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815" documentId="13_ncr:1_{41B64834-0F4D-4063-AE0B-32DC94872047}" xr6:coauthVersionLast="47" xr6:coauthVersionMax="47" xr10:uidLastSave="{A286392A-8C21-4F21-BEA8-F608527318F0}"/>
  <bookViews>
    <workbookView minimized="1" xWindow="6108" yWindow="1956" windowWidth="17280" windowHeight="8964" firstSheet="4" activeTab="2" xr2:uid="{07488E7E-D89B-4F93-AEB5-8B1BD9F7D484}"/>
  </bookViews>
  <sheets>
    <sheet name="ANAGRAFICA" sheetId="1" r:id="rId1"/>
    <sheet name="Foglio1" sheetId="3" r:id="rId2"/>
    <sheet name="PIEZOMETRIE" sheetId="2" r:id="rId3"/>
    <sheet name="Foglio2" sheetId="13" r:id="rId4"/>
    <sheet name="Completezza_2009-19" sheetId="10" r:id="rId5"/>
    <sheet name="Continuità_2009-19" sheetId="11" r:id="rId6"/>
    <sheet name="Mann-Kendall" sheetId="12" r:id="rId7"/>
  </sheets>
  <definedNames>
    <definedName name="_xlnm._FilterDatabase" localSheetId="0" hidden="1">ANAGRAFICA!$A$1:$Z$19</definedName>
    <definedName name="_xlnm._FilterDatabase" localSheetId="4" hidden="1">'Completezza_2009-19'!$A$1:$A$848</definedName>
    <definedName name="_xlnm._FilterDatabase" localSheetId="2" hidden="1">PIEZOMETRIE!$A$1:$P$976</definedName>
    <definedName name="_xlcn.WorksheetConnection_PIEZOMETRIEA1H976" hidden="1">PIEZOMETRIE!$A$1:$H$976</definedName>
    <definedName name="_xlcn.WorksheetConnection_PIEZOMETRIEC1G976" hidden="1">PIEZOMETRIE!$C$1:$G$976</definedName>
  </definedNames>
  <calcPr calcId="191028"/>
  <pivotCaches>
    <pivotCache cacheId="4058" r:id="rId8"/>
    <pivotCache cacheId="4059" r:id="rId9"/>
    <pivotCache cacheId="4060" r:id="rId10"/>
    <pivotCache cacheId="406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976"/>
          <x15:modelTable id="Intervallo 1" name="Intervallo 1" connection="WorksheetConnection_PIEZOMETRIE!$C$1:$G$976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0" l="1"/>
  <c r="Q6" i="10"/>
  <c r="Q4" i="10"/>
  <c r="P3" i="10" l="1"/>
  <c r="N4" i="10"/>
  <c r="N5" i="10"/>
  <c r="N6" i="10"/>
  <c r="N7" i="10"/>
  <c r="N8" i="10"/>
  <c r="N9" i="10"/>
  <c r="N13" i="10"/>
  <c r="N14" i="10"/>
  <c r="K5" i="10"/>
  <c r="K6" i="10"/>
  <c r="K7" i="10"/>
  <c r="K8" i="10"/>
  <c r="K9" i="10"/>
  <c r="K10" i="10"/>
  <c r="N10" i="10" s="1"/>
  <c r="K11" i="10"/>
  <c r="N11" i="10" s="1"/>
  <c r="K12" i="10"/>
  <c r="N12" i="10" s="1"/>
  <c r="K13" i="10"/>
  <c r="K14" i="10"/>
  <c r="K15" i="10"/>
  <c r="N15" i="10" s="1"/>
  <c r="K4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43" i="10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O135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P3" i="11"/>
  <c r="Q3" i="11"/>
  <c r="R3" i="11"/>
  <c r="S3" i="11"/>
  <c r="T3" i="11"/>
  <c r="U3" i="11"/>
  <c r="V3" i="11"/>
  <c r="W3" i="11"/>
  <c r="X3" i="11"/>
  <c r="Y3" i="11"/>
  <c r="Z3" i="11"/>
  <c r="AA3" i="11"/>
  <c r="O3" i="11"/>
  <c r="P4" i="10" l="1"/>
  <c r="P5" i="10"/>
  <c r="P6" i="10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I3" i="2" l="1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L2" i="2"/>
  <c r="K2" i="2"/>
  <c r="J2" i="2"/>
  <c r="I2" i="2"/>
  <c r="M634" i="2" l="1"/>
  <c r="O634" i="2" s="1"/>
  <c r="M622" i="2"/>
  <c r="O622" i="2" s="1"/>
  <c r="M490" i="2"/>
  <c r="N490" i="2" s="1"/>
  <c r="M358" i="2"/>
  <c r="N358" i="2" s="1"/>
  <c r="M346" i="2"/>
  <c r="O346" i="2" s="1"/>
  <c r="M310" i="2"/>
  <c r="N310" i="2" s="1"/>
  <c r="M250" i="2"/>
  <c r="N250" i="2" s="1"/>
  <c r="M558" i="2"/>
  <c r="N558" i="2" s="1"/>
  <c r="M258" i="2"/>
  <c r="N258" i="2" s="1"/>
  <c r="M638" i="2"/>
  <c r="O638" i="2" s="1"/>
  <c r="M506" i="2"/>
  <c r="N506" i="2" s="1"/>
  <c r="M494" i="2"/>
  <c r="N494" i="2" s="1"/>
  <c r="M362" i="2"/>
  <c r="O362" i="2" s="1"/>
  <c r="M314" i="2"/>
  <c r="O314" i="2" s="1"/>
  <c r="M290" i="2"/>
  <c r="O290" i="2" s="1"/>
  <c r="M278" i="2"/>
  <c r="O278" i="2" s="1"/>
  <c r="M254" i="2"/>
  <c r="N254" i="2" s="1"/>
  <c r="M122" i="2"/>
  <c r="N122" i="2" s="1"/>
  <c r="M62" i="2"/>
  <c r="N62" i="2" s="1"/>
  <c r="M228" i="2"/>
  <c r="N228" i="2" s="1"/>
  <c r="M683" i="2"/>
  <c r="O683" i="2" s="1"/>
  <c r="M643" i="2"/>
  <c r="O643" i="2" s="1"/>
  <c r="M531" i="2"/>
  <c r="N531" i="2" s="1"/>
  <c r="M515" i="2"/>
  <c r="O515" i="2" s="1"/>
  <c r="M491" i="2"/>
  <c r="N491" i="2" s="1"/>
  <c r="M413" i="2"/>
  <c r="O413" i="2" s="1"/>
  <c r="M389" i="2"/>
  <c r="N389" i="2" s="1"/>
  <c r="M113" i="2"/>
  <c r="N113" i="2" s="1"/>
  <c r="M105" i="2"/>
  <c r="N105" i="2" s="1"/>
  <c r="M101" i="2"/>
  <c r="N101" i="2" s="1"/>
  <c r="M77" i="2"/>
  <c r="O77" i="2" s="1"/>
  <c r="M17" i="2"/>
  <c r="N17" i="2" s="1"/>
  <c r="M9" i="2"/>
  <c r="O9" i="2" s="1"/>
  <c r="M148" i="2"/>
  <c r="O148" i="2" s="1"/>
  <c r="M44" i="2"/>
  <c r="N44" i="2" s="1"/>
  <c r="M969" i="2"/>
  <c r="O969" i="2" s="1"/>
  <c r="M235" i="2"/>
  <c r="O235" i="2" s="1"/>
  <c r="M207" i="2"/>
  <c r="O207" i="2" s="1"/>
  <c r="M203" i="2"/>
  <c r="O203" i="2" s="1"/>
  <c r="M199" i="2"/>
  <c r="N199" i="2" s="1"/>
  <c r="M191" i="2"/>
  <c r="N191" i="2" s="1"/>
  <c r="M143" i="2"/>
  <c r="N143" i="2" s="1"/>
  <c r="M862" i="2"/>
  <c r="N862" i="2" s="1"/>
  <c r="M838" i="2"/>
  <c r="N838" i="2" s="1"/>
  <c r="M673" i="2"/>
  <c r="O673" i="2" s="1"/>
  <c r="M669" i="2"/>
  <c r="O669" i="2" s="1"/>
  <c r="M661" i="2"/>
  <c r="O661" i="2" s="1"/>
  <c r="M653" i="2"/>
  <c r="O653" i="2" s="1"/>
  <c r="M536" i="2"/>
  <c r="N536" i="2" s="1"/>
  <c r="M524" i="2"/>
  <c r="N524" i="2" s="1"/>
  <c r="M488" i="2"/>
  <c r="N488" i="2" s="1"/>
  <c r="M484" i="2"/>
  <c r="O484" i="2" s="1"/>
  <c r="M408" i="2"/>
  <c r="O408" i="2" s="1"/>
  <c r="M396" i="2"/>
  <c r="N396" i="2" s="1"/>
  <c r="M128" i="2"/>
  <c r="N128" i="2" s="1"/>
  <c r="M108" i="2"/>
  <c r="N108" i="2" s="1"/>
  <c r="M104" i="2"/>
  <c r="O104" i="2" s="1"/>
  <c r="M48" i="2"/>
  <c r="N48" i="2" s="1"/>
  <c r="M843" i="2"/>
  <c r="O843" i="2" s="1"/>
  <c r="M811" i="2"/>
  <c r="O811" i="2" s="1"/>
  <c r="M799" i="2"/>
  <c r="O799" i="2" s="1"/>
  <c r="M767" i="2"/>
  <c r="O767" i="2" s="1"/>
  <c r="M763" i="2"/>
  <c r="O763" i="2" s="1"/>
  <c r="M703" i="2"/>
  <c r="O703" i="2" s="1"/>
  <c r="M103" i="2"/>
  <c r="O103" i="2" s="1"/>
  <c r="M893" i="2"/>
  <c r="N893" i="2" s="1"/>
  <c r="M889" i="2"/>
  <c r="O889" i="2" s="1"/>
  <c r="M865" i="2"/>
  <c r="O865" i="2" s="1"/>
  <c r="M829" i="2"/>
  <c r="N829" i="2" s="1"/>
  <c r="M74" i="2"/>
  <c r="N74" i="2" s="1"/>
  <c r="M38" i="2"/>
  <c r="N38" i="2" s="1"/>
  <c r="M26" i="2"/>
  <c r="N26" i="2" s="1"/>
  <c r="M18" i="2"/>
  <c r="N18" i="2" s="1"/>
  <c r="M14" i="2"/>
  <c r="O14" i="2" s="1"/>
  <c r="M229" i="2"/>
  <c r="O229" i="2" s="1"/>
  <c r="M217" i="2"/>
  <c r="O217" i="2" s="1"/>
  <c r="M197" i="2"/>
  <c r="O197" i="2" s="1"/>
  <c r="M377" i="2"/>
  <c r="O377" i="2" s="1"/>
  <c r="M880" i="2"/>
  <c r="O880" i="2" s="1"/>
  <c r="M868" i="2"/>
  <c r="N868" i="2" s="1"/>
  <c r="M856" i="2"/>
  <c r="O856" i="2" s="1"/>
  <c r="M836" i="2"/>
  <c r="N836" i="2" s="1"/>
  <c r="M832" i="2"/>
  <c r="O832" i="2" s="1"/>
  <c r="M820" i="2"/>
  <c r="O820" i="2" s="1"/>
  <c r="M808" i="2"/>
  <c r="O808" i="2" s="1"/>
  <c r="M796" i="2"/>
  <c r="O796" i="2" s="1"/>
  <c r="M768" i="2"/>
  <c r="O768" i="2" s="1"/>
  <c r="M756" i="2"/>
  <c r="O756" i="2" s="1"/>
  <c r="M692" i="2"/>
  <c r="O692" i="2" s="1"/>
  <c r="M688" i="2"/>
  <c r="O688" i="2" s="1"/>
  <c r="M384" i="2"/>
  <c r="N384" i="2" s="1"/>
  <c r="M368" i="2"/>
  <c r="N368" i="2" s="1"/>
  <c r="M348" i="2"/>
  <c r="O348" i="2" s="1"/>
  <c r="M336" i="2"/>
  <c r="N336" i="2" s="1"/>
  <c r="M300" i="2"/>
  <c r="O300" i="2" s="1"/>
  <c r="M276" i="2"/>
  <c r="N276" i="2" s="1"/>
  <c r="M260" i="2"/>
  <c r="O260" i="2" s="1"/>
  <c r="M252" i="2"/>
  <c r="N252" i="2" s="1"/>
  <c r="M244" i="2"/>
  <c r="O244" i="2" s="1"/>
  <c r="M967" i="2"/>
  <c r="N967" i="2" s="1"/>
  <c r="M963" i="2"/>
  <c r="O963" i="2" s="1"/>
  <c r="M959" i="2"/>
  <c r="N959" i="2" s="1"/>
  <c r="M919" i="2"/>
  <c r="N919" i="2" s="1"/>
  <c r="M915" i="2"/>
  <c r="O915" i="2" s="1"/>
  <c r="M907" i="2"/>
  <c r="N907" i="2" s="1"/>
  <c r="M899" i="2"/>
  <c r="N899" i="2" s="1"/>
  <c r="M871" i="2"/>
  <c r="N871" i="2" s="1"/>
  <c r="M827" i="2"/>
  <c r="N827" i="2" s="1"/>
  <c r="M719" i="2"/>
  <c r="N719" i="2" s="1"/>
  <c r="M715" i="2"/>
  <c r="O715" i="2" s="1"/>
  <c r="M695" i="2"/>
  <c r="N695" i="2" s="1"/>
  <c r="M691" i="2"/>
  <c r="O691" i="2" s="1"/>
  <c r="M159" i="2"/>
  <c r="O159" i="2" s="1"/>
  <c r="M155" i="2"/>
  <c r="O155" i="2" s="1"/>
  <c r="M147" i="2"/>
  <c r="O147" i="2" s="1"/>
  <c r="M447" i="2"/>
  <c r="O447" i="2" s="1"/>
  <c r="M431" i="2"/>
  <c r="N431" i="2" s="1"/>
  <c r="M407" i="2"/>
  <c r="N407" i="2" s="1"/>
  <c r="M131" i="2"/>
  <c r="O131" i="2" s="1"/>
  <c r="M123" i="2"/>
  <c r="N123" i="2" s="1"/>
  <c r="M898" i="2"/>
  <c r="O898" i="2" s="1"/>
  <c r="M874" i="2"/>
  <c r="N874" i="2" s="1"/>
  <c r="M826" i="2"/>
  <c r="N826" i="2" s="1"/>
  <c r="M718" i="2"/>
  <c r="O718" i="2" s="1"/>
  <c r="M698" i="2"/>
  <c r="O698" i="2" s="1"/>
  <c r="M482" i="2"/>
  <c r="N482" i="2" s="1"/>
  <c r="M945" i="2"/>
  <c r="O945" i="2" s="1"/>
  <c r="M933" i="2"/>
  <c r="O933" i="2" s="1"/>
  <c r="M921" i="2"/>
  <c r="O921" i="2" s="1"/>
  <c r="M913" i="2"/>
  <c r="N913" i="2" s="1"/>
  <c r="M790" i="2"/>
  <c r="N790" i="2" s="1"/>
  <c r="M786" i="2"/>
  <c r="N786" i="2" s="1"/>
  <c r="M774" i="2"/>
  <c r="O774" i="2" s="1"/>
  <c r="M750" i="2"/>
  <c r="N750" i="2" s="1"/>
  <c r="M742" i="2"/>
  <c r="O742" i="2" s="1"/>
  <c r="M738" i="2"/>
  <c r="O738" i="2" s="1"/>
  <c r="M730" i="2"/>
  <c r="O730" i="2" s="1"/>
  <c r="M722" i="2"/>
  <c r="O722" i="2" s="1"/>
  <c r="M679" i="2"/>
  <c r="O679" i="2" s="1"/>
  <c r="M651" i="2"/>
  <c r="O651" i="2" s="1"/>
  <c r="M456" i="2"/>
  <c r="O456" i="2" s="1"/>
  <c r="M65" i="2"/>
  <c r="O65" i="2" s="1"/>
  <c r="M89" i="2"/>
  <c r="N89" i="2" s="1"/>
  <c r="M57" i="2"/>
  <c r="O57" i="2" s="1"/>
  <c r="M53" i="2"/>
  <c r="O53" i="2" s="1"/>
  <c r="M639" i="2"/>
  <c r="O639" i="2" s="1"/>
  <c r="M567" i="2"/>
  <c r="O567" i="2" s="1"/>
  <c r="M559" i="2"/>
  <c r="N559" i="2" s="1"/>
  <c r="M686" i="2"/>
  <c r="N686" i="2" s="1"/>
  <c r="M964" i="2"/>
  <c r="N964" i="2" s="1"/>
  <c r="M956" i="2"/>
  <c r="N956" i="2" s="1"/>
  <c r="M948" i="2"/>
  <c r="O948" i="2" s="1"/>
  <c r="M912" i="2"/>
  <c r="O912" i="2" s="1"/>
  <c r="M908" i="2"/>
  <c r="O908" i="2" s="1"/>
  <c r="M817" i="2"/>
  <c r="N817" i="2" s="1"/>
  <c r="M805" i="2"/>
  <c r="N805" i="2" s="1"/>
  <c r="M797" i="2"/>
  <c r="N797" i="2" s="1"/>
  <c r="M793" i="2"/>
  <c r="N793" i="2" s="1"/>
  <c r="M769" i="2"/>
  <c r="O769" i="2" s="1"/>
  <c r="M765" i="2"/>
  <c r="O765" i="2" s="1"/>
  <c r="M741" i="2"/>
  <c r="O741" i="2" s="1"/>
  <c r="M682" i="2"/>
  <c r="O682" i="2" s="1"/>
  <c r="M678" i="2"/>
  <c r="N678" i="2" s="1"/>
  <c r="M674" i="2"/>
  <c r="O674" i="2" s="1"/>
  <c r="M658" i="2"/>
  <c r="O658" i="2" s="1"/>
  <c r="M646" i="2"/>
  <c r="O646" i="2" s="1"/>
  <c r="M351" i="2"/>
  <c r="N351" i="2" s="1"/>
  <c r="M343" i="2"/>
  <c r="N343" i="2" s="1"/>
  <c r="M287" i="2"/>
  <c r="O287" i="2" s="1"/>
  <c r="M275" i="2"/>
  <c r="O275" i="2" s="1"/>
  <c r="M263" i="2"/>
  <c r="O263" i="2" s="1"/>
  <c r="M251" i="2"/>
  <c r="N251" i="2" s="1"/>
  <c r="M247" i="2"/>
  <c r="N247" i="2" s="1"/>
  <c r="M96" i="2"/>
  <c r="N96" i="2" s="1"/>
  <c r="M92" i="2"/>
  <c r="N92" i="2" s="1"/>
  <c r="M84" i="2"/>
  <c r="N84" i="2" s="1"/>
  <c r="M80" i="2"/>
  <c r="N80" i="2" s="1"/>
  <c r="M68" i="2"/>
  <c r="N68" i="2" s="1"/>
  <c r="M538" i="2"/>
  <c r="N538" i="2" s="1"/>
  <c r="M215" i="2"/>
  <c r="N215" i="2" s="1"/>
  <c r="M689" i="2"/>
  <c r="N689" i="2" s="1"/>
  <c r="M685" i="2"/>
  <c r="O685" i="2" s="1"/>
  <c r="M474" i="2"/>
  <c r="O474" i="2" s="1"/>
  <c r="M462" i="2"/>
  <c r="O462" i="2" s="1"/>
  <c r="M402" i="2"/>
  <c r="O402" i="2" s="1"/>
  <c r="M390" i="2"/>
  <c r="N390" i="2" s="1"/>
  <c r="M378" i="2"/>
  <c r="O378" i="2" s="1"/>
  <c r="M119" i="2"/>
  <c r="N119" i="2" s="1"/>
  <c r="M32" i="2"/>
  <c r="O32" i="2" s="1"/>
  <c r="M20" i="2"/>
  <c r="N20" i="2" s="1"/>
  <c r="M875" i="2"/>
  <c r="N875" i="2" s="1"/>
  <c r="M637" i="2"/>
  <c r="O637" i="2" s="1"/>
  <c r="M617" i="2"/>
  <c r="N617" i="2" s="1"/>
  <c r="M577" i="2"/>
  <c r="O577" i="2" s="1"/>
  <c r="M565" i="2"/>
  <c r="O565" i="2" s="1"/>
  <c r="M553" i="2"/>
  <c r="N553" i="2" s="1"/>
  <c r="M230" i="2"/>
  <c r="N230" i="2" s="1"/>
  <c r="M206" i="2"/>
  <c r="N206" i="2" s="1"/>
  <c r="M194" i="2"/>
  <c r="O194" i="2" s="1"/>
  <c r="M186" i="2"/>
  <c r="N186" i="2" s="1"/>
  <c r="M162" i="2"/>
  <c r="O162" i="2" s="1"/>
  <c r="M150" i="2"/>
  <c r="N150" i="2" s="1"/>
  <c r="M835" i="2"/>
  <c r="N835" i="2" s="1"/>
  <c r="M521" i="2"/>
  <c r="O521" i="2" s="1"/>
  <c r="M505" i="2"/>
  <c r="O505" i="2" s="1"/>
  <c r="M134" i="2"/>
  <c r="O134" i="2" s="1"/>
  <c r="M126" i="2"/>
  <c r="N126" i="2" s="1"/>
  <c r="M974" i="2"/>
  <c r="O974" i="2" s="1"/>
  <c r="M938" i="2"/>
  <c r="O938" i="2" s="1"/>
  <c r="M926" i="2"/>
  <c r="O926" i="2" s="1"/>
  <c r="M922" i="2"/>
  <c r="N922" i="2" s="1"/>
  <c r="M918" i="2"/>
  <c r="O918" i="2" s="1"/>
  <c r="M906" i="2"/>
  <c r="N906" i="2" s="1"/>
  <c r="M775" i="2"/>
  <c r="O775" i="2" s="1"/>
  <c r="M735" i="2"/>
  <c r="O735" i="2" s="1"/>
  <c r="M731" i="2"/>
  <c r="O731" i="2" s="1"/>
  <c r="M664" i="2"/>
  <c r="O664" i="2" s="1"/>
  <c r="M660" i="2"/>
  <c r="O660" i="2" s="1"/>
  <c r="M652" i="2"/>
  <c r="O652" i="2" s="1"/>
  <c r="M648" i="2"/>
  <c r="N648" i="2" s="1"/>
  <c r="M369" i="2"/>
  <c r="O369" i="2" s="1"/>
  <c r="M345" i="2"/>
  <c r="O345" i="2" s="1"/>
  <c r="M341" i="2"/>
  <c r="O341" i="2" s="1"/>
  <c r="M321" i="2"/>
  <c r="O321" i="2" s="1"/>
  <c r="M305" i="2"/>
  <c r="O305" i="2" s="1"/>
  <c r="M285" i="2"/>
  <c r="N285" i="2" s="1"/>
  <c r="M257" i="2"/>
  <c r="O257" i="2" s="1"/>
  <c r="M114" i="2"/>
  <c r="O114" i="2" s="1"/>
  <c r="M98" i="2"/>
  <c r="O98" i="2" s="1"/>
  <c r="M86" i="2"/>
  <c r="N86" i="2" s="1"/>
  <c r="M850" i="2"/>
  <c r="N850" i="2" s="1"/>
  <c r="M588" i="2"/>
  <c r="O588" i="2" s="1"/>
  <c r="M496" i="2"/>
  <c r="O496" i="2" s="1"/>
  <c r="M209" i="2"/>
  <c r="O209" i="2" s="1"/>
  <c r="M137" i="2"/>
  <c r="N137" i="2" s="1"/>
  <c r="M125" i="2"/>
  <c r="O125" i="2" s="1"/>
  <c r="M884" i="2"/>
  <c r="N884" i="2" s="1"/>
  <c r="M892" i="2"/>
  <c r="O892" i="2" s="1"/>
  <c r="M707" i="2"/>
  <c r="O707" i="2" s="1"/>
  <c r="M609" i="2"/>
  <c r="O609" i="2" s="1"/>
  <c r="M758" i="2"/>
  <c r="O758" i="2" s="1"/>
  <c r="M195" i="2"/>
  <c r="N195" i="2" s="1"/>
  <c r="M179" i="2"/>
  <c r="O179" i="2" s="1"/>
  <c r="M151" i="2"/>
  <c r="O151" i="2" s="1"/>
  <c r="M888" i="2"/>
  <c r="O888" i="2" s="1"/>
  <c r="M841" i="2"/>
  <c r="N841" i="2" s="1"/>
  <c r="M778" i="2"/>
  <c r="N778" i="2" s="1"/>
  <c r="M837" i="2"/>
  <c r="O837" i="2" s="1"/>
  <c r="M501" i="2"/>
  <c r="N501" i="2" s="1"/>
  <c r="M246" i="2"/>
  <c r="O246" i="2" s="1"/>
  <c r="M966" i="2"/>
  <c r="O966" i="2" s="1"/>
  <c r="M962" i="2"/>
  <c r="N962" i="2" s="1"/>
  <c r="M887" i="2"/>
  <c r="N887" i="2" s="1"/>
  <c r="M883" i="2"/>
  <c r="N883" i="2" s="1"/>
  <c r="M844" i="2"/>
  <c r="N844" i="2" s="1"/>
  <c r="M785" i="2"/>
  <c r="O785" i="2" s="1"/>
  <c r="M710" i="2"/>
  <c r="O710" i="2" s="1"/>
  <c r="M706" i="2"/>
  <c r="O706" i="2" s="1"/>
  <c r="M620" i="2"/>
  <c r="O620" i="2" s="1"/>
  <c r="M568" i="2"/>
  <c r="O568" i="2" s="1"/>
  <c r="M564" i="2"/>
  <c r="O564" i="2" s="1"/>
  <c r="M560" i="2"/>
  <c r="O560" i="2" s="1"/>
  <c r="M540" i="2"/>
  <c r="N540" i="2" s="1"/>
  <c r="M465" i="2"/>
  <c r="N465" i="2" s="1"/>
  <c r="M449" i="2"/>
  <c r="O449" i="2" s="1"/>
  <c r="M234" i="2"/>
  <c r="O234" i="2" s="1"/>
  <c r="M111" i="2"/>
  <c r="O111" i="2" s="1"/>
  <c r="M745" i="2"/>
  <c r="O745" i="2" s="1"/>
  <c r="M158" i="2"/>
  <c r="N158" i="2" s="1"/>
  <c r="M5" i="2"/>
  <c r="O5" i="2" s="1"/>
  <c r="M910" i="2"/>
  <c r="N910" i="2" s="1"/>
  <c r="M647" i="2"/>
  <c r="N647" i="2" s="1"/>
  <c r="M353" i="2"/>
  <c r="O353" i="2" s="1"/>
  <c r="M329" i="2"/>
  <c r="O329" i="2" s="1"/>
  <c r="M942" i="2"/>
  <c r="O942" i="2" s="1"/>
  <c r="M930" i="2"/>
  <c r="O930" i="2" s="1"/>
  <c r="M867" i="2"/>
  <c r="O867" i="2" s="1"/>
  <c r="M953" i="2"/>
  <c r="N953" i="2" s="1"/>
  <c r="M890" i="2"/>
  <c r="N890" i="2" s="1"/>
  <c r="M847" i="2"/>
  <c r="O847" i="2" s="1"/>
  <c r="M839" i="2"/>
  <c r="N839" i="2" s="1"/>
  <c r="M713" i="2"/>
  <c r="O713" i="2" s="1"/>
  <c r="M666" i="2"/>
  <c r="N666" i="2" s="1"/>
  <c r="M635" i="2"/>
  <c r="O635" i="2" s="1"/>
  <c r="M603" i="2"/>
  <c r="N603" i="2" s="1"/>
  <c r="M583" i="2"/>
  <c r="O583" i="2" s="1"/>
  <c r="M571" i="2"/>
  <c r="O571" i="2" s="1"/>
  <c r="M563" i="2"/>
  <c r="O563" i="2" s="1"/>
  <c r="M110" i="2"/>
  <c r="N110" i="2" s="1"/>
  <c r="M764" i="2"/>
  <c r="O764" i="2" s="1"/>
  <c r="M145" i="2"/>
  <c r="O145" i="2" s="1"/>
  <c r="M59" i="2"/>
  <c r="O59" i="2" s="1"/>
  <c r="M47" i="2"/>
  <c r="N47" i="2" s="1"/>
  <c r="M8" i="2"/>
  <c r="N8" i="2" s="1"/>
  <c r="M760" i="2"/>
  <c r="O760" i="2" s="1"/>
  <c r="M535" i="2"/>
  <c r="N535" i="2" s="1"/>
  <c r="M972" i="2"/>
  <c r="O972" i="2" s="1"/>
  <c r="M823" i="2"/>
  <c r="O823" i="2" s="1"/>
  <c r="M791" i="2"/>
  <c r="N791" i="2" s="1"/>
  <c r="M716" i="2"/>
  <c r="N716" i="2" s="1"/>
  <c r="M495" i="2"/>
  <c r="O495" i="2" s="1"/>
  <c r="M487" i="2"/>
  <c r="O487" i="2" s="1"/>
  <c r="M356" i="2"/>
  <c r="O356" i="2" s="1"/>
  <c r="M340" i="2"/>
  <c r="O340" i="2" s="1"/>
  <c r="M256" i="2"/>
  <c r="O256" i="2" s="1"/>
  <c r="M240" i="2"/>
  <c r="N240" i="2" s="1"/>
  <c r="M220" i="2"/>
  <c r="N220" i="2" s="1"/>
  <c r="M212" i="2"/>
  <c r="N212" i="2" s="1"/>
  <c r="M66" i="2"/>
  <c r="O66" i="2" s="1"/>
  <c r="M35" i="2"/>
  <c r="N35" i="2" s="1"/>
  <c r="M960" i="2"/>
  <c r="O960" i="2" s="1"/>
  <c r="M944" i="2"/>
  <c r="N944" i="2" s="1"/>
  <c r="M928" i="2"/>
  <c r="N928" i="2" s="1"/>
  <c r="M924" i="2"/>
  <c r="O924" i="2" s="1"/>
  <c r="M885" i="2"/>
  <c r="N885" i="2" s="1"/>
  <c r="M877" i="2"/>
  <c r="N877" i="2" s="1"/>
  <c r="M743" i="2"/>
  <c r="N743" i="2" s="1"/>
  <c r="M657" i="2"/>
  <c r="O657" i="2" s="1"/>
  <c r="M443" i="2"/>
  <c r="O443" i="2" s="1"/>
  <c r="M395" i="2"/>
  <c r="O395" i="2" s="1"/>
  <c r="M383" i="2"/>
  <c r="N383" i="2" s="1"/>
  <c r="M208" i="2"/>
  <c r="O208" i="2" s="1"/>
  <c r="M180" i="2"/>
  <c r="N180" i="2" s="1"/>
  <c r="M168" i="2"/>
  <c r="O168" i="2" s="1"/>
  <c r="M164" i="2"/>
  <c r="N164" i="2" s="1"/>
  <c r="M156" i="2"/>
  <c r="O156" i="2" s="1"/>
  <c r="M152" i="2"/>
  <c r="N152" i="2" s="1"/>
  <c r="M50" i="2"/>
  <c r="N50" i="2" s="1"/>
  <c r="M904" i="2"/>
  <c r="O904" i="2" s="1"/>
  <c r="M896" i="2"/>
  <c r="N896" i="2" s="1"/>
  <c r="M853" i="2"/>
  <c r="O853" i="2" s="1"/>
  <c r="M794" i="2"/>
  <c r="N794" i="2" s="1"/>
  <c r="M727" i="2"/>
  <c r="O727" i="2" s="1"/>
  <c r="M676" i="2"/>
  <c r="N676" i="2" s="1"/>
  <c r="M649" i="2"/>
  <c r="N649" i="2" s="1"/>
  <c r="M347" i="2"/>
  <c r="O347" i="2" s="1"/>
  <c r="M335" i="2"/>
  <c r="O335" i="2" s="1"/>
  <c r="M331" i="2"/>
  <c r="O331" i="2" s="1"/>
  <c r="M295" i="2"/>
  <c r="O295" i="2" s="1"/>
  <c r="M271" i="2"/>
  <c r="O271" i="2" s="1"/>
  <c r="M227" i="2"/>
  <c r="O227" i="2" s="1"/>
  <c r="M211" i="2"/>
  <c r="O211" i="2" s="1"/>
  <c r="M116" i="2"/>
  <c r="N116" i="2" s="1"/>
  <c r="M973" i="2"/>
  <c r="N973" i="2" s="1"/>
  <c r="M970" i="2"/>
  <c r="N970" i="2" s="1"/>
  <c r="M947" i="2"/>
  <c r="N947" i="2" s="1"/>
  <c r="M927" i="2"/>
  <c r="O927" i="2" s="1"/>
  <c r="M833" i="2"/>
  <c r="N833" i="2" s="1"/>
  <c r="M724" i="2"/>
  <c r="O724" i="2" s="1"/>
  <c r="M721" i="2"/>
  <c r="O721" i="2" s="1"/>
  <c r="M665" i="2"/>
  <c r="O665" i="2" s="1"/>
  <c r="M659" i="2"/>
  <c r="N659" i="2" s="1"/>
  <c r="M645" i="2"/>
  <c r="N645" i="2" s="1"/>
  <c r="M551" i="2"/>
  <c r="N551" i="2" s="1"/>
  <c r="M363" i="2"/>
  <c r="O363" i="2" s="1"/>
  <c r="M307" i="2"/>
  <c r="O307" i="2" s="1"/>
  <c r="M304" i="2"/>
  <c r="O304" i="2" s="1"/>
  <c r="M292" i="2"/>
  <c r="O292" i="2" s="1"/>
  <c r="M286" i="2"/>
  <c r="O286" i="2" s="1"/>
  <c r="M280" i="2"/>
  <c r="N280" i="2" s="1"/>
  <c r="M277" i="2"/>
  <c r="O277" i="2" s="1"/>
  <c r="M268" i="2"/>
  <c r="O268" i="2" s="1"/>
  <c r="M265" i="2"/>
  <c r="O265" i="2" s="1"/>
  <c r="M262" i="2"/>
  <c r="O262" i="2" s="1"/>
  <c r="M259" i="2"/>
  <c r="O259" i="2" s="1"/>
  <c r="M233" i="2"/>
  <c r="N233" i="2" s="1"/>
  <c r="M221" i="2"/>
  <c r="O221" i="2" s="1"/>
  <c r="M201" i="2"/>
  <c r="N201" i="2" s="1"/>
  <c r="M198" i="2"/>
  <c r="N198" i="2" s="1"/>
  <c r="M163" i="2"/>
  <c r="M157" i="2"/>
  <c r="O157" i="2" s="1"/>
  <c r="M11" i="2"/>
  <c r="N11" i="2" s="1"/>
  <c r="M849" i="2"/>
  <c r="N849" i="2" s="1"/>
  <c r="M701" i="2"/>
  <c r="N701" i="2" s="1"/>
  <c r="M656" i="2"/>
  <c r="N656" i="2" s="1"/>
  <c r="M642" i="2"/>
  <c r="O642" i="2" s="1"/>
  <c r="M625" i="2"/>
  <c r="N625" i="2" s="1"/>
  <c r="M613" i="2"/>
  <c r="O613" i="2" s="1"/>
  <c r="M610" i="2"/>
  <c r="O610" i="2" s="1"/>
  <c r="M477" i="2"/>
  <c r="N477" i="2" s="1"/>
  <c r="M83" i="2"/>
  <c r="N83" i="2" s="1"/>
  <c r="M958" i="2"/>
  <c r="N958" i="2" s="1"/>
  <c r="M955" i="2"/>
  <c r="N955" i="2" s="1"/>
  <c r="M949" i="2"/>
  <c r="N949" i="2" s="1"/>
  <c r="M901" i="2"/>
  <c r="O901" i="2" s="1"/>
  <c r="M821" i="2"/>
  <c r="N821" i="2" s="1"/>
  <c r="M787" i="2"/>
  <c r="O787" i="2" s="1"/>
  <c r="M784" i="2"/>
  <c r="N784" i="2" s="1"/>
  <c r="M752" i="2"/>
  <c r="O752" i="2" s="1"/>
  <c r="M746" i="2"/>
  <c r="N746" i="2" s="1"/>
  <c r="M712" i="2"/>
  <c r="O712" i="2" s="1"/>
  <c r="M709" i="2"/>
  <c r="O709" i="2" s="1"/>
  <c r="M636" i="2"/>
  <c r="N636" i="2" s="1"/>
  <c r="M598" i="2"/>
  <c r="O598" i="2" s="1"/>
  <c r="M589" i="2"/>
  <c r="O589" i="2" s="1"/>
  <c r="M586" i="2"/>
  <c r="N586" i="2" s="1"/>
  <c r="M574" i="2"/>
  <c r="O574" i="2" s="1"/>
  <c r="M468" i="2"/>
  <c r="O468" i="2" s="1"/>
  <c r="M450" i="2"/>
  <c r="O450" i="2" s="1"/>
  <c r="M374" i="2"/>
  <c r="O374" i="2" s="1"/>
  <c r="M139" i="2"/>
  <c r="N139" i="2" s="1"/>
  <c r="M133" i="2"/>
  <c r="O133" i="2" s="1"/>
  <c r="M100" i="2"/>
  <c r="M97" i="2"/>
  <c r="O97" i="2" s="1"/>
  <c r="M127" i="2"/>
  <c r="O127" i="2" s="1"/>
  <c r="M71" i="2"/>
  <c r="O71" i="2" s="1"/>
  <c r="M923" i="2"/>
  <c r="N923" i="2" s="1"/>
  <c r="M920" i="2"/>
  <c r="O920" i="2" s="1"/>
  <c r="M917" i="2"/>
  <c r="N917" i="2" s="1"/>
  <c r="M895" i="2"/>
  <c r="N895" i="2" s="1"/>
  <c r="M876" i="2"/>
  <c r="N876" i="2" s="1"/>
  <c r="M859" i="2"/>
  <c r="N859" i="2" s="1"/>
  <c r="M845" i="2"/>
  <c r="N845" i="2" s="1"/>
  <c r="M818" i="2"/>
  <c r="N818" i="2" s="1"/>
  <c r="M815" i="2"/>
  <c r="N815" i="2" s="1"/>
  <c r="M740" i="2"/>
  <c r="O740" i="2" s="1"/>
  <c r="M700" i="2"/>
  <c r="O700" i="2" s="1"/>
  <c r="M697" i="2"/>
  <c r="O697" i="2" s="1"/>
  <c r="M680" i="2"/>
  <c r="N680" i="2" s="1"/>
  <c r="M675" i="2"/>
  <c r="N675" i="2" s="1"/>
  <c r="M655" i="2"/>
  <c r="O655" i="2" s="1"/>
  <c r="M633" i="2"/>
  <c r="O633" i="2" s="1"/>
  <c r="M615" i="2"/>
  <c r="N615" i="2" s="1"/>
  <c r="M606" i="2"/>
  <c r="O606" i="2" s="1"/>
  <c r="M544" i="2"/>
  <c r="N544" i="2" s="1"/>
  <c r="M526" i="2"/>
  <c r="O526" i="2" s="1"/>
  <c r="M500" i="2"/>
  <c r="O500" i="2" s="1"/>
  <c r="M476" i="2"/>
  <c r="O476" i="2" s="1"/>
  <c r="M444" i="2"/>
  <c r="O444" i="2" s="1"/>
  <c r="M432" i="2"/>
  <c r="N432" i="2" s="1"/>
  <c r="M200" i="2"/>
  <c r="N200" i="2" s="1"/>
  <c r="M188" i="2"/>
  <c r="O188" i="2" s="1"/>
  <c r="M185" i="2"/>
  <c r="N185" i="2" s="1"/>
  <c r="M182" i="2"/>
  <c r="N182" i="2" s="1"/>
  <c r="M173" i="2"/>
  <c r="N173" i="2" s="1"/>
  <c r="M170" i="2"/>
  <c r="O170" i="2" s="1"/>
  <c r="M167" i="2"/>
  <c r="N167" i="2" s="1"/>
  <c r="M144" i="2"/>
  <c r="O144" i="2" s="1"/>
  <c r="M141" i="2"/>
  <c r="O141" i="2" s="1"/>
  <c r="M56" i="2"/>
  <c r="N56" i="2" s="1"/>
  <c r="M36" i="2"/>
  <c r="O36" i="2" s="1"/>
  <c r="M27" i="2"/>
  <c r="N27" i="2" s="1"/>
  <c r="M937" i="2"/>
  <c r="N937" i="2" s="1"/>
  <c r="M934" i="2"/>
  <c r="N934" i="2" s="1"/>
  <c r="M911" i="2"/>
  <c r="N911" i="2" s="1"/>
  <c r="M809" i="2"/>
  <c r="N809" i="2" s="1"/>
  <c r="M694" i="2"/>
  <c r="O694" i="2" s="1"/>
  <c r="M672" i="2"/>
  <c r="N672" i="2" s="1"/>
  <c r="M467" i="2"/>
  <c r="O467" i="2" s="1"/>
  <c r="M458" i="2"/>
  <c r="O458" i="2" s="1"/>
  <c r="M426" i="2"/>
  <c r="N426" i="2" s="1"/>
  <c r="M420" i="2"/>
  <c r="N420" i="2" s="1"/>
  <c r="M414" i="2"/>
  <c r="N414" i="2" s="1"/>
  <c r="M373" i="2"/>
  <c r="N373" i="2" s="1"/>
  <c r="M338" i="2"/>
  <c r="O338" i="2" s="1"/>
  <c r="M326" i="2"/>
  <c r="O326" i="2" s="1"/>
  <c r="M323" i="2"/>
  <c r="O323" i="2" s="1"/>
  <c r="M132" i="2"/>
  <c r="N132" i="2" s="1"/>
  <c r="M124" i="2"/>
  <c r="O124" i="2" s="1"/>
  <c r="M957" i="2"/>
  <c r="O957" i="2" s="1"/>
  <c r="M954" i="2"/>
  <c r="O954" i="2" s="1"/>
  <c r="M951" i="2"/>
  <c r="O951" i="2" s="1"/>
  <c r="M931" i="2"/>
  <c r="N931" i="2" s="1"/>
  <c r="M900" i="2"/>
  <c r="N900" i="2" s="1"/>
  <c r="M878" i="2"/>
  <c r="N878" i="2" s="1"/>
  <c r="M806" i="2"/>
  <c r="N806" i="2" s="1"/>
  <c r="M803" i="2"/>
  <c r="N803" i="2" s="1"/>
  <c r="M783" i="2"/>
  <c r="N783" i="2" s="1"/>
  <c r="M780" i="2"/>
  <c r="O780" i="2" s="1"/>
  <c r="M777" i="2"/>
  <c r="N777" i="2" s="1"/>
  <c r="M751" i="2"/>
  <c r="O751" i="2" s="1"/>
  <c r="M411" i="2"/>
  <c r="N411" i="2" s="1"/>
  <c r="M311" i="2"/>
  <c r="O311" i="2" s="1"/>
  <c r="M225" i="2"/>
  <c r="O225" i="2" s="1"/>
  <c r="M219" i="2"/>
  <c r="O219" i="2" s="1"/>
  <c r="M216" i="2"/>
  <c r="N216" i="2" s="1"/>
  <c r="M161" i="2"/>
  <c r="O161" i="2" s="1"/>
  <c r="M107" i="2"/>
  <c r="N107" i="2" s="1"/>
  <c r="M121" i="2"/>
  <c r="O121" i="2" s="1"/>
  <c r="M831" i="2"/>
  <c r="O831" i="2" s="1"/>
  <c r="M814" i="2"/>
  <c r="N814" i="2" s="1"/>
  <c r="M725" i="2"/>
  <c r="N725" i="2" s="1"/>
  <c r="M663" i="2"/>
  <c r="O663" i="2" s="1"/>
  <c r="M367" i="2"/>
  <c r="O367" i="2" s="1"/>
  <c r="M302" i="2"/>
  <c r="O302" i="2" s="1"/>
  <c r="M284" i="2"/>
  <c r="O284" i="2" s="1"/>
  <c r="M272" i="2"/>
  <c r="O272" i="2" s="1"/>
  <c r="M269" i="2"/>
  <c r="O269" i="2" s="1"/>
  <c r="M266" i="2"/>
  <c r="O266" i="2" s="1"/>
  <c r="M149" i="2"/>
  <c r="O149" i="2" s="1"/>
  <c r="M118" i="2"/>
  <c r="M41" i="2"/>
  <c r="N41" i="2" s="1"/>
  <c r="M936" i="2"/>
  <c r="O936" i="2" s="1"/>
  <c r="M891" i="2"/>
  <c r="O891" i="2" s="1"/>
  <c r="M886" i="2"/>
  <c r="N886" i="2" s="1"/>
  <c r="M858" i="2"/>
  <c r="N858" i="2" s="1"/>
  <c r="M828" i="2"/>
  <c r="N828" i="2" s="1"/>
  <c r="M739" i="2"/>
  <c r="O739" i="2" s="1"/>
  <c r="M654" i="2"/>
  <c r="O654" i="2" s="1"/>
  <c r="M640" i="2"/>
  <c r="O640" i="2" s="1"/>
  <c r="M599" i="2"/>
  <c r="O599" i="2" s="1"/>
  <c r="M578" i="2"/>
  <c r="N578" i="2" s="1"/>
  <c r="M575" i="2"/>
  <c r="N575" i="2" s="1"/>
  <c r="M566" i="2"/>
  <c r="N566" i="2" s="1"/>
  <c r="M513" i="2"/>
  <c r="N513" i="2" s="1"/>
  <c r="M510" i="2"/>
  <c r="N510" i="2" s="1"/>
  <c r="M463" i="2"/>
  <c r="N463" i="2" s="1"/>
  <c r="M446" i="2"/>
  <c r="O446" i="2" s="1"/>
  <c r="M425" i="2"/>
  <c r="N425" i="2" s="1"/>
  <c r="M419" i="2"/>
  <c r="N419" i="2" s="1"/>
  <c r="M372" i="2"/>
  <c r="N372" i="2" s="1"/>
  <c r="M337" i="2"/>
  <c r="O337" i="2" s="1"/>
  <c r="M328" i="2"/>
  <c r="O328" i="2" s="1"/>
  <c r="M248" i="2"/>
  <c r="N248" i="2" s="1"/>
  <c r="M245" i="2"/>
  <c r="N245" i="2" s="1"/>
  <c r="M239" i="2"/>
  <c r="N239" i="2" s="1"/>
  <c r="M210" i="2"/>
  <c r="O210" i="2" s="1"/>
  <c r="M140" i="2"/>
  <c r="O140" i="2" s="1"/>
  <c r="M29" i="2"/>
  <c r="O29" i="2" s="1"/>
  <c r="M802" i="2"/>
  <c r="N802" i="2" s="1"/>
  <c r="M115" i="2"/>
  <c r="M23" i="2"/>
  <c r="N23" i="2" s="1"/>
  <c r="M779" i="2"/>
  <c r="N779" i="2" s="1"/>
  <c r="M761" i="2"/>
  <c r="O761" i="2" s="1"/>
  <c r="M681" i="2"/>
  <c r="N681" i="2" s="1"/>
  <c r="M238" i="2"/>
  <c r="O238" i="2" s="1"/>
  <c r="M95" i="2"/>
  <c r="O95" i="2" s="1"/>
  <c r="M952" i="2"/>
  <c r="N952" i="2" s="1"/>
  <c r="M941" i="2"/>
  <c r="N941" i="2" s="1"/>
  <c r="M916" i="2"/>
  <c r="N916" i="2" s="1"/>
  <c r="M903" i="2"/>
  <c r="N903" i="2" s="1"/>
  <c r="M870" i="2"/>
  <c r="N870" i="2" s="1"/>
  <c r="M861" i="2"/>
  <c r="N861" i="2" s="1"/>
  <c r="M852" i="2"/>
  <c r="N852" i="2" s="1"/>
  <c r="M834" i="2"/>
  <c r="N834" i="2" s="1"/>
  <c r="M734" i="2"/>
  <c r="O734" i="2" s="1"/>
  <c r="M726" i="2"/>
  <c r="O726" i="2" s="1"/>
  <c r="M702" i="2"/>
  <c r="N702" i="2" s="1"/>
  <c r="M650" i="2"/>
  <c r="O650" i="2" s="1"/>
  <c r="M971" i="2"/>
  <c r="N971" i="2" s="1"/>
  <c r="M946" i="2"/>
  <c r="N946" i="2" s="1"/>
  <c r="M935" i="2"/>
  <c r="N935" i="2" s="1"/>
  <c r="M824" i="2"/>
  <c r="N824" i="2" s="1"/>
  <c r="M812" i="2"/>
  <c r="N812" i="2" s="1"/>
  <c r="M800" i="2"/>
  <c r="N800" i="2" s="1"/>
  <c r="M788" i="2"/>
  <c r="N788" i="2" s="1"/>
  <c r="M766" i="2"/>
  <c r="O766" i="2" s="1"/>
  <c r="M747" i="2"/>
  <c r="O747" i="2" s="1"/>
  <c r="M728" i="2"/>
  <c r="O728" i="2" s="1"/>
  <c r="M704" i="2"/>
  <c r="N704" i="2" s="1"/>
  <c r="M670" i="2"/>
  <c r="M662" i="2"/>
  <c r="O662" i="2" s="1"/>
  <c r="M616" i="2"/>
  <c r="N616" i="2" s="1"/>
  <c r="M593" i="2"/>
  <c r="N593" i="2" s="1"/>
  <c r="M590" i="2"/>
  <c r="N590" i="2" s="1"/>
  <c r="M587" i="2"/>
  <c r="N587" i="2" s="1"/>
  <c r="M581" i="2"/>
  <c r="N581" i="2" s="1"/>
  <c r="M569" i="2"/>
  <c r="N569" i="2" s="1"/>
  <c r="M668" i="2"/>
  <c r="O668" i="2" s="1"/>
  <c r="M968" i="2"/>
  <c r="N968" i="2" s="1"/>
  <c r="M943" i="2"/>
  <c r="N943" i="2" s="1"/>
  <c r="M932" i="2"/>
  <c r="O932" i="2" s="1"/>
  <c r="M905" i="2"/>
  <c r="N905" i="2" s="1"/>
  <c r="M755" i="2"/>
  <c r="O755" i="2" s="1"/>
  <c r="M720" i="2"/>
  <c r="O720" i="2" s="1"/>
  <c r="M696" i="2"/>
  <c r="O696" i="2" s="1"/>
  <c r="M667" i="2"/>
  <c r="O667" i="2" s="1"/>
  <c r="M644" i="2"/>
  <c r="O644" i="2" s="1"/>
  <c r="M176" i="2"/>
  <c r="N176" i="2" s="1"/>
  <c r="M976" i="2"/>
  <c r="N976" i="2" s="1"/>
  <c r="M965" i="2"/>
  <c r="N965" i="2" s="1"/>
  <c r="M940" i="2"/>
  <c r="N940" i="2" s="1"/>
  <c r="M929" i="2"/>
  <c r="N929" i="2" s="1"/>
  <c r="M902" i="2"/>
  <c r="N902" i="2" s="1"/>
  <c r="M851" i="2"/>
  <c r="N851" i="2" s="1"/>
  <c r="M842" i="2"/>
  <c r="N842" i="2" s="1"/>
  <c r="M840" i="2"/>
  <c r="N840" i="2" s="1"/>
  <c r="M773" i="2"/>
  <c r="O773" i="2" s="1"/>
  <c r="M736" i="2"/>
  <c r="O736" i="2" s="1"/>
  <c r="M641" i="2"/>
  <c r="O641" i="2" s="1"/>
  <c r="M504" i="2"/>
  <c r="O504" i="2" s="1"/>
  <c r="M202" i="2"/>
  <c r="O202" i="2" s="1"/>
  <c r="M909" i="2"/>
  <c r="N909" i="2" s="1"/>
  <c r="M897" i="2"/>
  <c r="N897" i="2" s="1"/>
  <c r="M882" i="2"/>
  <c r="N882" i="2" s="1"/>
  <c r="M830" i="2"/>
  <c r="N830" i="2" s="1"/>
  <c r="M749" i="2"/>
  <c r="O749" i="2" s="1"/>
  <c r="M714" i="2"/>
  <c r="O714" i="2" s="1"/>
  <c r="M690" i="2"/>
  <c r="O690" i="2" s="1"/>
  <c r="M677" i="2"/>
  <c r="N677" i="2" s="1"/>
  <c r="M624" i="2"/>
  <c r="O624" i="2" s="1"/>
  <c r="M595" i="2"/>
  <c r="O595" i="2" s="1"/>
  <c r="M592" i="2"/>
  <c r="N592" i="2" s="1"/>
  <c r="M580" i="2"/>
  <c r="O580" i="2" s="1"/>
  <c r="M146" i="2"/>
  <c r="N146" i="2" s="1"/>
  <c r="M512" i="2"/>
  <c r="N512" i="2" s="1"/>
  <c r="M401" i="2"/>
  <c r="N401" i="2" s="1"/>
  <c r="M939" i="2"/>
  <c r="O939" i="2" s="1"/>
  <c r="M873" i="2"/>
  <c r="N873" i="2" s="1"/>
  <c r="M864" i="2"/>
  <c r="N864" i="2" s="1"/>
  <c r="M855" i="2"/>
  <c r="N855" i="2" s="1"/>
  <c r="M759" i="2"/>
  <c r="O759" i="2" s="1"/>
  <c r="M757" i="2"/>
  <c r="O757" i="2" s="1"/>
  <c r="M975" i="2"/>
  <c r="O975" i="2" s="1"/>
  <c r="M961" i="2"/>
  <c r="N961" i="2" s="1"/>
  <c r="M950" i="2"/>
  <c r="N950" i="2" s="1"/>
  <c r="M925" i="2"/>
  <c r="N925" i="2" s="1"/>
  <c r="M914" i="2"/>
  <c r="N914" i="2" s="1"/>
  <c r="M894" i="2"/>
  <c r="N894" i="2" s="1"/>
  <c r="M881" i="2"/>
  <c r="N881" i="2" s="1"/>
  <c r="M879" i="2"/>
  <c r="N879" i="2" s="1"/>
  <c r="M848" i="2"/>
  <c r="N848" i="2" s="1"/>
  <c r="M846" i="2"/>
  <c r="O846" i="2" s="1"/>
  <c r="M782" i="2"/>
  <c r="O782" i="2" s="1"/>
  <c r="M772" i="2"/>
  <c r="O772" i="2" s="1"/>
  <c r="M708" i="2"/>
  <c r="O708" i="2" s="1"/>
  <c r="M684" i="2"/>
  <c r="O684" i="2" s="1"/>
  <c r="M671" i="2"/>
  <c r="O671" i="2" s="1"/>
  <c r="M579" i="2"/>
  <c r="O579" i="2" s="1"/>
  <c r="M548" i="2"/>
  <c r="O548" i="2" s="1"/>
  <c r="M537" i="2"/>
  <c r="N537" i="2" s="1"/>
  <c r="M534" i="2"/>
  <c r="N534" i="2" s="1"/>
  <c r="M473" i="2"/>
  <c r="O473" i="2" s="1"/>
  <c r="M470" i="2"/>
  <c r="O470" i="2" s="1"/>
  <c r="M459" i="2"/>
  <c r="O459" i="2" s="1"/>
  <c r="M440" i="2"/>
  <c r="O440" i="2" s="1"/>
  <c r="M437" i="2"/>
  <c r="O437" i="2" s="1"/>
  <c r="M423" i="2"/>
  <c r="O423" i="2" s="1"/>
  <c r="M387" i="2"/>
  <c r="O387" i="2" s="1"/>
  <c r="M366" i="2"/>
  <c r="O366" i="2" s="1"/>
  <c r="M355" i="2"/>
  <c r="O355" i="2" s="1"/>
  <c r="M350" i="2"/>
  <c r="O350" i="2" s="1"/>
  <c r="M309" i="2"/>
  <c r="O309" i="2" s="1"/>
  <c r="M299" i="2"/>
  <c r="O299" i="2" s="1"/>
  <c r="M293" i="2"/>
  <c r="O293" i="2" s="1"/>
  <c r="M226" i="2"/>
  <c r="N226" i="2" s="1"/>
  <c r="M214" i="2"/>
  <c r="N214" i="2" s="1"/>
  <c r="M183" i="2"/>
  <c r="N183" i="2" s="1"/>
  <c r="M169" i="2"/>
  <c r="O169" i="2" s="1"/>
  <c r="M130" i="2"/>
  <c r="M109" i="2"/>
  <c r="O109" i="2" s="1"/>
  <c r="M33" i="2"/>
  <c r="N33" i="2" s="1"/>
  <c r="M15" i="2"/>
  <c r="N15" i="2" s="1"/>
  <c r="M770" i="2"/>
  <c r="O770" i="2" s="1"/>
  <c r="M748" i="2"/>
  <c r="O748" i="2" s="1"/>
  <c r="M732" i="2"/>
  <c r="O732" i="2" s="1"/>
  <c r="M619" i="2"/>
  <c r="O619" i="2" s="1"/>
  <c r="M611" i="2"/>
  <c r="M576" i="2"/>
  <c r="O576" i="2" s="1"/>
  <c r="M545" i="2"/>
  <c r="M528" i="2"/>
  <c r="N528" i="2" s="1"/>
  <c r="M509" i="2"/>
  <c r="M453" i="2"/>
  <c r="O453" i="2" s="1"/>
  <c r="M417" i="2"/>
  <c r="N417" i="2" s="1"/>
  <c r="M381" i="2"/>
  <c r="O381" i="2" s="1"/>
  <c r="M352" i="2"/>
  <c r="N352" i="2" s="1"/>
  <c r="M344" i="2"/>
  <c r="O344" i="2" s="1"/>
  <c r="M320" i="2"/>
  <c r="O320" i="2" s="1"/>
  <c r="M301" i="2"/>
  <c r="N301" i="2" s="1"/>
  <c r="M273" i="2"/>
  <c r="O273" i="2" s="1"/>
  <c r="M120" i="2"/>
  <c r="O120" i="2" s="1"/>
  <c r="M99" i="2"/>
  <c r="O99" i="2" s="1"/>
  <c r="M30" i="2"/>
  <c r="O30" i="2" s="1"/>
  <c r="M12" i="2"/>
  <c r="O12" i="2" s="1"/>
  <c r="M561" i="2"/>
  <c r="O561" i="2" s="1"/>
  <c r="M542" i="2"/>
  <c r="O542" i="2" s="1"/>
  <c r="M539" i="2"/>
  <c r="N539" i="2" s="1"/>
  <c r="M525" i="2"/>
  <c r="N525" i="2" s="1"/>
  <c r="M522" i="2"/>
  <c r="N522" i="2" s="1"/>
  <c r="M492" i="2"/>
  <c r="O492" i="2" s="1"/>
  <c r="M489" i="2"/>
  <c r="O489" i="2" s="1"/>
  <c r="M475" i="2"/>
  <c r="N475" i="2" s="1"/>
  <c r="M464" i="2"/>
  <c r="O464" i="2" s="1"/>
  <c r="M461" i="2"/>
  <c r="N461" i="2" s="1"/>
  <c r="M370" i="2"/>
  <c r="O370" i="2" s="1"/>
  <c r="M360" i="2"/>
  <c r="O360" i="2" s="1"/>
  <c r="M349" i="2"/>
  <c r="O349" i="2" s="1"/>
  <c r="M325" i="2"/>
  <c r="O325" i="2" s="1"/>
  <c r="M187" i="2"/>
  <c r="N187" i="2" s="1"/>
  <c r="M129" i="2"/>
  <c r="O129" i="2" s="1"/>
  <c r="M737" i="2"/>
  <c r="N737" i="2" s="1"/>
  <c r="M632" i="2"/>
  <c r="N632" i="2" s="1"/>
  <c r="M621" i="2"/>
  <c r="N621" i="2" s="1"/>
  <c r="M608" i="2"/>
  <c r="M605" i="2"/>
  <c r="O605" i="2" s="1"/>
  <c r="M597" i="2"/>
  <c r="O597" i="2" s="1"/>
  <c r="M585" i="2"/>
  <c r="O585" i="2" s="1"/>
  <c r="M547" i="2"/>
  <c r="O547" i="2" s="1"/>
  <c r="M533" i="2"/>
  <c r="M519" i="2"/>
  <c r="N519" i="2" s="1"/>
  <c r="M486" i="2"/>
  <c r="O486" i="2" s="1"/>
  <c r="M466" i="2"/>
  <c r="N466" i="2" s="1"/>
  <c r="M354" i="2"/>
  <c r="O354" i="2" s="1"/>
  <c r="M322" i="2"/>
  <c r="O322" i="2" s="1"/>
  <c r="M316" i="2"/>
  <c r="N316" i="2" s="1"/>
  <c r="M308" i="2"/>
  <c r="O308" i="2" s="1"/>
  <c r="M289" i="2"/>
  <c r="O289" i="2" s="1"/>
  <c r="M242" i="2"/>
  <c r="N242" i="2" s="1"/>
  <c r="M237" i="2"/>
  <c r="N237" i="2" s="1"/>
  <c r="M232" i="2"/>
  <c r="O232" i="2" s="1"/>
  <c r="M166" i="2"/>
  <c r="M136" i="2"/>
  <c r="M626" i="2"/>
  <c r="N626" i="2" s="1"/>
  <c r="M618" i="2"/>
  <c r="O618" i="2" s="1"/>
  <c r="M602" i="2"/>
  <c r="N602" i="2" s="1"/>
  <c r="M555" i="2"/>
  <c r="N555" i="2" s="1"/>
  <c r="M530" i="2"/>
  <c r="O530" i="2" s="1"/>
  <c r="M527" i="2"/>
  <c r="N527" i="2" s="1"/>
  <c r="M516" i="2"/>
  <c r="N516" i="2" s="1"/>
  <c r="M508" i="2"/>
  <c r="O508" i="2" s="1"/>
  <c r="M497" i="2"/>
  <c r="N497" i="2" s="1"/>
  <c r="M480" i="2"/>
  <c r="O480" i="2" s="1"/>
  <c r="M455" i="2"/>
  <c r="O455" i="2" s="1"/>
  <c r="M452" i="2"/>
  <c r="N452" i="2" s="1"/>
  <c r="M405" i="2"/>
  <c r="N405" i="2" s="1"/>
  <c r="M313" i="2"/>
  <c r="O313" i="2" s="1"/>
  <c r="M177" i="2"/>
  <c r="O177" i="2" s="1"/>
  <c r="M24" i="2"/>
  <c r="O24" i="2" s="1"/>
  <c r="M6" i="2"/>
  <c r="N6" i="2" s="1"/>
  <c r="M754" i="2"/>
  <c r="O754" i="2" s="1"/>
  <c r="M594" i="2"/>
  <c r="N594" i="2" s="1"/>
  <c r="M570" i="2"/>
  <c r="O570" i="2" s="1"/>
  <c r="M471" i="2"/>
  <c r="O471" i="2" s="1"/>
  <c r="M457" i="2"/>
  <c r="N457" i="2" s="1"/>
  <c r="M441" i="2"/>
  <c r="O441" i="2" s="1"/>
  <c r="M438" i="2"/>
  <c r="O438" i="2" s="1"/>
  <c r="M435" i="2"/>
  <c r="N435" i="2" s="1"/>
  <c r="M399" i="2"/>
  <c r="O399" i="2" s="1"/>
  <c r="M324" i="2"/>
  <c r="O324" i="2" s="1"/>
  <c r="M264" i="2"/>
  <c r="O264" i="2" s="1"/>
  <c r="M224" i="2"/>
  <c r="N224" i="2" s="1"/>
  <c r="M184" i="2"/>
  <c r="M175" i="2"/>
  <c r="N175" i="2" s="1"/>
  <c r="M165" i="2"/>
  <c r="O165" i="2" s="1"/>
  <c r="M154" i="2"/>
  <c r="M135" i="2"/>
  <c r="N135" i="2" s="1"/>
  <c r="M39" i="2"/>
  <c r="O39" i="2" s="1"/>
  <c r="M21" i="2"/>
  <c r="O21" i="2" s="1"/>
  <c r="M3" i="2"/>
  <c r="N3" i="2" s="1"/>
  <c r="M604" i="2"/>
  <c r="O604" i="2" s="1"/>
  <c r="M601" i="2"/>
  <c r="N601" i="2" s="1"/>
  <c r="M596" i="2"/>
  <c r="M584" i="2"/>
  <c r="O584" i="2" s="1"/>
  <c r="M572" i="2"/>
  <c r="N572" i="2" s="1"/>
  <c r="M557" i="2"/>
  <c r="O557" i="2" s="1"/>
  <c r="M554" i="2"/>
  <c r="N554" i="2" s="1"/>
  <c r="M543" i="2"/>
  <c r="N543" i="2" s="1"/>
  <c r="M532" i="2"/>
  <c r="O532" i="2" s="1"/>
  <c r="M518" i="2"/>
  <c r="O518" i="2" s="1"/>
  <c r="M507" i="2"/>
  <c r="O507" i="2" s="1"/>
  <c r="M502" i="2"/>
  <c r="O502" i="2" s="1"/>
  <c r="M499" i="2"/>
  <c r="O499" i="2" s="1"/>
  <c r="M479" i="2"/>
  <c r="O479" i="2" s="1"/>
  <c r="M454" i="2"/>
  <c r="N454" i="2" s="1"/>
  <c r="M429" i="2"/>
  <c r="O429" i="2" s="1"/>
  <c r="M393" i="2"/>
  <c r="O393" i="2" s="1"/>
  <c r="M361" i="2"/>
  <c r="N361" i="2" s="1"/>
  <c r="M312" i="2"/>
  <c r="N312" i="2" s="1"/>
  <c r="M288" i="2"/>
  <c r="O288" i="2" s="1"/>
  <c r="M274" i="2"/>
  <c r="O274" i="2" s="1"/>
  <c r="M241" i="2"/>
  <c r="N241" i="2" s="1"/>
  <c r="M193" i="2"/>
  <c r="O193" i="2" s="1"/>
  <c r="M172" i="2"/>
  <c r="O172" i="2" s="1"/>
  <c r="M112" i="2"/>
  <c r="O112" i="2" s="1"/>
  <c r="M75" i="2"/>
  <c r="O75" i="2" s="1"/>
  <c r="M854" i="2"/>
  <c r="N854" i="2" s="1"/>
  <c r="M28" i="2"/>
  <c r="O28" i="2" s="1"/>
  <c r="M10" i="2"/>
  <c r="O10" i="2" s="1"/>
  <c r="M872" i="2"/>
  <c r="N872" i="2" s="1"/>
  <c r="M860" i="2"/>
  <c r="N860" i="2" s="1"/>
  <c r="M822" i="2"/>
  <c r="N822" i="2" s="1"/>
  <c r="M810" i="2"/>
  <c r="N810" i="2" s="1"/>
  <c r="M798" i="2"/>
  <c r="N798" i="2" s="1"/>
  <c r="M781" i="2"/>
  <c r="O781" i="2" s="1"/>
  <c r="M776" i="2"/>
  <c r="O776" i="2" s="1"/>
  <c r="M744" i="2"/>
  <c r="N744" i="2" s="1"/>
  <c r="M866" i="2"/>
  <c r="N866" i="2" s="1"/>
  <c r="M729" i="2"/>
  <c r="O729" i="2" s="1"/>
  <c r="M717" i="2"/>
  <c r="O717" i="2" s="1"/>
  <c r="M705" i="2"/>
  <c r="N705" i="2" s="1"/>
  <c r="M693" i="2"/>
  <c r="N693" i="2" s="1"/>
  <c r="M771" i="2"/>
  <c r="O771" i="2" s="1"/>
  <c r="M819" i="2"/>
  <c r="O819" i="2" s="1"/>
  <c r="M807" i="2"/>
  <c r="N807" i="2" s="1"/>
  <c r="M795" i="2"/>
  <c r="O795" i="2" s="1"/>
  <c r="M753" i="2"/>
  <c r="N753" i="2" s="1"/>
  <c r="M511" i="2"/>
  <c r="N511" i="2" s="1"/>
  <c r="M869" i="2"/>
  <c r="N869" i="2" s="1"/>
  <c r="M863" i="2"/>
  <c r="N863" i="2" s="1"/>
  <c r="M857" i="2"/>
  <c r="N857" i="2" s="1"/>
  <c r="M631" i="2"/>
  <c r="N631" i="2" s="1"/>
  <c r="M582" i="2"/>
  <c r="N582" i="2" s="1"/>
  <c r="M816" i="2"/>
  <c r="O816" i="2" s="1"/>
  <c r="M804" i="2"/>
  <c r="O804" i="2" s="1"/>
  <c r="M792" i="2"/>
  <c r="O792" i="2" s="1"/>
  <c r="M733" i="2"/>
  <c r="O733" i="2" s="1"/>
  <c r="M723" i="2"/>
  <c r="N723" i="2" s="1"/>
  <c r="M711" i="2"/>
  <c r="O711" i="2" s="1"/>
  <c r="M699" i="2"/>
  <c r="O699" i="2" s="1"/>
  <c r="M687" i="2"/>
  <c r="O687" i="2" s="1"/>
  <c r="M762" i="2"/>
  <c r="N762" i="2" s="1"/>
  <c r="M825" i="2"/>
  <c r="O825" i="2" s="1"/>
  <c r="M813" i="2"/>
  <c r="O813" i="2" s="1"/>
  <c r="M801" i="2"/>
  <c r="N801" i="2" s="1"/>
  <c r="M789" i="2"/>
  <c r="O789" i="2" s="1"/>
  <c r="M607" i="2"/>
  <c r="O607" i="2" s="1"/>
  <c r="M550" i="2"/>
  <c r="N550" i="2" s="1"/>
  <c r="M628" i="2"/>
  <c r="O628" i="2" s="1"/>
  <c r="M591" i="2"/>
  <c r="N591" i="2" s="1"/>
  <c r="M541" i="2"/>
  <c r="O541" i="2" s="1"/>
  <c r="M630" i="2"/>
  <c r="N630" i="2" s="1"/>
  <c r="M600" i="2"/>
  <c r="N600" i="2" s="1"/>
  <c r="M562" i="2"/>
  <c r="N562" i="2" s="1"/>
  <c r="M529" i="2"/>
  <c r="N529" i="2" s="1"/>
  <c r="M627" i="2"/>
  <c r="O627" i="2" s="1"/>
  <c r="M404" i="2"/>
  <c r="N404" i="2" s="1"/>
  <c r="M556" i="2"/>
  <c r="O556" i="2" s="1"/>
  <c r="M612" i="2"/>
  <c r="O612" i="2" s="1"/>
  <c r="M573" i="2"/>
  <c r="O573" i="2" s="1"/>
  <c r="M498" i="2"/>
  <c r="N498" i="2" s="1"/>
  <c r="M514" i="2"/>
  <c r="N514" i="2" s="1"/>
  <c r="M493" i="2"/>
  <c r="N493" i="2" s="1"/>
  <c r="M410" i="2"/>
  <c r="N410" i="2" s="1"/>
  <c r="M623" i="2"/>
  <c r="M485" i="2"/>
  <c r="O485" i="2" s="1"/>
  <c r="M445" i="2"/>
  <c r="O445" i="2" s="1"/>
  <c r="M549" i="2"/>
  <c r="N549" i="2" s="1"/>
  <c r="M503" i="2"/>
  <c r="O503" i="2" s="1"/>
  <c r="M434" i="2"/>
  <c r="O434" i="2" s="1"/>
  <c r="M398" i="2"/>
  <c r="O398" i="2" s="1"/>
  <c r="M629" i="2"/>
  <c r="O629" i="2" s="1"/>
  <c r="M523" i="2"/>
  <c r="O523" i="2" s="1"/>
  <c r="M428" i="2"/>
  <c r="O428" i="2" s="1"/>
  <c r="M392" i="2"/>
  <c r="O392" i="2" s="1"/>
  <c r="M520" i="2"/>
  <c r="N520" i="2" s="1"/>
  <c r="M422" i="2"/>
  <c r="O422" i="2" s="1"/>
  <c r="M386" i="2"/>
  <c r="N386" i="2" s="1"/>
  <c r="M614" i="2"/>
  <c r="O614" i="2" s="1"/>
  <c r="M546" i="2"/>
  <c r="N546" i="2" s="1"/>
  <c r="M365" i="2"/>
  <c r="O365" i="2" s="1"/>
  <c r="M517" i="2"/>
  <c r="O517" i="2" s="1"/>
  <c r="M483" i="2"/>
  <c r="O483" i="2" s="1"/>
  <c r="M416" i="2"/>
  <c r="O416" i="2" s="1"/>
  <c r="M380" i="2"/>
  <c r="N380" i="2" s="1"/>
  <c r="M552" i="2"/>
  <c r="N552" i="2" s="1"/>
  <c r="M330" i="2"/>
  <c r="O330" i="2" s="1"/>
  <c r="M481" i="2"/>
  <c r="O481" i="2" s="1"/>
  <c r="M317" i="2"/>
  <c r="O317" i="2" s="1"/>
  <c r="M472" i="2"/>
  <c r="O472" i="2" s="1"/>
  <c r="M439" i="2"/>
  <c r="N439" i="2" s="1"/>
  <c r="M296" i="2"/>
  <c r="O296" i="2" s="1"/>
  <c r="M283" i="2"/>
  <c r="O283" i="2" s="1"/>
  <c r="M371" i="2"/>
  <c r="O371" i="2" s="1"/>
  <c r="M433" i="2"/>
  <c r="O433" i="2" s="1"/>
  <c r="M427" i="2"/>
  <c r="O427" i="2" s="1"/>
  <c r="M421" i="2"/>
  <c r="N421" i="2" s="1"/>
  <c r="M415" i="2"/>
  <c r="O415" i="2" s="1"/>
  <c r="M409" i="2"/>
  <c r="N409" i="2" s="1"/>
  <c r="M403" i="2"/>
  <c r="O403" i="2" s="1"/>
  <c r="M397" i="2"/>
  <c r="O397" i="2" s="1"/>
  <c r="M391" i="2"/>
  <c r="O391" i="2" s="1"/>
  <c r="M385" i="2"/>
  <c r="O385" i="2" s="1"/>
  <c r="M379" i="2"/>
  <c r="N379" i="2" s="1"/>
  <c r="M375" i="2"/>
  <c r="O375" i="2" s="1"/>
  <c r="M364" i="2"/>
  <c r="N364" i="2" s="1"/>
  <c r="M357" i="2"/>
  <c r="O357" i="2" s="1"/>
  <c r="M448" i="2"/>
  <c r="N448" i="2" s="1"/>
  <c r="M332" i="2"/>
  <c r="O332" i="2" s="1"/>
  <c r="M319" i="2"/>
  <c r="O319" i="2" s="1"/>
  <c r="M298" i="2"/>
  <c r="O298" i="2" s="1"/>
  <c r="M117" i="2"/>
  <c r="N117" i="2" s="1"/>
  <c r="M138" i="2"/>
  <c r="N138" i="2" s="1"/>
  <c r="M442" i="2"/>
  <c r="N442" i="2" s="1"/>
  <c r="M359" i="2"/>
  <c r="O359" i="2" s="1"/>
  <c r="M334" i="2"/>
  <c r="O334" i="2" s="1"/>
  <c r="M436" i="2"/>
  <c r="O436" i="2" s="1"/>
  <c r="M294" i="2"/>
  <c r="N294" i="2" s="1"/>
  <c r="M478" i="2"/>
  <c r="O478" i="2" s="1"/>
  <c r="M469" i="2"/>
  <c r="O469" i="2" s="1"/>
  <c r="M460" i="2"/>
  <c r="O460" i="2" s="1"/>
  <c r="M451" i="2"/>
  <c r="O451" i="2" s="1"/>
  <c r="M430" i="2"/>
  <c r="N430" i="2" s="1"/>
  <c r="M424" i="2"/>
  <c r="N424" i="2" s="1"/>
  <c r="M418" i="2"/>
  <c r="N418" i="2" s="1"/>
  <c r="M412" i="2"/>
  <c r="O412" i="2" s="1"/>
  <c r="M406" i="2"/>
  <c r="N406" i="2" s="1"/>
  <c r="M400" i="2"/>
  <c r="N400" i="2" s="1"/>
  <c r="M394" i="2"/>
  <c r="N394" i="2" s="1"/>
  <c r="M388" i="2"/>
  <c r="N388" i="2" s="1"/>
  <c r="M382" i="2"/>
  <c r="N382" i="2" s="1"/>
  <c r="M376" i="2"/>
  <c r="N376" i="2" s="1"/>
  <c r="M281" i="2"/>
  <c r="O281" i="2" s="1"/>
  <c r="M315" i="2"/>
  <c r="O315" i="2" s="1"/>
  <c r="M279" i="2"/>
  <c r="O279" i="2" s="1"/>
  <c r="M205" i="2"/>
  <c r="N205" i="2" s="1"/>
  <c r="M243" i="2"/>
  <c r="N243" i="2" s="1"/>
  <c r="M222" i="2"/>
  <c r="N222" i="2" s="1"/>
  <c r="M213" i="2"/>
  <c r="O213" i="2" s="1"/>
  <c r="M339" i="2"/>
  <c r="O339" i="2" s="1"/>
  <c r="M303" i="2"/>
  <c r="O303" i="2" s="1"/>
  <c r="M267" i="2"/>
  <c r="O267" i="2" s="1"/>
  <c r="M261" i="2"/>
  <c r="O261" i="2" s="1"/>
  <c r="M255" i="2"/>
  <c r="N255" i="2" s="1"/>
  <c r="M253" i="2"/>
  <c r="M249" i="2"/>
  <c r="N249" i="2" s="1"/>
  <c r="M142" i="2"/>
  <c r="O142" i="2" s="1"/>
  <c r="M318" i="2"/>
  <c r="O318" i="2" s="1"/>
  <c r="M282" i="2"/>
  <c r="O282" i="2" s="1"/>
  <c r="M204" i="2"/>
  <c r="O204" i="2" s="1"/>
  <c r="M192" i="2"/>
  <c r="N192" i="2" s="1"/>
  <c r="M174" i="2"/>
  <c r="O174" i="2" s="1"/>
  <c r="M153" i="2"/>
  <c r="O153" i="2" s="1"/>
  <c r="M333" i="2"/>
  <c r="O333" i="2" s="1"/>
  <c r="M297" i="2"/>
  <c r="N297" i="2" s="1"/>
  <c r="M236" i="2"/>
  <c r="N236" i="2" s="1"/>
  <c r="M171" i="2"/>
  <c r="O171" i="2" s="1"/>
  <c r="M160" i="2"/>
  <c r="O160" i="2" s="1"/>
  <c r="O310" i="2"/>
  <c r="M327" i="2"/>
  <c r="O327" i="2" s="1"/>
  <c r="M291" i="2"/>
  <c r="O291" i="2" s="1"/>
  <c r="M178" i="2"/>
  <c r="O178" i="2" s="1"/>
  <c r="M102" i="2"/>
  <c r="N102" i="2" s="1"/>
  <c r="M342" i="2"/>
  <c r="O342" i="2" s="1"/>
  <c r="M306" i="2"/>
  <c r="N306" i="2" s="1"/>
  <c r="M270" i="2"/>
  <c r="O270" i="2" s="1"/>
  <c r="M223" i="2"/>
  <c r="O223" i="2" s="1"/>
  <c r="M189" i="2"/>
  <c r="N189" i="2" s="1"/>
  <c r="M231" i="2"/>
  <c r="N231" i="2" s="1"/>
  <c r="O250" i="2"/>
  <c r="P250" i="2" s="1"/>
  <c r="M218" i="2"/>
  <c r="N218" i="2" s="1"/>
  <c r="M106" i="2"/>
  <c r="O106" i="2" s="1"/>
  <c r="M90" i="2"/>
  <c r="N90" i="2" s="1"/>
  <c r="M88" i="2"/>
  <c r="O88" i="2" s="1"/>
  <c r="M81" i="2"/>
  <c r="O81" i="2" s="1"/>
  <c r="M72" i="2"/>
  <c r="O72" i="2" s="1"/>
  <c r="M63" i="2"/>
  <c r="N63" i="2" s="1"/>
  <c r="M54" i="2"/>
  <c r="N54" i="2" s="1"/>
  <c r="M45" i="2"/>
  <c r="O45" i="2" s="1"/>
  <c r="M43" i="2"/>
  <c r="O43" i="2" s="1"/>
  <c r="M79" i="2"/>
  <c r="O79" i="2" s="1"/>
  <c r="M70" i="2"/>
  <c r="O70" i="2" s="1"/>
  <c r="M61" i="2"/>
  <c r="O61" i="2" s="1"/>
  <c r="M52" i="2"/>
  <c r="O52" i="2" s="1"/>
  <c r="M25" i="2"/>
  <c r="O25" i="2" s="1"/>
  <c r="M7" i="2"/>
  <c r="O7" i="2" s="1"/>
  <c r="O228" i="2"/>
  <c r="M94" i="2"/>
  <c r="O94" i="2" s="1"/>
  <c r="M181" i="2"/>
  <c r="O181" i="2" s="1"/>
  <c r="M87" i="2"/>
  <c r="O87" i="2" s="1"/>
  <c r="M42" i="2"/>
  <c r="N42" i="2" s="1"/>
  <c r="M40" i="2"/>
  <c r="O40" i="2" s="1"/>
  <c r="M22" i="2"/>
  <c r="O22" i="2" s="1"/>
  <c r="M4" i="2"/>
  <c r="O4" i="2" s="1"/>
  <c r="M196" i="2"/>
  <c r="O196" i="2" s="1"/>
  <c r="M78" i="2"/>
  <c r="O78" i="2" s="1"/>
  <c r="M69" i="2"/>
  <c r="N69" i="2" s="1"/>
  <c r="M60" i="2"/>
  <c r="N60" i="2" s="1"/>
  <c r="M51" i="2"/>
  <c r="O51" i="2" s="1"/>
  <c r="M93" i="2"/>
  <c r="N93" i="2" s="1"/>
  <c r="M85" i="2"/>
  <c r="O85" i="2" s="1"/>
  <c r="M76" i="2"/>
  <c r="O76" i="2" s="1"/>
  <c r="M67" i="2"/>
  <c r="O67" i="2" s="1"/>
  <c r="M58" i="2"/>
  <c r="O58" i="2" s="1"/>
  <c r="M49" i="2"/>
  <c r="O49" i="2" s="1"/>
  <c r="M37" i="2"/>
  <c r="O37" i="2" s="1"/>
  <c r="M19" i="2"/>
  <c r="O19" i="2" s="1"/>
  <c r="M190" i="2"/>
  <c r="M91" i="2"/>
  <c r="O91" i="2" s="1"/>
  <c r="M34" i="2"/>
  <c r="O34" i="2" s="1"/>
  <c r="M16" i="2"/>
  <c r="O16" i="2" s="1"/>
  <c r="M82" i="2"/>
  <c r="O82" i="2" s="1"/>
  <c r="M73" i="2"/>
  <c r="O73" i="2" s="1"/>
  <c r="M64" i="2"/>
  <c r="O64" i="2" s="1"/>
  <c r="M55" i="2"/>
  <c r="O55" i="2" s="1"/>
  <c r="M46" i="2"/>
  <c r="O46" i="2" s="1"/>
  <c r="M31" i="2"/>
  <c r="O31" i="2" s="1"/>
  <c r="M13" i="2"/>
  <c r="O13" i="2" s="1"/>
  <c r="M2" i="2"/>
  <c r="O2" i="2" s="1"/>
  <c r="N348" i="2" l="1"/>
  <c r="N362" i="2"/>
  <c r="P362" i="2" s="1"/>
  <c r="N346" i="2"/>
  <c r="P346" i="2" s="1"/>
  <c r="O490" i="2"/>
  <c r="O258" i="2"/>
  <c r="O558" i="2"/>
  <c r="O18" i="2"/>
  <c r="N314" i="2"/>
  <c r="P314" i="2" s="1"/>
  <c r="O536" i="2"/>
  <c r="O494" i="2"/>
  <c r="N57" i="2"/>
  <c r="N203" i="2"/>
  <c r="N290" i="2"/>
  <c r="P290" i="2" s="1"/>
  <c r="O105" i="2"/>
  <c r="P105" i="2" s="1"/>
  <c r="N278" i="2"/>
  <c r="P278" i="2" s="1"/>
  <c r="O358" i="2"/>
  <c r="P358" i="2" s="1"/>
  <c r="O122" i="2"/>
  <c r="P122" i="2" s="1"/>
  <c r="N634" i="2"/>
  <c r="P634" i="2" s="1"/>
  <c r="N114" i="2"/>
  <c r="P114" i="2" s="1"/>
  <c r="O716" i="2"/>
  <c r="N718" i="2"/>
  <c r="P718" i="2" s="1"/>
  <c r="O150" i="2"/>
  <c r="P150" i="2" s="1"/>
  <c r="N638" i="2"/>
  <c r="N2" i="2"/>
  <c r="O506" i="2"/>
  <c r="P506" i="2" s="1"/>
  <c r="N622" i="2"/>
  <c r="N843" i="2"/>
  <c r="P843" i="2" s="1"/>
  <c r="O62" i="2"/>
  <c r="P62" i="2" s="1"/>
  <c r="O74" i="2"/>
  <c r="P74" i="2" s="1"/>
  <c r="N300" i="2"/>
  <c r="P300" i="2" s="1"/>
  <c r="N651" i="2"/>
  <c r="N467" i="2"/>
  <c r="P467" i="2" s="1"/>
  <c r="O524" i="2"/>
  <c r="P524" i="2" s="1"/>
  <c r="N321" i="2"/>
  <c r="P321" i="2" s="1"/>
  <c r="O113" i="2"/>
  <c r="P113" i="2" s="1"/>
  <c r="O254" i="2"/>
  <c r="P254" i="2" s="1"/>
  <c r="N908" i="2"/>
  <c r="P908" i="2" s="1"/>
  <c r="O874" i="2"/>
  <c r="P874" i="2" s="1"/>
  <c r="N246" i="2"/>
  <c r="O247" i="2"/>
  <c r="O586" i="2"/>
  <c r="P586" i="2" s="1"/>
  <c r="O647" i="2"/>
  <c r="N742" i="2"/>
  <c r="P742" i="2" s="1"/>
  <c r="N974" i="2"/>
  <c r="N653" i="2"/>
  <c r="P653" i="2" s="1"/>
  <c r="O84" i="2"/>
  <c r="P84" i="2" s="1"/>
  <c r="O868" i="2"/>
  <c r="P868" i="2" s="1"/>
  <c r="N221" i="2"/>
  <c r="P221" i="2" s="1"/>
  <c r="O230" i="2"/>
  <c r="P230" i="2" s="1"/>
  <c r="N665" i="2"/>
  <c r="O80" i="2"/>
  <c r="P80" i="2" s="1"/>
  <c r="N156" i="2"/>
  <c r="P156" i="2" s="1"/>
  <c r="N66" i="2"/>
  <c r="P66" i="2" s="1"/>
  <c r="O407" i="2"/>
  <c r="P407" i="2" s="1"/>
  <c r="O137" i="2"/>
  <c r="P137" i="2" s="1"/>
  <c r="O252" i="2"/>
  <c r="N639" i="2"/>
  <c r="P639" i="2" s="1"/>
  <c r="N268" i="2"/>
  <c r="P268" i="2" s="1"/>
  <c r="O959" i="2"/>
  <c r="P959" i="2" s="1"/>
  <c r="O186" i="2"/>
  <c r="P186" i="2" s="1"/>
  <c r="O791" i="2"/>
  <c r="P791" i="2" s="1"/>
  <c r="O17" i="2"/>
  <c r="P17" i="2" s="1"/>
  <c r="N14" i="2"/>
  <c r="P14" i="2" s="1"/>
  <c r="N159" i="2"/>
  <c r="P159" i="2" s="1"/>
  <c r="O128" i="2"/>
  <c r="P128" i="2" s="1"/>
  <c r="N698" i="2"/>
  <c r="P698" i="2" s="1"/>
  <c r="O38" i="2"/>
  <c r="P38" i="2" s="1"/>
  <c r="O316" i="2"/>
  <c r="P316" i="2" s="1"/>
  <c r="N654" i="2"/>
  <c r="P654" i="2" s="1"/>
  <c r="N663" i="2"/>
  <c r="P663" i="2" s="1"/>
  <c r="N188" i="2"/>
  <c r="P188" i="2" s="1"/>
  <c r="N447" i="2"/>
  <c r="P447" i="2" s="1"/>
  <c r="O491" i="2"/>
  <c r="P491" i="2" s="1"/>
  <c r="N756" i="2"/>
  <c r="P756" i="2" s="1"/>
  <c r="N157" i="2"/>
  <c r="P157" i="2" s="1"/>
  <c r="O794" i="2"/>
  <c r="P794" i="2" s="1"/>
  <c r="N141" i="2"/>
  <c r="N162" i="2"/>
  <c r="P162" i="2" s="1"/>
  <c r="N730" i="2"/>
  <c r="P730" i="2" s="1"/>
  <c r="O719" i="2"/>
  <c r="P719" i="2" s="1"/>
  <c r="O27" i="2"/>
  <c r="P27" i="2" s="1"/>
  <c r="N738" i="2"/>
  <c r="O809" i="2"/>
  <c r="P809" i="2" s="1"/>
  <c r="N305" i="2"/>
  <c r="P305" i="2" s="1"/>
  <c r="N347" i="2"/>
  <c r="P347" i="2" s="1"/>
  <c r="N304" i="2"/>
  <c r="P304" i="2" s="1"/>
  <c r="O783" i="2"/>
  <c r="P783" i="2" s="1"/>
  <c r="N785" i="2"/>
  <c r="O123" i="2"/>
  <c r="O351" i="2"/>
  <c r="P351" i="2" s="1"/>
  <c r="N921" i="2"/>
  <c r="P921" i="2" s="1"/>
  <c r="N660" i="2"/>
  <c r="P660" i="2" s="1"/>
  <c r="O276" i="2"/>
  <c r="P276" i="2" s="1"/>
  <c r="N340" i="2"/>
  <c r="P340" i="2" s="1"/>
  <c r="N560" i="2"/>
  <c r="P560" i="2" s="1"/>
  <c r="N920" i="2"/>
  <c r="P920" i="2" s="1"/>
  <c r="O452" i="2"/>
  <c r="P452" i="2" s="1"/>
  <c r="N726" i="2"/>
  <c r="N271" i="2"/>
  <c r="P271" i="2" s="1"/>
  <c r="N363" i="2"/>
  <c r="P363" i="2" s="1"/>
  <c r="N456" i="2"/>
  <c r="P456" i="2" s="1"/>
  <c r="N752" i="2"/>
  <c r="P752" i="2" s="1"/>
  <c r="O343" i="2"/>
  <c r="N741" i="2"/>
  <c r="P741" i="2" s="1"/>
  <c r="N915" i="2"/>
  <c r="P915" i="2" s="1"/>
  <c r="N856" i="2"/>
  <c r="P856" i="2" s="1"/>
  <c r="N308" i="2"/>
  <c r="P308" i="2" s="1"/>
  <c r="N234" i="2"/>
  <c r="P234" i="2" s="1"/>
  <c r="N307" i="2"/>
  <c r="O390" i="2"/>
  <c r="N161" i="2"/>
  <c r="P161" i="2" s="1"/>
  <c r="N713" i="2"/>
  <c r="P713" i="2" s="1"/>
  <c r="N111" i="2"/>
  <c r="P111" i="2" s="1"/>
  <c r="N275" i="2"/>
  <c r="P275" i="2" s="1"/>
  <c r="O885" i="2"/>
  <c r="P885" i="2" s="1"/>
  <c r="O383" i="2"/>
  <c r="P383" i="2" s="1"/>
  <c r="N9" i="2"/>
  <c r="P9" i="2" s="1"/>
  <c r="O199" i="2"/>
  <c r="P199" i="2" s="1"/>
  <c r="O916" i="2"/>
  <c r="P916" i="2" s="1"/>
  <c r="N561" i="2"/>
  <c r="P561" i="2" s="1"/>
  <c r="N168" i="2"/>
  <c r="P168" i="2" s="1"/>
  <c r="N588" i="2"/>
  <c r="P588" i="2" s="1"/>
  <c r="N735" i="2"/>
  <c r="P735" i="2" s="1"/>
  <c r="N413" i="2"/>
  <c r="N768" i="2"/>
  <c r="P768" i="2" s="1"/>
  <c r="O829" i="2"/>
  <c r="P829" i="2" s="1"/>
  <c r="O501" i="2"/>
  <c r="O812" i="2"/>
  <c r="P812" i="2" s="1"/>
  <c r="O108" i="2"/>
  <c r="P108" i="2" s="1"/>
  <c r="O116" i="2"/>
  <c r="P116" i="2" s="1"/>
  <c r="N207" i="2"/>
  <c r="P207" i="2" s="1"/>
  <c r="N260" i="2"/>
  <c r="P260" i="2" s="1"/>
  <c r="N302" i="2"/>
  <c r="P302" i="2" s="1"/>
  <c r="N692" i="2"/>
  <c r="P692" i="2" s="1"/>
  <c r="O465" i="2"/>
  <c r="P465" i="2" s="1"/>
  <c r="N674" i="2"/>
  <c r="P674" i="2" s="1"/>
  <c r="O135" i="2"/>
  <c r="O531" i="2"/>
  <c r="P531" i="2" s="1"/>
  <c r="N710" i="2"/>
  <c r="P710" i="2" s="1"/>
  <c r="N774" i="2"/>
  <c r="P774" i="2" s="1"/>
  <c r="O919" i="2"/>
  <c r="P919" i="2" s="1"/>
  <c r="N891" i="2"/>
  <c r="P891" i="2" s="1"/>
  <c r="O540" i="2"/>
  <c r="P540" i="2" s="1"/>
  <c r="N722" i="2"/>
  <c r="P722" i="2" s="1"/>
  <c r="O953" i="2"/>
  <c r="P953" i="2" s="1"/>
  <c r="O928" i="2"/>
  <c r="P928" i="2" s="1"/>
  <c r="N349" i="2"/>
  <c r="P349" i="2" s="1"/>
  <c r="N99" i="2"/>
  <c r="P99" i="2" s="1"/>
  <c r="O285" i="2"/>
  <c r="P285" i="2" s="1"/>
  <c r="N194" i="2"/>
  <c r="P194" i="2" s="1"/>
  <c r="N210" i="2"/>
  <c r="P210" i="2" s="1"/>
  <c r="N36" i="2"/>
  <c r="P36" i="2" s="1"/>
  <c r="N287" i="2"/>
  <c r="P287" i="2" s="1"/>
  <c r="N286" i="2"/>
  <c r="P286" i="2" s="1"/>
  <c r="N311" i="2"/>
  <c r="P311" i="2" s="1"/>
  <c r="N495" i="2"/>
  <c r="P495" i="2" s="1"/>
  <c r="O675" i="2"/>
  <c r="P675" i="2" s="1"/>
  <c r="O806" i="2"/>
  <c r="P806" i="2" s="1"/>
  <c r="N134" i="2"/>
  <c r="P134" i="2" s="1"/>
  <c r="O842" i="2"/>
  <c r="P842" i="2" s="1"/>
  <c r="N731" i="2"/>
  <c r="P731" i="2" s="1"/>
  <c r="N847" i="2"/>
  <c r="P847" i="2" s="1"/>
  <c r="N177" i="2"/>
  <c r="P177" i="2" s="1"/>
  <c r="N272" i="2"/>
  <c r="P272" i="2" s="1"/>
  <c r="O414" i="2"/>
  <c r="P414" i="2" s="1"/>
  <c r="O245" i="2"/>
  <c r="P245" i="2" s="1"/>
  <c r="N474" i="2"/>
  <c r="P474" i="2" s="1"/>
  <c r="N589" i="2"/>
  <c r="P589" i="2" s="1"/>
  <c r="N709" i="2"/>
  <c r="P709" i="2" s="1"/>
  <c r="O96" i="2"/>
  <c r="P96" i="2" s="1"/>
  <c r="O426" i="2"/>
  <c r="P426" i="2" s="1"/>
  <c r="N613" i="2"/>
  <c r="P613" i="2" s="1"/>
  <c r="O615" i="2"/>
  <c r="P615" i="2" s="1"/>
  <c r="N664" i="2"/>
  <c r="P664" i="2" s="1"/>
  <c r="O689" i="2"/>
  <c r="P689" i="2" s="1"/>
  <c r="O873" i="2"/>
  <c r="P873" i="2" s="1"/>
  <c r="N767" i="2"/>
  <c r="P767" i="2" s="1"/>
  <c r="O336" i="2"/>
  <c r="P336" i="2" s="1"/>
  <c r="N377" i="2"/>
  <c r="P377" i="2" s="1"/>
  <c r="N284" i="2"/>
  <c r="P284" i="2" s="1"/>
  <c r="N277" i="2"/>
  <c r="P277" i="2" s="1"/>
  <c r="N244" i="2"/>
  <c r="P244" i="2" s="1"/>
  <c r="O424" i="2"/>
  <c r="P424" i="2" s="1"/>
  <c r="O897" i="2"/>
  <c r="P897" i="2" s="1"/>
  <c r="N721" i="2"/>
  <c r="P721" i="2" s="1"/>
  <c r="N133" i="2"/>
  <c r="P133" i="2" s="1"/>
  <c r="O89" i="2"/>
  <c r="P89" i="2" s="1"/>
  <c r="O786" i="2"/>
  <c r="P786" i="2" s="1"/>
  <c r="O672" i="2"/>
  <c r="P672" i="2" s="1"/>
  <c r="N846" i="2"/>
  <c r="P846" i="2" s="1"/>
  <c r="O92" i="2"/>
  <c r="P92" i="2" s="1"/>
  <c r="N341" i="2"/>
  <c r="P341" i="2" s="1"/>
  <c r="O463" i="2"/>
  <c r="P463" i="2" s="1"/>
  <c r="N574" i="2"/>
  <c r="N773" i="2"/>
  <c r="P773" i="2" s="1"/>
  <c r="O845" i="2"/>
  <c r="P845" i="2" s="1"/>
  <c r="O934" i="2"/>
  <c r="P934" i="2" s="1"/>
  <c r="O180" i="2"/>
  <c r="P180" i="2" s="1"/>
  <c r="N322" i="2"/>
  <c r="P322" i="2" s="1"/>
  <c r="N429" i="2"/>
  <c r="P429" i="2" s="1"/>
  <c r="N443" i="2"/>
  <c r="P443" i="2" s="1"/>
  <c r="N579" i="2"/>
  <c r="P579" i="2" s="1"/>
  <c r="O704" i="2"/>
  <c r="P704" i="2" s="1"/>
  <c r="N77" i="2"/>
  <c r="P77" i="2" s="1"/>
  <c r="O126" i="2"/>
  <c r="N121" i="2"/>
  <c r="P121" i="2" s="1"/>
  <c r="N356" i="2"/>
  <c r="P356" i="2" s="1"/>
  <c r="N197" i="2"/>
  <c r="P197" i="2" s="1"/>
  <c r="N444" i="2"/>
  <c r="P444" i="2" s="1"/>
  <c r="O695" i="2"/>
  <c r="P695" i="2" s="1"/>
  <c r="N714" i="2"/>
  <c r="P714" i="2" s="1"/>
  <c r="O746" i="2"/>
  <c r="P746" i="2" s="1"/>
  <c r="N345" i="2"/>
  <c r="P345" i="2" s="1"/>
  <c r="O384" i="2"/>
  <c r="P384" i="2" s="1"/>
  <c r="N462" i="2"/>
  <c r="P462" i="2" s="1"/>
  <c r="O417" i="2"/>
  <c r="P417" i="2" s="1"/>
  <c r="N655" i="2"/>
  <c r="P655" i="2" s="1"/>
  <c r="O944" i="2"/>
  <c r="P944" i="2" s="1"/>
  <c r="O905" i="2"/>
  <c r="P905" i="2" s="1"/>
  <c r="O899" i="2"/>
  <c r="P899" i="2" s="1"/>
  <c r="N103" i="2"/>
  <c r="P103" i="2" s="1"/>
  <c r="N131" i="2"/>
  <c r="P131" i="2" s="1"/>
  <c r="N811" i="2"/>
  <c r="P811" i="2" s="1"/>
  <c r="N796" i="2"/>
  <c r="P796" i="2" s="1"/>
  <c r="O883" i="2"/>
  <c r="P883" i="2" s="1"/>
  <c r="N892" i="2"/>
  <c r="P892" i="2" s="1"/>
  <c r="N299" i="2"/>
  <c r="P299" i="2" s="1"/>
  <c r="N669" i="2"/>
  <c r="P669" i="2" s="1"/>
  <c r="O48" i="2"/>
  <c r="P48" i="2" s="1"/>
  <c r="O195" i="2"/>
  <c r="P195" i="2" s="1"/>
  <c r="N263" i="2"/>
  <c r="P263" i="2" s="1"/>
  <c r="N292" i="2"/>
  <c r="P292" i="2" s="1"/>
  <c r="N229" i="2"/>
  <c r="P229" i="2" s="1"/>
  <c r="O396" i="2"/>
  <c r="P396" i="2" s="1"/>
  <c r="O482" i="2"/>
  <c r="P482" i="2" s="1"/>
  <c r="N724" i="2"/>
  <c r="P724" i="2" s="1"/>
  <c r="N673" i="2"/>
  <c r="P673" i="2" s="1"/>
  <c r="O931" i="2"/>
  <c r="P931" i="2" s="1"/>
  <c r="N151" i="2"/>
  <c r="P151" i="2" s="1"/>
  <c r="N140" i="2"/>
  <c r="P140" i="2" s="1"/>
  <c r="O389" i="2"/>
  <c r="P389" i="2" s="1"/>
  <c r="O431" i="2"/>
  <c r="P431" i="2" s="1"/>
  <c r="O47" i="2"/>
  <c r="P47" i="2" s="1"/>
  <c r="O454" i="2"/>
  <c r="P454" i="2" s="1"/>
  <c r="O510" i="2"/>
  <c r="P510" i="2" s="1"/>
  <c r="O681" i="2"/>
  <c r="P681" i="2" s="1"/>
  <c r="N149" i="2"/>
  <c r="P149" i="2" s="1"/>
  <c r="O461" i="2"/>
  <c r="P461" i="2" s="1"/>
  <c r="O20" i="2"/>
  <c r="P20" i="2" s="1"/>
  <c r="N924" i="2"/>
  <c r="P924" i="2" s="1"/>
  <c r="O152" i="2"/>
  <c r="P152" i="2" s="1"/>
  <c r="O212" i="2"/>
  <c r="P212" i="2" s="1"/>
  <c r="O280" i="2"/>
  <c r="P280" i="2" s="1"/>
  <c r="N98" i="2"/>
  <c r="P98" i="2" s="1"/>
  <c r="N583" i="2"/>
  <c r="P583" i="2" s="1"/>
  <c r="O101" i="2"/>
  <c r="P101" i="2" s="1"/>
  <c r="N265" i="2"/>
  <c r="P265" i="2" s="1"/>
  <c r="N328" i="2"/>
  <c r="P328" i="2" s="1"/>
  <c r="O553" i="2"/>
  <c r="P553" i="2" s="1"/>
  <c r="O648" i="2"/>
  <c r="P648" i="2" s="1"/>
  <c r="N688" i="2"/>
  <c r="P688" i="2" s="1"/>
  <c r="N646" i="2"/>
  <c r="P646" i="2" s="1"/>
  <c r="O649" i="2"/>
  <c r="P649" i="2" s="1"/>
  <c r="O956" i="2"/>
  <c r="P956" i="2" s="1"/>
  <c r="N938" i="2"/>
  <c r="N769" i="2"/>
  <c r="P769" i="2" s="1"/>
  <c r="N148" i="2"/>
  <c r="P148" i="2" s="1"/>
  <c r="N898" i="2"/>
  <c r="P898" i="2" s="1"/>
  <c r="N775" i="2"/>
  <c r="P775" i="2" s="1"/>
  <c r="N124" i="2"/>
  <c r="P124" i="2" s="1"/>
  <c r="N446" i="2"/>
  <c r="P446" i="2" s="1"/>
  <c r="O686" i="2"/>
  <c r="P686" i="2" s="1"/>
  <c r="O680" i="2"/>
  <c r="P680" i="2" s="1"/>
  <c r="N837" i="2"/>
  <c r="P837" i="2" s="1"/>
  <c r="N402" i="2"/>
  <c r="P402" i="2" s="1"/>
  <c r="O191" i="2"/>
  <c r="P191" i="2" s="1"/>
  <c r="N563" i="2"/>
  <c r="P563" i="2" s="1"/>
  <c r="O617" i="2"/>
  <c r="P617" i="2" s="1"/>
  <c r="N325" i="2"/>
  <c r="P325" i="2" s="1"/>
  <c r="N470" i="2"/>
  <c r="P470" i="2" s="1"/>
  <c r="O797" i="2"/>
  <c r="P797" i="2" s="1"/>
  <c r="N353" i="2"/>
  <c r="P353" i="2" s="1"/>
  <c r="O242" i="2"/>
  <c r="P242" i="2" s="1"/>
  <c r="N360" i="2"/>
  <c r="P360" i="2" s="1"/>
  <c r="N505" i="2"/>
  <c r="P505" i="2" s="1"/>
  <c r="N441" i="2"/>
  <c r="P441" i="2" s="1"/>
  <c r="N568" i="2"/>
  <c r="P568" i="2" s="1"/>
  <c r="O800" i="2"/>
  <c r="P800" i="2" s="1"/>
  <c r="O893" i="2"/>
  <c r="P893" i="2" s="1"/>
  <c r="O852" i="2"/>
  <c r="P852" i="2" s="1"/>
  <c r="N515" i="2"/>
  <c r="P515" i="2" s="1"/>
  <c r="O233" i="2"/>
  <c r="P233" i="2" s="1"/>
  <c r="N799" i="2"/>
  <c r="P799" i="2" s="1"/>
  <c r="N957" i="2"/>
  <c r="P957" i="2" s="1"/>
  <c r="N259" i="2"/>
  <c r="P259" i="2" s="1"/>
  <c r="N369" i="2"/>
  <c r="P369" i="2" s="1"/>
  <c r="N642" i="2"/>
  <c r="P642" i="2" s="1"/>
  <c r="O964" i="2"/>
  <c r="P964" i="2" s="1"/>
  <c r="N104" i="2"/>
  <c r="P104" i="2" s="1"/>
  <c r="O158" i="2"/>
  <c r="P158" i="2" s="1"/>
  <c r="N643" i="2"/>
  <c r="P643" i="2" s="1"/>
  <c r="N120" i="2"/>
  <c r="P120" i="2" s="1"/>
  <c r="N147" i="2"/>
  <c r="P147" i="2" s="1"/>
  <c r="N288" i="2"/>
  <c r="P288" i="2" s="1"/>
  <c r="N487" i="2"/>
  <c r="P487" i="2" s="1"/>
  <c r="O559" i="2"/>
  <c r="P559" i="2" s="1"/>
  <c r="N761" i="2"/>
  <c r="P761" i="2" s="1"/>
  <c r="O206" i="2"/>
  <c r="P206" i="2" s="1"/>
  <c r="O23" i="2"/>
  <c r="P23" i="2" s="1"/>
  <c r="N661" i="2"/>
  <c r="P661" i="2" s="1"/>
  <c r="N65" i="2"/>
  <c r="P65" i="2" s="1"/>
  <c r="O164" i="2"/>
  <c r="P164" i="2" s="1"/>
  <c r="O896" i="2"/>
  <c r="P896" i="2" s="1"/>
  <c r="N408" i="2"/>
  <c r="P408" i="2" s="1"/>
  <c r="N507" i="2"/>
  <c r="P507" i="2" s="1"/>
  <c r="O621" i="2"/>
  <c r="P621" i="2" s="1"/>
  <c r="O625" i="2"/>
  <c r="P625" i="2" s="1"/>
  <c r="N685" i="2"/>
  <c r="P685" i="2" s="1"/>
  <c r="N597" i="2"/>
  <c r="P597" i="2" s="1"/>
  <c r="O35" i="2"/>
  <c r="P35" i="2" s="1"/>
  <c r="O750" i="2"/>
  <c r="P750" i="2" s="1"/>
  <c r="O838" i="2"/>
  <c r="P838" i="2" s="1"/>
  <c r="N471" i="2"/>
  <c r="P471" i="2" s="1"/>
  <c r="N449" i="2"/>
  <c r="P449" i="2" s="1"/>
  <c r="N747" i="2"/>
  <c r="P747" i="2" s="1"/>
  <c r="O941" i="2"/>
  <c r="P941" i="2" s="1"/>
  <c r="N217" i="2"/>
  <c r="P217" i="2" s="1"/>
  <c r="N683" i="2"/>
  <c r="P683" i="2" s="1"/>
  <c r="N963" i="2"/>
  <c r="P963" i="2" s="1"/>
  <c r="O817" i="2"/>
  <c r="P817" i="2" s="1"/>
  <c r="N492" i="2"/>
  <c r="P492" i="2" s="1"/>
  <c r="N458" i="2"/>
  <c r="P458" i="2" s="1"/>
  <c r="O666" i="2"/>
  <c r="P666" i="2" s="1"/>
  <c r="N633" i="2"/>
  <c r="P633" i="2" s="1"/>
  <c r="N127" i="2"/>
  <c r="P127" i="2" s="1"/>
  <c r="O743" i="2"/>
  <c r="P743" i="2" s="1"/>
  <c r="O828" i="2"/>
  <c r="P828" i="2" s="1"/>
  <c r="N966" i="2"/>
  <c r="P966" i="2" s="1"/>
  <c r="N832" i="2"/>
  <c r="P832" i="2" s="1"/>
  <c r="N329" i="2"/>
  <c r="P329" i="2" s="1"/>
  <c r="O550" i="2"/>
  <c r="P550" i="2" s="1"/>
  <c r="O656" i="2"/>
  <c r="P656" i="2" s="1"/>
  <c r="O835" i="2"/>
  <c r="P835" i="2" s="1"/>
  <c r="N170" i="2"/>
  <c r="N455" i="2"/>
  <c r="P455" i="2" s="1"/>
  <c r="O861" i="2"/>
  <c r="P861" i="2" s="1"/>
  <c r="O56" i="2"/>
  <c r="P56" i="2" s="1"/>
  <c r="N930" i="2"/>
  <c r="P930" i="2" s="1"/>
  <c r="O183" i="2"/>
  <c r="P183" i="2" s="1"/>
  <c r="O240" i="2"/>
  <c r="P240" i="2" s="1"/>
  <c r="O420" i="2"/>
  <c r="P420" i="2" s="1"/>
  <c r="N577" i="2"/>
  <c r="P577" i="2" s="1"/>
  <c r="O368" i="2"/>
  <c r="P368" i="2" s="1"/>
  <c r="N5" i="2"/>
  <c r="P5" i="2" s="1"/>
  <c r="O143" i="2"/>
  <c r="P143" i="2" s="1"/>
  <c r="O60" i="2"/>
  <c r="P60" i="2" s="1"/>
  <c r="O466" i="2"/>
  <c r="P466" i="2" s="1"/>
  <c r="N823" i="2"/>
  <c r="P823" i="2" s="1"/>
  <c r="O475" i="2"/>
  <c r="P475" i="2" s="1"/>
  <c r="O887" i="2"/>
  <c r="P887" i="2" s="1"/>
  <c r="N691" i="2"/>
  <c r="P691" i="2" s="1"/>
  <c r="O902" i="2"/>
  <c r="P902" i="2" s="1"/>
  <c r="N888" i="2"/>
  <c r="P888" i="2" s="1"/>
  <c r="N715" i="2"/>
  <c r="P715" i="2" s="1"/>
  <c r="O805" i="2"/>
  <c r="P805" i="2" s="1"/>
  <c r="O513" i="2"/>
  <c r="P513" i="2" s="1"/>
  <c r="O910" i="2"/>
  <c r="P910" i="2" s="1"/>
  <c r="N564" i="2"/>
  <c r="P564" i="2" s="1"/>
  <c r="N912" i="2"/>
  <c r="P912" i="2" s="1"/>
  <c r="N951" i="2"/>
  <c r="P951" i="2" s="1"/>
  <c r="N865" i="2"/>
  <c r="P865" i="2" s="1"/>
  <c r="O198" i="2"/>
  <c r="P198" i="2" s="1"/>
  <c r="N350" i="2"/>
  <c r="P350" i="2" s="1"/>
  <c r="O372" i="2"/>
  <c r="P372" i="2" s="1"/>
  <c r="O411" i="2"/>
  <c r="P411" i="2" s="1"/>
  <c r="N476" i="2"/>
  <c r="O538" i="2"/>
  <c r="P538" i="2" s="1"/>
  <c r="N696" i="2"/>
  <c r="P696" i="2" s="1"/>
  <c r="O702" i="2"/>
  <c r="P702" i="2" s="1"/>
  <c r="N706" i="2"/>
  <c r="P706" i="2" s="1"/>
  <c r="N640" i="2"/>
  <c r="P640" i="2" s="1"/>
  <c r="O958" i="2"/>
  <c r="P958" i="2" s="1"/>
  <c r="O215" i="2"/>
  <c r="P215" i="2" s="1"/>
  <c r="O859" i="2"/>
  <c r="P859" i="2" s="1"/>
  <c r="N972" i="2"/>
  <c r="P972" i="2" s="1"/>
  <c r="N125" i="2"/>
  <c r="P125" i="2" s="1"/>
  <c r="N880" i="2"/>
  <c r="P880" i="2" s="1"/>
  <c r="O850" i="2"/>
  <c r="P850" i="2" s="1"/>
  <c r="N374" i="2"/>
  <c r="P374" i="2" s="1"/>
  <c r="O457" i="2"/>
  <c r="P457" i="2" s="1"/>
  <c r="N567" i="2"/>
  <c r="P567" i="2" s="1"/>
  <c r="N708" i="2"/>
  <c r="P708" i="2" s="1"/>
  <c r="N598" i="2"/>
  <c r="P598" i="2" s="1"/>
  <c r="N235" i="2"/>
  <c r="P235" i="2" s="1"/>
  <c r="O44" i="2"/>
  <c r="P44" i="2" s="1"/>
  <c r="O645" i="2"/>
  <c r="P645" i="2" s="1"/>
  <c r="N969" i="2"/>
  <c r="P969" i="2" s="1"/>
  <c r="N820" i="2"/>
  <c r="P820" i="2" s="1"/>
  <c r="N264" i="2"/>
  <c r="P264" i="2" s="1"/>
  <c r="O68" i="2"/>
  <c r="P68" i="2" s="1"/>
  <c r="O50" i="2"/>
  <c r="P50" i="2" s="1"/>
  <c r="O15" i="2"/>
  <c r="P15" i="2" s="1"/>
  <c r="N313" i="2"/>
  <c r="P313" i="2" s="1"/>
  <c r="N484" i="2"/>
  <c r="P484" i="2" s="1"/>
  <c r="O488" i="2"/>
  <c r="P488" i="2" s="1"/>
  <c r="O594" i="2"/>
  <c r="P594" i="2" s="1"/>
  <c r="O678" i="2"/>
  <c r="O725" i="2"/>
  <c r="P725" i="2" s="1"/>
  <c r="N59" i="2"/>
  <c r="P59" i="2" s="1"/>
  <c r="O849" i="2"/>
  <c r="P849" i="2" s="1"/>
  <c r="O907" i="2"/>
  <c r="P907" i="2" s="1"/>
  <c r="N500" i="2"/>
  <c r="P500" i="2" s="1"/>
  <c r="O552" i="2"/>
  <c r="P552" i="2" s="1"/>
  <c r="N942" i="2"/>
  <c r="P942" i="2" s="1"/>
  <c r="N502" i="2"/>
  <c r="P502" i="2" s="1"/>
  <c r="N565" i="2"/>
  <c r="P565" i="2" s="1"/>
  <c r="O790" i="2"/>
  <c r="P790" i="2" s="1"/>
  <c r="N326" i="2"/>
  <c r="P326" i="2" s="1"/>
  <c r="O913" i="2"/>
  <c r="P913" i="2" s="1"/>
  <c r="N926" i="2"/>
  <c r="P926" i="2" s="1"/>
  <c r="N129" i="2"/>
  <c r="P129" i="2" s="1"/>
  <c r="N320" i="2"/>
  <c r="P320" i="2" s="1"/>
  <c r="O224" i="2"/>
  <c r="P224" i="2" s="1"/>
  <c r="N450" i="2"/>
  <c r="P450" i="2" s="1"/>
  <c r="N620" i="2"/>
  <c r="P620" i="2" s="1"/>
  <c r="O777" i="2"/>
  <c r="P777" i="2" s="1"/>
  <c r="O922" i="2"/>
  <c r="P922" i="2" s="1"/>
  <c r="O201" i="2"/>
  <c r="P201" i="2" s="1"/>
  <c r="N40" i="2"/>
  <c r="P40" i="2" s="1"/>
  <c r="O226" i="2"/>
  <c r="P226" i="2" s="1"/>
  <c r="N496" i="2"/>
  <c r="P496" i="2" s="1"/>
  <c r="N585" i="2"/>
  <c r="P585" i="2" s="1"/>
  <c r="N657" i="2"/>
  <c r="P657" i="2" s="1"/>
  <c r="O827" i="2"/>
  <c r="P827" i="2" s="1"/>
  <c r="N745" i="2"/>
  <c r="P745" i="2" s="1"/>
  <c r="O976" i="2"/>
  <c r="P976" i="2" s="1"/>
  <c r="N658" i="2"/>
  <c r="P658" i="2" s="1"/>
  <c r="N662" i="2"/>
  <c r="P662" i="2" s="1"/>
  <c r="N32" i="2"/>
  <c r="P32" i="2" s="1"/>
  <c r="N652" i="2"/>
  <c r="P652" i="2" s="1"/>
  <c r="O871" i="2"/>
  <c r="P871" i="2" s="1"/>
  <c r="N97" i="2"/>
  <c r="P97" i="2" s="1"/>
  <c r="N289" i="2"/>
  <c r="P289" i="2" s="1"/>
  <c r="N232" i="2"/>
  <c r="P232" i="2" s="1"/>
  <c r="N273" i="2"/>
  <c r="P273" i="2" s="1"/>
  <c r="N508" i="2"/>
  <c r="P508" i="2" s="1"/>
  <c r="N366" i="2"/>
  <c r="P366" i="2" s="1"/>
  <c r="N486" i="2"/>
  <c r="P486" i="2" s="1"/>
  <c r="O603" i="2"/>
  <c r="P603" i="2" s="1"/>
  <c r="O830" i="2"/>
  <c r="P830" i="2" s="1"/>
  <c r="N763" i="2"/>
  <c r="P763" i="2" s="1"/>
  <c r="O935" i="2"/>
  <c r="P935" i="2" s="1"/>
  <c r="O251" i="2"/>
  <c r="P251" i="2" s="1"/>
  <c r="N378" i="2"/>
  <c r="P378" i="2" s="1"/>
  <c r="N867" i="2"/>
  <c r="P867" i="2" s="1"/>
  <c r="N933" i="2"/>
  <c r="P933" i="2" s="1"/>
  <c r="O862" i="2"/>
  <c r="P862" i="2" s="1"/>
  <c r="N399" i="2"/>
  <c r="P399" i="2" s="1"/>
  <c r="P665" i="2"/>
  <c r="O925" i="2"/>
  <c r="P925" i="2" s="1"/>
  <c r="N889" i="2"/>
  <c r="P889" i="2" s="1"/>
  <c r="O555" i="2"/>
  <c r="P555" i="2" s="1"/>
  <c r="O917" i="2"/>
  <c r="P917" i="2" s="1"/>
  <c r="O737" i="2"/>
  <c r="P737" i="2" s="1"/>
  <c r="O946" i="2"/>
  <c r="P946" i="2" s="1"/>
  <c r="N169" i="2"/>
  <c r="P169" i="2" s="1"/>
  <c r="N145" i="2"/>
  <c r="P145" i="2" s="1"/>
  <c r="N337" i="2"/>
  <c r="P337" i="2" s="1"/>
  <c r="O361" i="2"/>
  <c r="P361" i="2" s="1"/>
  <c r="N464" i="2"/>
  <c r="P464" i="2" s="1"/>
  <c r="N387" i="2"/>
  <c r="P387" i="2" s="1"/>
  <c r="N619" i="2"/>
  <c r="P619" i="2" s="1"/>
  <c r="O632" i="2"/>
  <c r="P632" i="2" s="1"/>
  <c r="N765" i="2"/>
  <c r="P765" i="2" s="1"/>
  <c r="O821" i="2"/>
  <c r="P821" i="2" s="1"/>
  <c r="O906" i="2"/>
  <c r="P906" i="2" s="1"/>
  <c r="O890" i="2"/>
  <c r="P890" i="2" s="1"/>
  <c r="O949" i="2"/>
  <c r="P949" i="2" s="1"/>
  <c r="O477" i="2"/>
  <c r="P477" i="2" s="1"/>
  <c r="N703" i="2"/>
  <c r="P703" i="2" s="1"/>
  <c r="N945" i="2"/>
  <c r="P945" i="2" s="1"/>
  <c r="N918" i="2"/>
  <c r="P918" i="2" s="1"/>
  <c r="O793" i="2"/>
  <c r="P793" i="2" s="1"/>
  <c r="O801" i="2"/>
  <c r="P801" i="2" s="1"/>
  <c r="O216" i="2"/>
  <c r="P216" i="2" s="1"/>
  <c r="N323" i="2"/>
  <c r="P323" i="2" s="1"/>
  <c r="N256" i="2"/>
  <c r="P256" i="2" s="1"/>
  <c r="O432" i="2"/>
  <c r="P432" i="2" s="1"/>
  <c r="O405" i="2"/>
  <c r="P405" i="2" s="1"/>
  <c r="O497" i="2"/>
  <c r="P497" i="2" s="1"/>
  <c r="O539" i="2"/>
  <c r="P539" i="2" s="1"/>
  <c r="N668" i="2"/>
  <c r="P668" i="2" s="1"/>
  <c r="O778" i="2"/>
  <c r="P778" i="2" s="1"/>
  <c r="O836" i="2"/>
  <c r="P836" i="2" s="1"/>
  <c r="N740" i="2"/>
  <c r="P740" i="2" s="1"/>
  <c r="O962" i="2"/>
  <c r="P962" i="2" s="1"/>
  <c r="O947" i="2"/>
  <c r="P947" i="2" s="1"/>
  <c r="O967" i="2"/>
  <c r="P967" i="2" s="1"/>
  <c r="O119" i="2"/>
  <c r="P119" i="2" s="1"/>
  <c r="N751" i="2"/>
  <c r="P751" i="2" s="1"/>
  <c r="N155" i="2"/>
  <c r="P155" i="2" s="1"/>
  <c r="N53" i="2"/>
  <c r="P53" i="2" s="1"/>
  <c r="O826" i="2"/>
  <c r="P826" i="2" s="1"/>
  <c r="N521" i="2"/>
  <c r="P521" i="2" s="1"/>
  <c r="O554" i="2"/>
  <c r="P554" i="2" s="1"/>
  <c r="O601" i="2"/>
  <c r="P601" i="2" s="1"/>
  <c r="O864" i="2"/>
  <c r="P864" i="2" s="1"/>
  <c r="N853" i="2"/>
  <c r="P853" i="2" s="1"/>
  <c r="O784" i="2"/>
  <c r="P784" i="2" s="1"/>
  <c r="O537" i="2"/>
  <c r="P537" i="2" s="1"/>
  <c r="N179" i="2"/>
  <c r="P179" i="2" s="1"/>
  <c r="O575" i="2"/>
  <c r="P575" i="2" s="1"/>
  <c r="N238" i="2"/>
  <c r="P238" i="2" s="1"/>
  <c r="N606" i="2"/>
  <c r="P606" i="2" s="1"/>
  <c r="O200" i="2"/>
  <c r="P200" i="2" s="1"/>
  <c r="N808" i="2"/>
  <c r="P808" i="2" s="1"/>
  <c r="O26" i="2"/>
  <c r="P26" i="2" s="1"/>
  <c r="O877" i="2"/>
  <c r="P877" i="2" s="1"/>
  <c r="N371" i="2"/>
  <c r="P371" i="2" s="1"/>
  <c r="N641" i="2"/>
  <c r="P641" i="2" s="1"/>
  <c r="N727" i="2"/>
  <c r="P727" i="2" s="1"/>
  <c r="N29" i="2"/>
  <c r="P29" i="2" s="1"/>
  <c r="O961" i="2"/>
  <c r="P961" i="2" s="1"/>
  <c r="O578" i="2"/>
  <c r="P578" i="2" s="1"/>
  <c r="N679" i="2"/>
  <c r="P679" i="2" s="1"/>
  <c r="N142" i="2"/>
  <c r="P142" i="2" s="1"/>
  <c r="N755" i="2"/>
  <c r="P755" i="2" s="1"/>
  <c r="N227" i="2"/>
  <c r="P227" i="2" s="1"/>
  <c r="N960" i="2"/>
  <c r="P960" i="2" s="1"/>
  <c r="O83" i="2"/>
  <c r="P83" i="2" s="1"/>
  <c r="N279" i="2"/>
  <c r="P279" i="2" s="1"/>
  <c r="O854" i="2"/>
  <c r="P854" i="2" s="1"/>
  <c r="O527" i="2"/>
  <c r="P527" i="2" s="1"/>
  <c r="O914" i="2"/>
  <c r="P914" i="2" s="1"/>
  <c r="N21" i="2"/>
  <c r="P21" i="2" s="1"/>
  <c r="N707" i="2"/>
  <c r="P707" i="2" s="1"/>
  <c r="N927" i="2"/>
  <c r="P927" i="2" s="1"/>
  <c r="O841" i="2"/>
  <c r="P841" i="2" s="1"/>
  <c r="O132" i="2"/>
  <c r="P132" i="2" s="1"/>
  <c r="N211" i="2"/>
  <c r="P211" i="2" s="1"/>
  <c r="O516" i="2"/>
  <c r="P516" i="2" s="1"/>
  <c r="N570" i="2"/>
  <c r="P570" i="2" s="1"/>
  <c r="N700" i="2"/>
  <c r="P700" i="2" s="1"/>
  <c r="N682" i="2"/>
  <c r="P682" i="2" s="1"/>
  <c r="N760" i="2"/>
  <c r="P760" i="2" s="1"/>
  <c r="O863" i="2"/>
  <c r="P863" i="2" s="1"/>
  <c r="O965" i="2"/>
  <c r="P965" i="2" s="1"/>
  <c r="O870" i="2"/>
  <c r="P870" i="2" s="1"/>
  <c r="N948" i="2"/>
  <c r="P948" i="2" s="1"/>
  <c r="O895" i="2"/>
  <c r="P895" i="2" s="1"/>
  <c r="O844" i="2"/>
  <c r="P844" i="2" s="1"/>
  <c r="O86" i="2"/>
  <c r="P86" i="2" s="1"/>
  <c r="O8" i="2"/>
  <c r="P8" i="2" s="1"/>
  <c r="N82" i="2"/>
  <c r="P82" i="2" s="1"/>
  <c r="N282" i="2"/>
  <c r="P282" i="2" s="1"/>
  <c r="N257" i="2"/>
  <c r="P257" i="2" s="1"/>
  <c r="N381" i="2"/>
  <c r="P381" i="2" s="1"/>
  <c r="N367" i="2"/>
  <c r="P367" i="2" s="1"/>
  <c r="N609" i="2"/>
  <c r="P609" i="2" s="1"/>
  <c r="N690" i="2"/>
  <c r="P690" i="2" s="1"/>
  <c r="N628" i="2"/>
  <c r="P628" i="2" s="1"/>
  <c r="N758" i="2"/>
  <c r="P758" i="2" s="1"/>
  <c r="N711" i="2"/>
  <c r="P711" i="2" s="1"/>
  <c r="O875" i="2"/>
  <c r="P875" i="2" s="1"/>
  <c r="O676" i="2"/>
  <c r="P676" i="2" s="1"/>
  <c r="O970" i="2"/>
  <c r="P970" i="2" s="1"/>
  <c r="O220" i="2"/>
  <c r="P220" i="2" s="1"/>
  <c r="O566" i="2"/>
  <c r="P566" i="2" s="1"/>
  <c r="O185" i="2"/>
  <c r="P185" i="2" s="1"/>
  <c r="N904" i="2"/>
  <c r="P904" i="2" s="1"/>
  <c r="N954" i="2"/>
  <c r="P954" i="2" s="1"/>
  <c r="O876" i="2"/>
  <c r="P876" i="2" s="1"/>
  <c r="N209" i="2"/>
  <c r="P209" i="2" s="1"/>
  <c r="O139" i="2"/>
  <c r="P139" i="2" s="1"/>
  <c r="N637" i="2"/>
  <c r="P637" i="2" s="1"/>
  <c r="N397" i="2"/>
  <c r="P397" i="2" s="1"/>
  <c r="N644" i="2"/>
  <c r="P644" i="2" s="1"/>
  <c r="O439" i="2"/>
  <c r="P439" i="2" s="1"/>
  <c r="N517" i="2"/>
  <c r="P517" i="2" s="1"/>
  <c r="N422" i="2"/>
  <c r="P422" i="2" s="1"/>
  <c r="N106" i="2"/>
  <c r="P106" i="2" s="1"/>
  <c r="N95" i="2"/>
  <c r="P95" i="2" s="1"/>
  <c r="N160" i="2"/>
  <c r="P160" i="2" s="1"/>
  <c r="N45" i="2"/>
  <c r="P45" i="2" s="1"/>
  <c r="N202" i="2"/>
  <c r="P202" i="2" s="1"/>
  <c r="N261" i="2"/>
  <c r="P261" i="2" s="1"/>
  <c r="O6" i="2"/>
  <c r="P6" i="2" s="1"/>
  <c r="O241" i="2"/>
  <c r="P241" i="2" s="1"/>
  <c r="O248" i="2"/>
  <c r="P248" i="2" s="1"/>
  <c r="N295" i="2"/>
  <c r="P295" i="2" s="1"/>
  <c r="N335" i="2"/>
  <c r="P335" i="2" s="1"/>
  <c r="N459" i="2"/>
  <c r="P459" i="2" s="1"/>
  <c r="N403" i="2"/>
  <c r="P403" i="2" s="1"/>
  <c r="O602" i="2"/>
  <c r="P602" i="2" s="1"/>
  <c r="O551" i="2"/>
  <c r="P551" i="2" s="1"/>
  <c r="O824" i="2"/>
  <c r="P824" i="2" s="1"/>
  <c r="N764" i="2"/>
  <c r="P764" i="2" s="1"/>
  <c r="O884" i="2"/>
  <c r="P884" i="2" s="1"/>
  <c r="N667" i="2"/>
  <c r="P667" i="2" s="1"/>
  <c r="O937" i="2"/>
  <c r="P937" i="2" s="1"/>
  <c r="O249" i="2"/>
  <c r="P249" i="2" s="1"/>
  <c r="O173" i="2"/>
  <c r="P173" i="2" s="1"/>
  <c r="N208" i="2"/>
  <c r="P208" i="2" s="1"/>
  <c r="O312" i="2"/>
  <c r="P312" i="2" s="1"/>
  <c r="N269" i="2"/>
  <c r="P269" i="2" s="1"/>
  <c r="O376" i="2"/>
  <c r="P376" i="2" s="1"/>
  <c r="N193" i="2"/>
  <c r="P193" i="2" s="1"/>
  <c r="N499" i="2"/>
  <c r="P499" i="2" s="1"/>
  <c r="O514" i="2"/>
  <c r="P514" i="2" s="1"/>
  <c r="O535" i="2"/>
  <c r="P535" i="2" s="1"/>
  <c r="N571" i="2"/>
  <c r="P571" i="2" s="1"/>
  <c r="O911" i="2"/>
  <c r="P911" i="2" s="1"/>
  <c r="O943" i="2"/>
  <c r="P943" i="2" s="1"/>
  <c r="N831" i="2"/>
  <c r="P831" i="2" s="1"/>
  <c r="O110" i="2"/>
  <c r="P110" i="2" s="1"/>
  <c r="N395" i="2"/>
  <c r="P395" i="2" s="1"/>
  <c r="N635" i="2"/>
  <c r="P635" i="2" s="1"/>
  <c r="O886" i="2"/>
  <c r="P886" i="2" s="1"/>
  <c r="O243" i="2"/>
  <c r="P243" i="2" s="1"/>
  <c r="N479" i="2"/>
  <c r="P479" i="2" s="1"/>
  <c r="N610" i="2"/>
  <c r="P610" i="2" s="1"/>
  <c r="O814" i="2"/>
  <c r="P814" i="2" s="1"/>
  <c r="O102" i="2"/>
  <c r="P102" i="2" s="1"/>
  <c r="N270" i="2"/>
  <c r="P270" i="2" s="1"/>
  <c r="N331" i="2"/>
  <c r="P331" i="2" s="1"/>
  <c r="O382" i="2"/>
  <c r="P382" i="2" s="1"/>
  <c r="O839" i="2"/>
  <c r="P839" i="2" s="1"/>
  <c r="O952" i="2"/>
  <c r="P952" i="2" s="1"/>
  <c r="O858" i="2"/>
  <c r="P858" i="2" s="1"/>
  <c r="O425" i="2"/>
  <c r="P425" i="2" s="1"/>
  <c r="N671" i="2"/>
  <c r="P671" i="2" s="1"/>
  <c r="N650" i="2"/>
  <c r="P650" i="2" s="1"/>
  <c r="O430" i="2"/>
  <c r="P430" i="2" s="1"/>
  <c r="N733" i="2"/>
  <c r="P733" i="2" s="1"/>
  <c r="N819" i="2"/>
  <c r="P819" i="2" s="1"/>
  <c r="N24" i="2"/>
  <c r="P24" i="2" s="1"/>
  <c r="O581" i="2"/>
  <c r="P581" i="2" s="1"/>
  <c r="O857" i="2"/>
  <c r="P857" i="2" s="1"/>
  <c r="P494" i="2"/>
  <c r="O41" i="2"/>
  <c r="P41" i="2" s="1"/>
  <c r="N599" i="2"/>
  <c r="P599" i="2" s="1"/>
  <c r="O54" i="2"/>
  <c r="P54" i="2" s="1"/>
  <c r="O546" i="2"/>
  <c r="P546" i="2" s="1"/>
  <c r="N975" i="2"/>
  <c r="P975" i="2" s="1"/>
  <c r="O182" i="2"/>
  <c r="P182" i="2" s="1"/>
  <c r="O11" i="2"/>
  <c r="P11" i="2" s="1"/>
  <c r="N281" i="2"/>
  <c r="P281" i="2" s="1"/>
  <c r="O33" i="2"/>
  <c r="P33" i="2" s="1"/>
  <c r="N165" i="2"/>
  <c r="P165" i="2" s="1"/>
  <c r="N94" i="2"/>
  <c r="P94" i="2" s="1"/>
  <c r="N72" i="2"/>
  <c r="P72" i="2" s="1"/>
  <c r="P247" i="2"/>
  <c r="N262" i="2"/>
  <c r="P262" i="2" s="1"/>
  <c r="O394" i="2"/>
  <c r="P394" i="2" s="1"/>
  <c r="N423" i="2"/>
  <c r="P423" i="2" s="1"/>
  <c r="O386" i="2"/>
  <c r="P386" i="2" s="1"/>
  <c r="N547" i="2"/>
  <c r="P547" i="2" s="1"/>
  <c r="O636" i="2"/>
  <c r="P636" i="2" s="1"/>
  <c r="N684" i="2"/>
  <c r="P684" i="2" s="1"/>
  <c r="N772" i="2"/>
  <c r="P772" i="2" s="1"/>
  <c r="O950" i="2"/>
  <c r="P950" i="2" s="1"/>
  <c r="O881" i="2"/>
  <c r="P881" i="2" s="1"/>
  <c r="O955" i="2"/>
  <c r="P955" i="2" s="1"/>
  <c r="O214" i="2"/>
  <c r="P214" i="2" s="1"/>
  <c r="O435" i="2"/>
  <c r="P435" i="2" s="1"/>
  <c r="N39" i="2"/>
  <c r="P39" i="2" s="1"/>
  <c r="N71" i="2"/>
  <c r="P71" i="2" s="1"/>
  <c r="O42" i="2"/>
  <c r="P42" i="2" s="1"/>
  <c r="N109" i="2"/>
  <c r="P109" i="2" s="1"/>
  <c r="N274" i="2"/>
  <c r="P274" i="2" s="1"/>
  <c r="N437" i="2"/>
  <c r="P437" i="2" s="1"/>
  <c r="N375" i="2"/>
  <c r="P375" i="2" s="1"/>
  <c r="N355" i="2"/>
  <c r="P355" i="2" s="1"/>
  <c r="O544" i="2"/>
  <c r="P544" i="2" s="1"/>
  <c r="N392" i="2"/>
  <c r="P392" i="2" s="1"/>
  <c r="N780" i="2"/>
  <c r="P780" i="2" s="1"/>
  <c r="O562" i="2"/>
  <c r="P562" i="2" s="1"/>
  <c r="O833" i="2"/>
  <c r="P833" i="2" s="1"/>
  <c r="N754" i="2"/>
  <c r="P754" i="2" s="1"/>
  <c r="O419" i="2"/>
  <c r="P419" i="2" s="1"/>
  <c r="N219" i="2"/>
  <c r="P219" i="2" s="1"/>
  <c r="N213" i="2"/>
  <c r="P213" i="2" s="1"/>
  <c r="N324" i="2"/>
  <c r="P324" i="2" s="1"/>
  <c r="O352" i="2"/>
  <c r="P352" i="2" s="1"/>
  <c r="N468" i="2"/>
  <c r="P468" i="2" s="1"/>
  <c r="O519" i="2"/>
  <c r="P519" i="2" s="1"/>
  <c r="O237" i="2"/>
  <c r="P237" i="2" s="1"/>
  <c r="O903" i="2"/>
  <c r="P903" i="2" s="1"/>
  <c r="O923" i="2"/>
  <c r="P923" i="2" s="1"/>
  <c r="O878" i="2"/>
  <c r="P878" i="2" s="1"/>
  <c r="O373" i="2"/>
  <c r="P373" i="2" s="1"/>
  <c r="N936" i="2"/>
  <c r="P936" i="2" s="1"/>
  <c r="N697" i="2"/>
  <c r="P697" i="2" s="1"/>
  <c r="N901" i="2"/>
  <c r="P901" i="2" s="1"/>
  <c r="N91" i="2"/>
  <c r="P91" i="2" s="1"/>
  <c r="N25" i="2"/>
  <c r="P25" i="2" s="1"/>
  <c r="P310" i="2"/>
  <c r="O239" i="2"/>
  <c r="P239" i="2" s="1"/>
  <c r="O522" i="2"/>
  <c r="P522" i="2" s="1"/>
  <c r="N428" i="2"/>
  <c r="P428" i="2" s="1"/>
  <c r="N398" i="2"/>
  <c r="P398" i="2" s="1"/>
  <c r="N694" i="2"/>
  <c r="P694" i="2" s="1"/>
  <c r="O803" i="2"/>
  <c r="P803" i="2" s="1"/>
  <c r="O701" i="2"/>
  <c r="P701" i="2" s="1"/>
  <c r="N792" i="2"/>
  <c r="P792" i="2" s="1"/>
  <c r="O968" i="2"/>
  <c r="P968" i="2" s="1"/>
  <c r="O107" i="2"/>
  <c r="P107" i="2" s="1"/>
  <c r="N30" i="2"/>
  <c r="P30" i="2" s="1"/>
  <c r="P785" i="2"/>
  <c r="N939" i="2"/>
  <c r="P939" i="2" s="1"/>
  <c r="O779" i="2"/>
  <c r="P779" i="2" s="1"/>
  <c r="N55" i="2"/>
  <c r="P55" i="2" s="1"/>
  <c r="N58" i="2"/>
  <c r="P58" i="2" s="1"/>
  <c r="N344" i="2"/>
  <c r="P344" i="2" s="1"/>
  <c r="P307" i="2"/>
  <c r="N453" i="2"/>
  <c r="P453" i="2" s="1"/>
  <c r="O421" i="2"/>
  <c r="P421" i="2" s="1"/>
  <c r="O525" i="2"/>
  <c r="P525" i="2" s="1"/>
  <c r="N412" i="2"/>
  <c r="P412" i="2" s="1"/>
  <c r="N526" i="2"/>
  <c r="P526" i="2" s="1"/>
  <c r="O410" i="2"/>
  <c r="P410" i="2" s="1"/>
  <c r="N595" i="2"/>
  <c r="P595" i="2" s="1"/>
  <c r="O869" i="2"/>
  <c r="P869" i="2" s="1"/>
  <c r="O929" i="2"/>
  <c r="P929" i="2" s="1"/>
  <c r="O973" i="2"/>
  <c r="P973" i="2" s="1"/>
  <c r="N787" i="2"/>
  <c r="P787" i="2" s="1"/>
  <c r="O659" i="2"/>
  <c r="P659" i="2" s="1"/>
  <c r="O569" i="2"/>
  <c r="P569" i="2" s="1"/>
  <c r="O163" i="2"/>
  <c r="N163" i="2"/>
  <c r="O802" i="2"/>
  <c r="P802" i="2" s="1"/>
  <c r="O222" i="2"/>
  <c r="P222" i="2" s="1"/>
  <c r="N445" i="2"/>
  <c r="P445" i="2" s="1"/>
  <c r="N338" i="2"/>
  <c r="P338" i="2" s="1"/>
  <c r="O534" i="2"/>
  <c r="P534" i="2" s="1"/>
  <c r="N712" i="2"/>
  <c r="P712" i="2" s="1"/>
  <c r="O851" i="2"/>
  <c r="P851" i="2" s="1"/>
  <c r="O866" i="2"/>
  <c r="P866" i="2" s="1"/>
  <c r="O100" i="2"/>
  <c r="N100" i="2"/>
  <c r="N225" i="2"/>
  <c r="P225" i="2" s="1"/>
  <c r="N354" i="2"/>
  <c r="P354" i="2" s="1"/>
  <c r="N532" i="2"/>
  <c r="P532" i="2" s="1"/>
  <c r="N576" i="2"/>
  <c r="P576" i="2" s="1"/>
  <c r="O815" i="2"/>
  <c r="P815" i="2" s="1"/>
  <c r="N739" i="2"/>
  <c r="P739" i="2" s="1"/>
  <c r="N717" i="2"/>
  <c r="P717" i="2" s="1"/>
  <c r="N64" i="2"/>
  <c r="P64" i="2" s="1"/>
  <c r="N144" i="2"/>
  <c r="P144" i="2" s="1"/>
  <c r="N87" i="2"/>
  <c r="P87" i="2" s="1"/>
  <c r="P228" i="2"/>
  <c r="N70" i="2"/>
  <c r="P70" i="2" s="1"/>
  <c r="N266" i="2"/>
  <c r="P266" i="2" s="1"/>
  <c r="O236" i="2"/>
  <c r="P236" i="2" s="1"/>
  <c r="N473" i="2"/>
  <c r="P473" i="2" s="1"/>
  <c r="O818" i="2"/>
  <c r="P818" i="2" s="1"/>
  <c r="N825" i="2"/>
  <c r="P825" i="2" s="1"/>
  <c r="O855" i="2"/>
  <c r="P855" i="2" s="1"/>
  <c r="O909" i="2"/>
  <c r="P909" i="2" s="1"/>
  <c r="O167" i="2"/>
  <c r="P167" i="2" s="1"/>
  <c r="O118" i="2"/>
  <c r="N118" i="2"/>
  <c r="N78" i="2"/>
  <c r="P78" i="2" s="1"/>
  <c r="N629" i="2"/>
  <c r="P629" i="2" s="1"/>
  <c r="N728" i="2"/>
  <c r="P728" i="2" s="1"/>
  <c r="O900" i="2"/>
  <c r="P900" i="2" s="1"/>
  <c r="N115" i="2"/>
  <c r="O115" i="2"/>
  <c r="O63" i="2"/>
  <c r="P63" i="2" s="1"/>
  <c r="N46" i="2"/>
  <c r="P46" i="2" s="1"/>
  <c r="N73" i="2"/>
  <c r="P73" i="2" s="1"/>
  <c r="N37" i="2"/>
  <c r="P37" i="2" s="1"/>
  <c r="O93" i="2"/>
  <c r="P93" i="2" s="1"/>
  <c r="N223" i="2"/>
  <c r="P223" i="2" s="1"/>
  <c r="O406" i="2"/>
  <c r="P406" i="2" s="1"/>
  <c r="N427" i="2"/>
  <c r="P427" i="2" s="1"/>
  <c r="N504" i="2"/>
  <c r="P504" i="2" s="1"/>
  <c r="O543" i="2"/>
  <c r="P543" i="2" s="1"/>
  <c r="N604" i="2"/>
  <c r="P604" i="2" s="1"/>
  <c r="N789" i="2"/>
  <c r="P789" i="2" s="1"/>
  <c r="N804" i="2"/>
  <c r="P804" i="2" s="1"/>
  <c r="O184" i="2"/>
  <c r="N184" i="2"/>
  <c r="O509" i="2"/>
  <c r="N509" i="2"/>
  <c r="O512" i="2"/>
  <c r="P512" i="2" s="1"/>
  <c r="N932" i="2"/>
  <c r="P932" i="2" s="1"/>
  <c r="O572" i="2"/>
  <c r="P572" i="2" s="1"/>
  <c r="O879" i="2"/>
  <c r="P879" i="2" s="1"/>
  <c r="O626" i="2"/>
  <c r="P626" i="2" s="1"/>
  <c r="N75" i="2"/>
  <c r="P75" i="2" s="1"/>
  <c r="P135" i="2"/>
  <c r="O255" i="2"/>
  <c r="P255" i="2" s="1"/>
  <c r="O231" i="2"/>
  <c r="P231" i="2" s="1"/>
  <c r="O189" i="2"/>
  <c r="P189" i="2" s="1"/>
  <c r="N436" i="2"/>
  <c r="P436" i="2" s="1"/>
  <c r="N433" i="2"/>
  <c r="P433" i="2" s="1"/>
  <c r="N489" i="2"/>
  <c r="P489" i="2" s="1"/>
  <c r="N416" i="2"/>
  <c r="P416" i="2" s="1"/>
  <c r="N720" i="2"/>
  <c r="P720" i="2" s="1"/>
  <c r="N732" i="2"/>
  <c r="P732" i="2" s="1"/>
  <c r="N766" i="2"/>
  <c r="P766" i="2" s="1"/>
  <c r="O744" i="2"/>
  <c r="P744" i="2" s="1"/>
  <c r="O136" i="2"/>
  <c r="N136" i="2"/>
  <c r="N608" i="2"/>
  <c r="O608" i="2"/>
  <c r="O545" i="2"/>
  <c r="N545" i="2"/>
  <c r="N530" i="2"/>
  <c r="P530" i="2" s="1"/>
  <c r="O146" i="2"/>
  <c r="P146" i="2" s="1"/>
  <c r="O677" i="2"/>
  <c r="P677" i="2" s="1"/>
  <c r="O616" i="2"/>
  <c r="P616" i="2" s="1"/>
  <c r="N51" i="2"/>
  <c r="P51" i="2" s="1"/>
  <c r="N61" i="2"/>
  <c r="P61" i="2" s="1"/>
  <c r="N309" i="2"/>
  <c r="P309" i="2" s="1"/>
  <c r="N438" i="2"/>
  <c r="P438" i="2" s="1"/>
  <c r="N480" i="2"/>
  <c r="P480" i="2" s="1"/>
  <c r="N393" i="2"/>
  <c r="P393" i="2" s="1"/>
  <c r="P574" i="2"/>
  <c r="N580" i="2"/>
  <c r="P580" i="2" s="1"/>
  <c r="P726" i="2"/>
  <c r="N605" i="2"/>
  <c r="P605" i="2" s="1"/>
  <c r="N770" i="2"/>
  <c r="P770" i="2" s="1"/>
  <c r="O166" i="2"/>
  <c r="N166" i="2"/>
  <c r="N618" i="2"/>
  <c r="P618" i="2" s="1"/>
  <c r="N584" i="2"/>
  <c r="P584" i="2" s="1"/>
  <c r="P647" i="2"/>
  <c r="N759" i="2"/>
  <c r="P759" i="2" s="1"/>
  <c r="O205" i="2"/>
  <c r="P205" i="2" s="1"/>
  <c r="O301" i="2"/>
  <c r="P301" i="2" s="1"/>
  <c r="N440" i="2"/>
  <c r="P440" i="2" s="1"/>
  <c r="O882" i="2"/>
  <c r="P882" i="2" s="1"/>
  <c r="N748" i="2"/>
  <c r="P748" i="2" s="1"/>
  <c r="N757" i="2"/>
  <c r="P757" i="2" s="1"/>
  <c r="N596" i="2"/>
  <c r="O596" i="2"/>
  <c r="O592" i="2"/>
  <c r="P592" i="2" s="1"/>
  <c r="N624" i="2"/>
  <c r="P624" i="2" s="1"/>
  <c r="N542" i="2"/>
  <c r="P542" i="2" s="1"/>
  <c r="O187" i="2"/>
  <c r="P187" i="2" s="1"/>
  <c r="O3" i="2"/>
  <c r="P3" i="2" s="1"/>
  <c r="N171" i="2"/>
  <c r="P171" i="2" s="1"/>
  <c r="N4" i="2"/>
  <c r="P4" i="2" s="1"/>
  <c r="P390" i="2"/>
  <c r="O418" i="2"/>
  <c r="P418" i="2" s="1"/>
  <c r="O294" i="2"/>
  <c r="P294" i="2" s="1"/>
  <c r="O448" i="2"/>
  <c r="P448" i="2" s="1"/>
  <c r="O364" i="2"/>
  <c r="P364" i="2" s="1"/>
  <c r="N734" i="2"/>
  <c r="P734" i="2" s="1"/>
  <c r="N749" i="2"/>
  <c r="P749" i="2" s="1"/>
  <c r="N736" i="2"/>
  <c r="P736" i="2" s="1"/>
  <c r="O971" i="2"/>
  <c r="P971" i="2" s="1"/>
  <c r="N795" i="2"/>
  <c r="P795" i="2" s="1"/>
  <c r="N729" i="2"/>
  <c r="P729" i="2" s="1"/>
  <c r="O860" i="2"/>
  <c r="P860" i="2" s="1"/>
  <c r="P413" i="2"/>
  <c r="O130" i="2"/>
  <c r="N130" i="2"/>
  <c r="N172" i="2"/>
  <c r="P172" i="2" s="1"/>
  <c r="O840" i="2"/>
  <c r="P840" i="2" s="1"/>
  <c r="O587" i="2"/>
  <c r="P587" i="2" s="1"/>
  <c r="N556" i="2"/>
  <c r="P556" i="2" s="1"/>
  <c r="O810" i="2"/>
  <c r="P810" i="2" s="1"/>
  <c r="N12" i="2"/>
  <c r="P12" i="2" s="1"/>
  <c r="O611" i="2"/>
  <c r="N611" i="2"/>
  <c r="O175" i="2"/>
  <c r="P175" i="2" s="1"/>
  <c r="O670" i="2"/>
  <c r="N670" i="2"/>
  <c r="N112" i="2"/>
  <c r="P112" i="2" s="1"/>
  <c r="P18" i="2"/>
  <c r="N34" i="2"/>
  <c r="P34" i="2" s="1"/>
  <c r="N67" i="2"/>
  <c r="P67" i="2" s="1"/>
  <c r="P170" i="2"/>
  <c r="O297" i="2"/>
  <c r="P297" i="2" s="1"/>
  <c r="O528" i="2"/>
  <c r="P528" i="2" s="1"/>
  <c r="O848" i="2"/>
  <c r="P848" i="2" s="1"/>
  <c r="P536" i="2"/>
  <c r="O807" i="2"/>
  <c r="P807" i="2" s="1"/>
  <c r="O822" i="2"/>
  <c r="P822" i="2" s="1"/>
  <c r="O154" i="2"/>
  <c r="N154" i="2"/>
  <c r="O834" i="2"/>
  <c r="P834" i="2" s="1"/>
  <c r="O590" i="2"/>
  <c r="P590" i="2" s="1"/>
  <c r="N472" i="2"/>
  <c r="P472" i="2" s="1"/>
  <c r="N533" i="2"/>
  <c r="O533" i="2"/>
  <c r="N31" i="2"/>
  <c r="P31" i="2" s="1"/>
  <c r="O218" i="2"/>
  <c r="P218" i="2" s="1"/>
  <c r="N293" i="2"/>
  <c r="P293" i="2" s="1"/>
  <c r="N339" i="2"/>
  <c r="P339" i="2" s="1"/>
  <c r="O400" i="2"/>
  <c r="P400" i="2" s="1"/>
  <c r="N370" i="2"/>
  <c r="P370" i="2" s="1"/>
  <c r="O379" i="2"/>
  <c r="P379" i="2" s="1"/>
  <c r="O529" i="2"/>
  <c r="P529" i="2" s="1"/>
  <c r="O498" i="2"/>
  <c r="P498" i="2" s="1"/>
  <c r="N782" i="2"/>
  <c r="P782" i="2" s="1"/>
  <c r="N781" i="2"/>
  <c r="P781" i="2" s="1"/>
  <c r="O940" i="2"/>
  <c r="P940" i="2" s="1"/>
  <c r="O401" i="2"/>
  <c r="P401" i="2" s="1"/>
  <c r="P638" i="2"/>
  <c r="N518" i="2"/>
  <c r="P518" i="2" s="1"/>
  <c r="N548" i="2"/>
  <c r="P548" i="2" s="1"/>
  <c r="O593" i="2"/>
  <c r="P593" i="2" s="1"/>
  <c r="O894" i="2"/>
  <c r="P894" i="2" s="1"/>
  <c r="N557" i="2"/>
  <c r="P557" i="2" s="1"/>
  <c r="P343" i="2"/>
  <c r="P558" i="2"/>
  <c r="O788" i="2"/>
  <c r="P788" i="2" s="1"/>
  <c r="O176" i="2"/>
  <c r="P176" i="2" s="1"/>
  <c r="O69" i="2"/>
  <c r="P69" i="2" s="1"/>
  <c r="N79" i="2"/>
  <c r="P79" i="2" s="1"/>
  <c r="N43" i="2"/>
  <c r="P43" i="2" s="1"/>
  <c r="N153" i="2"/>
  <c r="P153" i="2" s="1"/>
  <c r="O138" i="2"/>
  <c r="P138" i="2" s="1"/>
  <c r="N196" i="2"/>
  <c r="P196" i="2" s="1"/>
  <c r="N174" i="2"/>
  <c r="P174" i="2" s="1"/>
  <c r="O442" i="2"/>
  <c r="P442" i="2" s="1"/>
  <c r="N415" i="2"/>
  <c r="P415" i="2" s="1"/>
  <c r="O306" i="2"/>
  <c r="P306" i="2" s="1"/>
  <c r="N330" i="2"/>
  <c r="P330" i="2" s="1"/>
  <c r="O380" i="2"/>
  <c r="P380" i="2" s="1"/>
  <c r="N460" i="2"/>
  <c r="P460" i="2" s="1"/>
  <c r="N523" i="2"/>
  <c r="P523" i="2" s="1"/>
  <c r="O493" i="2"/>
  <c r="P493" i="2" s="1"/>
  <c r="N612" i="2"/>
  <c r="P612" i="2" s="1"/>
  <c r="O630" i="2"/>
  <c r="P630" i="2" s="1"/>
  <c r="P738" i="2"/>
  <c r="O631" i="2"/>
  <c r="P631" i="2" s="1"/>
  <c r="O693" i="2"/>
  <c r="P693" i="2" s="1"/>
  <c r="O872" i="2"/>
  <c r="P872" i="2" s="1"/>
  <c r="O192" i="2"/>
  <c r="P192" i="2" s="1"/>
  <c r="N81" i="2"/>
  <c r="P81" i="2" s="1"/>
  <c r="N342" i="2"/>
  <c r="P342" i="2" s="1"/>
  <c r="P348" i="2"/>
  <c r="N315" i="2"/>
  <c r="P315" i="2" s="1"/>
  <c r="N298" i="2"/>
  <c r="P298" i="2" s="1"/>
  <c r="O117" i="2"/>
  <c r="P117" i="2" s="1"/>
  <c r="N385" i="2"/>
  <c r="P385" i="2" s="1"/>
  <c r="N451" i="2"/>
  <c r="P451" i="2" s="1"/>
  <c r="N434" i="2"/>
  <c r="P434" i="2" s="1"/>
  <c r="N541" i="2"/>
  <c r="P541" i="2" s="1"/>
  <c r="O591" i="2"/>
  <c r="P591" i="2" s="1"/>
  <c r="N687" i="2"/>
  <c r="P687" i="2" s="1"/>
  <c r="O753" i="2"/>
  <c r="P753" i="2" s="1"/>
  <c r="O705" i="2"/>
  <c r="P705" i="2" s="1"/>
  <c r="N19" i="2"/>
  <c r="P19" i="2" s="1"/>
  <c r="N52" i="2"/>
  <c r="P52" i="2" s="1"/>
  <c r="N357" i="2"/>
  <c r="P357" i="2" s="1"/>
  <c r="N333" i="2"/>
  <c r="P333" i="2" s="1"/>
  <c r="N318" i="2"/>
  <c r="P318" i="2" s="1"/>
  <c r="N204" i="2"/>
  <c r="P204" i="2" s="1"/>
  <c r="N334" i="2"/>
  <c r="P334" i="2" s="1"/>
  <c r="N283" i="2"/>
  <c r="P283" i="2" s="1"/>
  <c r="N365" i="2"/>
  <c r="P365" i="2" s="1"/>
  <c r="O520" i="2"/>
  <c r="P520" i="2" s="1"/>
  <c r="O549" i="2"/>
  <c r="P549" i="2" s="1"/>
  <c r="O600" i="2"/>
  <c r="P600" i="2" s="1"/>
  <c r="N699" i="2"/>
  <c r="P699" i="2" s="1"/>
  <c r="O723" i="2"/>
  <c r="P723" i="2" s="1"/>
  <c r="N776" i="2"/>
  <c r="P776" i="2" s="1"/>
  <c r="N10" i="2"/>
  <c r="P10" i="2" s="1"/>
  <c r="N303" i="2"/>
  <c r="P303" i="2" s="1"/>
  <c r="N181" i="2"/>
  <c r="P181" i="2" s="1"/>
  <c r="N391" i="2"/>
  <c r="P391" i="2" s="1"/>
  <c r="P501" i="2"/>
  <c r="N478" i="2"/>
  <c r="P478" i="2" s="1"/>
  <c r="N76" i="2"/>
  <c r="P76" i="2" s="1"/>
  <c r="N291" i="2"/>
  <c r="P291" i="2" s="1"/>
  <c r="P490" i="2"/>
  <c r="O409" i="2"/>
  <c r="P409" i="2" s="1"/>
  <c r="N296" i="2"/>
  <c r="P296" i="2" s="1"/>
  <c r="N483" i="2"/>
  <c r="P483" i="2" s="1"/>
  <c r="N469" i="2"/>
  <c r="P469" i="2" s="1"/>
  <c r="N627" i="2"/>
  <c r="P627" i="2" s="1"/>
  <c r="P716" i="2"/>
  <c r="P678" i="2"/>
  <c r="N813" i="2"/>
  <c r="P813" i="2" s="1"/>
  <c r="O511" i="2"/>
  <c r="P511" i="2" s="1"/>
  <c r="P126" i="2"/>
  <c r="P246" i="2"/>
  <c r="N481" i="2"/>
  <c r="P481" i="2" s="1"/>
  <c r="N485" i="2"/>
  <c r="P485" i="2" s="1"/>
  <c r="N573" i="2"/>
  <c r="P573" i="2" s="1"/>
  <c r="N28" i="2"/>
  <c r="P28" i="2" s="1"/>
  <c r="O798" i="2"/>
  <c r="P798" i="2" s="1"/>
  <c r="N13" i="2"/>
  <c r="P13" i="2" s="1"/>
  <c r="N22" i="2"/>
  <c r="P22" i="2" s="1"/>
  <c r="N88" i="2"/>
  <c r="P88" i="2" s="1"/>
  <c r="O90" i="2"/>
  <c r="P90" i="2" s="1"/>
  <c r="O388" i="2"/>
  <c r="P388" i="2" s="1"/>
  <c r="N359" i="2"/>
  <c r="P359" i="2" s="1"/>
  <c r="N607" i="2"/>
  <c r="P607" i="2" s="1"/>
  <c r="O762" i="2"/>
  <c r="P762" i="2" s="1"/>
  <c r="N816" i="2"/>
  <c r="P816" i="2" s="1"/>
  <c r="P57" i="2"/>
  <c r="N16" i="2"/>
  <c r="P16" i="2" s="1"/>
  <c r="N49" i="2"/>
  <c r="P49" i="2" s="1"/>
  <c r="N85" i="2"/>
  <c r="P85" i="2" s="1"/>
  <c r="N7" i="2"/>
  <c r="P7" i="2" s="1"/>
  <c r="N178" i="2"/>
  <c r="P178" i="2" s="1"/>
  <c r="N503" i="2"/>
  <c r="P503" i="2" s="1"/>
  <c r="N623" i="2"/>
  <c r="O623" i="2"/>
  <c r="O404" i="2"/>
  <c r="P404" i="2" s="1"/>
  <c r="P252" i="2"/>
  <c r="N319" i="2"/>
  <c r="P319" i="2" s="1"/>
  <c r="P622" i="2"/>
  <c r="N614" i="2"/>
  <c r="P614" i="2" s="1"/>
  <c r="P974" i="2"/>
  <c r="P258" i="2"/>
  <c r="N327" i="2"/>
  <c r="P327" i="2" s="1"/>
  <c r="N253" i="2"/>
  <c r="O253" i="2"/>
  <c r="O582" i="2"/>
  <c r="P582" i="2" s="1"/>
  <c r="N771" i="2"/>
  <c r="P771" i="2" s="1"/>
  <c r="P938" i="2"/>
  <c r="O190" i="2"/>
  <c r="N190" i="2"/>
  <c r="P141" i="2"/>
  <c r="P123" i="2"/>
  <c r="P203" i="2"/>
  <c r="N267" i="2"/>
  <c r="P267" i="2" s="1"/>
  <c r="N332" i="2"/>
  <c r="P332" i="2" s="1"/>
  <c r="N317" i="2"/>
  <c r="P317" i="2" s="1"/>
  <c r="P476" i="2"/>
  <c r="P651" i="2"/>
  <c r="P2" i="2"/>
  <c r="P608" i="2" l="1"/>
  <c r="P118" i="2"/>
  <c r="P100" i="2"/>
  <c r="P115" i="2"/>
  <c r="P163" i="2"/>
  <c r="P509" i="2"/>
  <c r="P166" i="2"/>
  <c r="P184" i="2"/>
  <c r="P596" i="2"/>
  <c r="P545" i="2"/>
  <c r="P533" i="2"/>
  <c r="P611" i="2"/>
  <c r="P190" i="2"/>
  <c r="P136" i="2"/>
  <c r="P130" i="2"/>
  <c r="P154" i="2"/>
  <c r="P670" i="2"/>
  <c r="P623" i="2"/>
  <c r="P2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F1" authorId="0" shapeId="0" xr:uid="{F820C2B4-8C87-4404-8BFD-7E01143A562F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G1" authorId="0" shapeId="0" xr:uid="{FF5B30FB-2FB5-41C2-B215-F93E53C394DF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H1" authorId="0" shapeId="0" xr:uid="{724DC058-E391-4E56-B678-9524665B596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L1" authorId="0" shapeId="0" xr:uid="{E8102A8F-D12B-4AF9-A487-570819E30006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N1" authorId="0" shapeId="0" xr:uid="{CF8F666C-381B-4453-9792-6E7FE7BC2796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O1" authorId="0" shapeId="0" xr:uid="{3EFC3472-54F0-4989-A6D2-26E3D726D427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  <comment ref="F7" authorId="0" shapeId="0" xr:uid="{418492B0-613A-4B53-9373-0B93009A0FA2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PASSA DA 3 A 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4EAE6-BF84-4886-A26A-19BEDAB3FE74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EC705B-9321-4022-A365-660FF21ABCD5}" name="WorksheetConnection_PIEZOMETRIE!$A$1:$H$976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976"/>
        </x15:connection>
      </ext>
    </extLst>
  </connection>
  <connection id="3" xr16:uid="{99864A7E-164E-4261-9B7C-76D310C12284}" name="WorksheetConnection_PIEZOMETRIE!$C$1:$G$976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976"/>
        </x15:connection>
      </ext>
    </extLst>
  </connection>
</connections>
</file>

<file path=xl/sharedStrings.xml><?xml version="1.0" encoding="utf-8"?>
<sst xmlns="http://schemas.openxmlformats.org/spreadsheetml/2006/main" count="11686" uniqueCount="172">
  <si>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</si>
  <si>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</si>
  <si>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</si>
  <si>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</si>
  <si>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</si>
  <si>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</si>
  <si>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</si>
  <si>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</si>
  <si>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</si>
  <si>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</si>
  <si>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</si>
  <si>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</si>
  <si>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</si>
  <si>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</si>
  <si>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</si>
  <si>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</si>
  <si>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</si>
  <si>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</si>
  <si>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</si>
  <si>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</si>
  <si>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</si>
  <si>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</si>
  <si>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</si>
  <si>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</si>
  <si>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</si>
  <si>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PV</t>
  </si>
  <si>
    <t>ALBONESE</t>
  </si>
  <si>
    <t>PO018003NR0009</t>
  </si>
  <si>
    <t>IT03GWBISSMPP_PO018003NR0009</t>
  </si>
  <si>
    <t>M</t>
  </si>
  <si>
    <t>MONITORAGGIO</t>
  </si>
  <si>
    <t>PIEZOMETRO</t>
  </si>
  <si>
    <t>GWB ISS MPP</t>
  </si>
  <si>
    <t>IT03GWBISSMPP</t>
  </si>
  <si>
    <t>Corpo idrico sotterraneo superficiale di Media pianura Bacino Pavese</t>
  </si>
  <si>
    <t>1185937376,1382413</t>
  </si>
  <si>
    <t>CASSOLNOVO</t>
  </si>
  <si>
    <t>PO0180350U0002</t>
  </si>
  <si>
    <t>IT03GWBISSMPP_PO0180350U0002</t>
  </si>
  <si>
    <t>1</t>
  </si>
  <si>
    <t>POTABILE</t>
  </si>
  <si>
    <t>POZZO</t>
  </si>
  <si>
    <t>CASTELLO D'AGOGNA</t>
  </si>
  <si>
    <t>PO018039NRP001</t>
  </si>
  <si>
    <t>IT03GWBISSMPP_PO018039NRP001</t>
  </si>
  <si>
    <t>N</t>
  </si>
  <si>
    <t>ANTINCENDIO</t>
  </si>
  <si>
    <t>PO018039NR0001</t>
  </si>
  <si>
    <t>IT03GWBISSMPP_PO018039NR0001</t>
  </si>
  <si>
    <t>CILAVEGNA</t>
  </si>
  <si>
    <t>PO0180500U0002</t>
  </si>
  <si>
    <t>IT03GWBISSMPP_PO0180500U0002</t>
  </si>
  <si>
    <t>FERRERA ERBOGNONE</t>
  </si>
  <si>
    <t>PO018062NRD002</t>
  </si>
  <si>
    <t>IT03GWBISSMPP_PO018062NRD002</t>
  </si>
  <si>
    <t>NON DEFINITO</t>
  </si>
  <si>
    <t>FRASCAROLO</t>
  </si>
  <si>
    <t>PO018065NRG001</t>
  </si>
  <si>
    <t>IT03GWBISSMPP_PO018065NRG001</t>
  </si>
  <si>
    <t>n.d.</t>
  </si>
  <si>
    <t>INDUSTRIALE</t>
  </si>
  <si>
    <t>GAMBOLO'</t>
  </si>
  <si>
    <t>PO018068NRP001</t>
  </si>
  <si>
    <t>IT03GWBISSMPP_PO018068NRP001</t>
  </si>
  <si>
    <t>GARLASCO</t>
  </si>
  <si>
    <t>PO0180690U0002</t>
  </si>
  <si>
    <t>IT03GWBISSMPP_PO0180690U0002</t>
  </si>
  <si>
    <t>2</t>
  </si>
  <si>
    <t>LOMELLO</t>
  </si>
  <si>
    <t>PO018083NR0001</t>
  </si>
  <si>
    <t>IT03GWBISSMPP_PO018083NR0001</t>
  </si>
  <si>
    <t>PO018083NR0005</t>
  </si>
  <si>
    <t>IT03GWBISSMPP_PO018083NR0005</t>
  </si>
  <si>
    <t>S</t>
  </si>
  <si>
    <t>MEDE</t>
  </si>
  <si>
    <t>PO0180880U0001</t>
  </si>
  <si>
    <t>IT03GWBISSMPP_PO0180880U0001</t>
  </si>
  <si>
    <t>PALESTRO</t>
  </si>
  <si>
    <t>PO0181070U0003</t>
  </si>
  <si>
    <t>IT03GWBISSMPP_PO0181070U0003</t>
  </si>
  <si>
    <t>SARTIRANA LOMELLINA</t>
  </si>
  <si>
    <t>PO018146NRP001</t>
  </si>
  <si>
    <t>IT03GWBISSMPP_PO018146NRP001</t>
  </si>
  <si>
    <t>SCALDASOLE</t>
  </si>
  <si>
    <t>PO018147NUP001</t>
  </si>
  <si>
    <t>IT03GWBISSMPP_PO018147NUP001</t>
  </si>
  <si>
    <t>TROMELLO</t>
  </si>
  <si>
    <t>PO018164NR0001</t>
  </si>
  <si>
    <t>IT03GWBISSMPP_PO018164NR0001</t>
  </si>
  <si>
    <t>VIGEVANO</t>
  </si>
  <si>
    <t>PO0181770U0020</t>
  </si>
  <si>
    <t>IT03GWBISSMPP_PO0181770U0020</t>
  </si>
  <si>
    <t>Conteggio di MISURA SOGGIACENZA [m]</t>
  </si>
  <si>
    <t>Etichette di colonna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</si>
  <si>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</si>
  <si>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</si>
  <si>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</si>
  <si>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</si>
  <si>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</si>
  <si>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</si>
  <si>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</si>
  <si>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</si>
  <si>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</si>
  <si>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</si>
  <si>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</si>
  <si>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</si>
  <si>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</si>
  <si>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</si>
  <si>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Totale complessivo</t>
  </si>
  <si>
    <t>Etichette di riga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</si>
  <si>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</si>
  <si>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</si>
  <si>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</si>
  <si>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</si>
  <si>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</si>
  <si>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</si>
  <si>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</si>
  <si>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</si>
  <si>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</si>
  <si>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</si>
  <si>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</si>
  <si>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</si>
  <si>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</si>
  <si>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</si>
  <si>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</si>
  <si>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</si>
  <si>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</si>
  <si>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</si>
  <si>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</si>
  <si>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</si>
  <si>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</si>
  <si>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</si>
  <si>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</si>
  <si>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</si>
  <si>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</si>
  <si>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</si>
  <si>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</si>
  <si>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</si>
  <si>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</si>
  <si>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</si>
  <si>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</si>
  <si>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</si>
  <si>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</si>
  <si>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</si>
  <si>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</si>
  <si>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</si>
  <si>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</si>
  <si>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</si>
  <si>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</si>
  <si>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1Q-SOG totale</t>
  </si>
  <si>
    <t>3Q_SOG totale</t>
  </si>
  <si>
    <t>1Q-SOG</t>
  </si>
  <si>
    <t>3Q_SOG</t>
  </si>
  <si>
    <t>GAMBOLò</t>
  </si>
  <si>
    <t>LIVELLO_NEW</t>
  </si>
  <si>
    <t>TOT</t>
  </si>
  <si>
    <t>FREQUENZA MEDIA</t>
  </si>
  <si>
    <t>ANNI CON 12 DATI</t>
  </si>
  <si>
    <t>ANNI SENZA DATI</t>
  </si>
  <si>
    <t>CONFIDENZA</t>
  </si>
  <si>
    <t>BASSA</t>
  </si>
  <si>
    <t>MEDIA</t>
  </si>
  <si>
    <t>ALTA</t>
  </si>
  <si>
    <t>Conteggio di PIEZOMETRIA [m s.l.m.]</t>
  </si>
  <si>
    <t>ESCLUSO-&gt;</t>
  </si>
  <si>
    <t>intervalli mancanti -&gt;</t>
  </si>
  <si>
    <t>NA</t>
  </si>
  <si>
    <t>CONTINUITà</t>
  </si>
  <si>
    <t>Somma di PIEZOMETRIA [m s.l.m.]</t>
  </si>
  <si>
    <t>WellName</t>
  </si>
  <si>
    <t>Piezo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</si>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</sst>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0.000"/>
    <numFmt numFmtId="166" formatCode="dd/mm/yy"/>
    <numFmt numFmtId="167" formatCode="0.0%"/>
    <numFmt numFmtId="168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3" fillId="7" borderId="4" xfId="0" applyFont="1" applyFill="1" applyBorder="1"/>
    <xf numFmtId="14" fontId="0" fillId="0" borderId="0" xfId="0" applyNumberFormat="1"/>
    <xf numFmtId="0" fontId="0" fillId="8" borderId="0" xfId="0" applyFill="1"/>
    <xf numFmtId="167" fontId="0" fillId="0" borderId="0" xfId="3" applyNumberFormat="1" applyFont="1"/>
    <xf numFmtId="14" fontId="12" fillId="6" borderId="2" xfId="0" applyNumberFormat="1" applyFont="1" applyFill="1" applyBorder="1" applyAlignment="1">
      <alignment horizontal="center"/>
    </xf>
    <xf numFmtId="14" fontId="0" fillId="0" borderId="2" xfId="0" applyNumberFormat="1" applyBorder="1"/>
    <xf numFmtId="2" fontId="12" fillId="6" borderId="2" xfId="0" applyNumberFormat="1" applyFont="1" applyFill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0" fontId="13" fillId="9" borderId="5" xfId="0" applyFont="1" applyFill="1" applyBorder="1" applyAlignment="1">
      <alignment horizontal="left"/>
    </xf>
    <xf numFmtId="0" fontId="0" fillId="9" borderId="0" xfId="0" applyFill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13" fillId="7" borderId="0" xfId="0" applyFont="1" applyFill="1"/>
    <xf numFmtId="0" fontId="15" fillId="7" borderId="4" xfId="0" applyFont="1" applyFill="1" applyBorder="1"/>
    <xf numFmtId="168" fontId="0" fillId="0" borderId="0" xfId="0" applyNumberFormat="1"/>
    <xf numFmtId="0" fontId="0" fillId="10" borderId="0" xfId="0" applyFill="1" applyAlignment="1">
      <alignment horizontal="left"/>
    </xf>
    <xf numFmtId="0" fontId="15" fillId="7" borderId="0" xfId="0" applyFont="1" applyFill="1"/>
    <xf numFmtId="0" fontId="15" fillId="7" borderId="6" xfId="0" applyFont="1" applyFill="1" applyBorder="1"/>
    <xf numFmtId="0" fontId="15" fillId="7" borderId="7" xfId="0" applyFont="1" applyFill="1" applyBorder="1"/>
    <xf numFmtId="0" fontId="14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6" borderId="3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</cellXfs>
  <cellStyles count="4">
    <cellStyle name="Normale" xfId="0" builtinId="0"/>
    <cellStyle name="Normale_Acque sotterranee" xfId="2" xr:uid="{F5A0C32F-1DF4-4E04-AC6E-5A68FE550EF7}"/>
    <cellStyle name="Normale_Foglio1" xfId="1" xr:uid="{622BE319-A27A-42E4-8981-98D31B28B50C}"/>
    <cellStyle name="Percentuale" xfId="3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PO018039NRP001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Foglio2!$B$2:$B$30</c:f>
              <c:numCache>
                <c:formatCode>m/d/yyyy</c:formatCode>
                <c:ptCount val="29"/>
                <c:pt idx="0">
                  <c:v>42423</c:v>
                </c:pt>
                <c:pt idx="1">
                  <c:v>42452</c:v>
                </c:pt>
                <c:pt idx="2">
                  <c:v>42479</c:v>
                </c:pt>
                <c:pt idx="3">
                  <c:v>42506</c:v>
                </c:pt>
                <c:pt idx="4">
                  <c:v>42541</c:v>
                </c:pt>
                <c:pt idx="5">
                  <c:v>42573</c:v>
                </c:pt>
                <c:pt idx="6">
                  <c:v>42612</c:v>
                </c:pt>
                <c:pt idx="7">
                  <c:v>42634</c:v>
                </c:pt>
                <c:pt idx="8">
                  <c:v>42670</c:v>
                </c:pt>
                <c:pt idx="9">
                  <c:v>42711</c:v>
                </c:pt>
                <c:pt idx="10">
                  <c:v>42761</c:v>
                </c:pt>
                <c:pt idx="11">
                  <c:v>42788</c:v>
                </c:pt>
                <c:pt idx="12">
                  <c:v>42816</c:v>
                </c:pt>
                <c:pt idx="13">
                  <c:v>42846</c:v>
                </c:pt>
                <c:pt idx="14">
                  <c:v>42871</c:v>
                </c:pt>
                <c:pt idx="15">
                  <c:v>42908</c:v>
                </c:pt>
                <c:pt idx="16">
                  <c:v>42935</c:v>
                </c:pt>
                <c:pt idx="17">
                  <c:v>42976</c:v>
                </c:pt>
                <c:pt idx="18">
                  <c:v>43004</c:v>
                </c:pt>
                <c:pt idx="19">
                  <c:v>43025</c:v>
                </c:pt>
                <c:pt idx="20">
                  <c:v>43054</c:v>
                </c:pt>
                <c:pt idx="21">
                  <c:v>43088</c:v>
                </c:pt>
                <c:pt idx="22">
                  <c:v>43118</c:v>
                </c:pt>
                <c:pt idx="23">
                  <c:v>43153</c:v>
                </c:pt>
                <c:pt idx="24">
                  <c:v>43188</c:v>
                </c:pt>
                <c:pt idx="25">
                  <c:v>43248</c:v>
                </c:pt>
                <c:pt idx="26">
                  <c:v>43272</c:v>
                </c:pt>
                <c:pt idx="27">
                  <c:v>43304</c:v>
                </c:pt>
                <c:pt idx="28">
                  <c:v>43334</c:v>
                </c:pt>
              </c:numCache>
            </c:numRef>
          </c:xVal>
          <c:yVal>
            <c:numRef>
              <c:f>Foglio2!$C$2:$C$30</c:f>
              <c:numCache>
                <c:formatCode>General</c:formatCode>
                <c:ptCount val="29"/>
                <c:pt idx="0">
                  <c:v>101.675</c:v>
                </c:pt>
                <c:pt idx="1">
                  <c:v>101.715</c:v>
                </c:pt>
                <c:pt idx="2">
                  <c:v>101.575</c:v>
                </c:pt>
                <c:pt idx="3">
                  <c:v>102.05500000000001</c:v>
                </c:pt>
                <c:pt idx="4">
                  <c:v>103.265</c:v>
                </c:pt>
                <c:pt idx="5">
                  <c:v>104.705</c:v>
                </c:pt>
                <c:pt idx="6">
                  <c:v>104.80500000000001</c:v>
                </c:pt>
                <c:pt idx="7">
                  <c:v>103.645</c:v>
                </c:pt>
                <c:pt idx="8">
                  <c:v>102.785</c:v>
                </c:pt>
                <c:pt idx="9">
                  <c:v>102.595</c:v>
                </c:pt>
                <c:pt idx="10">
                  <c:v>102.435</c:v>
                </c:pt>
                <c:pt idx="11">
                  <c:v>102.015</c:v>
                </c:pt>
                <c:pt idx="12">
                  <c:v>101.925</c:v>
                </c:pt>
                <c:pt idx="13">
                  <c:v>101.97499999999999</c:v>
                </c:pt>
                <c:pt idx="14">
                  <c:v>102.095</c:v>
                </c:pt>
                <c:pt idx="15">
                  <c:v>103.38500000000001</c:v>
                </c:pt>
                <c:pt idx="16">
                  <c:v>104.61499999999999</c:v>
                </c:pt>
                <c:pt idx="17">
                  <c:v>105.315</c:v>
                </c:pt>
                <c:pt idx="18">
                  <c:v>103.495</c:v>
                </c:pt>
                <c:pt idx="19">
                  <c:v>102.80500000000001</c:v>
                </c:pt>
                <c:pt idx="20">
                  <c:v>102.38500000000001</c:v>
                </c:pt>
                <c:pt idx="21">
                  <c:v>102.255</c:v>
                </c:pt>
                <c:pt idx="22">
                  <c:v>102.215</c:v>
                </c:pt>
                <c:pt idx="23">
                  <c:v>101.955</c:v>
                </c:pt>
                <c:pt idx="24">
                  <c:v>101.965</c:v>
                </c:pt>
                <c:pt idx="25">
                  <c:v>102.575</c:v>
                </c:pt>
                <c:pt idx="26">
                  <c:v>103.405</c:v>
                </c:pt>
                <c:pt idx="27">
                  <c:v>104.545</c:v>
                </c:pt>
                <c:pt idx="28">
                  <c:v>104.61499999999999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B-442C-8726-5540458A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3552"/>
        <c:axId val="329366496"/>
      </c:scatterChart>
      <c:valAx>
        <c:axId val="329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66496"/>
        <c:crosses val="autoZero"/>
        <c:crossBetween val="midCat"/>
      </c:valAx>
      <c:valAx>
        <c:axId val="3293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Foglio2!$L$2</c:f>
              <c:strCache>
                <c:ptCount val="1"/>
                <c:pt idx="0">
                  <c:v>PO018039NR0001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Foglio2!$M$2:$M$22</c:f>
              <c:numCache>
                <c:formatCode>m/d/yyyy</c:formatCode>
                <c:ptCount val="21"/>
                <c:pt idx="0">
                  <c:v>43430</c:v>
                </c:pt>
                <c:pt idx="1">
                  <c:v>43487</c:v>
                </c:pt>
                <c:pt idx="2">
                  <c:v>43515</c:v>
                </c:pt>
                <c:pt idx="3">
                  <c:v>43545</c:v>
                </c:pt>
                <c:pt idx="4">
                  <c:v>43615</c:v>
                </c:pt>
                <c:pt idx="5">
                  <c:v>43641</c:v>
                </c:pt>
                <c:pt idx="6">
                  <c:v>43670</c:v>
                </c:pt>
                <c:pt idx="7">
                  <c:v>43704</c:v>
                </c:pt>
                <c:pt idx="8">
                  <c:v>43727</c:v>
                </c:pt>
                <c:pt idx="9">
                  <c:v>43760</c:v>
                </c:pt>
                <c:pt idx="10">
                  <c:v>43796</c:v>
                </c:pt>
                <c:pt idx="11">
                  <c:v>43817</c:v>
                </c:pt>
              </c:numCache>
            </c:numRef>
          </c:xVal>
          <c:yVal>
            <c:numRef>
              <c:f>Foglio2!$N$2:$N$22</c:f>
              <c:numCache>
                <c:formatCode>General</c:formatCode>
                <c:ptCount val="21"/>
                <c:pt idx="0">
                  <c:v>105.824</c:v>
                </c:pt>
                <c:pt idx="1">
                  <c:v>105.294</c:v>
                </c:pt>
                <c:pt idx="2">
                  <c:v>105.084</c:v>
                </c:pt>
                <c:pt idx="3">
                  <c:v>104.81399999999999</c:v>
                </c:pt>
                <c:pt idx="4">
                  <c:v>105.304</c:v>
                </c:pt>
                <c:pt idx="5">
                  <c:v>106.054</c:v>
                </c:pt>
                <c:pt idx="6">
                  <c:v>106.70399999999999</c:v>
                </c:pt>
                <c:pt idx="7">
                  <c:v>106.764</c:v>
                </c:pt>
                <c:pt idx="8">
                  <c:v>106.084</c:v>
                </c:pt>
                <c:pt idx="9">
                  <c:v>105.78400000000001</c:v>
                </c:pt>
                <c:pt idx="10">
                  <c:v>106.164</c:v>
                </c:pt>
                <c:pt idx="11">
                  <c:v>105.974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D-49FC-9A32-67E11DE0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3552"/>
        <c:axId val="329366496"/>
      </c:scatterChart>
      <c:valAx>
        <c:axId val="329383552"/>
        <c:scaling>
          <c:orientation val="minMax"/>
          <c:max val="43830"/>
          <c:min val="43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66496"/>
        <c:crosses val="autoZero"/>
        <c:crossBetween val="midCat"/>
        <c:majorUnit val="60"/>
      </c:valAx>
      <c:valAx>
        <c:axId val="3293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 piezometrico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07902009970449"/>
          <c:y val="0.13942293926545896"/>
          <c:w val="0.39615858466912424"/>
          <c:h val="0.721154121469082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6-4447-9B84-AAD7EE3DE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6-4447-9B84-AAD7EE3DE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6-4447-9B84-AAD7EE3DE87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'Completezza_2009-19'!$Q$4:$Q$6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0C-4955-8E1A-C383B42B850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6-4447-9B84-AAD7EE3DE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'Completezza_2009-19'!$Q$5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0C-4955-8E1A-C383B42B85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41275</xdr:rowOff>
    </xdr:from>
    <xdr:to>
      <xdr:col>11</xdr:col>
      <xdr:colOff>9525</xdr:colOff>
      <xdr:row>17</xdr:row>
      <xdr:rowOff>22225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7F6F8D-DCE9-4971-BF0A-79ED9253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82550</xdr:rowOff>
    </xdr:from>
    <xdr:to>
      <xdr:col>21</xdr:col>
      <xdr:colOff>381000</xdr:colOff>
      <xdr:row>16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396A09-0185-4D42-A1F0-8BB3F79B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7</xdr:row>
      <xdr:rowOff>161925</xdr:rowOff>
    </xdr:from>
    <xdr:to>
      <xdr:col>24</xdr:col>
      <xdr:colOff>275432</xdr:colOff>
      <xdr:row>17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46ED8C-31D3-4C35-B44E-1B9C9DDEB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593280208333" createdVersion="7" refreshedVersion="7" minRefreshableVersion="3" recordCount="847" xr:uid="{C961B655-84E9-47DE-842B-44A21E98F56F}">
  <cacheSource type="worksheet">
    <worksheetSource ref="A1:D848" sheet="Completezza_2009-19"/>
  </cacheSource>
  <cacheFields count="6">
    <cacheField name="CODICE PUNTO" numFmtId="0">
      <sharedItems count="13">
        <s v="PO018003NR0009"/>
        <s v="PO0180350U0002"/>
        <s v="PO018039NR0001"/>
        <s v="PO018039NRP001"/>
        <s v="PO0180500U0002"/>
        <s v="PO018062NRD002"/>
        <s v="PO018065NRG001"/>
        <s v="PO018068NRP001"/>
        <s v="PO0180690U0002"/>
        <s v="PO0180880U0001"/>
        <s v="PO018146NRP001"/>
        <s v="PO018147NUP001"/>
        <s v="PO0181770U0020"/>
      </sharedItems>
    </cacheField>
    <cacheField name="DATA" numFmtId="14">
      <sharedItems containsSemiMixedTypes="0" containsNonDate="0" containsDate="1" containsString="0" minDate="2009-01-05T00:00:00" maxDate="2019-12-24T00:00:00" count="536"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6T00:00:00"/>
        <d v="2016-09-30T00:00:00"/>
        <d v="2016-10-31T00:00:00"/>
        <d v="2016-11-16T00:00:00"/>
        <d v="2016-12-31T00:00:00"/>
        <d v="2017-01-31T00:00:00"/>
        <d v="2017-02-28T00:00:00"/>
        <d v="2017-03-31T00:00:00"/>
        <d v="2017-04-30T00:00:00"/>
        <d v="2017-05-15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14T00:00:00"/>
        <d v="2018-06-30T00:00:00"/>
        <d v="2018-07-25T00:00:00"/>
        <d v="2018-08-31T00:00:00"/>
        <d v="2018-09-30T00:00:00"/>
        <d v="2018-10-23T00:00:00"/>
        <d v="2018-11-30T00:00:00"/>
        <d v="2018-12-31T00:00:00"/>
        <d v="2019-01-31T00:00:00"/>
        <d v="2019-02-28T00:00:00"/>
        <d v="2019-03-31T00:00:00"/>
        <d v="2019-04-29T00:00:00"/>
        <d v="2019-05-31T00:00:00"/>
        <d v="2019-06-30T00:00:00"/>
        <d v="2019-07-31T00:00:00"/>
        <d v="2019-08-31T00:00:00"/>
        <d v="2019-09-30T00:00:00"/>
        <d v="2019-10-28T00:00:00"/>
        <d v="2014-05-28T00:00:00"/>
        <d v="2014-10-22T00:00:00"/>
        <d v="2015-05-15T00:00:00"/>
        <d v="2015-07-21T00:00:00"/>
        <d v="2015-11-19T00:00:00"/>
        <d v="2016-02-16T00:00:00"/>
        <d v="2016-05-30T00:00:00"/>
        <d v="2016-11-21T00:00:00"/>
        <d v="2017-05-24T00:00:00"/>
        <d v="2017-08-09T00:00:00"/>
        <d v="2017-11-23T00:00:00"/>
        <d v="2018-02-16T00:00:00"/>
        <d v="2018-05-17T00:00:00"/>
        <d v="2018-06-25T00:00:00"/>
        <d v="2018-07-24T00:00:00"/>
        <d v="2018-08-22T00:00:00"/>
        <d v="2018-10-25T00:00:00"/>
        <d v="2018-11-28T00:00:00"/>
        <d v="2019-05-16T00:00:00"/>
        <d v="2019-08-23T00:00:00"/>
        <d v="2019-10-24T00:00:00"/>
        <d v="2019-11-30T00:00:00"/>
        <d v="2018-11-26T00:00:00"/>
        <d v="2019-01-22T00:00:00"/>
        <d v="2019-02-19T00:00:00"/>
        <d v="2019-03-21T00:00:00"/>
        <d v="2019-05-30T00:00:00"/>
        <d v="2019-06-25T00:00:00"/>
        <d v="2019-07-24T00:00:00"/>
        <d v="2019-08-27T00:00:00"/>
        <d v="2019-09-19T00:00:00"/>
        <d v="2019-10-22T00:00:00"/>
        <d v="2019-11-27T00:00:00"/>
        <d v="2019-12-18T00:00:00"/>
        <d v="2016-02-23T00:00:00"/>
        <d v="2016-03-23T00:00:00"/>
        <d v="2016-04-19T00:00:00"/>
        <d v="2016-05-16T00:00:00"/>
        <d v="2016-06-20T00:00:00"/>
        <d v="2016-07-22T00:00:00"/>
        <d v="2016-08-30T00:00:00"/>
        <d v="2016-09-21T00:00:00"/>
        <d v="2016-10-27T00:00:00"/>
        <d v="2016-12-07T00:00:00"/>
        <d v="2017-01-26T00:00:00"/>
        <d v="2017-02-22T00:00:00"/>
        <d v="2017-03-22T00:00:00"/>
        <d v="2017-04-21T00:00:00"/>
        <d v="2017-05-16T00:00:00"/>
        <d v="2017-06-22T00:00:00"/>
        <d v="2017-07-19T00:00:00"/>
        <d v="2017-08-29T00:00:00"/>
        <d v="2017-09-26T00:00:00"/>
        <d v="2017-10-17T00:00:00"/>
        <d v="2017-11-15T00:00:00"/>
        <d v="2017-12-19T00:00:00"/>
        <d v="2018-01-18T00:00:00"/>
        <d v="2018-02-22T00:00:00"/>
        <d v="2018-03-29T00:00:00"/>
        <d v="2018-05-28T00:00:00"/>
        <d v="2018-06-21T00:00:00"/>
        <d v="2018-07-23T00:00:00"/>
        <d v="2009-01-05T00:00:00"/>
        <d v="2010-02-18T00:00:00"/>
        <d v="2010-03-17T00:00:00"/>
        <d v="2010-04-20T00:00:00"/>
        <d v="2010-05-26T00:00:00"/>
        <d v="2010-06-24T00:00:00"/>
        <d v="2010-07-22T00:00:00"/>
        <d v="2010-08-12T00:00:00"/>
        <d v="2010-09-23T00:00:00"/>
        <d v="2010-10-28T00:00:00"/>
        <d v="2010-11-18T00:00:00"/>
        <d v="2011-01-20T00:00:00"/>
        <d v="2011-02-24T00:00:00"/>
        <d v="2011-03-11T00:00:00"/>
        <d v="2011-04-11T00:00:00"/>
        <d v="2011-05-11T00:00:00"/>
        <d v="2011-06-23T00:00:00"/>
        <d v="2011-09-28T00:00:00"/>
        <d v="2011-10-28T00:00:00"/>
        <d v="2011-11-22T00:00:00"/>
        <d v="2011-12-13T00:00:00"/>
        <d v="2012-01-23T00:00:00"/>
        <d v="2012-02-17T00:00:00"/>
        <d v="2012-03-08T00:00:00"/>
        <d v="2012-04-11T00:00:00"/>
        <d v="2012-05-08T00:00:00"/>
        <d v="2012-06-12T00:00:00"/>
        <d v="2012-07-05T00:00:00"/>
        <d v="2012-10-31T00:00:00"/>
        <d v="2013-01-14T00:00:00"/>
        <d v="2013-02-28T00:00:00"/>
        <d v="2013-03-29T00:00:00"/>
        <d v="2013-04-17T00:00:00"/>
        <d v="2013-05-16T00:00:00"/>
        <d v="2013-06-30T00:00:00"/>
        <d v="2013-07-19T00:00:00"/>
        <d v="2013-08-20T00:00:00"/>
        <d v="2013-09-30T00:00:00"/>
        <d v="2013-10-14T00:00:00"/>
        <d v="2013-11-12T00:00:00"/>
        <d v="2013-12-02T00:00:00"/>
        <d v="2014-01-15T00:00:00"/>
        <d v="2014-02-05T00:00:00"/>
        <d v="2014-03-05T00:00:00"/>
        <d v="2014-04-01T00:00:00"/>
        <d v="2014-05-15T00:00:00"/>
        <d v="2014-06-11T00:00:00"/>
        <d v="2014-07-08T00:00:00"/>
        <d v="2014-08-27T00:00:00"/>
        <d v="2014-09-08T00:00:00"/>
        <d v="2014-11-12T00:00:00"/>
        <d v="2015-01-27T00:00:00"/>
        <d v="2015-02-18T00:00:00"/>
        <d v="2015-03-23T00:00:00"/>
        <d v="2015-04-22T00:00:00"/>
        <d v="2015-05-12T00:00:00"/>
        <d v="2015-06-26T00:00:00"/>
        <d v="2015-07-27T00:00:00"/>
        <d v="2015-08-22T00:00:00"/>
        <d v="2015-09-15T00:00:00"/>
        <d v="2015-10-15T00:00:00"/>
        <d v="2015-11-11T00:00:00"/>
        <d v="2015-12-21T00:00:00"/>
        <d v="2016-01-28T00:00:00"/>
        <d v="2016-02-24T00:00:00"/>
        <d v="2016-03-31T00:00:00"/>
        <d v="2016-04-28T00:00:00"/>
        <d v="2016-05-17T00:00:00"/>
        <d v="2016-06-27T00:00:00"/>
        <d v="2016-07-25T00:00:00"/>
        <d v="2016-08-25T00:00:00"/>
        <d v="2016-09-27T00:00:00"/>
        <d v="2016-11-02T00:00:00"/>
        <d v="2016-12-27T00:00:00"/>
        <d v="2017-01-18T00:00:00"/>
        <d v="2017-03-15T00:00:00"/>
        <d v="2017-04-26T00:00:00"/>
        <d v="2017-06-15T00:00:00"/>
        <d v="2017-07-15T00:00:00"/>
        <d v="2017-08-16T00:00:00"/>
        <d v="2017-09-12T00:00:00"/>
        <d v="2017-12-30T00:00:00"/>
        <d v="2018-01-30T00:00:00"/>
        <d v="2018-03-30T00:00:00"/>
        <d v="2018-07-13T00:00:00"/>
        <d v="2018-08-30T00:00:00"/>
        <d v="2019-05-20T00:00:00"/>
        <d v="2009-02-18T00:00:00"/>
        <d v="2009-03-09T00:00:00"/>
        <d v="2010-03-01T00:00:00"/>
        <d v="2010-05-18T00:00:00"/>
        <d v="2010-11-23T00:00:00"/>
        <d v="2011-01-11T00:00:00"/>
        <d v="2011-02-17T00:00:00"/>
        <d v="2011-03-08T00:00:00"/>
        <d v="2011-04-12T00:00:00"/>
        <d v="2011-05-09T00:00:00"/>
        <d v="2011-06-07T00:00:00"/>
        <d v="2011-07-07T00:00:00"/>
        <d v="2011-08-22T00:00:00"/>
        <d v="2011-09-20T00:00:00"/>
        <d v="2011-10-07T00:00:00"/>
        <d v="2012-02-28T00:00:00"/>
        <d v="2012-05-21T00:00:00"/>
        <d v="2012-09-06T00:00:00"/>
        <d v="2013-08-28T00:00:00"/>
        <d v="2013-11-13T00:00:00"/>
        <d v="2014-02-26T00:00:00"/>
        <d v="2014-04-28T00:00:00"/>
        <d v="2014-10-28T00:00:00"/>
        <d v="2015-02-27T00:00:00"/>
        <d v="2015-05-20T00:00:00"/>
        <d v="2015-07-16T00:00:00"/>
        <d v="2015-11-17T00:00:00"/>
        <d v="2016-01-19T00:00:00"/>
        <d v="2016-02-09T00:00:00"/>
        <d v="2016-03-14T00:00:00"/>
        <d v="2016-05-11T00:00:00"/>
        <d v="2016-07-18T00:00:00"/>
        <d v="2016-08-11T00:00:00"/>
        <d v="2016-09-14T00:00:00"/>
        <d v="2016-10-17T00:00:00"/>
        <d v="2016-12-13T00:00:00"/>
        <d v="2017-01-20T00:00:00"/>
        <d v="2017-02-13T00:00:00"/>
        <d v="2017-03-17T00:00:00"/>
        <d v="2017-05-17T00:00:00"/>
        <d v="2017-06-29T00:00:00"/>
        <d v="2017-07-17T00:00:00"/>
        <d v="2017-08-08T00:00:00"/>
        <d v="2017-09-14T00:00:00"/>
        <d v="2017-11-06T00:00:00"/>
        <d v="2017-12-14T00:00:00"/>
        <d v="2018-01-16T00:00:00"/>
        <d v="2018-02-15T00:00:00"/>
        <d v="2018-03-23T00:00:00"/>
        <d v="2018-04-16T00:00:00"/>
        <d v="2018-05-09T00:00:00"/>
        <d v="2018-06-11T00:00:00"/>
        <d v="2018-07-16T00:00:00"/>
        <d v="2018-08-13T00:00:00"/>
        <d v="2018-09-14T00:00:00"/>
        <d v="2018-10-15T00:00:00"/>
        <d v="2018-11-15T00:00:00"/>
        <d v="2018-12-14T00:00:00"/>
        <d v="2019-01-14T00:00:00"/>
        <d v="2019-02-15T00:00:00"/>
        <d v="2019-03-15T00:00:00"/>
        <d v="2019-04-10T00:00:00"/>
        <d v="2019-05-14T00:00:00"/>
        <d v="2019-06-19T00:00:00"/>
        <d v="2019-07-15T00:00:00"/>
        <d v="2019-08-14T00:00:00"/>
        <d v="2019-09-17T00:00:00"/>
        <d v="2019-10-14T00:00:00"/>
        <d v="2019-12-23T00:00:00"/>
        <d v="2014-05-06T00:00:00"/>
        <d v="2016-02-18T00:00:00"/>
        <d v="2016-06-01T00:00:00"/>
        <d v="2016-11-29T00:00:00"/>
        <d v="2017-02-21T00:00:00"/>
        <d v="2018-02-21T00:00:00"/>
        <d v="2018-05-15T00:00:00"/>
        <d v="2018-10-29T00:00:00"/>
        <d v="2019-04-23T00:00:00"/>
        <d v="2019-10-21T00:00:00"/>
        <d v="2009-02-27T00:00:00"/>
        <d v="2009-03-31T00:00:00"/>
        <d v="2009-09-29T00:00:00"/>
        <d v="2009-10-29T00:00:00"/>
        <d v="2009-11-27T00:00:00"/>
        <d v="2009-12-15T00:00:00"/>
        <d v="2010-01-18T00:00:00"/>
        <d v="2010-02-24T00:00:00"/>
        <d v="2010-03-09T00:00:00"/>
        <d v="2010-04-27T00:00:00"/>
        <d v="2010-08-25T00:00:00"/>
        <d v="2010-09-07T00:00:00"/>
        <d v="2010-10-07T00:00:00"/>
        <d v="2010-11-05T00:00:00"/>
        <d v="2010-12-01T00:00:00"/>
        <d v="2011-01-12T00:00:00"/>
        <d v="2011-02-14T00:00:00"/>
        <d v="2011-03-14T00:00:00"/>
        <d v="2011-04-14T00:00:00"/>
        <d v="2011-05-16T00:00:00"/>
        <d v="2011-06-17T00:00:00"/>
        <d v="2011-07-15T00:00:00"/>
        <d v="2011-08-18T00:00:00"/>
        <d v="2011-09-19T00:00:00"/>
        <d v="2011-10-18T00:00:00"/>
        <d v="2012-03-13T00:00:00"/>
        <d v="2012-05-02T00:00:00"/>
        <d v="2012-08-29T00:00:00"/>
        <d v="2012-11-13T00:00:00"/>
        <d v="2013-02-13T00:00:00"/>
        <d v="2013-05-15T00:00:00"/>
        <d v="2013-08-23T00:00:00"/>
        <d v="2015-06-03T00:00:00"/>
        <d v="2015-07-29T00:00:00"/>
        <d v="2015-11-18T00:00:00"/>
        <d v="2016-03-21T00:00:00"/>
        <d v="2016-04-21T00:00:00"/>
        <d v="2016-05-23T00:00:00"/>
        <d v="2016-06-22T00:00:00"/>
        <d v="2016-07-21T00:00:00"/>
        <d v="2016-08-22T00:00:00"/>
        <d v="2016-09-19T00:00:00"/>
        <d v="2016-10-24T00:00:00"/>
        <d v="2016-11-09T00:00:00"/>
        <d v="2016-12-22T00:00:00"/>
        <d v="2017-01-23T00:00:00"/>
        <d v="2017-03-21T00:00:00"/>
        <d v="2017-04-19T00:00:00"/>
        <d v="2017-05-09T00:00:00"/>
        <d v="2017-07-25T00:00:00"/>
        <d v="2017-08-22T00:00:00"/>
        <d v="2017-09-25T00:00:00"/>
        <d v="2017-10-24T00:00:00"/>
        <d v="2017-11-14T00:00:00"/>
        <d v="2017-12-21T00:00:00"/>
        <d v="2018-01-24T00:00:00"/>
        <d v="2018-03-21T00:00:00"/>
        <d v="2018-04-18T00:00:00"/>
        <d v="2018-05-10T00:00:00"/>
        <d v="2018-07-10T00:00:00"/>
        <d v="2018-09-24T00:00:00"/>
        <d v="2018-10-24T00:00:00"/>
        <d v="2018-11-21T00:00:00"/>
        <d v="2018-12-27T00:00:00"/>
        <d v="2019-01-21T00:00:00"/>
        <d v="2019-02-20T00:00:00"/>
        <d v="2019-03-25T00:00:00"/>
        <d v="2019-07-23T00:00:00"/>
        <d v="2009-02-26T00:00:00"/>
        <d v="2009-03-23T00:00:00"/>
        <d v="2009-04-29T00:00:00"/>
        <d v="2009-05-19T00:00:00"/>
        <d v="2009-07-22T00:00:00"/>
        <d v="2009-08-28T00:00:00"/>
        <d v="2009-09-24T00:00:00"/>
        <d v="2009-10-22T00:00:00"/>
        <d v="2009-11-18T00:00:00"/>
        <d v="2009-12-29T00:00:00"/>
        <d v="2010-01-28T00:00:00"/>
        <d v="2010-02-17T00:00:00"/>
        <d v="2010-03-23T00:00:00"/>
        <d v="2010-04-28T00:00:00"/>
        <d v="2010-05-24T00:00:00"/>
        <d v="2010-06-28T00:00:00"/>
        <d v="2010-07-30T00:00:00"/>
        <d v="2010-08-30T00:00:00"/>
        <d v="2010-09-22T00:00:00"/>
        <d v="2010-10-27T00:00:00"/>
        <d v="2010-11-17T00:00:00"/>
        <d v="2010-12-21T00:00:00"/>
        <d v="2011-02-07T00:00:00"/>
        <d v="2011-03-16T00:00:00"/>
        <d v="2011-04-13T00:00:00"/>
        <d v="2011-05-06T00:00:00"/>
        <d v="2011-07-20T00:00:00"/>
        <d v="2011-08-29T00:00:00"/>
        <d v="2011-10-25T00:00:00"/>
        <d v="2011-11-30T00:00:00"/>
        <d v="2011-12-14T00:00:00"/>
        <d v="2012-01-20T00:00:00"/>
        <d v="2012-03-12T00:00:00"/>
        <d v="2012-04-13T00:00:00"/>
        <d v="2012-05-03T00:00:00"/>
        <d v="2012-06-08T00:00:00"/>
        <d v="2012-07-10T00:00:00"/>
        <d v="2012-08-20T00:00:00"/>
        <d v="2012-09-12T00:00:00"/>
        <d v="2012-10-25T00:00:00"/>
        <d v="2012-11-28T00:00:00"/>
        <d v="2012-12-21T00:00:00"/>
        <d v="2013-01-16T00:00:00"/>
        <d v="2013-02-05T00:00:00"/>
        <d v="2013-03-14T00:00:00"/>
        <d v="2013-04-22T00:00:00"/>
        <d v="2013-05-07T00:00:00"/>
        <d v="2013-06-06T00:00:00"/>
        <d v="2013-07-15T00:00:00"/>
        <d v="2013-09-24T00:00:00"/>
        <d v="2013-10-15T00:00:00"/>
        <d v="2013-11-05T00:00:00"/>
        <d v="2013-12-03T00:00:00"/>
        <d v="2014-01-14T00:00:00"/>
        <d v="2014-03-06T00:00:00"/>
        <d v="2014-04-02T00:00:00"/>
        <d v="2014-10-07T00:00:00"/>
        <d v="2014-11-06T00:00:00"/>
        <d v="2014-12-10T00:00:00"/>
        <d v="2015-01-28T00:00:00"/>
        <d v="2015-03-26T00:00:00"/>
        <d v="2015-04-23T00:00:00"/>
        <d v="2015-05-18T00:00:00"/>
        <d v="2015-06-23T00:00:00"/>
        <d v="2015-07-22T00:00:00"/>
        <d v="2015-08-21T00:00:00"/>
        <d v="2015-09-22T00:00:00"/>
        <d v="2015-10-19T00:00:00"/>
        <d v="2015-12-11T00:00:00"/>
        <d v="2016-01-21T00:00:00"/>
        <d v="2016-05-31T00:00:00"/>
        <d v="2016-06-17T00:00:00"/>
        <d v="2016-09-15T00:00:00"/>
        <d v="2016-10-16T00:00:00"/>
        <d v="2016-11-22T00:00:00"/>
        <d v="2016-12-16T00:00:00"/>
        <d v="2017-05-23T00:00:00"/>
        <d v="2017-06-12T00:00:00"/>
        <d v="2017-07-13T00:00:00"/>
        <d v="2017-09-13T00:00:00"/>
        <d v="2017-11-22T00:00:00"/>
        <d v="2017-12-15T00:00:00"/>
        <d v="2018-03-14T00:00:00"/>
        <d v="2018-05-16T00:00:00"/>
        <d v="2018-09-20T00:00:00"/>
        <d v="2019-01-28T00:00:00"/>
        <d v="2019-03-28T00:00:00"/>
        <d v="2019-05-15T00:00:00"/>
        <d v="2019-10-23T00:00:00"/>
        <d v="2019-11-03T00:00:00"/>
        <d v="2009-01-28T00:00:00"/>
        <d v="2009-05-18T00:00:00"/>
        <d v="2009-06-24T00:00:00"/>
        <d v="2009-08-24T00:00:00"/>
        <d v="2009-11-17T00:00:00"/>
        <d v="2009-12-30T00:00:00"/>
        <d v="2010-01-26T00:00:00"/>
        <d v="2010-02-23T00:00:00"/>
        <d v="2010-03-24T00:00:00"/>
        <d v="2010-04-16T00:00:00"/>
        <d v="2010-05-27T00:00:00"/>
        <d v="2010-07-26T00:00:00"/>
        <d v="2010-09-27T00:00:00"/>
        <d v="2010-10-20T00:00:00"/>
        <d v="2010-11-15T00:00:00"/>
        <d v="2010-12-16T00:00:00"/>
        <d v="2011-01-21T00:00:00"/>
        <d v="2011-02-09T00:00:00"/>
        <d v="2011-03-21T00:00:00"/>
        <d v="2011-04-15T00:00:00"/>
        <d v="2011-05-05T00:00:00"/>
        <d v="2011-06-21T00:00:00"/>
        <d v="2011-07-18T00:00:00"/>
        <d v="2011-08-10T00:00:00"/>
        <d v="2011-09-26T00:00:00"/>
        <d v="2011-10-24T00:00:00"/>
        <d v="2011-11-28T00:00:00"/>
        <d v="2011-12-12T00:00:00"/>
        <d v="2012-01-19T00:00:00"/>
        <d v="2012-02-15T00:00:00"/>
        <d v="2012-03-16T00:00:00"/>
        <d v="2012-05-15T00:00:00"/>
        <d v="2012-06-06T00:00:00"/>
        <d v="2012-08-21T00:00:00"/>
        <d v="2012-09-11T00:00:00"/>
        <d v="2012-10-24T00:00:00"/>
        <d v="2012-11-29T00:00:00"/>
        <d v="2012-12-19T00:00:00"/>
        <d v="2013-02-07T00:00:00"/>
        <d v="2013-03-27T00:00:00"/>
        <d v="2013-04-18T00:00:00"/>
        <d v="2013-05-06T00:00:00"/>
        <d v="2013-06-10T00:00:00"/>
        <d v="2013-09-18T00:00:00"/>
        <d v="2013-10-18T00:00:00"/>
        <d v="2013-11-04T00:00:00"/>
        <d v="2014-02-10T00:00:00"/>
        <d v="2014-06-13T00:00:00"/>
        <d v="2014-08-07T00:00:00"/>
        <d v="2014-09-09T00:00:00"/>
        <d v="2014-10-06T00:00:00"/>
        <d v="2014-11-10T00:00:00"/>
        <d v="2014-12-11T00:00:00"/>
        <d v="2015-02-24T00:00:00"/>
        <d v="2015-05-14T00:00:00"/>
        <d v="2015-06-29T00:00:00"/>
        <d v="2015-07-15T00:00:00"/>
        <d v="2015-08-14T00:00:00"/>
        <d v="2015-09-21T00:00:00"/>
        <d v="2015-10-20T00:00:00"/>
        <d v="2015-11-16T00:00:00"/>
        <d v="2015-12-14T00:00:00"/>
        <d v="2016-01-26T00:00:00"/>
        <d v="2016-05-18T00:00:00"/>
        <d v="2016-10-18T00:00:00"/>
        <d v="2016-11-23T00:00:00"/>
        <d v="2018-09-25T00:00:00"/>
        <d v="2018-11-05T00:00:00"/>
        <d v="2018-12-04T00:00:00"/>
        <d v="2019-05-22T00:00:00"/>
        <d v="2019-10-30T00:00:00"/>
        <d v="2009-01-27T00:00:00"/>
        <d v="2009-02-25T00:00:00"/>
        <d v="2009-03-24T00:00:00"/>
        <d v="2009-04-27T00:00:00"/>
        <d v="2009-05-27T00:00:00"/>
        <d v="2009-06-25T00:00:00"/>
        <d v="2009-07-29T00:00:00"/>
        <d v="2009-08-25T00:00:00"/>
        <d v="2009-11-23T00:00:00"/>
        <d v="2010-02-26T00:00:00"/>
        <d v="2010-05-28T00:00:00"/>
        <d v="2010-06-23T00:00:00"/>
        <d v="2010-07-27T00:00:00"/>
        <d v="2010-08-26T00:00:00"/>
        <d v="2010-11-16T00:00:00"/>
        <d v="2010-12-20T00:00:00"/>
        <d v="2011-02-10T00:00:00"/>
        <d v="2011-08-11T00:00:00"/>
        <d v="2012-03-05T00:00:00"/>
        <d v="2012-07-06T00:00:00"/>
        <d v="2012-08-09T00:00:00"/>
        <d v="2013-05-13T00:00:00"/>
        <d v="2013-08-06T00:00:00"/>
        <d v="2013-09-26T00:00:00"/>
        <d v="2014-02-19T00:00:00"/>
        <d v="2014-06-12T00:00:00"/>
        <d v="2014-07-09T00:00:00"/>
        <d v="2014-08-13T00:00:00"/>
        <d v="2015-02-26T00:00:00"/>
        <d v="2015-05-19T00:00:00"/>
        <d v="2016-04-26T00:00:00"/>
        <d v="2016-06-30T00:00:00"/>
        <d v="2016-07-30T00:00:00"/>
      </sharedItems>
      <fieldGroup par="5" base="1">
        <rangePr groupBy="months" startDate="2009-01-05T00:00:00" endDate="2019-12-24T00:00:00"/>
        <groupItems count="14">
          <s v="&lt;05/01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4/12/2019"/>
        </groupItems>
      </fieldGroup>
    </cacheField>
    <cacheField name="Qr[m s.l.m.]" numFmtId="0">
      <sharedItems containsSemiMixedTypes="0" containsString="0" containsNumber="1" minValue="86.58" maxValue="117.58"/>
    </cacheField>
    <cacheField name="PIEZOMETRIA [m s.l.m.]" numFmtId="2">
      <sharedItems containsSemiMixedTypes="0" containsString="0" containsNumber="1" minValue="78.188999999999993" maxValue="113.78"/>
    </cacheField>
    <cacheField name="Trimestri" numFmtId="0" databaseField="0">
      <fieldGroup base="1">
        <rangePr groupBy="quarters" startDate="2009-01-05T00:00:00" endDate="2019-12-24T00:00:00"/>
        <groupItems count="6">
          <s v="&lt;05/01/2009"/>
          <s v="Trim1"/>
          <s v="Trim2"/>
          <s v="Trim3"/>
          <s v="Trim4"/>
          <s v="&gt;24/12/2019"/>
        </groupItems>
      </fieldGroup>
    </cacheField>
    <cacheField name="Anni" numFmtId="0" databaseField="0">
      <fieldGroup base="1">
        <rangePr groupBy="years" startDate="2009-01-05T00:00:00" endDate="2019-12-24T00:00:00"/>
        <groupItems count="13">
          <s v="&lt;05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4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593281365742" createdVersion="7" refreshedVersion="7" minRefreshableVersion="3" recordCount="975" xr:uid="{6DDC3595-2CE3-4351-B8D7-9519C49C09E4}">
  <cacheSource type="worksheet">
    <worksheetSource ref="A1:H976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13">
        <s v="PO018003NR0009"/>
        <s v="PO0180350U0002"/>
        <s v="PO018039NR0001"/>
        <s v="PO018039NRP001"/>
        <s v="PO0180500U0002"/>
        <s v="PO018062NRD002"/>
        <s v="PO018065NRG001"/>
        <s v="PO018068NRP001"/>
        <s v="PO0180690U0002"/>
        <s v="PO0180880U0001"/>
        <s v="PO018146NRP001"/>
        <s v="PO018147NUP001"/>
        <s v="PO0181770U0020"/>
      </sharedItems>
    </cacheField>
    <cacheField name="DATA" numFmtId="166">
      <sharedItems containsSemiMixedTypes="0" containsNonDate="0" containsDate="1" containsString="0" minDate="2008-01-07T00:00:00" maxDate="2021-03-26T00:00:00" count="618"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6T00:00:00"/>
        <d v="2016-09-30T00:00:00"/>
        <d v="2016-10-31T00:00:00"/>
        <d v="2016-11-16T00:00:00"/>
        <d v="2016-12-31T00:00:00"/>
        <d v="2017-01-31T00:00:00"/>
        <d v="2017-02-28T00:00:00"/>
        <d v="2017-03-31T00:00:00"/>
        <d v="2017-04-30T00:00:00"/>
        <d v="2017-05-15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14T00:00:00"/>
        <d v="2018-06-30T00:00:00"/>
        <d v="2018-07-25T00:00:00"/>
        <d v="2018-08-31T00:00:00"/>
        <d v="2018-09-30T00:00:00"/>
        <d v="2018-10-23T00:00:00"/>
        <d v="2018-11-30T00:00:00"/>
        <d v="2018-12-31T00:00:00"/>
        <d v="2019-01-31T00:00:00"/>
        <d v="2019-02-28T00:00:00"/>
        <d v="2019-03-31T00:00:00"/>
        <d v="2019-04-29T00:00:00"/>
        <d v="2019-05-31T00:00:00"/>
        <d v="2019-06-30T00:00:00"/>
        <d v="2019-07-31T00:00:00"/>
        <d v="2019-08-31T00:00:00"/>
        <d v="2019-09-30T00:00:00"/>
        <d v="2019-10-28T00:00:00"/>
        <d v="2020-10-28T00:00:00"/>
        <d v="2014-05-28T00:00:00"/>
        <d v="2014-10-22T00:00:00"/>
        <d v="2015-05-15T00:00:00"/>
        <d v="2015-07-21T00:00:00"/>
        <d v="2015-11-19T00:00:00"/>
        <d v="2016-02-16T00:00:00"/>
        <d v="2016-05-30T00:00:00"/>
        <d v="2016-11-21T00:00:00"/>
        <d v="2017-05-24T00:00:00"/>
        <d v="2017-08-09T00:00:00"/>
        <d v="2017-11-23T00:00:00"/>
        <d v="2018-02-16T00:00:00"/>
        <d v="2018-05-17T00:00:00"/>
        <d v="2018-06-25T00:00:00"/>
        <d v="2018-07-24T00:00:00"/>
        <d v="2018-08-22T00:00:00"/>
        <d v="2018-10-25T00:00:00"/>
        <d v="2018-11-28T00:00:00"/>
        <d v="2019-05-16T00:00:00"/>
        <d v="2019-08-23T00:00:00"/>
        <d v="2019-10-24T00:00:00"/>
        <d v="2019-11-30T00:00:00"/>
        <d v="2020-10-14T00:00:00"/>
        <d v="2018-11-26T00:00:00"/>
        <d v="2019-01-22T00:00:00"/>
        <d v="2019-02-19T00:00:00"/>
        <d v="2019-03-21T00:00:00"/>
        <d v="2019-05-30T00:00:00"/>
        <d v="2019-06-25T00:00:00"/>
        <d v="2019-07-24T00:00:00"/>
        <d v="2019-08-27T00:00:00"/>
        <d v="2019-09-19T00:00:00"/>
        <d v="2019-10-22T00:00:00"/>
        <d v="2019-11-27T00:00:00"/>
        <d v="2019-12-18T00:00:00"/>
        <d v="2020-01-28T00:00:00"/>
        <d v="2020-06-24T00:00:00"/>
        <d v="2020-07-23T00:00:00"/>
        <d v="2020-08-26T00:00:00"/>
        <d v="2020-09-28T00:00:00"/>
        <d v="2020-10-20T00:00:00"/>
        <d v="2020-12-21T00:00:00"/>
        <d v="2021-01-26T00:00:00"/>
        <d v="2021-03-25T00:00:00"/>
        <d v="2016-02-23T00:00:00"/>
        <d v="2016-03-23T00:00:00"/>
        <d v="2016-04-19T00:00:00"/>
        <d v="2016-05-16T00:00:00"/>
        <d v="2016-06-20T00:00:00"/>
        <d v="2016-07-22T00:00:00"/>
        <d v="2016-08-30T00:00:00"/>
        <d v="2016-09-21T00:00:00"/>
        <d v="2016-10-27T00:00:00"/>
        <d v="2016-12-07T00:00:00"/>
        <d v="2017-01-26T00:00:00"/>
        <d v="2017-02-22T00:00:00"/>
        <d v="2017-03-22T00:00:00"/>
        <d v="2017-04-21T00:00:00"/>
        <d v="2017-05-16T00:00:00"/>
        <d v="2017-06-22T00:00:00"/>
        <d v="2017-07-19T00:00:00"/>
        <d v="2017-08-29T00:00:00"/>
        <d v="2017-09-26T00:00:00"/>
        <d v="2017-10-17T00:00:00"/>
        <d v="2017-11-15T00:00:00"/>
        <d v="2017-12-19T00:00:00"/>
        <d v="2018-01-18T00:00:00"/>
        <d v="2018-02-22T00:00:00"/>
        <d v="2018-03-29T00:00:00"/>
        <d v="2018-05-28T00:00:00"/>
        <d v="2018-06-21T00:00:00"/>
        <d v="2018-07-23T00:00:00"/>
        <d v="2008-01-28T00:00:00"/>
        <d v="2008-02-25T00:00:00"/>
        <d v="2008-03-10T00:00:00"/>
        <d v="2008-04-21T00:00:00"/>
        <d v="2008-05-28T00:00:00"/>
        <d v="2008-06-27T00:00:00"/>
        <d v="2008-07-21T00:00:00"/>
        <d v="2008-08-26T00:00:00"/>
        <d v="2008-09-22T00:00:00"/>
        <d v="2008-10-24T00:00:00"/>
        <d v="2008-11-26T00:00:00"/>
        <d v="2009-01-05T00:00:00"/>
        <d v="2010-01-28T00:00:00"/>
        <d v="2010-02-18T00:00:00"/>
        <d v="2010-03-17T00:00:00"/>
        <d v="2010-04-20T00:00:00"/>
        <d v="2010-05-26T00:00:00"/>
        <d v="2010-06-24T00:00:00"/>
        <d v="2010-07-22T00:00:00"/>
        <d v="2010-08-12T00:00:00"/>
        <d v="2010-09-23T00:00:00"/>
        <d v="2010-10-28T00:00:00"/>
        <d v="2010-11-18T00:00:00"/>
        <d v="2011-01-20T00:00:00"/>
        <d v="2011-02-24T00:00:00"/>
        <d v="2011-03-11T00:00:00"/>
        <d v="2011-04-11T00:00:00"/>
        <d v="2011-05-11T00:00:00"/>
        <d v="2011-06-23T00:00:00"/>
        <d v="2011-07-13T00:00:00"/>
        <d v="2011-08-05T00:00:00"/>
        <d v="2011-09-28T00:00:00"/>
        <d v="2011-10-28T00:00:00"/>
        <d v="2011-11-22T00:00:00"/>
        <d v="2011-12-13T00:00:00"/>
        <d v="2012-01-23T00:00:00"/>
        <d v="2012-02-17T00:00:00"/>
        <d v="2012-03-08T00:00:00"/>
        <d v="2012-04-11T00:00:00"/>
        <d v="2012-05-08T00:00:00"/>
        <d v="2012-06-12T00:00:00"/>
        <d v="2012-07-05T00:00:00"/>
        <d v="2012-09-24T00:00:00"/>
        <d v="2012-10-31T00:00:00"/>
        <d v="2012-11-22T00:00:00"/>
        <d v="2013-01-14T00:00:00"/>
        <d v="2013-02-28T00:00:00"/>
        <d v="2013-03-29T00:00:00"/>
        <d v="2013-04-17T00:00:00"/>
        <d v="2013-05-16T00:00:00"/>
        <d v="2013-06-30T00:00:00"/>
        <d v="2013-07-19T00:00:00"/>
        <d v="2013-08-20T00:00:00"/>
        <d v="2013-09-30T00:00:00"/>
        <d v="2013-10-14T00:00:00"/>
        <d v="2013-11-12T00:00:00"/>
        <d v="2013-12-02T00:00:00"/>
        <d v="2014-01-15T00:00:00"/>
        <d v="2014-02-05T00:00:00"/>
        <d v="2014-03-05T00:00:00"/>
        <d v="2014-04-01T00:00:00"/>
        <d v="2014-05-15T00:00:00"/>
        <d v="2014-06-11T00:00:00"/>
        <d v="2014-07-08T00:00:00"/>
        <d v="2014-08-27T00:00:00"/>
        <d v="2014-09-08T00:00:00"/>
        <d v="2014-11-12T00:00:00"/>
        <d v="2015-01-27T00:00:00"/>
        <d v="2015-02-18T00:00:00"/>
        <d v="2015-03-23T00:00:00"/>
        <d v="2015-04-22T00:00:00"/>
        <d v="2015-05-12T00:00:00"/>
        <d v="2015-06-26T00:00:00"/>
        <d v="2015-07-27T00:00:00"/>
        <d v="2015-08-22T00:00:00"/>
        <d v="2015-09-15T00:00:00"/>
        <d v="2015-10-15T00:00:00"/>
        <d v="2015-11-11T00:00:00"/>
        <d v="2015-12-21T00:00:00"/>
        <d v="2016-01-28T00:00:00"/>
        <d v="2016-02-24T00:00:00"/>
        <d v="2016-03-31T00:00:00"/>
        <d v="2016-04-28T00:00:00"/>
        <d v="2016-05-17T00:00:00"/>
        <d v="2016-06-27T00:00:00"/>
        <d v="2016-07-25T00:00:00"/>
        <d v="2016-08-25T00:00:00"/>
        <d v="2016-09-27T00:00:00"/>
        <d v="2016-11-02T00:00:00"/>
        <d v="2016-12-27T00:00:00"/>
        <d v="2017-01-18T00:00:00"/>
        <d v="2017-03-15T00:00:00"/>
        <d v="2017-04-26T00:00:00"/>
        <d v="2017-06-15T00:00:00"/>
        <d v="2017-07-15T00:00:00"/>
        <d v="2017-08-16T00:00:00"/>
        <d v="2017-09-12T00:00:00"/>
        <d v="2017-12-30T00:00:00"/>
        <d v="2018-01-30T00:00:00"/>
        <d v="2018-03-30T00:00:00"/>
        <d v="2018-07-13T00:00:00"/>
        <d v="2018-08-30T00:00:00"/>
        <d v="2019-05-20T00:00:00"/>
        <d v="2008-01-14T00:00:00"/>
        <d v="2008-02-18T00:00:00"/>
        <d v="2008-03-03T00:00:00"/>
        <d v="2008-04-15T00:00:00"/>
        <d v="2008-05-16T00:00:00"/>
        <d v="2008-07-15T00:00:00"/>
        <d v="2008-08-19T00:00:00"/>
        <d v="2008-09-08T00:00:00"/>
        <d v="2009-02-18T00:00:00"/>
        <d v="2009-03-09T00:00:00"/>
        <d v="2010-03-01T00:00:00"/>
        <d v="2010-05-18T00:00:00"/>
        <d v="2010-08-30T00:00:00"/>
        <d v="2010-11-23T00:00:00"/>
        <d v="2011-01-11T00:00:00"/>
        <d v="2011-02-17T00:00:00"/>
        <d v="2011-03-08T00:00:00"/>
        <d v="2011-04-12T00:00:00"/>
        <d v="2011-05-09T00:00:00"/>
        <d v="2011-06-07T00:00:00"/>
        <d v="2011-07-07T00:00:00"/>
        <d v="2011-08-22T00:00:00"/>
        <d v="2011-09-20T00:00:00"/>
        <d v="2011-10-07T00:00:00"/>
        <d v="2012-02-28T00:00:00"/>
        <d v="2012-05-21T00:00:00"/>
        <d v="2012-09-06T00:00:00"/>
        <d v="2013-08-28T00:00:00"/>
        <d v="2013-11-13T00:00:00"/>
        <d v="2014-02-26T00:00:00"/>
        <d v="2014-04-28T00:00:00"/>
        <d v="2014-10-28T00:00:00"/>
        <d v="2015-02-27T00:00:00"/>
        <d v="2015-05-20T00:00:00"/>
        <d v="2015-07-16T00:00:00"/>
        <d v="2015-11-17T00:00:00"/>
        <d v="2016-01-19T00:00:00"/>
        <d v="2016-02-09T00:00:00"/>
        <d v="2016-03-14T00:00:00"/>
        <d v="2016-05-11T00:00:00"/>
        <d v="2016-07-18T00:00:00"/>
        <d v="2016-08-11T00:00:00"/>
        <d v="2016-09-14T00:00:00"/>
        <d v="2016-10-17T00:00:00"/>
        <d v="2016-12-13T00:00:00"/>
        <d v="2017-01-20T00:00:00"/>
        <d v="2017-02-13T00:00:00"/>
        <d v="2017-03-17T00:00:00"/>
        <d v="2017-05-17T00:00:00"/>
        <d v="2017-06-29T00:00:00"/>
        <d v="2017-07-17T00:00:00"/>
        <d v="2017-08-08T00:00:00"/>
        <d v="2017-09-14T00:00:00"/>
        <d v="2017-11-06T00:00:00"/>
        <d v="2017-12-14T00:00:00"/>
        <d v="2018-01-16T00:00:00"/>
        <d v="2018-02-15T00:00:00"/>
        <d v="2018-03-23T00:00:00"/>
        <d v="2018-04-16T00:00:00"/>
        <d v="2018-05-09T00:00:00"/>
        <d v="2018-06-11T00:00:00"/>
        <d v="2018-07-16T00:00:00"/>
        <d v="2018-08-13T00:00:00"/>
        <d v="2018-09-14T00:00:00"/>
        <d v="2018-10-15T00:00:00"/>
        <d v="2018-11-15T00:00:00"/>
        <d v="2018-12-14T00:00:00"/>
        <d v="2019-01-14T00:00:00"/>
        <d v="2019-02-15T00:00:00"/>
        <d v="2019-03-15T00:00:00"/>
        <d v="2019-04-10T00:00:00"/>
        <d v="2019-05-14T00:00:00"/>
        <d v="2019-06-19T00:00:00"/>
        <d v="2019-07-15T00:00:00"/>
        <d v="2019-08-14T00:00:00"/>
        <d v="2019-09-17T00:00:00"/>
        <d v="2019-10-14T00:00:00"/>
        <d v="2019-12-23T00:00:00"/>
        <d v="2020-01-27T00:00:00"/>
        <d v="2020-02-17T00:00:00"/>
        <d v="2020-03-19T00:00:00"/>
        <d v="2020-04-23T00:00:00"/>
        <d v="2020-05-22T00:00:00"/>
        <d v="2020-06-23T00:00:00"/>
        <d v="2020-07-22T00:00:00"/>
        <d v="2020-08-31T00:00:00"/>
        <d v="2020-09-15T00:00:00"/>
        <d v="2020-10-19T00:00:00"/>
        <d v="2021-01-19T00:00:00"/>
        <d v="2014-05-06T00:00:00"/>
        <d v="2016-02-18T00:00:00"/>
        <d v="2016-06-01T00:00:00"/>
        <d v="2016-11-29T00:00:00"/>
        <d v="2017-02-21T00:00:00"/>
        <d v="2018-02-21T00:00:00"/>
        <d v="2018-05-15T00:00:00"/>
        <d v="2018-10-29T00:00:00"/>
        <d v="2019-04-23T00:00:00"/>
        <d v="2019-10-21T00:00:00"/>
        <d v="2008-01-07T00:00:00"/>
        <d v="2008-02-06T00:00:00"/>
        <d v="2008-03-05T00:00:00"/>
        <d v="2008-04-07T00:00:00"/>
        <d v="2008-05-05T00:00:00"/>
        <d v="2008-06-05T00:00:00"/>
        <d v="2008-07-01T00:00:00"/>
        <d v="2008-08-01T00:00:00"/>
        <d v="2008-09-01T00:00:00"/>
        <d v="2008-10-28T00:00:00"/>
        <d v="2009-02-27T00:00:00"/>
        <d v="2009-03-31T00:00:00"/>
        <d v="2009-09-29T00:00:00"/>
        <d v="2009-10-29T00:00:00"/>
        <d v="2009-11-27T00:00:00"/>
        <d v="2009-12-15T00:00:00"/>
        <d v="2010-01-18T00:00:00"/>
        <d v="2010-02-24T00:00:00"/>
        <d v="2010-03-09T00:00:00"/>
        <d v="2010-04-27T00:00:00"/>
        <d v="2010-08-25T00:00:00"/>
        <d v="2010-09-07T00:00:00"/>
        <d v="2010-10-07T00:00:00"/>
        <d v="2010-11-05T00:00:00"/>
        <d v="2010-12-01T00:00:00"/>
        <d v="2011-01-12T00:00:00"/>
        <d v="2011-02-14T00:00:00"/>
        <d v="2011-03-14T00:00:00"/>
        <d v="2011-04-14T00:00:00"/>
        <d v="2011-05-16T00:00:00"/>
        <d v="2011-06-17T00:00:00"/>
        <d v="2011-07-15T00:00:00"/>
        <d v="2011-08-18T00:00:00"/>
        <d v="2011-09-19T00:00:00"/>
        <d v="2011-10-18T00:00:00"/>
        <d v="2012-03-13T00:00:00"/>
        <d v="2012-05-02T00:00:00"/>
        <d v="2012-08-29T00:00:00"/>
        <d v="2012-11-13T00:00:00"/>
        <d v="2013-02-13T00:00:00"/>
        <d v="2013-05-15T00:00:00"/>
        <d v="2013-08-23T00:00:00"/>
        <d v="2015-06-03T00:00:00"/>
        <d v="2015-07-29T00:00:00"/>
        <d v="2015-11-18T00:00:00"/>
        <d v="2016-03-21T00:00:00"/>
        <d v="2016-04-21T00:00:00"/>
        <d v="2016-05-23T00:00:00"/>
        <d v="2016-06-22T00:00:00"/>
        <d v="2016-07-21T00:00:00"/>
        <d v="2016-08-22T00:00:00"/>
        <d v="2016-09-19T00:00:00"/>
        <d v="2016-10-24T00:00:00"/>
        <d v="2016-11-09T00:00:00"/>
        <d v="2016-12-22T00:00:00"/>
        <d v="2017-01-23T00:00:00"/>
        <d v="2017-03-21T00:00:00"/>
        <d v="2017-04-19T00:00:00"/>
        <d v="2017-05-09T00:00:00"/>
        <d v="2017-07-25T00:00:00"/>
        <d v="2017-08-22T00:00:00"/>
        <d v="2017-09-25T00:00:00"/>
        <d v="2017-10-24T00:00:00"/>
        <d v="2017-11-14T00:00:00"/>
        <d v="2017-12-21T00:00:00"/>
        <d v="2018-01-24T00:00:00"/>
        <d v="2018-03-21T00:00:00"/>
        <d v="2018-04-18T00:00:00"/>
        <d v="2018-05-10T00:00:00"/>
        <d v="2018-07-10T00:00:00"/>
        <d v="2018-09-24T00:00:00"/>
        <d v="2018-10-24T00:00:00"/>
        <d v="2018-11-21T00:00:00"/>
        <d v="2018-12-27T00:00:00"/>
        <d v="2019-01-21T00:00:00"/>
        <d v="2019-02-20T00:00:00"/>
        <d v="2019-03-25T00:00:00"/>
        <d v="2019-07-23T00:00:00"/>
        <d v="2008-02-27T00:00:00"/>
        <d v="2008-04-23T00:00:00"/>
        <d v="2008-06-03T00:00:00"/>
        <d v="2008-05-01T00:00:00"/>
        <d v="2008-08-27T00:00:00"/>
        <d v="2008-09-30T00:00:00"/>
        <d v="2008-10-29T00:00:00"/>
        <d v="2008-11-18T00:00:00"/>
        <d v="2008-12-22T00:00:00"/>
        <d v="2009-02-26T00:00:00"/>
        <d v="2009-03-23T00:00:00"/>
        <d v="2009-04-29T00:00:00"/>
        <d v="2009-05-19T00:00:00"/>
        <d v="2009-07-22T00:00:00"/>
        <d v="2009-08-28T00:00:00"/>
        <d v="2009-09-24T00:00:00"/>
        <d v="2009-10-22T00:00:00"/>
        <d v="2009-11-18T00:00:00"/>
        <d v="2009-12-29T00:00:00"/>
        <d v="2010-02-17T00:00:00"/>
        <d v="2010-03-23T00:00:00"/>
        <d v="2010-04-28T00:00:00"/>
        <d v="2010-05-24T00:00:00"/>
        <d v="2010-06-28T00:00:00"/>
        <d v="2010-07-30T00:00:00"/>
        <d v="2010-09-22T00:00:00"/>
        <d v="2010-10-27T00:00:00"/>
        <d v="2010-11-17T00:00:00"/>
        <d v="2010-12-21T00:00:00"/>
        <d v="2011-02-07T00:00:00"/>
        <d v="2011-03-16T00:00:00"/>
        <d v="2011-04-13T00:00:00"/>
        <d v="2011-05-06T00:00:00"/>
        <d v="2011-07-20T00:00:00"/>
        <d v="2011-08-29T00:00:00"/>
        <d v="2011-10-25T00:00:00"/>
        <d v="2011-11-30T00:00:00"/>
        <d v="2011-12-14T00:00:00"/>
        <d v="2012-01-20T00:00:00"/>
        <d v="2012-03-12T00:00:00"/>
        <d v="2012-04-13T00:00:00"/>
        <d v="2012-05-03T00:00:00"/>
        <d v="2012-06-08T00:00:00"/>
        <d v="2012-07-10T00:00:00"/>
        <d v="2012-08-20T00:00:00"/>
        <d v="2012-09-12T00:00:00"/>
        <d v="2012-10-25T00:00:00"/>
        <d v="2012-11-28T00:00:00"/>
        <d v="2012-12-21T00:00:00"/>
        <d v="2013-01-16T00:00:00"/>
        <d v="2013-02-05T00:00:00"/>
        <d v="2013-03-14T00:00:00"/>
        <d v="2013-04-22T00:00:00"/>
        <d v="2013-05-07T00:00:00"/>
        <d v="2013-06-06T00:00:00"/>
        <d v="2013-07-15T00:00:00"/>
        <d v="2013-09-24T00:00:00"/>
        <d v="2013-10-15T00:00:00"/>
        <d v="2013-11-05T00:00:00"/>
        <d v="2013-12-03T00:00:00"/>
        <d v="2014-01-14T00:00:00"/>
        <d v="2014-03-06T00:00:00"/>
        <d v="2014-04-02T00:00:00"/>
        <d v="2014-10-07T00:00:00"/>
        <d v="2014-11-06T00:00:00"/>
        <d v="2014-12-10T00:00:00"/>
        <d v="2015-01-28T00:00:00"/>
        <d v="2015-03-26T00:00:00"/>
        <d v="2015-04-23T00:00:00"/>
        <d v="2015-05-18T00:00:00"/>
        <d v="2015-06-23T00:00:00"/>
        <d v="2015-07-22T00:00:00"/>
        <d v="2015-08-21T00:00:00"/>
        <d v="2015-09-22T00:00:00"/>
        <d v="2015-10-19T00:00:00"/>
        <d v="2015-12-11T00:00:00"/>
        <d v="2016-01-21T00:00:00"/>
        <d v="2016-05-31T00:00:00"/>
        <d v="2016-06-17T00:00:00"/>
        <d v="2016-09-15T00:00:00"/>
        <d v="2016-10-16T00:00:00"/>
        <d v="2016-11-22T00:00:00"/>
        <d v="2016-12-16T00:00:00"/>
        <d v="2017-05-23T00:00:00"/>
        <d v="2017-06-12T00:00:00"/>
        <d v="2017-07-13T00:00:00"/>
        <d v="2017-09-13T00:00:00"/>
        <d v="2017-11-22T00:00:00"/>
        <d v="2017-12-15T00:00:00"/>
        <d v="2018-03-14T00:00:00"/>
        <d v="2018-05-16T00:00:00"/>
        <d v="2018-09-20T00:00:00"/>
        <d v="2019-01-28T00:00:00"/>
        <d v="2019-03-28T00:00:00"/>
        <d v="2019-05-15T00:00:00"/>
        <d v="2019-10-23T00:00:00"/>
        <d v="2019-11-03T00:00:00"/>
        <d v="2020-06-30T00:00:00"/>
        <d v="2020-10-13T00:00:00"/>
        <d v="2008-03-17T00:00:00"/>
        <d v="2008-05-19T00:00:00"/>
        <d v="2008-06-23T00:00:00"/>
        <d v="2008-08-25T00:00:00"/>
        <d v="2008-11-17T00:00:00"/>
        <d v="2009-01-28T00:00:00"/>
        <d v="2009-05-18T00:00:00"/>
        <d v="2009-06-24T00:00:00"/>
        <d v="2009-08-24T00:00:00"/>
        <d v="2009-11-17T00:00:00"/>
        <d v="2009-12-30T00:00:00"/>
        <d v="2010-01-26T00:00:00"/>
        <d v="2010-02-23T00:00:00"/>
        <d v="2010-03-24T00:00:00"/>
        <d v="2010-04-16T00:00:00"/>
        <d v="2010-05-27T00:00:00"/>
        <d v="2010-07-26T00:00:00"/>
        <d v="2010-09-27T00:00:00"/>
        <d v="2010-10-20T00:00:00"/>
        <d v="2010-11-15T00:00:00"/>
        <d v="2010-12-16T00:00:00"/>
        <d v="2011-01-21T00:00:00"/>
        <d v="2011-02-09T00:00:00"/>
        <d v="2011-03-21T00:00:00"/>
        <d v="2011-04-15T00:00:00"/>
        <d v="2011-05-05T00:00:00"/>
        <d v="2011-06-21T00:00:00"/>
        <d v="2011-07-18T00:00:00"/>
        <d v="2011-08-10T00:00:00"/>
        <d v="2011-09-26T00:00:00"/>
        <d v="2011-10-24T00:00:00"/>
        <d v="2011-11-28T00:00:00"/>
        <d v="2011-12-12T00:00:00"/>
        <d v="2012-01-19T00:00:00"/>
        <d v="2012-02-15T00:00:00"/>
        <d v="2012-03-16T00:00:00"/>
        <d v="2012-05-15T00:00:00"/>
        <d v="2012-06-06T00:00:00"/>
        <d v="2012-08-21T00:00:00"/>
        <d v="2012-09-11T00:00:00"/>
        <d v="2012-10-24T00:00:00"/>
        <d v="2012-11-29T00:00:00"/>
        <d v="2012-12-19T00:00:00"/>
        <d v="2013-02-07T00:00:00"/>
        <d v="2013-03-27T00:00:00"/>
        <d v="2013-04-18T00:00:00"/>
        <d v="2013-05-06T00:00:00"/>
        <d v="2013-06-10T00:00:00"/>
        <d v="2013-09-18T00:00:00"/>
        <d v="2013-10-18T00:00:00"/>
        <d v="2013-11-04T00:00:00"/>
        <d v="2014-02-10T00:00:00"/>
        <d v="2014-06-13T00:00:00"/>
        <d v="2014-08-07T00:00:00"/>
        <d v="2014-09-09T00:00:00"/>
        <d v="2014-10-06T00:00:00"/>
        <d v="2014-11-10T00:00:00"/>
        <d v="2014-12-11T00:00:00"/>
        <d v="2015-02-24T00:00:00"/>
        <d v="2015-05-14T00:00:00"/>
        <d v="2015-06-29T00:00:00"/>
        <d v="2015-07-15T00:00:00"/>
        <d v="2015-08-14T00:00:00"/>
        <d v="2015-09-21T00:00:00"/>
        <d v="2015-10-20T00:00:00"/>
        <d v="2015-11-16T00:00:00"/>
        <d v="2015-12-14T00:00:00"/>
        <d v="2016-01-26T00:00:00"/>
        <d v="2016-05-18T00:00:00"/>
        <d v="2016-10-18T00:00:00"/>
        <d v="2016-11-23T00:00:00"/>
        <d v="2018-09-25T00:00:00"/>
        <d v="2018-11-05T00:00:00"/>
        <d v="2018-12-04T00:00:00"/>
        <d v="2019-05-22T00:00:00"/>
        <d v="2019-10-30T00:00:00"/>
        <d v="2020-10-22T00:00:00"/>
        <d v="2008-01-30T00:00:00"/>
        <d v="2008-02-19T00:00:00"/>
        <d v="2008-03-26T00:00:00"/>
        <d v="2008-04-29T00:00:00"/>
        <d v="2008-06-25T00:00:00"/>
        <d v="2008-07-23T00:00:00"/>
        <d v="2008-08-29T00:00:00"/>
        <d v="2008-09-24T00:00:00"/>
        <d v="2008-10-22T00:00:00"/>
        <d v="2008-12-29T00:00:00"/>
        <d v="2009-01-27T00:00:00"/>
        <d v="2009-02-25T00:00:00"/>
        <d v="2009-03-24T00:00:00"/>
        <d v="2009-04-27T00:00:00"/>
        <d v="2009-05-27T00:00:00"/>
        <d v="2009-06-25T00:00:00"/>
        <d v="2009-07-29T00:00:00"/>
        <d v="2009-08-25T00:00:00"/>
        <d v="2009-11-23T00:00:00"/>
        <d v="2010-02-26T00:00:00"/>
        <d v="2010-05-28T00:00:00"/>
        <d v="2010-06-23T00:00:00"/>
        <d v="2010-07-27T00:00:00"/>
        <d v="2010-08-26T00:00:00"/>
        <d v="2010-11-16T00:00:00"/>
        <d v="2010-12-20T00:00:00"/>
        <d v="2011-02-10T00:00:00"/>
        <d v="2011-08-11T00:00:00"/>
        <d v="2012-03-05T00:00:00"/>
        <d v="2012-07-06T00:00:00"/>
        <d v="2012-08-09T00:00:00"/>
        <d v="2013-05-13T00:00:00"/>
        <d v="2013-08-06T00:00:00"/>
        <d v="2013-09-26T00:00:00"/>
        <d v="2014-02-19T00:00:00"/>
        <d v="2014-06-12T00:00:00"/>
        <d v="2014-07-09T00:00:00"/>
        <d v="2014-08-13T00:00:00"/>
        <d v="2015-02-26T00:00:00"/>
        <d v="2015-05-19T00:00:00"/>
        <d v="2016-04-26T00:00:00"/>
        <d v="2016-06-30T00:00:00"/>
        <d v="2016-07-30T00:00:00"/>
      </sharedItems>
      <fieldGroup par="9" base="3">
        <rangePr groupBy="months" startDate="2008-01-07T00:00:00" endDate="2021-03-26T00:00:00"/>
        <groupItems count="14">
          <s v="&lt;07/01/200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6/03/2021"/>
        </groupItems>
      </fieldGroup>
    </cacheField>
    <cacheField name="Qr[m s.l.m.]" numFmtId="0">
      <sharedItems containsSemiMixedTypes="0" containsString="0" containsNumber="1" minValue="86.58" maxValue="117.58"/>
    </cacheField>
    <cacheField name="DESCRIZIONE" numFmtId="0">
      <sharedItems/>
    </cacheField>
    <cacheField name="MISURA SOGGIACENZA [m]" numFmtId="0">
      <sharedItems containsSemiMixedTypes="0" containsString="0" containsNumber="1" minValue="0.35" maxValue="22.2"/>
    </cacheField>
    <cacheField name="PIEZOMETRIA [m s.l.m.]" numFmtId="0">
      <sharedItems containsSemiMixedTypes="0" containsString="0" containsNumber="1" minValue="78.188999999999993" maxValue="113.78"/>
    </cacheField>
    <cacheField name="Trimestri" numFmtId="0" databaseField="0">
      <fieldGroup base="3">
        <rangePr groupBy="quarters" startDate="2008-01-07T00:00:00" endDate="2021-03-26T00:00:00"/>
        <groupItems count="6">
          <s v="&lt;07/01/2008"/>
          <s v="Trim1"/>
          <s v="Trim2"/>
          <s v="Trim3"/>
          <s v="Trim4"/>
          <s v="&gt;26/03/2021"/>
        </groupItems>
      </fieldGroup>
    </cacheField>
    <cacheField name="Anni" numFmtId="0" databaseField="0">
      <fieldGroup base="3">
        <rangePr groupBy="years" startDate="2008-01-07T00:00:00" endDate="2021-03-26T00:00:00"/>
        <groupItems count="16">
          <s v="&lt;07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6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67069444447" backgroundQuery="1" createdVersion="7" refreshedVersion="7" minRefreshableVersion="3" recordCount="0" supportSubquery="1" supportAdvancedDrill="1" xr:uid="{033FD492-735E-43C3-AEB3-5986D6033422}">
  <cacheSource type="external" connectionId="1"/>
  <cacheFields count="5">
    <cacheField name="[Intervallo].[CODICE PUNTO].[CODICE PUNTO]" caption="CODICE PUNTO" numFmtId="0" hierarchy="2" level="1">
      <sharedItems count="13">
        <s v="PO018003NR0009"/>
        <s v="PO0180350U0002"/>
        <s v="PO018039NR0001"/>
        <s v="PO018039NRP001"/>
        <s v="PO0180500U0002"/>
        <s v="PO018062NRD002"/>
        <s v="PO018065NRG001"/>
        <s v="PO018068NRP001"/>
        <s v="PO0180690U0002"/>
        <s v="PO0180880U0001"/>
        <s v="PO018146NRP001"/>
        <s v="PO018147NUP001"/>
        <s v="PO0181770U0020"/>
      </sharedItems>
    </cacheField>
    <cacheField name="[Measures].[1Q_SOGG]" caption="1Q_SOGG" numFmtId="0" hierarchy="23" level="32767"/>
    <cacheField name="[Measures].[3Q_SOGG]" caption="3Q_SOGG" numFmtId="0" hierarchy="24" level="32767"/>
    <cacheField name="[Measures].[1Q_PIEZO]" caption="1Q_PIEZO" numFmtId="0" hierarchy="25" level="32767"/>
    <cacheField name="[Measures].[3Q_PIEZO]" caption="3Q_PIEZO" numFmtId="0" hierarchy="26" level="32767"/>
  </cacheFields>
  <cacheHierarchies count="32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].[DATA (anno)]" caption="DATA (anno)" attribute="1" defaultMemberUniqueName="[Intervallo].[DATA (anno)].[All]" allUniqueName="[Intervallo].[DATA (anno)].[All]" dimensionUniqueName="[Intervallo]" displayFolder="" count="0" memberValueDatatype="130" unbalanced="0"/>
    <cacheHierarchy uniqueName="[Intervallo].[DATA (trimestre)]" caption="DATA (trimestre)" attribute="1" defaultMemberUniqueName="[Intervallo].[DATA (trimestre)].[All]" allUniqueName="[Intervallo].[DATA (trimestre)].[All]" dimensionUniqueName="[Intervallo]" displayFolder="" count="0" memberValueDatatype="130" unbalanced="0"/>
    <cacheHierarchy uniqueName="[Intervallo].[DATA (mese)]" caption="DATA (mese)" attribute="1" defaultMemberUniqueName="[Intervallo].[DATA (mese)].[All]" allUniqueName="[Intervallo].[DATA (mese)].[All]" dimensionUniqueName="[Intervallo]" displayFolder="" count="0" memberValueDatatype="130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].[DATA (indice mese)]" caption="DATA (indice mese)" attribute="1" defaultMemberUniqueName="[Intervallo].[DATA (indice mese)].[All]" allUniqueName="[Intervallo].[DATA (indice mese)].[All]" dimensionUniqueName="[Intervallo]" displayFolder="" count="0" memberValueDatatype="20" unbalanced="0" hidden="1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Somma di PIEZOMETRIA [m s.l.m.]]]" caption="Somma di PIEZOMETRIA [m s.l.m.]" measure="1" displayFolder="" measureGroup="Intervall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PIEZOMETRIA [m s.l.m.]]]" caption="Conteggio di PIEZOMETRIA [m s.l.m.]" measure="1" displayFolder="" measureGroup="Intervall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-SOG]" caption="1Q-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67070138887" backgroundQuery="1" createdVersion="7" refreshedVersion="7" minRefreshableVersion="3" recordCount="0" supportSubquery="1" supportAdvancedDrill="1" xr:uid="{DC95FFF7-8DCC-4036-AD5A-A7589E5E8D44}">
  <cacheSource type="external" connectionId="1"/>
  <cacheFields count="4">
    <cacheField name="[Intervallo 1].[CODICE PUNTO].[CODICE PUNTO]" caption="CODICE PUNTO" numFmtId="0" hierarchy="11" level="1">
      <sharedItems count="13">
        <s v="PO018003NR0009"/>
        <s v="PO0180350U0002"/>
        <s v="PO018039NR0001"/>
        <s v="PO018039NRP001"/>
        <s v="PO0180500U0002"/>
        <s v="PO018062NRD002"/>
        <s v="PO018065NRG001"/>
        <s v="PO018068NRP001"/>
        <s v="PO0180690U0002"/>
        <s v="PO0180880U0001"/>
        <s v="PO018146NRP001"/>
        <s v="PO018147NUP001"/>
        <s v="PO0181770U0020"/>
      </sharedItems>
    </cacheField>
    <cacheField name="[Intervallo 1].[DATA (mese)].[DATA (mese)]" caption="DATA (mese)" numFmtId="0" hierarchy="1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-SOG]" caption="1Q-SOG" numFmtId="0" hierarchy="27" level="32767"/>
    <cacheField name="[Measures].[3Q_SOG]" caption="3Q_SOG" numFmtId="0" hierarchy="28" level="32767"/>
  </cacheFields>
  <cacheHierarchies count="32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].[DATA (anno)]" caption="DATA (anno)" attribute="1" defaultMemberUniqueName="[Intervallo].[DATA (anno)].[All]" allUniqueName="[Intervallo].[DATA (anno)].[All]" dimensionUniqueName="[Intervallo]" displayFolder="" count="0" memberValueDatatype="130" unbalanced="0"/>
    <cacheHierarchy uniqueName="[Intervallo].[DATA (trimestre)]" caption="DATA (trimestre)" attribute="1" defaultMemberUniqueName="[Intervallo].[DATA (trimestre)].[All]" allUniqueName="[Intervallo].[DATA (trimestre)].[All]" dimensionUniqueName="[Intervallo]" displayFolder="" count="0" memberValueDatatype="130" unbalanced="0"/>
    <cacheHierarchy uniqueName="[Intervallo].[DATA (mese)]" caption="DATA (mese)" attribute="1" defaultMemberUniqueName="[Intervallo].[DATA (mese)].[All]" allUniqueName="[Intervallo].[DATA (mese)].[All]" dimensionUniqueName="[Intervallo]" displayFolder="" count="0" memberValueDatatype="130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].[DATA (indice mese)]" caption="DATA (indice mese)" attribute="1" defaultMemberUniqueName="[Intervallo].[DATA (indice mese)].[All]" allUniqueName="[Intervallo].[DATA (indice mese)].[All]" dimensionUniqueName="[Intervallo]" displayFolder="" count="0" memberValueDatatype="20" unbalanced="0" hidden="1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Somma di PIEZOMETRIA [m s.l.m.]]]" caption="Somma di PIEZOMETRIA [m s.l.m.]" measure="1" displayFolder="" measureGroup="Intervall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PIEZOMETRIA [m s.l.m.]]]" caption="Conteggio di PIEZOMETRIA [m s.l.m.]" measure="1" displayFolder="" measureGroup="Intervall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-SOG]" caption="1Q-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">
  <r>
    <x v="0"/>
    <x v="0"/>
    <n v="113.49"/>
    <n v="111.23"/>
  </r>
  <r>
    <x v="0"/>
    <x v="1"/>
    <n v="113.49"/>
    <n v="111.31"/>
  </r>
  <r>
    <x v="0"/>
    <x v="2"/>
    <n v="113.49"/>
    <n v="111.43"/>
  </r>
  <r>
    <x v="0"/>
    <x v="3"/>
    <n v="113.49"/>
    <n v="111.45"/>
  </r>
  <r>
    <x v="0"/>
    <x v="4"/>
    <n v="113.49"/>
    <n v="112.62"/>
  </r>
  <r>
    <x v="0"/>
    <x v="5"/>
    <n v="113.49"/>
    <n v="112.74"/>
  </r>
  <r>
    <x v="0"/>
    <x v="6"/>
    <n v="113.49"/>
    <n v="113.11"/>
  </r>
  <r>
    <x v="0"/>
    <x v="7"/>
    <n v="113.49"/>
    <n v="112.79"/>
  </r>
  <r>
    <x v="0"/>
    <x v="8"/>
    <n v="113.49"/>
    <n v="111.87"/>
  </r>
  <r>
    <x v="0"/>
    <x v="9"/>
    <n v="113.49"/>
    <n v="111.59"/>
  </r>
  <r>
    <x v="0"/>
    <x v="10"/>
    <n v="113.49"/>
    <n v="111.17"/>
  </r>
  <r>
    <x v="0"/>
    <x v="11"/>
    <n v="113.49"/>
    <n v="111.46"/>
  </r>
  <r>
    <x v="0"/>
    <x v="12"/>
    <n v="113.49"/>
    <n v="111.33"/>
  </r>
  <r>
    <x v="0"/>
    <x v="13"/>
    <n v="113.49"/>
    <n v="111.31"/>
  </r>
  <r>
    <x v="0"/>
    <x v="14"/>
    <n v="113.49"/>
    <n v="111.31"/>
  </r>
  <r>
    <x v="0"/>
    <x v="15"/>
    <n v="113.49"/>
    <n v="111.44"/>
  </r>
  <r>
    <x v="0"/>
    <x v="16"/>
    <n v="113.49"/>
    <n v="111.19"/>
  </r>
  <r>
    <x v="0"/>
    <x v="17"/>
    <n v="113.49"/>
    <n v="112.84"/>
  </r>
  <r>
    <x v="0"/>
    <x v="18"/>
    <n v="113.49"/>
    <n v="112.88"/>
  </r>
  <r>
    <x v="0"/>
    <x v="19"/>
    <n v="113.49"/>
    <n v="112.34"/>
  </r>
  <r>
    <x v="0"/>
    <x v="20"/>
    <n v="113.49"/>
    <n v="111.84"/>
  </r>
  <r>
    <x v="0"/>
    <x v="21"/>
    <n v="113.49"/>
    <n v="111.57"/>
  </r>
  <r>
    <x v="0"/>
    <x v="22"/>
    <n v="113.49"/>
    <n v="111.47"/>
  </r>
  <r>
    <x v="0"/>
    <x v="23"/>
    <n v="113.49"/>
    <n v="111.42"/>
  </r>
  <r>
    <x v="0"/>
    <x v="24"/>
    <n v="113.49"/>
    <n v="111.41"/>
  </r>
  <r>
    <x v="0"/>
    <x v="25"/>
    <n v="113.49"/>
    <n v="111.39"/>
  </r>
  <r>
    <x v="0"/>
    <x v="26"/>
    <n v="113.49"/>
    <n v="111.79"/>
  </r>
  <r>
    <x v="0"/>
    <x v="27"/>
    <n v="113.49"/>
    <n v="112.29"/>
  </r>
  <r>
    <x v="0"/>
    <x v="28"/>
    <n v="113.49"/>
    <n v="111.59"/>
  </r>
  <r>
    <x v="0"/>
    <x v="29"/>
    <n v="113.49"/>
    <n v="112.93"/>
  </r>
  <r>
    <x v="0"/>
    <x v="30"/>
    <n v="113.49"/>
    <n v="112.69"/>
  </r>
  <r>
    <x v="0"/>
    <x v="31"/>
    <n v="113.49"/>
    <n v="112.87"/>
  </r>
  <r>
    <x v="0"/>
    <x v="32"/>
    <n v="113.49"/>
    <n v="111.87"/>
  </r>
  <r>
    <x v="0"/>
    <x v="33"/>
    <n v="113.49"/>
    <n v="111.28"/>
  </r>
  <r>
    <x v="0"/>
    <x v="34"/>
    <n v="113.49"/>
    <n v="111.85"/>
  </r>
  <r>
    <x v="0"/>
    <x v="35"/>
    <n v="113.49"/>
    <n v="111.49"/>
  </r>
  <r>
    <x v="0"/>
    <x v="36"/>
    <n v="113.49"/>
    <n v="111.36"/>
  </r>
  <r>
    <x v="0"/>
    <x v="37"/>
    <n v="113.49"/>
    <n v="111.29"/>
  </r>
  <r>
    <x v="0"/>
    <x v="38"/>
    <n v="113.49"/>
    <n v="111.21"/>
  </r>
  <r>
    <x v="0"/>
    <x v="39"/>
    <n v="113.49"/>
    <n v="111.09"/>
  </r>
  <r>
    <x v="0"/>
    <x v="40"/>
    <n v="113.49"/>
    <n v="111.85"/>
  </r>
  <r>
    <x v="0"/>
    <x v="41"/>
    <n v="113.49"/>
    <n v="112.8"/>
  </r>
  <r>
    <x v="0"/>
    <x v="42"/>
    <n v="113.49"/>
    <n v="112.93"/>
  </r>
  <r>
    <x v="0"/>
    <x v="43"/>
    <n v="113.49"/>
    <n v="113.14"/>
  </r>
  <r>
    <x v="0"/>
    <x v="44"/>
    <n v="113.49"/>
    <n v="111.91"/>
  </r>
  <r>
    <x v="0"/>
    <x v="45"/>
    <n v="113.49"/>
    <n v="111.56"/>
  </r>
  <r>
    <x v="1"/>
    <x v="46"/>
    <n v="117.58"/>
    <n v="112.08"/>
  </r>
  <r>
    <x v="1"/>
    <x v="47"/>
    <n v="117.58"/>
    <n v="111.18"/>
  </r>
  <r>
    <x v="1"/>
    <x v="48"/>
    <n v="117.58"/>
    <n v="111.23"/>
  </r>
  <r>
    <x v="1"/>
    <x v="49"/>
    <n v="117.58"/>
    <n v="113.3"/>
  </r>
  <r>
    <x v="1"/>
    <x v="50"/>
    <n v="117.58"/>
    <n v="109.97"/>
  </r>
  <r>
    <x v="1"/>
    <x v="51"/>
    <n v="117.58"/>
    <n v="109.85"/>
  </r>
  <r>
    <x v="1"/>
    <x v="52"/>
    <n v="117.58"/>
    <n v="111.25"/>
  </r>
  <r>
    <x v="1"/>
    <x v="7"/>
    <n v="117.58"/>
    <n v="111.73"/>
  </r>
  <r>
    <x v="1"/>
    <x v="53"/>
    <n v="117.58"/>
    <n v="110.13"/>
  </r>
  <r>
    <x v="1"/>
    <x v="54"/>
    <n v="117.58"/>
    <n v="111.66"/>
  </r>
  <r>
    <x v="1"/>
    <x v="55"/>
    <n v="117.58"/>
    <n v="113.78"/>
  </r>
  <r>
    <x v="1"/>
    <x v="56"/>
    <n v="117.58"/>
    <n v="110.14"/>
  </r>
  <r>
    <x v="1"/>
    <x v="57"/>
    <n v="117.58"/>
    <n v="110.33"/>
  </r>
  <r>
    <x v="1"/>
    <x v="58"/>
    <n v="117.58"/>
    <n v="111.83"/>
  </r>
  <r>
    <x v="1"/>
    <x v="59"/>
    <n v="117.58"/>
    <n v="112.58"/>
  </r>
  <r>
    <x v="1"/>
    <x v="60"/>
    <n v="117.58"/>
    <n v="113.44"/>
  </r>
  <r>
    <x v="1"/>
    <x v="61"/>
    <n v="117.58"/>
    <n v="113.38"/>
  </r>
  <r>
    <x v="1"/>
    <x v="62"/>
    <n v="117.58"/>
    <n v="110.98"/>
  </r>
  <r>
    <x v="1"/>
    <x v="63"/>
    <n v="117.58"/>
    <n v="110.08"/>
  </r>
  <r>
    <x v="1"/>
    <x v="37"/>
    <n v="117.58"/>
    <n v="109.38"/>
  </r>
  <r>
    <x v="1"/>
    <x v="64"/>
    <n v="117.58"/>
    <n v="110.68"/>
  </r>
  <r>
    <x v="1"/>
    <x v="65"/>
    <n v="117.58"/>
    <n v="113.58"/>
  </r>
  <r>
    <x v="1"/>
    <x v="66"/>
    <n v="117.58"/>
    <n v="111.58"/>
  </r>
  <r>
    <x v="1"/>
    <x v="67"/>
    <n v="117.58"/>
    <n v="110.63"/>
  </r>
  <r>
    <x v="2"/>
    <x v="68"/>
    <n v="108.154"/>
    <n v="105.824"/>
  </r>
  <r>
    <x v="2"/>
    <x v="69"/>
    <n v="108.154"/>
    <n v="105.294"/>
  </r>
  <r>
    <x v="2"/>
    <x v="70"/>
    <n v="108.154"/>
    <n v="105.084"/>
  </r>
  <r>
    <x v="2"/>
    <x v="71"/>
    <n v="108.154"/>
    <n v="104.81399999999999"/>
  </r>
  <r>
    <x v="2"/>
    <x v="72"/>
    <n v="108.154"/>
    <n v="105.304"/>
  </r>
  <r>
    <x v="2"/>
    <x v="73"/>
    <n v="108.154"/>
    <n v="106.054"/>
  </r>
  <r>
    <x v="2"/>
    <x v="74"/>
    <n v="108.154"/>
    <n v="106.70399999999999"/>
  </r>
  <r>
    <x v="2"/>
    <x v="75"/>
    <n v="108.154"/>
    <n v="106.764"/>
  </r>
  <r>
    <x v="2"/>
    <x v="76"/>
    <n v="108.154"/>
    <n v="106.084"/>
  </r>
  <r>
    <x v="2"/>
    <x v="77"/>
    <n v="108.154"/>
    <n v="105.78400000000001"/>
  </r>
  <r>
    <x v="2"/>
    <x v="78"/>
    <n v="108.154"/>
    <n v="106.164"/>
  </r>
  <r>
    <x v="2"/>
    <x v="79"/>
    <n v="108.154"/>
    <n v="105.974"/>
  </r>
  <r>
    <x v="3"/>
    <x v="80"/>
    <n v="107.215"/>
    <n v="101.675"/>
  </r>
  <r>
    <x v="3"/>
    <x v="81"/>
    <n v="107.215"/>
    <n v="101.715"/>
  </r>
  <r>
    <x v="3"/>
    <x v="82"/>
    <n v="107.215"/>
    <n v="101.575"/>
  </r>
  <r>
    <x v="3"/>
    <x v="83"/>
    <n v="107.215"/>
    <n v="102.05500000000001"/>
  </r>
  <r>
    <x v="3"/>
    <x v="84"/>
    <n v="107.215"/>
    <n v="103.265"/>
  </r>
  <r>
    <x v="3"/>
    <x v="85"/>
    <n v="107.215"/>
    <n v="104.705"/>
  </r>
  <r>
    <x v="3"/>
    <x v="86"/>
    <n v="107.215"/>
    <n v="104.80500000000001"/>
  </r>
  <r>
    <x v="3"/>
    <x v="87"/>
    <n v="107.215"/>
    <n v="103.645"/>
  </r>
  <r>
    <x v="3"/>
    <x v="88"/>
    <n v="107.215"/>
    <n v="102.785"/>
  </r>
  <r>
    <x v="3"/>
    <x v="89"/>
    <n v="107.215"/>
    <n v="102.595"/>
  </r>
  <r>
    <x v="3"/>
    <x v="90"/>
    <n v="107.215"/>
    <n v="102.435"/>
  </r>
  <r>
    <x v="3"/>
    <x v="91"/>
    <n v="107.215"/>
    <n v="102.015"/>
  </r>
  <r>
    <x v="3"/>
    <x v="92"/>
    <n v="107.215"/>
    <n v="101.925"/>
  </r>
  <r>
    <x v="3"/>
    <x v="93"/>
    <n v="107.215"/>
    <n v="101.97499999999999"/>
  </r>
  <r>
    <x v="3"/>
    <x v="94"/>
    <n v="107.215"/>
    <n v="102.095"/>
  </r>
  <r>
    <x v="3"/>
    <x v="95"/>
    <n v="107.215"/>
    <n v="103.38500000000001"/>
  </r>
  <r>
    <x v="3"/>
    <x v="96"/>
    <n v="107.215"/>
    <n v="104.61499999999999"/>
  </r>
  <r>
    <x v="3"/>
    <x v="97"/>
    <n v="107.215"/>
    <n v="105.315"/>
  </r>
  <r>
    <x v="3"/>
    <x v="98"/>
    <n v="107.215"/>
    <n v="103.495"/>
  </r>
  <r>
    <x v="3"/>
    <x v="99"/>
    <n v="107.215"/>
    <n v="102.80500000000001"/>
  </r>
  <r>
    <x v="3"/>
    <x v="100"/>
    <n v="107.215"/>
    <n v="102.38500000000001"/>
  </r>
  <r>
    <x v="3"/>
    <x v="101"/>
    <n v="107.215"/>
    <n v="102.255"/>
  </r>
  <r>
    <x v="3"/>
    <x v="102"/>
    <n v="107.215"/>
    <n v="102.215"/>
  </r>
  <r>
    <x v="3"/>
    <x v="103"/>
    <n v="107.215"/>
    <n v="101.955"/>
  </r>
  <r>
    <x v="3"/>
    <x v="104"/>
    <n v="107.215"/>
    <n v="101.965"/>
  </r>
  <r>
    <x v="3"/>
    <x v="105"/>
    <n v="107.215"/>
    <n v="102.575"/>
  </r>
  <r>
    <x v="3"/>
    <x v="106"/>
    <n v="107.215"/>
    <n v="103.405"/>
  </r>
  <r>
    <x v="3"/>
    <x v="107"/>
    <n v="107.215"/>
    <n v="104.545"/>
  </r>
  <r>
    <x v="3"/>
    <x v="61"/>
    <n v="107.215"/>
    <n v="104.61499999999999"/>
  </r>
  <r>
    <x v="4"/>
    <x v="108"/>
    <n v="115.89700000000001"/>
    <n v="112.027"/>
  </r>
  <r>
    <x v="4"/>
    <x v="109"/>
    <n v="115.89700000000001"/>
    <n v="112.17700000000001"/>
  </r>
  <r>
    <x v="4"/>
    <x v="110"/>
    <n v="115.89700000000001"/>
    <n v="112.17700000000001"/>
  </r>
  <r>
    <x v="4"/>
    <x v="111"/>
    <n v="115.89700000000001"/>
    <n v="111.937"/>
  </r>
  <r>
    <x v="4"/>
    <x v="112"/>
    <n v="115.89700000000001"/>
    <n v="112.39700000000001"/>
  </r>
  <r>
    <x v="4"/>
    <x v="113"/>
    <n v="115.89700000000001"/>
    <n v="112.917"/>
  </r>
  <r>
    <x v="4"/>
    <x v="114"/>
    <n v="115.89700000000001"/>
    <n v="112.497"/>
  </r>
  <r>
    <x v="4"/>
    <x v="115"/>
    <n v="115.89700000000001"/>
    <n v="112.517"/>
  </r>
  <r>
    <x v="4"/>
    <x v="116"/>
    <n v="115.89700000000001"/>
    <n v="112.217"/>
  </r>
  <r>
    <x v="4"/>
    <x v="117"/>
    <n v="115.89700000000001"/>
    <n v="112.197"/>
  </r>
  <r>
    <x v="4"/>
    <x v="118"/>
    <n v="115.89700000000001"/>
    <n v="112.197"/>
  </r>
  <r>
    <x v="4"/>
    <x v="119"/>
    <n v="115.89700000000001"/>
    <n v="111.997"/>
  </r>
  <r>
    <x v="4"/>
    <x v="120"/>
    <n v="115.89700000000001"/>
    <n v="112.14700000000001"/>
  </r>
  <r>
    <x v="4"/>
    <x v="121"/>
    <n v="115.89700000000001"/>
    <n v="112.197"/>
  </r>
  <r>
    <x v="4"/>
    <x v="122"/>
    <n v="115.89700000000001"/>
    <n v="112.017"/>
  </r>
  <r>
    <x v="4"/>
    <x v="123"/>
    <n v="115.89700000000001"/>
    <n v="112.477"/>
  </r>
  <r>
    <x v="4"/>
    <x v="124"/>
    <n v="115.89700000000001"/>
    <n v="111.89700000000001"/>
  </r>
  <r>
    <x v="4"/>
    <x v="125"/>
    <n v="115.89700000000001"/>
    <n v="112.547"/>
  </r>
  <r>
    <x v="4"/>
    <x v="126"/>
    <n v="115.89700000000001"/>
    <n v="112.117"/>
  </r>
  <r>
    <x v="4"/>
    <x v="127"/>
    <n v="115.89700000000001"/>
    <n v="112.09699999999999"/>
  </r>
  <r>
    <x v="4"/>
    <x v="128"/>
    <n v="115.89700000000001"/>
    <n v="111.967"/>
  </r>
  <r>
    <x v="4"/>
    <x v="129"/>
    <n v="115.89700000000001"/>
    <n v="111.837"/>
  </r>
  <r>
    <x v="4"/>
    <x v="130"/>
    <n v="115.89700000000001"/>
    <n v="111.89700000000001"/>
  </r>
  <r>
    <x v="4"/>
    <x v="131"/>
    <n v="115.89700000000001"/>
    <n v="111.697"/>
  </r>
  <r>
    <x v="4"/>
    <x v="132"/>
    <n v="115.89700000000001"/>
    <n v="112.077"/>
  </r>
  <r>
    <x v="4"/>
    <x v="133"/>
    <n v="115.89700000000001"/>
    <n v="112.14700000000001"/>
  </r>
  <r>
    <x v="4"/>
    <x v="134"/>
    <n v="115.89700000000001"/>
    <n v="111.84699999999999"/>
  </r>
  <r>
    <x v="4"/>
    <x v="135"/>
    <n v="115.89700000000001"/>
    <n v="111.997"/>
  </r>
  <r>
    <x v="4"/>
    <x v="136"/>
    <n v="115.89700000000001"/>
    <n v="111.84699999999999"/>
  </r>
  <r>
    <x v="4"/>
    <x v="137"/>
    <n v="115.89700000000001"/>
    <n v="112.09699999999999"/>
  </r>
  <r>
    <x v="4"/>
    <x v="138"/>
    <n v="115.89700000000001"/>
    <n v="111.997"/>
  </r>
  <r>
    <x v="4"/>
    <x v="139"/>
    <n v="115.89700000000001"/>
    <n v="111.917"/>
  </r>
  <r>
    <x v="4"/>
    <x v="140"/>
    <n v="115.89700000000001"/>
    <n v="112.447"/>
  </r>
  <r>
    <x v="4"/>
    <x v="141"/>
    <n v="115.89700000000001"/>
    <n v="111.98699999999999"/>
  </r>
  <r>
    <x v="4"/>
    <x v="142"/>
    <n v="115.89700000000001"/>
    <n v="112.81699999999999"/>
  </r>
  <r>
    <x v="4"/>
    <x v="143"/>
    <n v="115.89700000000001"/>
    <n v="112.81699999999999"/>
  </r>
  <r>
    <x v="4"/>
    <x v="144"/>
    <n v="115.89700000000001"/>
    <n v="112.447"/>
  </r>
  <r>
    <x v="4"/>
    <x v="145"/>
    <n v="115.89700000000001"/>
    <n v="112.447"/>
  </r>
  <r>
    <x v="4"/>
    <x v="146"/>
    <n v="115.89700000000001"/>
    <n v="112.39700000000001"/>
  </r>
  <r>
    <x v="4"/>
    <x v="147"/>
    <n v="115.89700000000001"/>
    <n v="112.39700000000001"/>
  </r>
  <r>
    <x v="4"/>
    <x v="148"/>
    <n v="115.89700000000001"/>
    <n v="112.497"/>
  </r>
  <r>
    <x v="4"/>
    <x v="149"/>
    <n v="115.89700000000001"/>
    <n v="112.517"/>
  </r>
  <r>
    <x v="4"/>
    <x v="150"/>
    <n v="115.89700000000001"/>
    <n v="111.947"/>
  </r>
  <r>
    <x v="4"/>
    <x v="151"/>
    <n v="115.89700000000001"/>
    <n v="112.39700000000001"/>
  </r>
  <r>
    <x v="4"/>
    <x v="152"/>
    <n v="115.89700000000001"/>
    <n v="112.34699999999999"/>
  </r>
  <r>
    <x v="4"/>
    <x v="153"/>
    <n v="115.89700000000001"/>
    <n v="112.39700000000001"/>
  </r>
  <r>
    <x v="4"/>
    <x v="154"/>
    <n v="115.89700000000001"/>
    <n v="112.42700000000001"/>
  </r>
  <r>
    <x v="4"/>
    <x v="155"/>
    <n v="115.89700000000001"/>
    <n v="112.447"/>
  </r>
  <r>
    <x v="4"/>
    <x v="156"/>
    <n v="115.89700000000001"/>
    <n v="111.997"/>
  </r>
  <r>
    <x v="4"/>
    <x v="157"/>
    <n v="115.89700000000001"/>
    <n v="112.077"/>
  </r>
  <r>
    <x v="4"/>
    <x v="158"/>
    <n v="115.89700000000001"/>
    <n v="112.197"/>
  </r>
  <r>
    <x v="4"/>
    <x v="159"/>
    <n v="115.89700000000001"/>
    <n v="111.89700000000001"/>
  </r>
  <r>
    <x v="4"/>
    <x v="160"/>
    <n v="115.89700000000001"/>
    <n v="111.977"/>
  </r>
  <r>
    <x v="4"/>
    <x v="161"/>
    <n v="115.89700000000001"/>
    <n v="111.877"/>
  </r>
  <r>
    <x v="4"/>
    <x v="162"/>
    <n v="115.89700000000001"/>
    <n v="111.997"/>
  </r>
  <r>
    <x v="4"/>
    <x v="163"/>
    <n v="115.89700000000001"/>
    <n v="112.017"/>
  </r>
  <r>
    <x v="4"/>
    <x v="164"/>
    <n v="115.89700000000001"/>
    <n v="111.997"/>
  </r>
  <r>
    <x v="4"/>
    <x v="165"/>
    <n v="115.89700000000001"/>
    <n v="112.387"/>
  </r>
  <r>
    <x v="4"/>
    <x v="166"/>
    <n v="115.89700000000001"/>
    <n v="112.09699999999999"/>
  </r>
  <r>
    <x v="4"/>
    <x v="167"/>
    <n v="115.89700000000001"/>
    <n v="112.197"/>
  </r>
  <r>
    <x v="4"/>
    <x v="168"/>
    <n v="115.89700000000001"/>
    <n v="112.197"/>
  </r>
  <r>
    <x v="4"/>
    <x v="169"/>
    <n v="115.89700000000001"/>
    <n v="112.277"/>
  </r>
  <r>
    <x v="4"/>
    <x v="170"/>
    <n v="115.89700000000001"/>
    <n v="112.137"/>
  </r>
  <r>
    <x v="4"/>
    <x v="171"/>
    <n v="115.89700000000001"/>
    <n v="111.59699999999999"/>
  </r>
  <r>
    <x v="4"/>
    <x v="172"/>
    <n v="115.89700000000001"/>
    <n v="111.497"/>
  </r>
  <r>
    <x v="4"/>
    <x v="173"/>
    <n v="115.89700000000001"/>
    <n v="112.14700000000001"/>
  </r>
  <r>
    <x v="4"/>
    <x v="174"/>
    <n v="115.89700000000001"/>
    <n v="111.697"/>
  </r>
  <r>
    <x v="4"/>
    <x v="175"/>
    <n v="115.89700000000001"/>
    <n v="112.20699999999999"/>
  </r>
  <r>
    <x v="4"/>
    <x v="176"/>
    <n v="115.89700000000001"/>
    <n v="112.34699999999999"/>
  </r>
  <r>
    <x v="4"/>
    <x v="177"/>
    <n v="115.89700000000001"/>
    <n v="112.39700000000001"/>
  </r>
  <r>
    <x v="4"/>
    <x v="178"/>
    <n v="115.89700000000001"/>
    <n v="111.997"/>
  </r>
  <r>
    <x v="4"/>
    <x v="179"/>
    <n v="115.89700000000001"/>
    <n v="112.09699999999999"/>
  </r>
  <r>
    <x v="4"/>
    <x v="180"/>
    <n v="115.89700000000001"/>
    <n v="111.797"/>
  </r>
  <r>
    <x v="4"/>
    <x v="181"/>
    <n v="115.89700000000001"/>
    <n v="111.59699999999999"/>
  </r>
  <r>
    <x v="4"/>
    <x v="182"/>
    <n v="115.89700000000001"/>
    <n v="111.697"/>
  </r>
  <r>
    <x v="4"/>
    <x v="183"/>
    <n v="115.89700000000001"/>
    <n v="111.977"/>
  </r>
  <r>
    <x v="4"/>
    <x v="184"/>
    <n v="115.89700000000001"/>
    <n v="111.947"/>
  </r>
  <r>
    <x v="4"/>
    <x v="16"/>
    <n v="115.89700000000001"/>
    <n v="112.197"/>
  </r>
  <r>
    <x v="4"/>
    <x v="185"/>
    <n v="115.89700000000001"/>
    <n v="112.25700000000001"/>
  </r>
  <r>
    <x v="4"/>
    <x v="186"/>
    <n v="115.89700000000001"/>
    <n v="112.197"/>
  </r>
  <r>
    <x v="4"/>
    <x v="187"/>
    <n v="115.89700000000001"/>
    <n v="112.297"/>
  </r>
  <r>
    <x v="4"/>
    <x v="188"/>
    <n v="115.89700000000001"/>
    <n v="112.387"/>
  </r>
  <r>
    <x v="4"/>
    <x v="21"/>
    <n v="115.89700000000001"/>
    <n v="112.197"/>
  </r>
  <r>
    <x v="4"/>
    <x v="22"/>
    <n v="115.89700000000001"/>
    <n v="112.31699999999999"/>
  </r>
  <r>
    <x v="4"/>
    <x v="189"/>
    <n v="115.89700000000001"/>
    <n v="112.267"/>
  </r>
  <r>
    <x v="4"/>
    <x v="190"/>
    <n v="115.89700000000001"/>
    <n v="112.087"/>
  </r>
  <r>
    <x v="4"/>
    <x v="191"/>
    <n v="115.89700000000001"/>
    <n v="112.00700000000001"/>
  </r>
  <r>
    <x v="4"/>
    <x v="27"/>
    <n v="115.89700000000001"/>
    <n v="111.967"/>
  </r>
  <r>
    <x v="4"/>
    <x v="29"/>
    <n v="115.89700000000001"/>
    <n v="111.937"/>
  </r>
  <r>
    <x v="4"/>
    <x v="192"/>
    <n v="115.89700000000001"/>
    <n v="111.89700000000001"/>
  </r>
  <r>
    <x v="4"/>
    <x v="193"/>
    <n v="115.89700000000001"/>
    <n v="111.887"/>
  </r>
  <r>
    <x v="4"/>
    <x v="32"/>
    <n v="115.89700000000001"/>
    <n v="111.917"/>
  </r>
  <r>
    <x v="4"/>
    <x v="194"/>
    <n v="115.89700000000001"/>
    <n v="112.247"/>
  </r>
  <r>
    <x v="5"/>
    <x v="195"/>
    <n v="86.799000000000007"/>
    <n v="80.078999999999994"/>
  </r>
  <r>
    <x v="5"/>
    <x v="196"/>
    <n v="86.799000000000007"/>
    <n v="79.849000000000004"/>
  </r>
  <r>
    <x v="5"/>
    <x v="197"/>
    <n v="86.799000000000007"/>
    <n v="79.789000000000001"/>
  </r>
  <r>
    <x v="5"/>
    <x v="198"/>
    <n v="86.799000000000007"/>
    <n v="79.718999999999994"/>
  </r>
  <r>
    <x v="5"/>
    <x v="199"/>
    <n v="86.799000000000007"/>
    <n v="81.019000000000005"/>
  </r>
  <r>
    <x v="5"/>
    <x v="200"/>
    <n v="86.799000000000007"/>
    <n v="80.099000000000004"/>
  </r>
  <r>
    <x v="5"/>
    <x v="201"/>
    <n v="86.799000000000007"/>
    <n v="79.578999999999994"/>
  </r>
  <r>
    <x v="5"/>
    <x v="202"/>
    <n v="86.799000000000007"/>
    <n v="79.328999999999994"/>
  </r>
  <r>
    <x v="5"/>
    <x v="203"/>
    <n v="86.799000000000007"/>
    <n v="79.019000000000005"/>
  </r>
  <r>
    <x v="5"/>
    <x v="204"/>
    <n v="86.799000000000007"/>
    <n v="78.909000000000006"/>
  </r>
  <r>
    <x v="5"/>
    <x v="205"/>
    <n v="86.799000000000007"/>
    <n v="79.319000000000003"/>
  </r>
  <r>
    <x v="5"/>
    <x v="206"/>
    <n v="86.799000000000007"/>
    <n v="80.399000000000001"/>
  </r>
  <r>
    <x v="5"/>
    <x v="207"/>
    <n v="86.799000000000007"/>
    <n v="81.088999999999999"/>
  </r>
  <r>
    <x v="5"/>
    <x v="208"/>
    <n v="86.799000000000007"/>
    <n v="81.088999999999999"/>
  </r>
  <r>
    <x v="5"/>
    <x v="209"/>
    <n v="86.799000000000007"/>
    <n v="80.619"/>
  </r>
  <r>
    <x v="5"/>
    <x v="210"/>
    <n v="86.799000000000007"/>
    <n v="79.599000000000004"/>
  </r>
  <r>
    <x v="5"/>
    <x v="211"/>
    <n v="86.799000000000007"/>
    <n v="78.888999999999996"/>
  </r>
  <r>
    <x v="5"/>
    <x v="212"/>
    <n v="86.799000000000007"/>
    <n v="80.888999999999996"/>
  </r>
  <r>
    <x v="5"/>
    <x v="213"/>
    <n v="86.799000000000007"/>
    <n v="81.138999999999996"/>
  </r>
  <r>
    <x v="5"/>
    <x v="214"/>
    <n v="86.799000000000007"/>
    <n v="80.698999999999998"/>
  </r>
  <r>
    <x v="5"/>
    <x v="215"/>
    <n v="86.799000000000007"/>
    <n v="79.599000000000004"/>
  </r>
  <r>
    <x v="5"/>
    <x v="216"/>
    <n v="86.799000000000007"/>
    <n v="79.099000000000004"/>
  </r>
  <r>
    <x v="5"/>
    <x v="156"/>
    <n v="86.799000000000007"/>
    <n v="81.179000000000002"/>
  </r>
  <r>
    <x v="5"/>
    <x v="217"/>
    <n v="86.799000000000007"/>
    <n v="80.748999999999995"/>
  </r>
  <r>
    <x v="5"/>
    <x v="218"/>
    <n v="86.799000000000007"/>
    <n v="79.588999999999999"/>
  </r>
  <r>
    <x v="5"/>
    <x v="219"/>
    <n v="86.799000000000007"/>
    <n v="78.899000000000001"/>
  </r>
  <r>
    <x v="5"/>
    <x v="220"/>
    <n v="86.799000000000007"/>
    <n v="80.198999999999998"/>
  </r>
  <r>
    <x v="5"/>
    <x v="221"/>
    <n v="86.799000000000007"/>
    <n v="79.998999999999995"/>
  </r>
  <r>
    <x v="5"/>
    <x v="222"/>
    <n v="86.799000000000007"/>
    <n v="80.108999999999995"/>
  </r>
  <r>
    <x v="5"/>
    <x v="223"/>
    <n v="86.799000000000007"/>
    <n v="79.619"/>
  </r>
  <r>
    <x v="5"/>
    <x v="224"/>
    <n v="86.799000000000007"/>
    <n v="79.388999999999996"/>
  </r>
  <r>
    <x v="5"/>
    <x v="225"/>
    <n v="86.799000000000007"/>
    <n v="78.278999999999996"/>
  </r>
  <r>
    <x v="5"/>
    <x v="5"/>
    <n v="86.799000000000007"/>
    <n v="78.519000000000005"/>
  </r>
  <r>
    <x v="5"/>
    <x v="226"/>
    <n v="86.799000000000007"/>
    <n v="79.399000000000001"/>
  </r>
  <r>
    <x v="5"/>
    <x v="227"/>
    <n v="86.799000000000007"/>
    <n v="80.138999999999996"/>
  </r>
  <r>
    <x v="5"/>
    <x v="228"/>
    <n v="86.799000000000007"/>
    <n v="80.948999999999998"/>
  </r>
  <r>
    <x v="5"/>
    <x v="229"/>
    <n v="86.799000000000007"/>
    <n v="80.638999999999996"/>
  </r>
  <r>
    <x v="5"/>
    <x v="10"/>
    <n v="86.799000000000007"/>
    <n v="80.099000000000004"/>
  </r>
  <r>
    <x v="5"/>
    <x v="230"/>
    <n v="86.799000000000007"/>
    <n v="79.659000000000006"/>
  </r>
  <r>
    <x v="5"/>
    <x v="231"/>
    <n v="86.799000000000007"/>
    <n v="79.159000000000006"/>
  </r>
  <r>
    <x v="5"/>
    <x v="232"/>
    <n v="86.799000000000007"/>
    <n v="78.899000000000001"/>
  </r>
  <r>
    <x v="5"/>
    <x v="233"/>
    <n v="86.799000000000007"/>
    <n v="78.569000000000003"/>
  </r>
  <r>
    <x v="5"/>
    <x v="93"/>
    <n v="86.799000000000007"/>
    <n v="78.349000000000004"/>
  </r>
  <r>
    <x v="5"/>
    <x v="234"/>
    <n v="86.799000000000007"/>
    <n v="78.379000000000005"/>
  </r>
  <r>
    <x v="5"/>
    <x v="235"/>
    <n v="86.799000000000007"/>
    <n v="79.379000000000005"/>
  </r>
  <r>
    <x v="5"/>
    <x v="236"/>
    <n v="86.799000000000007"/>
    <n v="80.099000000000004"/>
  </r>
  <r>
    <x v="5"/>
    <x v="237"/>
    <n v="86.799000000000007"/>
    <n v="80.938999999999993"/>
  </r>
  <r>
    <x v="5"/>
    <x v="238"/>
    <n v="86.799000000000007"/>
    <n v="81.308999999999997"/>
  </r>
  <r>
    <x v="5"/>
    <x v="99"/>
    <n v="86.799000000000007"/>
    <n v="80.849000000000004"/>
  </r>
  <r>
    <x v="5"/>
    <x v="239"/>
    <n v="86.799000000000007"/>
    <n v="80.498999999999995"/>
  </r>
  <r>
    <x v="5"/>
    <x v="240"/>
    <n v="86.799000000000007"/>
    <n v="79.649000000000001"/>
  </r>
  <r>
    <x v="5"/>
    <x v="241"/>
    <n v="86.799000000000007"/>
    <n v="79.198999999999998"/>
  </r>
  <r>
    <x v="5"/>
    <x v="242"/>
    <n v="86.799000000000007"/>
    <n v="78.899000000000001"/>
  </r>
  <r>
    <x v="5"/>
    <x v="243"/>
    <n v="86.799000000000007"/>
    <n v="78.509"/>
  </r>
  <r>
    <x v="5"/>
    <x v="244"/>
    <n v="86.799000000000007"/>
    <n v="78.459000000000003"/>
  </r>
  <r>
    <x v="5"/>
    <x v="245"/>
    <n v="86.799000000000007"/>
    <n v="78.409000000000006"/>
  </r>
  <r>
    <x v="5"/>
    <x v="246"/>
    <n v="86.799000000000007"/>
    <n v="78.998999999999995"/>
  </r>
  <r>
    <x v="5"/>
    <x v="247"/>
    <n v="86.799000000000007"/>
    <n v="78.188999999999993"/>
  </r>
  <r>
    <x v="5"/>
    <x v="248"/>
    <n v="86.799000000000007"/>
    <n v="81.049000000000007"/>
  </r>
  <r>
    <x v="5"/>
    <x v="249"/>
    <n v="86.799000000000007"/>
    <n v="81.558999999999997"/>
  </r>
  <r>
    <x v="5"/>
    <x v="250"/>
    <n v="86.799000000000007"/>
    <n v="80.843999999999994"/>
  </r>
  <r>
    <x v="5"/>
    <x v="251"/>
    <n v="86.799000000000007"/>
    <n v="80.269000000000005"/>
  </r>
  <r>
    <x v="5"/>
    <x v="252"/>
    <n v="86.799000000000007"/>
    <n v="79.778999999999996"/>
  </r>
  <r>
    <x v="5"/>
    <x v="253"/>
    <n v="86.799000000000007"/>
    <n v="79.308999999999997"/>
  </r>
  <r>
    <x v="5"/>
    <x v="254"/>
    <n v="86.799000000000007"/>
    <n v="78.918999999999997"/>
  </r>
  <r>
    <x v="5"/>
    <x v="255"/>
    <n v="86.799000000000007"/>
    <n v="78.649000000000001"/>
  </r>
  <r>
    <x v="5"/>
    <x v="256"/>
    <n v="86.799000000000007"/>
    <n v="78.418999999999997"/>
  </r>
  <r>
    <x v="5"/>
    <x v="257"/>
    <n v="86.799000000000007"/>
    <n v="78.209000000000003"/>
  </r>
  <r>
    <x v="5"/>
    <x v="258"/>
    <n v="86.799000000000007"/>
    <n v="78.438999999999993"/>
  </r>
  <r>
    <x v="5"/>
    <x v="259"/>
    <n v="86.799000000000007"/>
    <n v="78.849000000000004"/>
  </r>
  <r>
    <x v="5"/>
    <x v="260"/>
    <n v="86.799000000000007"/>
    <n v="79.519000000000005"/>
  </r>
  <r>
    <x v="5"/>
    <x v="261"/>
    <n v="86.799000000000007"/>
    <n v="80.399000000000001"/>
  </r>
  <r>
    <x v="5"/>
    <x v="262"/>
    <n v="86.799000000000007"/>
    <n v="80.228999999999999"/>
  </r>
  <r>
    <x v="5"/>
    <x v="263"/>
    <n v="86.799000000000007"/>
    <n v="79.778999999999996"/>
  </r>
  <r>
    <x v="6"/>
    <x v="264"/>
    <n v="86.66"/>
    <n v="84.49"/>
  </r>
  <r>
    <x v="6"/>
    <x v="47"/>
    <n v="86.66"/>
    <n v="82.8"/>
  </r>
  <r>
    <x v="6"/>
    <x v="219"/>
    <n v="86.66"/>
    <n v="84.61"/>
  </r>
  <r>
    <x v="6"/>
    <x v="220"/>
    <n v="86.66"/>
    <n v="84.65"/>
  </r>
  <r>
    <x v="6"/>
    <x v="221"/>
    <n v="86.66"/>
    <n v="82.68"/>
  </r>
  <r>
    <x v="6"/>
    <x v="265"/>
    <n v="86.66"/>
    <n v="82.47"/>
  </r>
  <r>
    <x v="6"/>
    <x v="266"/>
    <n v="86.66"/>
    <n v="84.62"/>
  </r>
  <r>
    <x v="6"/>
    <x v="227"/>
    <n v="86.66"/>
    <n v="84.74"/>
  </r>
  <r>
    <x v="6"/>
    <x v="267"/>
    <n v="86.66"/>
    <n v="83.07"/>
  </r>
  <r>
    <x v="6"/>
    <x v="268"/>
    <n v="86.66"/>
    <n v="82.79"/>
  </r>
  <r>
    <x v="6"/>
    <x v="234"/>
    <n v="86.66"/>
    <n v="83.89"/>
  </r>
  <r>
    <x v="6"/>
    <x v="187"/>
    <n v="86.66"/>
    <n v="84.4"/>
  </r>
  <r>
    <x v="6"/>
    <x v="239"/>
    <n v="86.66"/>
    <n v="82.64"/>
  </r>
  <r>
    <x v="6"/>
    <x v="269"/>
    <n v="86.66"/>
    <n v="82.54"/>
  </r>
  <r>
    <x v="6"/>
    <x v="270"/>
    <n v="86.66"/>
    <n v="83.47"/>
  </r>
  <r>
    <x v="6"/>
    <x v="247"/>
    <n v="86.66"/>
    <n v="84.61"/>
  </r>
  <r>
    <x v="6"/>
    <x v="271"/>
    <n v="86.66"/>
    <n v="82.98"/>
  </r>
  <r>
    <x v="6"/>
    <x v="70"/>
    <n v="86.66"/>
    <n v="82.66"/>
  </r>
  <r>
    <x v="6"/>
    <x v="272"/>
    <n v="86.66"/>
    <n v="82.45"/>
  </r>
  <r>
    <x v="6"/>
    <x v="75"/>
    <n v="86.66"/>
    <n v="84.89"/>
  </r>
  <r>
    <x v="6"/>
    <x v="273"/>
    <n v="86.66"/>
    <n v="83.05"/>
  </r>
  <r>
    <x v="7"/>
    <x v="274"/>
    <n v="100.934"/>
    <n v="80.183999999999997"/>
  </r>
  <r>
    <x v="7"/>
    <x v="275"/>
    <n v="100.934"/>
    <n v="79.933999999999997"/>
  </r>
  <r>
    <x v="7"/>
    <x v="276"/>
    <n v="100.934"/>
    <n v="81.724000000000004"/>
  </r>
  <r>
    <x v="7"/>
    <x v="277"/>
    <n v="100.934"/>
    <n v="81.334000000000003"/>
  </r>
  <r>
    <x v="7"/>
    <x v="278"/>
    <n v="100.934"/>
    <n v="80.933999999999997"/>
  </r>
  <r>
    <x v="7"/>
    <x v="279"/>
    <n v="100.934"/>
    <n v="81.134"/>
  </r>
  <r>
    <x v="7"/>
    <x v="280"/>
    <n v="100.934"/>
    <n v="80.233999999999995"/>
  </r>
  <r>
    <x v="7"/>
    <x v="281"/>
    <n v="100.934"/>
    <n v="80.034000000000006"/>
  </r>
  <r>
    <x v="7"/>
    <x v="282"/>
    <n v="100.934"/>
    <n v="79.974000000000004"/>
  </r>
  <r>
    <x v="7"/>
    <x v="283"/>
    <n v="100.934"/>
    <n v="79.793999999999997"/>
  </r>
  <r>
    <x v="7"/>
    <x v="284"/>
    <n v="100.934"/>
    <n v="82.334000000000003"/>
  </r>
  <r>
    <x v="7"/>
    <x v="285"/>
    <n v="100.934"/>
    <n v="82.034000000000006"/>
  </r>
  <r>
    <x v="7"/>
    <x v="286"/>
    <n v="100.934"/>
    <n v="81.983999999999995"/>
  </r>
  <r>
    <x v="7"/>
    <x v="287"/>
    <n v="100.934"/>
    <n v="81.233999999999995"/>
  </r>
  <r>
    <x v="7"/>
    <x v="288"/>
    <n v="100.934"/>
    <n v="81.334000000000003"/>
  </r>
  <r>
    <x v="7"/>
    <x v="289"/>
    <n v="100.934"/>
    <n v="80.534000000000006"/>
  </r>
  <r>
    <x v="7"/>
    <x v="290"/>
    <n v="100.934"/>
    <n v="80.433999999999997"/>
  </r>
  <r>
    <x v="7"/>
    <x v="291"/>
    <n v="100.934"/>
    <n v="80.233999999999995"/>
  </r>
  <r>
    <x v="7"/>
    <x v="292"/>
    <n v="100.934"/>
    <n v="80.013999999999996"/>
  </r>
  <r>
    <x v="7"/>
    <x v="293"/>
    <n v="100.934"/>
    <n v="79.983999999999995"/>
  </r>
  <r>
    <x v="7"/>
    <x v="294"/>
    <n v="100.934"/>
    <n v="80.153999999999996"/>
  </r>
  <r>
    <x v="7"/>
    <x v="295"/>
    <n v="100.934"/>
    <n v="80.304000000000002"/>
  </r>
  <r>
    <x v="7"/>
    <x v="296"/>
    <n v="100.934"/>
    <n v="82.933999999999997"/>
  </r>
  <r>
    <x v="7"/>
    <x v="297"/>
    <n v="100.934"/>
    <n v="82.733999999999995"/>
  </r>
  <r>
    <x v="7"/>
    <x v="298"/>
    <n v="100.934"/>
    <n v="81.683999999999997"/>
  </r>
  <r>
    <x v="7"/>
    <x v="299"/>
    <n v="100.934"/>
    <n v="80.263999999999996"/>
  </r>
  <r>
    <x v="7"/>
    <x v="300"/>
    <n v="100.934"/>
    <n v="80.584000000000003"/>
  </r>
  <r>
    <x v="7"/>
    <x v="301"/>
    <n v="100.934"/>
    <n v="81.953999999999994"/>
  </r>
  <r>
    <x v="7"/>
    <x v="302"/>
    <n v="100.934"/>
    <n v="81.034000000000006"/>
  </r>
  <r>
    <x v="7"/>
    <x v="303"/>
    <n v="100.934"/>
    <n v="80.543999999999997"/>
  </r>
  <r>
    <x v="7"/>
    <x v="304"/>
    <n v="100.934"/>
    <n v="79.884"/>
  </r>
  <r>
    <x v="7"/>
    <x v="305"/>
    <n v="100.934"/>
    <n v="82.013999999999996"/>
  </r>
  <r>
    <x v="7"/>
    <x v="214"/>
    <n v="100.934"/>
    <n v="80.034000000000006"/>
  </r>
  <r>
    <x v="7"/>
    <x v="215"/>
    <n v="100.934"/>
    <n v="80.183999999999997"/>
  </r>
  <r>
    <x v="7"/>
    <x v="216"/>
    <n v="100.934"/>
    <n v="80.034000000000006"/>
  </r>
  <r>
    <x v="7"/>
    <x v="156"/>
    <n v="100.934"/>
    <n v="81.733999999999995"/>
  </r>
  <r>
    <x v="7"/>
    <x v="217"/>
    <n v="100.934"/>
    <n v="82.084000000000003"/>
  </r>
  <r>
    <x v="7"/>
    <x v="218"/>
    <n v="100.934"/>
    <n v="80.134"/>
  </r>
  <r>
    <x v="7"/>
    <x v="306"/>
    <n v="100.934"/>
    <n v="79.834000000000003"/>
  </r>
  <r>
    <x v="7"/>
    <x v="307"/>
    <n v="100.934"/>
    <n v="81.233999999999995"/>
  </r>
  <r>
    <x v="7"/>
    <x v="308"/>
    <n v="100.934"/>
    <n v="80.433999999999997"/>
  </r>
  <r>
    <x v="7"/>
    <x v="80"/>
    <n v="100.934"/>
    <n v="80.233999999999995"/>
  </r>
  <r>
    <x v="7"/>
    <x v="309"/>
    <n v="100.934"/>
    <n v="79.733999999999995"/>
  </r>
  <r>
    <x v="7"/>
    <x v="310"/>
    <n v="100.934"/>
    <n v="79.534000000000006"/>
  </r>
  <r>
    <x v="7"/>
    <x v="311"/>
    <n v="100.934"/>
    <n v="79.834000000000003"/>
  </r>
  <r>
    <x v="7"/>
    <x v="312"/>
    <n v="100.934"/>
    <n v="79.933999999999997"/>
  </r>
  <r>
    <x v="7"/>
    <x v="313"/>
    <n v="100.934"/>
    <n v="81.384"/>
  </r>
  <r>
    <x v="7"/>
    <x v="314"/>
    <n v="100.934"/>
    <n v="82.034000000000006"/>
  </r>
  <r>
    <x v="7"/>
    <x v="315"/>
    <n v="100.934"/>
    <n v="81.834000000000003"/>
  </r>
  <r>
    <x v="7"/>
    <x v="316"/>
    <n v="100.934"/>
    <n v="81.233999999999995"/>
  </r>
  <r>
    <x v="7"/>
    <x v="317"/>
    <n v="100.934"/>
    <n v="80.748000000000005"/>
  </r>
  <r>
    <x v="7"/>
    <x v="318"/>
    <n v="100.934"/>
    <n v="80.433999999999997"/>
  </r>
  <r>
    <x v="7"/>
    <x v="319"/>
    <n v="100.934"/>
    <n v="78.733999999999995"/>
  </r>
  <r>
    <x v="7"/>
    <x v="268"/>
    <n v="100.934"/>
    <n v="80.034000000000006"/>
  </r>
  <r>
    <x v="7"/>
    <x v="320"/>
    <n v="100.934"/>
    <n v="80.134"/>
  </r>
  <r>
    <x v="7"/>
    <x v="321"/>
    <n v="100.934"/>
    <n v="80.034000000000006"/>
  </r>
  <r>
    <x v="7"/>
    <x v="322"/>
    <n v="100.934"/>
    <n v="79.384"/>
  </r>
  <r>
    <x v="7"/>
    <x v="95"/>
    <n v="100.934"/>
    <n v="79.534000000000006"/>
  </r>
  <r>
    <x v="7"/>
    <x v="323"/>
    <n v="100.934"/>
    <n v="80.733999999999995"/>
  </r>
  <r>
    <x v="7"/>
    <x v="324"/>
    <n v="100.934"/>
    <n v="81.034000000000006"/>
  </r>
  <r>
    <x v="7"/>
    <x v="325"/>
    <n v="100.934"/>
    <n v="81.834000000000003"/>
  </r>
  <r>
    <x v="7"/>
    <x v="326"/>
    <n v="100.934"/>
    <n v="81.433999999999997"/>
  </r>
  <r>
    <x v="7"/>
    <x v="327"/>
    <n v="100.934"/>
    <n v="81.034000000000006"/>
  </r>
  <r>
    <x v="7"/>
    <x v="328"/>
    <n v="100.934"/>
    <n v="80.534000000000006"/>
  </r>
  <r>
    <x v="7"/>
    <x v="329"/>
    <n v="100.934"/>
    <n v="80.134"/>
  </r>
  <r>
    <x v="7"/>
    <x v="269"/>
    <n v="100.934"/>
    <n v="79.733999999999995"/>
  </r>
  <r>
    <x v="7"/>
    <x v="330"/>
    <n v="100.934"/>
    <n v="79.634"/>
  </r>
  <r>
    <x v="7"/>
    <x v="331"/>
    <n v="100.934"/>
    <n v="79.534000000000006"/>
  </r>
  <r>
    <x v="7"/>
    <x v="332"/>
    <n v="100.934"/>
    <n v="79.433999999999997"/>
  </r>
  <r>
    <x v="7"/>
    <x v="59"/>
    <n v="100.934"/>
    <n v="79.733999999999995"/>
  </r>
  <r>
    <x v="7"/>
    <x v="333"/>
    <n v="100.934"/>
    <n v="80.534000000000006"/>
  </r>
  <r>
    <x v="7"/>
    <x v="61"/>
    <n v="100.934"/>
    <n v="81.334000000000003"/>
  </r>
  <r>
    <x v="7"/>
    <x v="334"/>
    <n v="100.934"/>
    <n v="81.634"/>
  </r>
  <r>
    <x v="7"/>
    <x v="335"/>
    <n v="100.934"/>
    <n v="81.334000000000003"/>
  </r>
  <r>
    <x v="7"/>
    <x v="336"/>
    <n v="100.934"/>
    <n v="80.733999999999995"/>
  </r>
  <r>
    <x v="7"/>
    <x v="337"/>
    <n v="100.934"/>
    <n v="80.433999999999997"/>
  </r>
  <r>
    <x v="7"/>
    <x v="338"/>
    <n v="100.934"/>
    <n v="79.933999999999997"/>
  </r>
  <r>
    <x v="7"/>
    <x v="339"/>
    <n v="100.934"/>
    <n v="79.733999999999995"/>
  </r>
  <r>
    <x v="7"/>
    <x v="340"/>
    <n v="100.934"/>
    <n v="79.433999999999997"/>
  </r>
  <r>
    <x v="7"/>
    <x v="39"/>
    <n v="100.934"/>
    <n v="79.233999999999995"/>
  </r>
  <r>
    <x v="7"/>
    <x v="257"/>
    <n v="100.934"/>
    <n v="79.433999999999997"/>
  </r>
  <r>
    <x v="7"/>
    <x v="73"/>
    <n v="100.934"/>
    <n v="79.933999999999997"/>
  </r>
  <r>
    <x v="7"/>
    <x v="341"/>
    <n v="100.934"/>
    <n v="80.733999999999995"/>
  </r>
  <r>
    <x v="8"/>
    <x v="342"/>
    <n v="92.741"/>
    <n v="87.570999999999998"/>
  </r>
  <r>
    <x v="8"/>
    <x v="343"/>
    <n v="92.741"/>
    <n v="87.241"/>
  </r>
  <r>
    <x v="8"/>
    <x v="344"/>
    <n v="92.741"/>
    <n v="86.781000000000006"/>
  </r>
  <r>
    <x v="8"/>
    <x v="345"/>
    <n v="92.741"/>
    <n v="86.790999999999997"/>
  </r>
  <r>
    <x v="8"/>
    <x v="346"/>
    <n v="92.741"/>
    <n v="88.161000000000001"/>
  </r>
  <r>
    <x v="8"/>
    <x v="347"/>
    <n v="92.741"/>
    <n v="89.340999999999994"/>
  </r>
  <r>
    <x v="8"/>
    <x v="348"/>
    <n v="92.741"/>
    <n v="89.510999999999996"/>
  </r>
  <r>
    <x v="8"/>
    <x v="349"/>
    <n v="92.741"/>
    <n v="89.210999999999999"/>
  </r>
  <r>
    <x v="8"/>
    <x v="350"/>
    <n v="92.741"/>
    <n v="88.840999999999994"/>
  </r>
  <r>
    <x v="8"/>
    <x v="351"/>
    <n v="92.741"/>
    <n v="88.241"/>
  </r>
  <r>
    <x v="8"/>
    <x v="352"/>
    <n v="92.741"/>
    <n v="87.861000000000004"/>
  </r>
  <r>
    <x v="8"/>
    <x v="353"/>
    <n v="92.741"/>
    <n v="87.611000000000004"/>
  </r>
  <r>
    <x v="8"/>
    <x v="354"/>
    <n v="92.741"/>
    <n v="87.241"/>
  </r>
  <r>
    <x v="8"/>
    <x v="355"/>
    <n v="92.741"/>
    <n v="86.741"/>
  </r>
  <r>
    <x v="8"/>
    <x v="356"/>
    <n v="92.741"/>
    <n v="85.760999999999996"/>
  </r>
  <r>
    <x v="8"/>
    <x v="357"/>
    <n v="92.741"/>
    <n v="87.070999999999998"/>
  </r>
  <r>
    <x v="8"/>
    <x v="358"/>
    <n v="92.741"/>
    <n v="87.241"/>
  </r>
  <r>
    <x v="8"/>
    <x v="359"/>
    <n v="92.741"/>
    <n v="88.941000000000003"/>
  </r>
  <r>
    <x v="8"/>
    <x v="360"/>
    <n v="92.741"/>
    <n v="89.331000000000003"/>
  </r>
  <r>
    <x v="8"/>
    <x v="361"/>
    <n v="92.741"/>
    <n v="89.051000000000002"/>
  </r>
  <r>
    <x v="8"/>
    <x v="362"/>
    <n v="92.741"/>
    <n v="88.891000000000005"/>
  </r>
  <r>
    <x v="8"/>
    <x v="363"/>
    <n v="92.741"/>
    <n v="88.991"/>
  </r>
  <r>
    <x v="8"/>
    <x v="119"/>
    <n v="92.741"/>
    <n v="88.141000000000005"/>
  </r>
  <r>
    <x v="8"/>
    <x v="364"/>
    <n v="92.741"/>
    <n v="88.141000000000005"/>
  </r>
  <r>
    <x v="8"/>
    <x v="365"/>
    <n v="92.741"/>
    <n v="87.540999999999997"/>
  </r>
  <r>
    <x v="8"/>
    <x v="366"/>
    <n v="92.741"/>
    <n v="87.141000000000005"/>
  </r>
  <r>
    <x v="8"/>
    <x v="367"/>
    <n v="92.741"/>
    <n v="86.891000000000005"/>
  </r>
  <r>
    <x v="8"/>
    <x v="124"/>
    <n v="92.741"/>
    <n v="87.340999999999994"/>
  </r>
  <r>
    <x v="8"/>
    <x v="368"/>
    <n v="92.741"/>
    <n v="88.040999999999997"/>
  </r>
  <r>
    <x v="8"/>
    <x v="369"/>
    <n v="92.741"/>
    <n v="89.340999999999994"/>
  </r>
  <r>
    <x v="8"/>
    <x v="125"/>
    <n v="92.741"/>
    <n v="89.540999999999997"/>
  </r>
  <r>
    <x v="8"/>
    <x v="370"/>
    <n v="92.741"/>
    <n v="89.290999999999997"/>
  </r>
  <r>
    <x v="8"/>
    <x v="371"/>
    <n v="92.741"/>
    <n v="88.840999999999994"/>
  </r>
  <r>
    <x v="8"/>
    <x v="372"/>
    <n v="92.741"/>
    <n v="88.641000000000005"/>
  </r>
  <r>
    <x v="8"/>
    <x v="373"/>
    <n v="92.741"/>
    <n v="88.040999999999997"/>
  </r>
  <r>
    <x v="8"/>
    <x v="130"/>
    <n v="92.741"/>
    <n v="87.491"/>
  </r>
  <r>
    <x v="8"/>
    <x v="374"/>
    <n v="92.741"/>
    <n v="87.141000000000005"/>
  </r>
  <r>
    <x v="8"/>
    <x v="375"/>
    <n v="92.741"/>
    <n v="86.540999999999997"/>
  </r>
  <r>
    <x v="8"/>
    <x v="376"/>
    <n v="92.741"/>
    <n v="86.191000000000003"/>
  </r>
  <r>
    <x v="8"/>
    <x v="377"/>
    <n v="92.741"/>
    <n v="86.241"/>
  </r>
  <r>
    <x v="8"/>
    <x v="378"/>
    <n v="92.741"/>
    <n v="87.040999999999997"/>
  </r>
  <r>
    <x v="8"/>
    <x v="379"/>
    <n v="92.741"/>
    <n v="86.741"/>
  </r>
  <r>
    <x v="8"/>
    <x v="380"/>
    <n v="92.741"/>
    <n v="88.590999999999994"/>
  </r>
  <r>
    <x v="8"/>
    <x v="381"/>
    <n v="92.741"/>
    <n v="88.741"/>
  </r>
  <r>
    <x v="8"/>
    <x v="382"/>
    <n v="92.741"/>
    <n v="88.340999999999994"/>
  </r>
  <r>
    <x v="8"/>
    <x v="383"/>
    <n v="92.741"/>
    <n v="88.070999999999998"/>
  </r>
  <r>
    <x v="8"/>
    <x v="384"/>
    <n v="92.741"/>
    <n v="87.540999999999997"/>
  </r>
  <r>
    <x v="8"/>
    <x v="385"/>
    <n v="92.741"/>
    <n v="87.540999999999997"/>
  </r>
  <r>
    <x v="8"/>
    <x v="386"/>
    <n v="92.741"/>
    <n v="86.840999999999994"/>
  </r>
  <r>
    <x v="8"/>
    <x v="387"/>
    <n v="92.741"/>
    <n v="86.391000000000005"/>
  </r>
  <r>
    <x v="8"/>
    <x v="388"/>
    <n v="92.741"/>
    <n v="86.340999999999994"/>
  </r>
  <r>
    <x v="8"/>
    <x v="389"/>
    <n v="92.741"/>
    <n v="86.441000000000003"/>
  </r>
  <r>
    <x v="8"/>
    <x v="390"/>
    <n v="92.741"/>
    <n v="86.641000000000005"/>
  </r>
  <r>
    <x v="8"/>
    <x v="144"/>
    <n v="92.741"/>
    <n v="87.941000000000003"/>
  </r>
  <r>
    <x v="8"/>
    <x v="391"/>
    <n v="92.741"/>
    <n v="88.741"/>
  </r>
  <r>
    <x v="8"/>
    <x v="392"/>
    <n v="92.741"/>
    <n v="88.790999999999997"/>
  </r>
  <r>
    <x v="8"/>
    <x v="393"/>
    <n v="92.741"/>
    <n v="88.561000000000007"/>
  </r>
  <r>
    <x v="8"/>
    <x v="394"/>
    <n v="92.741"/>
    <n v="88.251000000000005"/>
  </r>
  <r>
    <x v="8"/>
    <x v="395"/>
    <n v="92.741"/>
    <n v="87.551000000000002"/>
  </r>
  <r>
    <x v="8"/>
    <x v="396"/>
    <n v="92.741"/>
    <n v="87.120999999999995"/>
  </r>
  <r>
    <x v="8"/>
    <x v="397"/>
    <n v="92.741"/>
    <n v="87.230999999999995"/>
  </r>
  <r>
    <x v="8"/>
    <x v="398"/>
    <n v="92.741"/>
    <n v="89.281000000000006"/>
  </r>
  <r>
    <x v="8"/>
    <x v="399"/>
    <n v="92.741"/>
    <n v="88.911000000000001"/>
  </r>
  <r>
    <x v="8"/>
    <x v="400"/>
    <n v="92.741"/>
    <n v="88.590999999999994"/>
  </r>
  <r>
    <x v="8"/>
    <x v="401"/>
    <n v="92.741"/>
    <n v="87.941000000000003"/>
  </r>
  <r>
    <x v="8"/>
    <x v="160"/>
    <n v="92.741"/>
    <n v="87.620999999999995"/>
  </r>
  <r>
    <x v="8"/>
    <x v="402"/>
    <n v="92.741"/>
    <n v="87.061000000000007"/>
  </r>
  <r>
    <x v="8"/>
    <x v="403"/>
    <n v="92.741"/>
    <n v="86.641000000000005"/>
  </r>
  <r>
    <x v="8"/>
    <x v="404"/>
    <n v="92.741"/>
    <n v="86.460999999999999"/>
  </r>
  <r>
    <x v="8"/>
    <x v="405"/>
    <n v="92.741"/>
    <n v="86.691000000000003"/>
  </r>
  <r>
    <x v="8"/>
    <x v="406"/>
    <n v="92.741"/>
    <n v="87.370999999999995"/>
  </r>
  <r>
    <x v="8"/>
    <x v="407"/>
    <n v="92.741"/>
    <n v="88.150999999999996"/>
  </r>
  <r>
    <x v="8"/>
    <x v="408"/>
    <n v="92.741"/>
    <n v="88.781000000000006"/>
  </r>
  <r>
    <x v="8"/>
    <x v="409"/>
    <n v="92.741"/>
    <n v="88.671000000000006"/>
  </r>
  <r>
    <x v="8"/>
    <x v="308"/>
    <n v="92.741"/>
    <n v="88.340999999999994"/>
  </r>
  <r>
    <x v="8"/>
    <x v="410"/>
    <n v="92.741"/>
    <n v="87.991"/>
  </r>
  <r>
    <x v="8"/>
    <x v="411"/>
    <n v="92.741"/>
    <n v="87.320999999999998"/>
  </r>
  <r>
    <x v="8"/>
    <x v="1"/>
    <n v="92.741"/>
    <n v="86.941000000000003"/>
  </r>
  <r>
    <x v="8"/>
    <x v="412"/>
    <n v="92.741"/>
    <n v="86.070999999999998"/>
  </r>
  <r>
    <x v="8"/>
    <x v="413"/>
    <n v="92.741"/>
    <n v="85.941000000000003"/>
  </r>
  <r>
    <x v="8"/>
    <x v="6"/>
    <n v="92.741"/>
    <n v="85.790999999999997"/>
  </r>
  <r>
    <x v="8"/>
    <x v="7"/>
    <n v="92.741"/>
    <n v="86.540999999999997"/>
  </r>
  <r>
    <x v="8"/>
    <x v="414"/>
    <n v="92.741"/>
    <n v="86.491"/>
  </r>
  <r>
    <x v="8"/>
    <x v="415"/>
    <n v="92.741"/>
    <n v="88.641000000000005"/>
  </r>
  <r>
    <x v="8"/>
    <x v="416"/>
    <n v="92.741"/>
    <n v="88.370999999999995"/>
  </r>
  <r>
    <x v="8"/>
    <x v="417"/>
    <n v="92.741"/>
    <n v="87.741"/>
  </r>
  <r>
    <x v="8"/>
    <x v="418"/>
    <n v="92.741"/>
    <n v="86.191000000000003"/>
  </r>
  <r>
    <x v="8"/>
    <x v="419"/>
    <n v="92.741"/>
    <n v="85.971000000000004"/>
  </r>
  <r>
    <x v="8"/>
    <x v="420"/>
    <n v="92.741"/>
    <n v="86.781000000000006"/>
  </r>
  <r>
    <x v="8"/>
    <x v="55"/>
    <n v="92.741"/>
    <n v="87.641000000000005"/>
  </r>
  <r>
    <x v="8"/>
    <x v="421"/>
    <n v="92.741"/>
    <n v="88.570999999999998"/>
  </r>
  <r>
    <x v="8"/>
    <x v="326"/>
    <n v="92.741"/>
    <n v="88.570999999999998"/>
  </r>
  <r>
    <x v="8"/>
    <x v="422"/>
    <n v="92.741"/>
    <n v="88.381"/>
  </r>
  <r>
    <x v="8"/>
    <x v="423"/>
    <n v="92.741"/>
    <n v="88.061000000000007"/>
  </r>
  <r>
    <x v="8"/>
    <x v="57"/>
    <n v="92.741"/>
    <n v="87.040999999999997"/>
  </r>
  <r>
    <x v="8"/>
    <x v="424"/>
    <n v="92.741"/>
    <n v="86.691000000000003"/>
  </r>
  <r>
    <x v="8"/>
    <x v="27"/>
    <n v="92.741"/>
    <n v="86.741"/>
  </r>
  <r>
    <x v="8"/>
    <x v="425"/>
    <n v="92.741"/>
    <n v="86.150999999999996"/>
  </r>
  <r>
    <x v="8"/>
    <x v="59"/>
    <n v="92.741"/>
    <n v="86.241"/>
  </r>
  <r>
    <x v="8"/>
    <x v="60"/>
    <n v="92.741"/>
    <n v="86.900999999999996"/>
  </r>
  <r>
    <x v="8"/>
    <x v="61"/>
    <n v="92.741"/>
    <n v="87.241"/>
  </r>
  <r>
    <x v="8"/>
    <x v="426"/>
    <n v="92.741"/>
    <n v="88.561000000000007"/>
  </r>
  <r>
    <x v="8"/>
    <x v="335"/>
    <n v="92.741"/>
    <n v="88.581000000000003"/>
  </r>
  <r>
    <x v="8"/>
    <x v="63"/>
    <n v="92.741"/>
    <n v="88.161000000000001"/>
  </r>
  <r>
    <x v="8"/>
    <x v="35"/>
    <n v="92.741"/>
    <n v="88.120999999999995"/>
  </r>
  <r>
    <x v="8"/>
    <x v="427"/>
    <n v="92.741"/>
    <n v="87.460999999999999"/>
  </r>
  <r>
    <x v="8"/>
    <x v="37"/>
    <n v="92.741"/>
    <n v="86.680999999999997"/>
  </r>
  <r>
    <x v="8"/>
    <x v="428"/>
    <n v="92.741"/>
    <n v="86.361000000000004"/>
  </r>
  <r>
    <x v="8"/>
    <x v="429"/>
    <n v="92.741"/>
    <n v="85.540999999999997"/>
  </r>
  <r>
    <x v="8"/>
    <x v="41"/>
    <n v="92.741"/>
    <n v="86.040999999999997"/>
  </r>
  <r>
    <x v="8"/>
    <x v="42"/>
    <n v="92.741"/>
    <n v="86.941000000000003"/>
  </r>
  <r>
    <x v="8"/>
    <x v="65"/>
    <n v="92.741"/>
    <n v="87.540999999999997"/>
  </r>
  <r>
    <x v="8"/>
    <x v="44"/>
    <n v="92.741"/>
    <n v="88.501000000000005"/>
  </r>
  <r>
    <x v="8"/>
    <x v="430"/>
    <n v="92.741"/>
    <n v="88.400999999999996"/>
  </r>
  <r>
    <x v="8"/>
    <x v="431"/>
    <n v="92.741"/>
    <n v="88.221000000000004"/>
  </r>
  <r>
    <x v="9"/>
    <x v="432"/>
    <n v="92.936000000000007"/>
    <n v="88.745999999999995"/>
  </r>
  <r>
    <x v="9"/>
    <x v="195"/>
    <n v="92.936000000000007"/>
    <n v="88.686000000000007"/>
  </r>
  <r>
    <x v="9"/>
    <x v="343"/>
    <n v="92.936000000000007"/>
    <n v="88.516000000000005"/>
  </r>
  <r>
    <x v="9"/>
    <x v="344"/>
    <n v="92.936000000000007"/>
    <n v="88.366"/>
  </r>
  <r>
    <x v="9"/>
    <x v="433"/>
    <n v="92.936000000000007"/>
    <n v="88.686000000000007"/>
  </r>
  <r>
    <x v="9"/>
    <x v="434"/>
    <n v="92.936000000000007"/>
    <n v="90.396000000000001"/>
  </r>
  <r>
    <x v="9"/>
    <x v="346"/>
    <n v="92.936000000000007"/>
    <n v="91.256"/>
  </r>
  <r>
    <x v="9"/>
    <x v="435"/>
    <n v="92.936000000000007"/>
    <n v="91.085999999999999"/>
  </r>
  <r>
    <x v="9"/>
    <x v="348"/>
    <n v="92.936000000000007"/>
    <n v="90.536000000000001"/>
  </r>
  <r>
    <x v="9"/>
    <x v="349"/>
    <n v="92.936000000000007"/>
    <n v="89.766000000000005"/>
  </r>
  <r>
    <x v="9"/>
    <x v="436"/>
    <n v="92.936000000000007"/>
    <n v="89.325999999999993"/>
  </r>
  <r>
    <x v="9"/>
    <x v="437"/>
    <n v="92.936000000000007"/>
    <n v="88.775999999999996"/>
  </r>
  <r>
    <x v="9"/>
    <x v="438"/>
    <n v="92.936000000000007"/>
    <n v="88.585999999999999"/>
  </r>
  <r>
    <x v="9"/>
    <x v="439"/>
    <n v="92.936000000000007"/>
    <n v="88.275999999999996"/>
  </r>
  <r>
    <x v="9"/>
    <x v="440"/>
    <n v="92.936000000000007"/>
    <n v="88.296000000000006"/>
  </r>
  <r>
    <x v="9"/>
    <x v="441"/>
    <n v="92.936000000000007"/>
    <n v="88.176000000000002"/>
  </r>
  <r>
    <x v="9"/>
    <x v="442"/>
    <n v="92.936000000000007"/>
    <n v="88.585999999999999"/>
  </r>
  <r>
    <x v="9"/>
    <x v="357"/>
    <n v="92.936000000000007"/>
    <n v="90.406000000000006"/>
  </r>
  <r>
    <x v="9"/>
    <x v="443"/>
    <n v="92.936000000000007"/>
    <n v="91.135999999999996"/>
  </r>
  <r>
    <x v="9"/>
    <x v="284"/>
    <n v="92.936000000000007"/>
    <n v="91.135999999999996"/>
  </r>
  <r>
    <x v="9"/>
    <x v="444"/>
    <n v="92.936000000000007"/>
    <n v="90.426000000000002"/>
  </r>
  <r>
    <x v="9"/>
    <x v="445"/>
    <n v="92.936000000000007"/>
    <n v="89.885999999999996"/>
  </r>
  <r>
    <x v="9"/>
    <x v="446"/>
    <n v="92.936000000000007"/>
    <n v="89.626000000000005"/>
  </r>
  <r>
    <x v="9"/>
    <x v="447"/>
    <n v="92.936000000000007"/>
    <n v="89.385999999999996"/>
  </r>
  <r>
    <x v="9"/>
    <x v="448"/>
    <n v="92.936000000000007"/>
    <n v="88.995999999999995"/>
  </r>
  <r>
    <x v="9"/>
    <x v="449"/>
    <n v="92.936000000000007"/>
    <n v="88.635999999999996"/>
  </r>
  <r>
    <x v="9"/>
    <x v="450"/>
    <n v="92.936000000000007"/>
    <n v="88.456000000000003"/>
  </r>
  <r>
    <x v="9"/>
    <x v="451"/>
    <n v="92.936000000000007"/>
    <n v="88.406000000000006"/>
  </r>
  <r>
    <x v="9"/>
    <x v="452"/>
    <n v="92.936000000000007"/>
    <n v="88.486000000000004"/>
  </r>
  <r>
    <x v="9"/>
    <x v="453"/>
    <n v="92.936000000000007"/>
    <n v="90.436000000000007"/>
  </r>
  <r>
    <x v="9"/>
    <x v="454"/>
    <n v="92.936000000000007"/>
    <n v="91.236000000000004"/>
  </r>
  <r>
    <x v="9"/>
    <x v="455"/>
    <n v="92.936000000000007"/>
    <n v="91.366"/>
  </r>
  <r>
    <x v="9"/>
    <x v="456"/>
    <n v="92.936000000000007"/>
    <n v="90.335999999999999"/>
  </r>
  <r>
    <x v="9"/>
    <x v="457"/>
    <n v="92.936000000000007"/>
    <n v="89.465999999999994"/>
  </r>
  <r>
    <x v="9"/>
    <x v="458"/>
    <n v="92.936000000000007"/>
    <n v="89.236000000000004"/>
  </r>
  <r>
    <x v="9"/>
    <x v="459"/>
    <n v="92.936000000000007"/>
    <n v="88.986000000000004"/>
  </r>
  <r>
    <x v="9"/>
    <x v="460"/>
    <n v="92.936000000000007"/>
    <n v="88.436000000000007"/>
  </r>
  <r>
    <x v="9"/>
    <x v="461"/>
    <n v="92.936000000000007"/>
    <n v="88.085999999999999"/>
  </r>
  <r>
    <x v="9"/>
    <x v="462"/>
    <n v="92.936000000000007"/>
    <n v="87.915999999999997"/>
  </r>
  <r>
    <x v="9"/>
    <x v="132"/>
    <n v="92.936000000000007"/>
    <n v="87.695999999999998"/>
  </r>
  <r>
    <x v="9"/>
    <x v="463"/>
    <n v="92.936000000000007"/>
    <n v="88.085999999999999"/>
  </r>
  <r>
    <x v="9"/>
    <x v="464"/>
    <n v="92.936000000000007"/>
    <n v="88.706000000000003"/>
  </r>
  <r>
    <x v="9"/>
    <x v="135"/>
    <n v="92.936000000000007"/>
    <n v="90.335999999999999"/>
  </r>
  <r>
    <x v="9"/>
    <x v="465"/>
    <n v="92.936000000000007"/>
    <n v="91.085999999999999"/>
  </r>
  <r>
    <x v="9"/>
    <x v="466"/>
    <n v="92.936000000000007"/>
    <n v="90.786000000000001"/>
  </r>
  <r>
    <x v="9"/>
    <x v="467"/>
    <n v="92.936000000000007"/>
    <n v="89.585999999999999"/>
  </r>
  <r>
    <x v="9"/>
    <x v="468"/>
    <n v="92.936000000000007"/>
    <n v="89.085999999999999"/>
  </r>
  <r>
    <x v="9"/>
    <x v="469"/>
    <n v="92.936000000000007"/>
    <n v="88.835999999999999"/>
  </r>
  <r>
    <x v="9"/>
    <x v="137"/>
    <n v="92.936000000000007"/>
    <n v="88.695999999999998"/>
  </r>
  <r>
    <x v="9"/>
    <x v="470"/>
    <n v="92.936000000000007"/>
    <n v="88.335999999999999"/>
  </r>
  <r>
    <x v="9"/>
    <x v="471"/>
    <n v="92.936000000000007"/>
    <n v="88.135999999999996"/>
  </r>
  <r>
    <x v="9"/>
    <x v="472"/>
    <n v="92.936000000000007"/>
    <n v="88.206000000000003"/>
  </r>
  <r>
    <x v="9"/>
    <x v="473"/>
    <n v="92.936000000000007"/>
    <n v="88.256"/>
  </r>
  <r>
    <x v="9"/>
    <x v="474"/>
    <n v="92.936000000000007"/>
    <n v="88.936000000000007"/>
  </r>
  <r>
    <x v="9"/>
    <x v="390"/>
    <n v="92.936000000000007"/>
    <n v="90.156000000000006"/>
  </r>
  <r>
    <x v="9"/>
    <x v="144"/>
    <n v="92.936000000000007"/>
    <n v="90.965999999999994"/>
  </r>
  <r>
    <x v="9"/>
    <x v="475"/>
    <n v="92.936000000000007"/>
    <n v="90.465999999999994"/>
  </r>
  <r>
    <x v="9"/>
    <x v="476"/>
    <n v="92.936000000000007"/>
    <n v="88.835999999999999"/>
  </r>
  <r>
    <x v="9"/>
    <x v="477"/>
    <n v="92.936000000000007"/>
    <n v="89.465999999999994"/>
  </r>
  <r>
    <x v="9"/>
    <x v="148"/>
    <n v="92.936000000000007"/>
    <n v="88.936000000000007"/>
  </r>
  <r>
    <x v="9"/>
    <x v="149"/>
    <n v="92.936000000000007"/>
    <n v="88.626000000000005"/>
  </r>
  <r>
    <x v="9"/>
    <x v="478"/>
    <n v="92.936000000000007"/>
    <n v="88.876000000000005"/>
  </r>
  <r>
    <x v="9"/>
    <x v="151"/>
    <n v="92.936000000000007"/>
    <n v="89.036000000000001"/>
  </r>
  <r>
    <x v="9"/>
    <x v="152"/>
    <n v="92.936000000000007"/>
    <n v="88.846000000000004"/>
  </r>
  <r>
    <x v="9"/>
    <x v="264"/>
    <n v="92.936000000000007"/>
    <n v="88.585999999999999"/>
  </r>
  <r>
    <x v="9"/>
    <x v="479"/>
    <n v="92.936000000000007"/>
    <n v="89.706000000000003"/>
  </r>
  <r>
    <x v="9"/>
    <x v="155"/>
    <n v="92.936000000000007"/>
    <n v="90.936000000000007"/>
  </r>
  <r>
    <x v="9"/>
    <x v="480"/>
    <n v="92.936000000000007"/>
    <n v="91.195999999999998"/>
  </r>
  <r>
    <x v="9"/>
    <x v="481"/>
    <n v="92.936000000000007"/>
    <n v="90.786000000000001"/>
  </r>
  <r>
    <x v="9"/>
    <x v="482"/>
    <n v="92.936000000000007"/>
    <n v="90.165999999999997"/>
  </r>
  <r>
    <x v="9"/>
    <x v="483"/>
    <n v="92.936000000000007"/>
    <n v="89.406000000000006"/>
  </r>
  <r>
    <x v="9"/>
    <x v="484"/>
    <n v="92.936000000000007"/>
    <n v="89.376000000000005"/>
  </r>
  <r>
    <x v="9"/>
    <x v="159"/>
    <n v="92.936000000000007"/>
    <n v="88.695999999999998"/>
  </r>
  <r>
    <x v="9"/>
    <x v="485"/>
    <n v="92.936000000000007"/>
    <n v="88.426000000000002"/>
  </r>
  <r>
    <x v="9"/>
    <x v="161"/>
    <n v="92.936000000000007"/>
    <n v="88.225999999999999"/>
  </r>
  <r>
    <x v="9"/>
    <x v="162"/>
    <n v="92.936000000000007"/>
    <n v="87.975999999999999"/>
  </r>
  <r>
    <x v="9"/>
    <x v="486"/>
    <n v="92.936000000000007"/>
    <n v="88.126000000000005"/>
  </r>
  <r>
    <x v="9"/>
    <x v="487"/>
    <n v="92.936000000000007"/>
    <n v="90.135999999999996"/>
  </r>
  <r>
    <x v="9"/>
    <x v="488"/>
    <n v="92.936000000000007"/>
    <n v="90.686000000000007"/>
  </r>
  <r>
    <x v="9"/>
    <x v="489"/>
    <n v="92.936000000000007"/>
    <n v="91.075999999999993"/>
  </r>
  <r>
    <x v="9"/>
    <x v="490"/>
    <n v="92.936000000000007"/>
    <n v="90.325999999999993"/>
  </r>
  <r>
    <x v="9"/>
    <x v="491"/>
    <n v="92.936000000000007"/>
    <n v="89.596000000000004"/>
  </r>
  <r>
    <x v="9"/>
    <x v="492"/>
    <n v="92.936000000000007"/>
    <n v="88.936000000000007"/>
  </r>
  <r>
    <x v="9"/>
    <x v="493"/>
    <n v="92.936000000000007"/>
    <n v="88.465999999999994"/>
  </r>
  <r>
    <x v="9"/>
    <x v="494"/>
    <n v="92.936000000000007"/>
    <n v="88.066000000000003"/>
  </r>
  <r>
    <x v="9"/>
    <x v="265"/>
    <n v="92.936000000000007"/>
    <n v="87.855999999999995"/>
  </r>
  <r>
    <x v="9"/>
    <x v="81"/>
    <n v="92.936000000000007"/>
    <n v="87.706000000000003"/>
  </r>
  <r>
    <x v="9"/>
    <x v="82"/>
    <n v="92.936000000000007"/>
    <n v="87.616"/>
  </r>
  <r>
    <x v="9"/>
    <x v="495"/>
    <n v="92.936000000000007"/>
    <n v="88.046000000000006"/>
  </r>
  <r>
    <x v="9"/>
    <x v="84"/>
    <n v="92.936000000000007"/>
    <n v="89.146000000000001"/>
  </r>
  <r>
    <x v="9"/>
    <x v="85"/>
    <n v="92.936000000000007"/>
    <n v="90.936000000000007"/>
  </r>
  <r>
    <x v="9"/>
    <x v="227"/>
    <n v="92.936000000000007"/>
    <n v="91.215999999999994"/>
  </r>
  <r>
    <x v="9"/>
    <x v="8"/>
    <n v="92.936000000000007"/>
    <n v="90.335999999999999"/>
  </r>
  <r>
    <x v="9"/>
    <x v="496"/>
    <n v="92.936000000000007"/>
    <n v="89.876000000000005"/>
  </r>
  <r>
    <x v="9"/>
    <x v="497"/>
    <n v="92.936000000000007"/>
    <n v="89.116"/>
  </r>
  <r>
    <x v="9"/>
    <x v="89"/>
    <n v="92.936000000000007"/>
    <n v="88.965999999999994"/>
  </r>
  <r>
    <x v="9"/>
    <x v="90"/>
    <n v="92.936000000000007"/>
    <n v="88.316000000000003"/>
  </r>
  <r>
    <x v="9"/>
    <x v="268"/>
    <n v="92.936000000000007"/>
    <n v="87.975999999999999"/>
  </r>
  <r>
    <x v="9"/>
    <x v="92"/>
    <n v="92.936000000000007"/>
    <n v="87.796000000000006"/>
  </r>
  <r>
    <x v="9"/>
    <x v="93"/>
    <n v="92.936000000000007"/>
    <n v="87.605999999999995"/>
  </r>
  <r>
    <x v="9"/>
    <x v="94"/>
    <n v="92.936000000000007"/>
    <n v="87.766000000000005"/>
  </r>
  <r>
    <x v="9"/>
    <x v="95"/>
    <n v="92.936000000000007"/>
    <n v="88.585999999999999"/>
  </r>
  <r>
    <x v="9"/>
    <x v="96"/>
    <n v="92.936000000000007"/>
    <n v="90.176000000000002"/>
  </r>
  <r>
    <x v="9"/>
    <x v="187"/>
    <n v="92.936000000000007"/>
    <n v="90.945999999999998"/>
  </r>
  <r>
    <x v="9"/>
    <x v="98"/>
    <n v="92.936000000000007"/>
    <n v="90.316000000000003"/>
  </r>
  <r>
    <x v="9"/>
    <x v="99"/>
    <n v="92.936000000000007"/>
    <n v="89.736000000000004"/>
  </r>
  <r>
    <x v="9"/>
    <x v="100"/>
    <n v="92.936000000000007"/>
    <n v="88.885999999999996"/>
  </r>
  <r>
    <x v="9"/>
    <x v="101"/>
    <n v="92.936000000000007"/>
    <n v="88.516000000000005"/>
  </r>
  <r>
    <x v="9"/>
    <x v="102"/>
    <n v="92.936000000000007"/>
    <n v="88.075999999999993"/>
  </r>
  <r>
    <x v="9"/>
    <x v="269"/>
    <n v="92.936000000000007"/>
    <n v="87.906000000000006"/>
  </r>
  <r>
    <x v="9"/>
    <x v="104"/>
    <n v="92.936000000000007"/>
    <n v="87.745999999999995"/>
  </r>
  <r>
    <x v="9"/>
    <x v="27"/>
    <n v="92.936000000000007"/>
    <n v="87.816000000000003"/>
  </r>
  <r>
    <x v="9"/>
    <x v="105"/>
    <n v="92.936000000000007"/>
    <n v="88.096000000000004"/>
  </r>
  <r>
    <x v="9"/>
    <x v="106"/>
    <n v="92.936000000000007"/>
    <n v="88.805999999999997"/>
  </r>
  <r>
    <x v="9"/>
    <x v="107"/>
    <n v="92.936000000000007"/>
    <n v="90.846000000000004"/>
  </r>
  <r>
    <x v="9"/>
    <x v="61"/>
    <n v="92.936000000000007"/>
    <n v="91.116"/>
  </r>
  <r>
    <x v="9"/>
    <x v="498"/>
    <n v="92.936000000000007"/>
    <n v="90.275999999999996"/>
  </r>
  <r>
    <x v="9"/>
    <x v="499"/>
    <n v="92.936000000000007"/>
    <n v="89.415999999999997"/>
  </r>
  <r>
    <x v="9"/>
    <x v="500"/>
    <n v="92.936000000000007"/>
    <n v="89.055999999999997"/>
  </r>
  <r>
    <x v="9"/>
    <x v="69"/>
    <n v="92.936000000000007"/>
    <n v="88.436000000000007"/>
  </r>
  <r>
    <x v="9"/>
    <x v="70"/>
    <n v="92.936000000000007"/>
    <n v="88.135999999999996"/>
  </r>
  <r>
    <x v="9"/>
    <x v="71"/>
    <n v="92.936000000000007"/>
    <n v="87.165999999999997"/>
  </r>
  <r>
    <x v="9"/>
    <x v="501"/>
    <n v="92.936000000000007"/>
    <n v="87.715999999999994"/>
  </r>
  <r>
    <x v="9"/>
    <x v="73"/>
    <n v="92.936000000000007"/>
    <n v="88.436000000000007"/>
  </r>
  <r>
    <x v="9"/>
    <x v="74"/>
    <n v="92.936000000000007"/>
    <n v="89.555999999999997"/>
  </r>
  <r>
    <x v="9"/>
    <x v="75"/>
    <n v="92.936000000000007"/>
    <n v="91.105999999999995"/>
  </r>
  <r>
    <x v="9"/>
    <x v="76"/>
    <n v="92.936000000000007"/>
    <n v="90.555999999999997"/>
  </r>
  <r>
    <x v="9"/>
    <x v="502"/>
    <n v="92.936000000000007"/>
    <n v="89.706000000000003"/>
  </r>
  <r>
    <x v="9"/>
    <x v="78"/>
    <n v="92.936000000000007"/>
    <n v="89.506"/>
  </r>
  <r>
    <x v="9"/>
    <x v="79"/>
    <n v="92.936000000000007"/>
    <n v="89.036000000000001"/>
  </r>
  <r>
    <x v="10"/>
    <x v="486"/>
    <n v="99.039000000000001"/>
    <n v="93.608999999999995"/>
  </r>
  <r>
    <x v="10"/>
    <x v="488"/>
    <n v="99.039000000000001"/>
    <n v="95.819000000000003"/>
  </r>
  <r>
    <x v="10"/>
    <x v="492"/>
    <n v="99.039000000000001"/>
    <n v="93.769000000000005"/>
  </r>
  <r>
    <x v="10"/>
    <x v="265"/>
    <n v="99.039000000000001"/>
    <n v="92.989000000000004"/>
  </r>
  <r>
    <x v="10"/>
    <x v="81"/>
    <n v="99.039000000000001"/>
    <n v="92.948999999999998"/>
  </r>
  <r>
    <x v="10"/>
    <x v="82"/>
    <n v="99.039000000000001"/>
    <n v="93.028999999999996"/>
  </r>
  <r>
    <x v="10"/>
    <x v="495"/>
    <n v="99.039000000000001"/>
    <n v="93.338999999999999"/>
  </r>
  <r>
    <x v="10"/>
    <x v="84"/>
    <n v="99.039000000000001"/>
    <n v="94.069000000000003"/>
  </r>
  <r>
    <x v="10"/>
    <x v="85"/>
    <n v="99.039000000000001"/>
    <n v="95.478999999999999"/>
  </r>
  <r>
    <x v="10"/>
    <x v="227"/>
    <n v="99.039000000000001"/>
    <n v="96.039000000000001"/>
  </r>
  <r>
    <x v="10"/>
    <x v="8"/>
    <n v="99.039000000000001"/>
    <n v="95.019000000000005"/>
  </r>
  <r>
    <x v="10"/>
    <x v="496"/>
    <n v="99.039000000000001"/>
    <n v="94.459000000000003"/>
  </r>
  <r>
    <x v="10"/>
    <x v="497"/>
    <n v="99.039000000000001"/>
    <n v="93.819000000000003"/>
  </r>
  <r>
    <x v="10"/>
    <x v="89"/>
    <n v="99.039000000000001"/>
    <n v="93.739000000000004"/>
  </r>
  <r>
    <x v="10"/>
    <x v="90"/>
    <n v="99.039000000000001"/>
    <n v="93.319000000000003"/>
  </r>
  <r>
    <x v="10"/>
    <x v="268"/>
    <n v="99.039000000000001"/>
    <n v="93.198999999999998"/>
  </r>
  <r>
    <x v="10"/>
    <x v="92"/>
    <n v="99.039000000000001"/>
    <n v="93.028999999999996"/>
  </r>
  <r>
    <x v="10"/>
    <x v="93"/>
    <n v="99.039000000000001"/>
    <n v="93.108999999999995"/>
  </r>
  <r>
    <x v="10"/>
    <x v="94"/>
    <n v="99.039000000000001"/>
    <n v="93.338999999999999"/>
  </r>
  <r>
    <x v="10"/>
    <x v="95"/>
    <n v="99.039000000000001"/>
    <n v="94.429000000000002"/>
  </r>
  <r>
    <x v="10"/>
    <x v="96"/>
    <n v="99.039000000000001"/>
    <n v="95.679000000000002"/>
  </r>
  <r>
    <x v="10"/>
    <x v="187"/>
    <n v="99.039000000000001"/>
    <n v="95.938999999999993"/>
  </r>
  <r>
    <x v="10"/>
    <x v="98"/>
    <n v="99.039000000000001"/>
    <n v="94.959000000000003"/>
  </r>
  <r>
    <x v="10"/>
    <x v="99"/>
    <n v="99.039000000000001"/>
    <n v="94.319000000000003"/>
  </r>
  <r>
    <x v="10"/>
    <x v="100"/>
    <n v="99.039000000000001"/>
    <n v="93.858999999999995"/>
  </r>
  <r>
    <x v="10"/>
    <x v="101"/>
    <n v="99.039000000000001"/>
    <n v="93.569000000000003"/>
  </r>
  <r>
    <x v="10"/>
    <x v="102"/>
    <n v="99.039000000000001"/>
    <n v="93.338999999999999"/>
  </r>
  <r>
    <x v="10"/>
    <x v="269"/>
    <n v="99.039000000000001"/>
    <n v="93.138999999999996"/>
  </r>
  <r>
    <x v="10"/>
    <x v="104"/>
    <n v="99.039000000000001"/>
    <n v="93.058999999999997"/>
  </r>
  <r>
    <x v="10"/>
    <x v="27"/>
    <n v="99.039000000000001"/>
    <n v="93.338999999999999"/>
  </r>
  <r>
    <x v="10"/>
    <x v="105"/>
    <n v="99.039000000000001"/>
    <n v="93.558999999999997"/>
  </r>
  <r>
    <x v="10"/>
    <x v="106"/>
    <n v="99.039000000000001"/>
    <n v="94.289000000000001"/>
  </r>
  <r>
    <x v="10"/>
    <x v="107"/>
    <n v="99.039000000000001"/>
    <n v="95.909000000000006"/>
  </r>
  <r>
    <x v="10"/>
    <x v="61"/>
    <n v="99.039000000000001"/>
    <n v="96.198999999999998"/>
  </r>
  <r>
    <x v="10"/>
    <x v="498"/>
    <n v="99.039000000000001"/>
    <n v="94.948999999999998"/>
  </r>
  <r>
    <x v="10"/>
    <x v="499"/>
    <n v="99.039000000000001"/>
    <n v="94.129000000000005"/>
  </r>
  <r>
    <x v="10"/>
    <x v="500"/>
    <n v="99.039000000000001"/>
    <n v="93.909000000000006"/>
  </r>
  <r>
    <x v="10"/>
    <x v="69"/>
    <n v="99.039000000000001"/>
    <n v="93.478999999999999"/>
  </r>
  <r>
    <x v="10"/>
    <x v="70"/>
    <n v="99.039000000000001"/>
    <n v="93.289000000000001"/>
  </r>
  <r>
    <x v="10"/>
    <x v="71"/>
    <n v="99.039000000000001"/>
    <n v="93.489000000000004"/>
  </r>
  <r>
    <x v="10"/>
    <x v="501"/>
    <n v="99.039000000000001"/>
    <n v="93.119"/>
  </r>
  <r>
    <x v="10"/>
    <x v="73"/>
    <n v="99.039000000000001"/>
    <n v="93.938999999999993"/>
  </r>
  <r>
    <x v="10"/>
    <x v="74"/>
    <n v="99.039000000000001"/>
    <n v="95.558999999999997"/>
  </r>
  <r>
    <x v="10"/>
    <x v="75"/>
    <n v="99.039000000000001"/>
    <n v="96.009"/>
  </r>
  <r>
    <x v="10"/>
    <x v="76"/>
    <n v="99.039000000000001"/>
    <n v="95.239000000000004"/>
  </r>
  <r>
    <x v="10"/>
    <x v="502"/>
    <n v="99.039000000000001"/>
    <n v="94.198999999999998"/>
  </r>
  <r>
    <x v="10"/>
    <x v="78"/>
    <n v="99.039000000000001"/>
    <n v="94.069000000000003"/>
  </r>
  <r>
    <x v="10"/>
    <x v="79"/>
    <n v="99.039000000000001"/>
    <n v="94.058999999999997"/>
  </r>
  <r>
    <x v="11"/>
    <x v="486"/>
    <n v="86.58"/>
    <n v="80.3"/>
  </r>
  <r>
    <x v="11"/>
    <x v="488"/>
    <n v="86.58"/>
    <n v="80.83"/>
  </r>
  <r>
    <x v="11"/>
    <x v="492"/>
    <n v="86.58"/>
    <n v="80.290000000000006"/>
  </r>
  <r>
    <x v="11"/>
    <x v="265"/>
    <n v="86.58"/>
    <n v="79.91"/>
  </r>
  <r>
    <x v="11"/>
    <x v="81"/>
    <n v="86.58"/>
    <n v="79.92"/>
  </r>
  <r>
    <x v="11"/>
    <x v="82"/>
    <n v="86.58"/>
    <n v="79.84"/>
  </r>
  <r>
    <x v="11"/>
    <x v="495"/>
    <n v="86.58"/>
    <n v="80.03"/>
  </r>
  <r>
    <x v="11"/>
    <x v="84"/>
    <n v="86.58"/>
    <n v="80.489999999999995"/>
  </r>
  <r>
    <x v="11"/>
    <x v="85"/>
    <n v="86.58"/>
    <n v="80.94"/>
  </r>
  <r>
    <x v="11"/>
    <x v="227"/>
    <n v="86.58"/>
    <n v="81.290000000000006"/>
  </r>
  <r>
    <x v="11"/>
    <x v="87"/>
    <n v="86.58"/>
    <n v="81.19"/>
  </r>
  <r>
    <x v="11"/>
    <x v="496"/>
    <n v="86.58"/>
    <n v="80.81"/>
  </r>
  <r>
    <x v="11"/>
    <x v="497"/>
    <n v="86.58"/>
    <n v="80.45"/>
  </r>
  <r>
    <x v="11"/>
    <x v="89"/>
    <n v="86.58"/>
    <n v="80.48"/>
  </r>
  <r>
    <x v="11"/>
    <x v="90"/>
    <n v="86.58"/>
    <n v="80.150000000000006"/>
  </r>
  <r>
    <x v="11"/>
    <x v="268"/>
    <n v="86.58"/>
    <n v="80.03"/>
  </r>
  <r>
    <x v="11"/>
    <x v="92"/>
    <n v="86.58"/>
    <n v="79.8"/>
  </r>
  <r>
    <x v="11"/>
    <x v="93"/>
    <n v="86.58"/>
    <n v="79.78"/>
  </r>
  <r>
    <x v="11"/>
    <x v="94"/>
    <n v="86.58"/>
    <n v="79.8"/>
  </r>
  <r>
    <x v="11"/>
    <x v="95"/>
    <n v="86.58"/>
    <n v="80.31"/>
  </r>
  <r>
    <x v="11"/>
    <x v="96"/>
    <n v="86.58"/>
    <n v="80.84"/>
  </r>
  <r>
    <x v="11"/>
    <x v="187"/>
    <n v="86.58"/>
    <n v="81.22"/>
  </r>
  <r>
    <x v="11"/>
    <x v="98"/>
    <n v="86.58"/>
    <n v="81.08"/>
  </r>
  <r>
    <x v="11"/>
    <x v="99"/>
    <n v="86.58"/>
    <n v="80.72"/>
  </r>
  <r>
    <x v="11"/>
    <x v="100"/>
    <n v="86.58"/>
    <n v="80.400000000000006"/>
  </r>
  <r>
    <x v="11"/>
    <x v="101"/>
    <n v="86.58"/>
    <n v="80.06"/>
  </r>
  <r>
    <x v="11"/>
    <x v="102"/>
    <n v="86.58"/>
    <n v="80"/>
  </r>
  <r>
    <x v="11"/>
    <x v="269"/>
    <n v="86.58"/>
    <n v="79.88"/>
  </r>
  <r>
    <x v="11"/>
    <x v="104"/>
    <n v="86.58"/>
    <n v="79.83"/>
  </r>
  <r>
    <x v="11"/>
    <x v="27"/>
    <n v="86.58"/>
    <n v="79.94"/>
  </r>
  <r>
    <x v="11"/>
    <x v="105"/>
    <n v="86.58"/>
    <n v="80.06"/>
  </r>
  <r>
    <x v="11"/>
    <x v="106"/>
    <n v="86.58"/>
    <n v="80.28"/>
  </r>
  <r>
    <x v="11"/>
    <x v="107"/>
    <n v="86.58"/>
    <n v="80.86"/>
  </r>
  <r>
    <x v="11"/>
    <x v="61"/>
    <n v="86.58"/>
    <n v="81.23"/>
  </r>
  <r>
    <x v="11"/>
    <x v="498"/>
    <n v="86.58"/>
    <n v="81.010000000000005"/>
  </r>
  <r>
    <x v="11"/>
    <x v="499"/>
    <n v="86.58"/>
    <n v="80.72"/>
  </r>
  <r>
    <x v="11"/>
    <x v="500"/>
    <n v="86.58"/>
    <n v="80.430000000000007"/>
  </r>
  <r>
    <x v="11"/>
    <x v="69"/>
    <n v="86.58"/>
    <n v="80.11"/>
  </r>
  <r>
    <x v="11"/>
    <x v="70"/>
    <n v="86.58"/>
    <n v="79.87"/>
  </r>
  <r>
    <x v="11"/>
    <x v="71"/>
    <n v="86.58"/>
    <n v="79.69"/>
  </r>
  <r>
    <x v="11"/>
    <x v="501"/>
    <n v="86.58"/>
    <n v="79.48"/>
  </r>
  <r>
    <x v="11"/>
    <x v="73"/>
    <n v="86.58"/>
    <n v="80.099999999999994"/>
  </r>
  <r>
    <x v="11"/>
    <x v="74"/>
    <n v="86.58"/>
    <n v="80.58"/>
  </r>
  <r>
    <x v="11"/>
    <x v="75"/>
    <n v="86.58"/>
    <n v="81.12"/>
  </r>
  <r>
    <x v="11"/>
    <x v="76"/>
    <n v="86.58"/>
    <n v="81.040000000000006"/>
  </r>
  <r>
    <x v="11"/>
    <x v="502"/>
    <n v="86.58"/>
    <n v="80.72"/>
  </r>
  <r>
    <x v="11"/>
    <x v="78"/>
    <n v="86.58"/>
    <n v="80.91"/>
  </r>
  <r>
    <x v="11"/>
    <x v="79"/>
    <n v="86.58"/>
    <n v="80.7"/>
  </r>
  <r>
    <x v="12"/>
    <x v="503"/>
    <n v="103.06"/>
    <n v="98.16"/>
  </r>
  <r>
    <x v="12"/>
    <x v="504"/>
    <n v="103.06"/>
    <n v="98.16"/>
  </r>
  <r>
    <x v="12"/>
    <x v="505"/>
    <n v="103.06"/>
    <n v="97.85"/>
  </r>
  <r>
    <x v="12"/>
    <x v="506"/>
    <n v="103.06"/>
    <n v="97.8"/>
  </r>
  <r>
    <x v="12"/>
    <x v="507"/>
    <n v="103.06"/>
    <n v="97.96"/>
  </r>
  <r>
    <x v="12"/>
    <x v="508"/>
    <n v="103.06"/>
    <n v="98.8"/>
  </r>
  <r>
    <x v="12"/>
    <x v="509"/>
    <n v="103.06"/>
    <n v="99.26"/>
  </r>
  <r>
    <x v="12"/>
    <x v="510"/>
    <n v="103.06"/>
    <n v="99.48"/>
  </r>
  <r>
    <x v="12"/>
    <x v="276"/>
    <n v="103.06"/>
    <n v="99.01"/>
  </r>
  <r>
    <x v="12"/>
    <x v="277"/>
    <n v="103.06"/>
    <n v="98.55"/>
  </r>
  <r>
    <x v="12"/>
    <x v="511"/>
    <n v="103.06"/>
    <n v="98.36"/>
  </r>
  <r>
    <x v="12"/>
    <x v="351"/>
    <n v="103.06"/>
    <n v="97.93"/>
  </r>
  <r>
    <x v="12"/>
    <x v="352"/>
    <n v="103.06"/>
    <n v="97.73"/>
  </r>
  <r>
    <x v="12"/>
    <x v="512"/>
    <n v="103.06"/>
    <n v="97.8"/>
  </r>
  <r>
    <x v="12"/>
    <x v="354"/>
    <n v="103.06"/>
    <n v="97.66"/>
  </r>
  <r>
    <x v="12"/>
    <x v="111"/>
    <n v="103.06"/>
    <n v="97.41"/>
  </r>
  <r>
    <x v="12"/>
    <x v="513"/>
    <n v="103.06"/>
    <n v="97.61"/>
  </r>
  <r>
    <x v="12"/>
    <x v="514"/>
    <n v="103.06"/>
    <n v="98.25"/>
  </r>
  <r>
    <x v="12"/>
    <x v="515"/>
    <n v="103.06"/>
    <n v="98.96"/>
  </r>
  <r>
    <x v="12"/>
    <x v="516"/>
    <n v="103.06"/>
    <n v="99.06"/>
  </r>
  <r>
    <x v="12"/>
    <x v="360"/>
    <n v="103.06"/>
    <n v="99.02"/>
  </r>
  <r>
    <x v="12"/>
    <x v="361"/>
    <n v="103.06"/>
    <n v="98.66"/>
  </r>
  <r>
    <x v="12"/>
    <x v="517"/>
    <n v="103.06"/>
    <n v="98.52"/>
  </r>
  <r>
    <x v="12"/>
    <x v="518"/>
    <n v="103.06"/>
    <n v="98.21"/>
  </r>
  <r>
    <x v="12"/>
    <x v="119"/>
    <n v="103.06"/>
    <n v="98.11"/>
  </r>
  <r>
    <x v="12"/>
    <x v="519"/>
    <n v="103.06"/>
    <n v="97.96"/>
  </r>
  <r>
    <x v="12"/>
    <x v="365"/>
    <n v="103.06"/>
    <n v="97.66"/>
  </r>
  <r>
    <x v="12"/>
    <x v="366"/>
    <n v="103.06"/>
    <n v="97.66"/>
  </r>
  <r>
    <x v="12"/>
    <x v="123"/>
    <n v="103.06"/>
    <n v="97.81"/>
  </r>
  <r>
    <x v="12"/>
    <x v="124"/>
    <n v="103.06"/>
    <n v="99.56"/>
  </r>
  <r>
    <x v="12"/>
    <x v="368"/>
    <n v="103.06"/>
    <n v="99.07"/>
  </r>
  <r>
    <x v="12"/>
    <x v="520"/>
    <n v="103.06"/>
    <n v="99.16"/>
  </r>
  <r>
    <x v="12"/>
    <x v="125"/>
    <n v="103.06"/>
    <n v="99"/>
  </r>
  <r>
    <x v="12"/>
    <x v="126"/>
    <n v="103.06"/>
    <n v="98.51"/>
  </r>
  <r>
    <x v="12"/>
    <x v="371"/>
    <n v="103.06"/>
    <n v="98.16"/>
  </r>
  <r>
    <x v="12"/>
    <x v="372"/>
    <n v="103.06"/>
    <n v="97.91"/>
  </r>
  <r>
    <x v="12"/>
    <x v="373"/>
    <n v="103.06"/>
    <n v="97.86"/>
  </r>
  <r>
    <x v="12"/>
    <x v="130"/>
    <n v="103.06"/>
    <n v="97.76"/>
  </r>
  <r>
    <x v="12"/>
    <x v="521"/>
    <n v="103.06"/>
    <n v="97.56"/>
  </r>
  <r>
    <x v="12"/>
    <x v="375"/>
    <n v="103.06"/>
    <n v="97.26"/>
  </r>
  <r>
    <x v="12"/>
    <x v="133"/>
    <n v="103.06"/>
    <n v="97.16"/>
  </r>
  <r>
    <x v="12"/>
    <x v="377"/>
    <n v="103.06"/>
    <n v="97.56"/>
  </r>
  <r>
    <x v="12"/>
    <x v="522"/>
    <n v="103.06"/>
    <n v="98.41"/>
  </r>
  <r>
    <x v="12"/>
    <x v="523"/>
    <n v="103.06"/>
    <n v="98.99"/>
  </r>
  <r>
    <x v="12"/>
    <x v="380"/>
    <n v="103.06"/>
    <n v="98.89"/>
  </r>
  <r>
    <x v="12"/>
    <x v="136"/>
    <n v="103.06"/>
    <n v="98.43"/>
  </r>
  <r>
    <x v="12"/>
    <x v="382"/>
    <n v="103.06"/>
    <n v="98.08"/>
  </r>
  <r>
    <x v="12"/>
    <x v="383"/>
    <n v="103.06"/>
    <n v="97.81"/>
  </r>
  <r>
    <x v="12"/>
    <x v="384"/>
    <n v="103.06"/>
    <n v="97.61"/>
  </r>
  <r>
    <x v="12"/>
    <x v="303"/>
    <n v="103.06"/>
    <n v="97.36"/>
  </r>
  <r>
    <x v="12"/>
    <x v="386"/>
    <n v="103.06"/>
    <n v="97.17"/>
  </r>
  <r>
    <x v="12"/>
    <x v="387"/>
    <n v="103.06"/>
    <n v="97.16"/>
  </r>
  <r>
    <x v="12"/>
    <x v="524"/>
    <n v="103.06"/>
    <n v="97.06"/>
  </r>
  <r>
    <x v="12"/>
    <x v="389"/>
    <n v="103.06"/>
    <n v="98.02"/>
  </r>
  <r>
    <x v="12"/>
    <x v="390"/>
    <n v="103.06"/>
    <n v="97.81"/>
  </r>
  <r>
    <x v="12"/>
    <x v="525"/>
    <n v="103.06"/>
    <n v="98.87"/>
  </r>
  <r>
    <x v="12"/>
    <x v="526"/>
    <n v="103.06"/>
    <n v="98.66"/>
  </r>
  <r>
    <x v="12"/>
    <x v="392"/>
    <n v="103.06"/>
    <n v="98.44"/>
  </r>
  <r>
    <x v="12"/>
    <x v="147"/>
    <n v="103.06"/>
    <n v="97.66"/>
  </r>
  <r>
    <x v="12"/>
    <x v="394"/>
    <n v="103.06"/>
    <n v="97.88"/>
  </r>
  <r>
    <x v="12"/>
    <x v="395"/>
    <n v="103.06"/>
    <n v="97.65"/>
  </r>
  <r>
    <x v="12"/>
    <x v="527"/>
    <n v="103.06"/>
    <n v="97.68"/>
  </r>
  <r>
    <x v="12"/>
    <x v="396"/>
    <n v="103.06"/>
    <n v="97.83"/>
  </r>
  <r>
    <x v="12"/>
    <x v="397"/>
    <n v="103.06"/>
    <n v="97.66"/>
  </r>
  <r>
    <x v="12"/>
    <x v="153"/>
    <n v="103.06"/>
    <n v="97.51"/>
  </r>
  <r>
    <x v="12"/>
    <x v="528"/>
    <n v="103.06"/>
    <n v="98.4"/>
  </r>
  <r>
    <x v="12"/>
    <x v="529"/>
    <n v="103.06"/>
    <n v="98.9"/>
  </r>
  <r>
    <x v="12"/>
    <x v="530"/>
    <n v="103.06"/>
    <n v="99.09"/>
  </r>
  <r>
    <x v="12"/>
    <x v="481"/>
    <n v="103.06"/>
    <n v="99.02"/>
  </r>
  <r>
    <x v="12"/>
    <x v="398"/>
    <n v="103.06"/>
    <n v="98.78"/>
  </r>
  <r>
    <x v="12"/>
    <x v="158"/>
    <n v="103.06"/>
    <n v="98.25"/>
  </r>
  <r>
    <x v="12"/>
    <x v="400"/>
    <n v="103.06"/>
    <n v="98.16"/>
  </r>
  <r>
    <x v="12"/>
    <x v="401"/>
    <n v="103.06"/>
    <n v="97.72"/>
  </r>
  <r>
    <x v="12"/>
    <x v="531"/>
    <n v="103.06"/>
    <n v="97.64"/>
  </r>
  <r>
    <x v="12"/>
    <x v="402"/>
    <n v="103.06"/>
    <n v="97.42"/>
  </r>
  <r>
    <x v="12"/>
    <x v="162"/>
    <n v="103.06"/>
    <n v="97.22"/>
  </r>
  <r>
    <x v="12"/>
    <x v="532"/>
    <n v="103.06"/>
    <n v="97.16"/>
  </r>
  <r>
    <x v="12"/>
    <x v="405"/>
    <n v="103.06"/>
    <n v="98.24"/>
  </r>
  <r>
    <x v="12"/>
    <x v="49"/>
    <n v="103.06"/>
    <n v="98.56"/>
  </r>
  <r>
    <x v="12"/>
    <x v="407"/>
    <n v="103.06"/>
    <n v="98.26"/>
  </r>
  <r>
    <x v="12"/>
    <x v="408"/>
    <n v="103.06"/>
    <n v="98.49"/>
  </r>
  <r>
    <x v="12"/>
    <x v="409"/>
    <n v="103.06"/>
    <n v="98.3"/>
  </r>
  <r>
    <x v="12"/>
    <x v="50"/>
    <n v="103.06"/>
    <n v="97.94"/>
  </r>
  <r>
    <x v="12"/>
    <x v="410"/>
    <n v="103.06"/>
    <n v="97.63"/>
  </r>
  <r>
    <x v="12"/>
    <x v="411"/>
    <n v="103.06"/>
    <n v="97.25"/>
  </r>
  <r>
    <x v="12"/>
    <x v="1"/>
    <n v="103.06"/>
    <n v="97.16"/>
  </r>
  <r>
    <x v="12"/>
    <x v="173"/>
    <n v="103.06"/>
    <n v="97.86"/>
  </r>
  <r>
    <x v="12"/>
    <x v="533"/>
    <n v="103.06"/>
    <n v="97.76"/>
  </r>
  <r>
    <x v="12"/>
    <x v="412"/>
    <n v="103.06"/>
    <n v="97.2"/>
  </r>
  <r>
    <x v="12"/>
    <x v="534"/>
    <n v="103.06"/>
    <n v="97.96"/>
  </r>
  <r>
    <x v="12"/>
    <x v="535"/>
    <n v="103.06"/>
    <n v="98.11"/>
  </r>
  <r>
    <x v="12"/>
    <x v="86"/>
    <n v="103.06"/>
    <n v="98.16"/>
  </r>
  <r>
    <x v="12"/>
    <x v="8"/>
    <n v="103.06"/>
    <n v="98.14"/>
  </r>
  <r>
    <x v="12"/>
    <x v="415"/>
    <n v="103.06"/>
    <n v="98.66"/>
  </r>
  <r>
    <x v="12"/>
    <x v="416"/>
    <n v="103.06"/>
    <n v="98.04"/>
  </r>
  <r>
    <x v="12"/>
    <x v="417"/>
    <n v="103.06"/>
    <n v="97.96"/>
  </r>
  <r>
    <x v="12"/>
    <x v="418"/>
    <n v="103.06"/>
    <n v="97.04"/>
  </r>
  <r>
    <x v="12"/>
    <x v="419"/>
    <n v="103.06"/>
    <n v="97.06"/>
  </r>
  <r>
    <x v="12"/>
    <x v="420"/>
    <n v="103.06"/>
    <n v="98.71"/>
  </r>
  <r>
    <x v="12"/>
    <x v="55"/>
    <n v="103.06"/>
    <n v="99.21"/>
  </r>
  <r>
    <x v="12"/>
    <x v="421"/>
    <n v="103.06"/>
    <n v="99.16"/>
  </r>
  <r>
    <x v="12"/>
    <x v="326"/>
    <n v="103.06"/>
    <n v="98.76"/>
  </r>
  <r>
    <x v="12"/>
    <x v="422"/>
    <n v="103.06"/>
    <n v="98.15"/>
  </r>
  <r>
    <x v="12"/>
    <x v="423"/>
    <n v="103.06"/>
    <n v="98.16"/>
  </r>
  <r>
    <x v="12"/>
    <x v="57"/>
    <n v="103.06"/>
    <n v="97.81"/>
  </r>
  <r>
    <x v="12"/>
    <x v="424"/>
    <n v="103.06"/>
    <n v="97.56"/>
  </r>
  <r>
    <x v="12"/>
    <x v="27"/>
    <n v="103.06"/>
    <n v="97.46"/>
  </r>
  <r>
    <x v="12"/>
    <x v="425"/>
    <n v="103.06"/>
    <n v="97.99"/>
  </r>
  <r>
    <x v="12"/>
    <x v="59"/>
    <n v="103.06"/>
    <n v="97.96"/>
  </r>
  <r>
    <x v="12"/>
    <x v="60"/>
    <n v="103.06"/>
    <n v="98.6"/>
  </r>
  <r>
    <x v="12"/>
    <x v="61"/>
    <n v="103.06"/>
    <n v="99.16"/>
  </r>
  <r>
    <x v="12"/>
    <x v="426"/>
    <n v="103.06"/>
    <n v="98.96"/>
  </r>
  <r>
    <x v="12"/>
    <x v="335"/>
    <n v="103.06"/>
    <n v="98.24"/>
  </r>
  <r>
    <x v="12"/>
    <x v="63"/>
    <n v="103.06"/>
    <n v="98.06"/>
  </r>
  <r>
    <x v="12"/>
    <x v="35"/>
    <n v="103.06"/>
    <n v="97.86"/>
  </r>
  <r>
    <x v="12"/>
    <x v="427"/>
    <n v="103.06"/>
    <n v="98.76"/>
  </r>
  <r>
    <x v="12"/>
    <x v="37"/>
    <n v="103.06"/>
    <n v="97.41"/>
  </r>
  <r>
    <x v="12"/>
    <x v="428"/>
    <n v="103.06"/>
    <n v="97.16"/>
  </r>
  <r>
    <x v="12"/>
    <x v="429"/>
    <n v="103.06"/>
    <n v="96.93"/>
  </r>
  <r>
    <x v="12"/>
    <x v="41"/>
    <n v="103.06"/>
    <n v="98.06"/>
  </r>
  <r>
    <x v="12"/>
    <x v="42"/>
    <n v="103.06"/>
    <n v="99.66"/>
  </r>
  <r>
    <x v="12"/>
    <x v="44"/>
    <n v="103.06"/>
    <n v="99.26"/>
  </r>
  <r>
    <x v="12"/>
    <x v="66"/>
    <n v="103.06"/>
    <n v="98.48"/>
  </r>
  <r>
    <x v="12"/>
    <x v="67"/>
    <n v="103.06"/>
    <n v="98.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s v="PV"/>
    <s v="ALBONESE"/>
    <x v="0"/>
    <x v="0"/>
    <n v="113.49"/>
    <s v="soggiacenza statica"/>
    <n v="2.2599999999999998"/>
    <n v="111.23"/>
  </r>
  <r>
    <s v="PV"/>
    <s v="ALBONESE"/>
    <x v="0"/>
    <x v="1"/>
    <n v="113.49"/>
    <s v="soggiacenza statica"/>
    <n v="2.1800000000000002"/>
    <n v="111.31"/>
  </r>
  <r>
    <s v="PV"/>
    <s v="ALBONESE"/>
    <x v="0"/>
    <x v="2"/>
    <n v="113.49"/>
    <s v="soggiacenza statica"/>
    <n v="2.06"/>
    <n v="111.43"/>
  </r>
  <r>
    <s v="PV"/>
    <s v="ALBONESE"/>
    <x v="0"/>
    <x v="3"/>
    <n v="113.49"/>
    <s v="soggiacenza statica"/>
    <n v="2.04"/>
    <n v="111.45"/>
  </r>
  <r>
    <s v="PV"/>
    <s v="ALBONESE"/>
    <x v="0"/>
    <x v="4"/>
    <n v="113.49"/>
    <s v="soggiacenza statica"/>
    <n v="0.87"/>
    <n v="112.62"/>
  </r>
  <r>
    <s v="PV"/>
    <s v="ALBONESE"/>
    <x v="0"/>
    <x v="5"/>
    <n v="113.49"/>
    <s v="soggiacenza statica"/>
    <n v="0.75"/>
    <n v="112.74"/>
  </r>
  <r>
    <s v="PV"/>
    <s v="ALBONESE"/>
    <x v="0"/>
    <x v="6"/>
    <n v="113.49"/>
    <s v="soggiacenza statica"/>
    <n v="0.38"/>
    <n v="113.11"/>
  </r>
  <r>
    <s v="PV"/>
    <s v="ALBONESE"/>
    <x v="0"/>
    <x v="7"/>
    <n v="113.49"/>
    <s v="soggiacenza statica"/>
    <n v="0.7"/>
    <n v="112.79"/>
  </r>
  <r>
    <s v="PV"/>
    <s v="ALBONESE"/>
    <x v="0"/>
    <x v="8"/>
    <n v="113.49"/>
    <s v="soggiacenza statica"/>
    <n v="1.62"/>
    <n v="111.87"/>
  </r>
  <r>
    <s v="PV"/>
    <s v="ALBONESE"/>
    <x v="0"/>
    <x v="9"/>
    <n v="113.49"/>
    <s v="soggiacenza statica"/>
    <n v="1.9"/>
    <n v="111.59"/>
  </r>
  <r>
    <s v="PV"/>
    <s v="ALBONESE"/>
    <x v="0"/>
    <x v="10"/>
    <n v="113.49"/>
    <s v="soggiacenza statica"/>
    <n v="2.3199999999999998"/>
    <n v="111.17"/>
  </r>
  <r>
    <s v="PV"/>
    <s v="ALBONESE"/>
    <x v="0"/>
    <x v="11"/>
    <n v="113.49"/>
    <s v="soggiacenza statica"/>
    <n v="2.0299999999999998"/>
    <n v="111.46"/>
  </r>
  <r>
    <s v="PV"/>
    <s v="ALBONESE"/>
    <x v="0"/>
    <x v="12"/>
    <n v="113.49"/>
    <s v="soggiacenza statica"/>
    <n v="2.16"/>
    <n v="111.33"/>
  </r>
  <r>
    <s v="PV"/>
    <s v="ALBONESE"/>
    <x v="0"/>
    <x v="13"/>
    <n v="113.49"/>
    <s v="soggiacenza statica"/>
    <n v="2.1800000000000002"/>
    <n v="111.31"/>
  </r>
  <r>
    <s v="PV"/>
    <s v="ALBONESE"/>
    <x v="0"/>
    <x v="14"/>
    <n v="113.49"/>
    <s v="soggiacenza statica"/>
    <n v="2.1800000000000002"/>
    <n v="111.31"/>
  </r>
  <r>
    <s v="PV"/>
    <s v="ALBONESE"/>
    <x v="0"/>
    <x v="15"/>
    <n v="113.49"/>
    <s v="soggiacenza statica"/>
    <n v="2.0499999999999998"/>
    <n v="111.44"/>
  </r>
  <r>
    <s v="PV"/>
    <s v="ALBONESE"/>
    <x v="0"/>
    <x v="16"/>
    <n v="113.49"/>
    <s v="soggiacenza statica"/>
    <n v="2.2999999999999998"/>
    <n v="111.19"/>
  </r>
  <r>
    <s v="PV"/>
    <s v="ALBONESE"/>
    <x v="0"/>
    <x v="17"/>
    <n v="113.49"/>
    <s v="soggiacenza statica"/>
    <n v="0.65"/>
    <n v="112.84"/>
  </r>
  <r>
    <s v="PV"/>
    <s v="ALBONESE"/>
    <x v="0"/>
    <x v="18"/>
    <n v="113.49"/>
    <s v="soggiacenza statica"/>
    <n v="0.61"/>
    <n v="112.88"/>
  </r>
  <r>
    <s v="PV"/>
    <s v="ALBONESE"/>
    <x v="0"/>
    <x v="19"/>
    <n v="113.49"/>
    <s v="soggiacenza statica"/>
    <n v="1.1499999999999999"/>
    <n v="112.34"/>
  </r>
  <r>
    <s v="PV"/>
    <s v="ALBONESE"/>
    <x v="0"/>
    <x v="20"/>
    <n v="113.49"/>
    <s v="soggiacenza statica"/>
    <n v="1.65"/>
    <n v="111.84"/>
  </r>
  <r>
    <s v="PV"/>
    <s v="ALBONESE"/>
    <x v="0"/>
    <x v="21"/>
    <n v="113.49"/>
    <s v="soggiacenza statica"/>
    <n v="1.92"/>
    <n v="111.57"/>
  </r>
  <r>
    <s v="PV"/>
    <s v="ALBONESE"/>
    <x v="0"/>
    <x v="22"/>
    <n v="113.49"/>
    <s v="soggiacenza statica"/>
    <n v="2.02"/>
    <n v="111.47"/>
  </r>
  <r>
    <s v="PV"/>
    <s v="ALBONESE"/>
    <x v="0"/>
    <x v="23"/>
    <n v="113.49"/>
    <s v="soggiacenza statica"/>
    <n v="2.0699999999999998"/>
    <n v="111.42"/>
  </r>
  <r>
    <s v="PV"/>
    <s v="ALBONESE"/>
    <x v="0"/>
    <x v="24"/>
    <n v="113.49"/>
    <s v="soggiacenza statica"/>
    <n v="2.08"/>
    <n v="111.41"/>
  </r>
  <r>
    <s v="PV"/>
    <s v="ALBONESE"/>
    <x v="0"/>
    <x v="25"/>
    <n v="113.49"/>
    <s v="soggiacenza statica"/>
    <n v="2.1"/>
    <n v="111.39"/>
  </r>
  <r>
    <s v="PV"/>
    <s v="ALBONESE"/>
    <x v="0"/>
    <x v="26"/>
    <n v="113.49"/>
    <s v="soggiacenza statica"/>
    <n v="1.7"/>
    <n v="111.79"/>
  </r>
  <r>
    <s v="PV"/>
    <s v="ALBONESE"/>
    <x v="0"/>
    <x v="27"/>
    <n v="113.49"/>
    <s v="soggiacenza statica"/>
    <n v="1.2"/>
    <n v="112.29"/>
  </r>
  <r>
    <s v="PV"/>
    <s v="ALBONESE"/>
    <x v="0"/>
    <x v="28"/>
    <n v="113.49"/>
    <s v="soggiacenza statica"/>
    <n v="1.9"/>
    <n v="111.59"/>
  </r>
  <r>
    <s v="PV"/>
    <s v="ALBONESE"/>
    <x v="0"/>
    <x v="29"/>
    <n v="113.49"/>
    <s v="soggiacenza statica"/>
    <n v="0.56000000000000005"/>
    <n v="112.93"/>
  </r>
  <r>
    <s v="PV"/>
    <s v="ALBONESE"/>
    <x v="0"/>
    <x v="30"/>
    <n v="113.49"/>
    <s v="soggiacenza statica"/>
    <n v="0.8"/>
    <n v="112.69"/>
  </r>
  <r>
    <s v="PV"/>
    <s v="ALBONESE"/>
    <x v="0"/>
    <x v="31"/>
    <n v="113.49"/>
    <s v="soggiacenza statica"/>
    <n v="0.62"/>
    <n v="112.87"/>
  </r>
  <r>
    <s v="PV"/>
    <s v="ALBONESE"/>
    <x v="0"/>
    <x v="32"/>
    <n v="113.49"/>
    <s v="soggiacenza statica"/>
    <n v="1.62"/>
    <n v="111.87"/>
  </r>
  <r>
    <s v="PV"/>
    <s v="ALBONESE"/>
    <x v="0"/>
    <x v="33"/>
    <n v="113.49"/>
    <s v="soggiacenza statica"/>
    <n v="2.21"/>
    <n v="111.28"/>
  </r>
  <r>
    <s v="PV"/>
    <s v="ALBONESE"/>
    <x v="0"/>
    <x v="34"/>
    <n v="113.49"/>
    <s v="soggiacenza statica"/>
    <n v="1.64"/>
    <n v="111.85"/>
  </r>
  <r>
    <s v="PV"/>
    <s v="ALBONESE"/>
    <x v="0"/>
    <x v="35"/>
    <n v="113.49"/>
    <s v="soggiacenza statica"/>
    <n v="2"/>
    <n v="111.49"/>
  </r>
  <r>
    <s v="PV"/>
    <s v="ALBONESE"/>
    <x v="0"/>
    <x v="36"/>
    <n v="113.49"/>
    <s v="soggiacenza statica"/>
    <n v="2.13"/>
    <n v="111.36"/>
  </r>
  <r>
    <s v="PV"/>
    <s v="ALBONESE"/>
    <x v="0"/>
    <x v="37"/>
    <n v="113.49"/>
    <s v="soggiacenza statica"/>
    <n v="2.2000000000000002"/>
    <n v="111.29"/>
  </r>
  <r>
    <s v="PV"/>
    <s v="ALBONESE"/>
    <x v="0"/>
    <x v="38"/>
    <n v="113.49"/>
    <s v="soggiacenza statica"/>
    <n v="2.2799999999999998"/>
    <n v="111.21"/>
  </r>
  <r>
    <s v="PV"/>
    <s v="ALBONESE"/>
    <x v="0"/>
    <x v="39"/>
    <n v="113.49"/>
    <s v="soggiacenza statica"/>
    <n v="2.4"/>
    <n v="111.09"/>
  </r>
  <r>
    <s v="PV"/>
    <s v="ALBONESE"/>
    <x v="0"/>
    <x v="40"/>
    <n v="113.49"/>
    <s v="soggiacenza statica"/>
    <n v="1.64"/>
    <n v="111.85"/>
  </r>
  <r>
    <s v="PV"/>
    <s v="ALBONESE"/>
    <x v="0"/>
    <x v="41"/>
    <n v="113.49"/>
    <s v="soggiacenza statica"/>
    <n v="0.69"/>
    <n v="112.8"/>
  </r>
  <r>
    <s v="PV"/>
    <s v="ALBONESE"/>
    <x v="0"/>
    <x v="42"/>
    <n v="113.49"/>
    <s v="soggiacenza statica"/>
    <n v="0.56000000000000005"/>
    <n v="112.93"/>
  </r>
  <r>
    <s v="PV"/>
    <s v="ALBONESE"/>
    <x v="0"/>
    <x v="43"/>
    <n v="113.49"/>
    <s v="soggiacenza statica"/>
    <n v="0.35"/>
    <n v="113.14"/>
  </r>
  <r>
    <s v="PV"/>
    <s v="ALBONESE"/>
    <x v="0"/>
    <x v="44"/>
    <n v="113.49"/>
    <s v="soggiacenza statica"/>
    <n v="1.58"/>
    <n v="111.91"/>
  </r>
  <r>
    <s v="PV"/>
    <s v="ALBONESE"/>
    <x v="0"/>
    <x v="45"/>
    <n v="113.49"/>
    <s v="soggiacenza statica"/>
    <n v="1.93"/>
    <n v="111.56"/>
  </r>
  <r>
    <s v="PV"/>
    <s v="ALBONESE"/>
    <x v="0"/>
    <x v="46"/>
    <n v="113.49"/>
    <s v="soggiacenza statica"/>
    <n v="2"/>
    <n v="111.49"/>
  </r>
  <r>
    <s v="PV"/>
    <s v="CASSOLNOVO"/>
    <x v="1"/>
    <x v="47"/>
    <n v="117.58"/>
    <s v="soggiacenza statica"/>
    <n v="5.5"/>
    <n v="112.08"/>
  </r>
  <r>
    <s v="PV"/>
    <s v="CASSOLNOVO"/>
    <x v="1"/>
    <x v="48"/>
    <n v="117.58"/>
    <s v="soggiacenza statica"/>
    <n v="6.4"/>
    <n v="111.18"/>
  </r>
  <r>
    <s v="PV"/>
    <s v="CASSOLNOVO"/>
    <x v="1"/>
    <x v="49"/>
    <n v="117.58"/>
    <s v="soggiacenza statica"/>
    <n v="6.35"/>
    <n v="111.23"/>
  </r>
  <r>
    <s v="PV"/>
    <s v="CASSOLNOVO"/>
    <x v="1"/>
    <x v="50"/>
    <n v="117.58"/>
    <s v="soggiacenza statica"/>
    <n v="4.28"/>
    <n v="113.3"/>
  </r>
  <r>
    <s v="PV"/>
    <s v="CASSOLNOVO"/>
    <x v="1"/>
    <x v="51"/>
    <n v="117.58"/>
    <s v="soggiacenza statica"/>
    <n v="7.61"/>
    <n v="109.97"/>
  </r>
  <r>
    <s v="PV"/>
    <s v="CASSOLNOVO"/>
    <x v="1"/>
    <x v="52"/>
    <n v="117.58"/>
    <s v="soggiacenza statica"/>
    <n v="7.73"/>
    <n v="109.85"/>
  </r>
  <r>
    <s v="PV"/>
    <s v="CASSOLNOVO"/>
    <x v="1"/>
    <x v="53"/>
    <n v="117.58"/>
    <s v="soggiacenza statica"/>
    <n v="6.33"/>
    <n v="111.25"/>
  </r>
  <r>
    <s v="PV"/>
    <s v="CASSOLNOVO"/>
    <x v="1"/>
    <x v="7"/>
    <n v="117.58"/>
    <s v="soggiacenza statica"/>
    <n v="5.85"/>
    <n v="111.73"/>
  </r>
  <r>
    <s v="PV"/>
    <s v="CASSOLNOVO"/>
    <x v="1"/>
    <x v="54"/>
    <n v="117.58"/>
    <s v="soggiacenza statica"/>
    <n v="7.45"/>
    <n v="110.13"/>
  </r>
  <r>
    <s v="PV"/>
    <s v="CASSOLNOVO"/>
    <x v="1"/>
    <x v="55"/>
    <n v="117.58"/>
    <s v="soggiacenza statica"/>
    <n v="5.92"/>
    <n v="111.66"/>
  </r>
  <r>
    <s v="PV"/>
    <s v="CASSOLNOVO"/>
    <x v="1"/>
    <x v="56"/>
    <n v="117.58"/>
    <s v="soggiacenza statica"/>
    <n v="3.8"/>
    <n v="113.78"/>
  </r>
  <r>
    <s v="PV"/>
    <s v="CASSOLNOVO"/>
    <x v="1"/>
    <x v="57"/>
    <n v="117.58"/>
    <s v="soggiacenza statica"/>
    <n v="7.44"/>
    <n v="110.14"/>
  </r>
  <r>
    <s v="PV"/>
    <s v="CASSOLNOVO"/>
    <x v="1"/>
    <x v="58"/>
    <n v="117.58"/>
    <s v="soggiacenza statica"/>
    <n v="7.25"/>
    <n v="110.33"/>
  </r>
  <r>
    <s v="PV"/>
    <s v="CASSOLNOVO"/>
    <x v="1"/>
    <x v="59"/>
    <n v="117.58"/>
    <s v="soggiacenza statica"/>
    <n v="5.75"/>
    <n v="111.83"/>
  </r>
  <r>
    <s v="PV"/>
    <s v="CASSOLNOVO"/>
    <x v="1"/>
    <x v="60"/>
    <n v="117.58"/>
    <s v="soggiacenza statica"/>
    <n v="5"/>
    <n v="112.58"/>
  </r>
  <r>
    <s v="PV"/>
    <s v="CASSOLNOVO"/>
    <x v="1"/>
    <x v="61"/>
    <n v="117.58"/>
    <s v="soggiacenza statica"/>
    <n v="4.1399999999999997"/>
    <n v="113.44"/>
  </r>
  <r>
    <s v="PV"/>
    <s v="CASSOLNOVO"/>
    <x v="1"/>
    <x v="62"/>
    <n v="117.58"/>
    <s v="soggiacenza statica"/>
    <n v="4.2"/>
    <n v="113.38"/>
  </r>
  <r>
    <s v="PV"/>
    <s v="CASSOLNOVO"/>
    <x v="1"/>
    <x v="63"/>
    <n v="117.58"/>
    <s v="soggiacenza statica"/>
    <n v="6.6"/>
    <n v="110.98"/>
  </r>
  <r>
    <s v="PV"/>
    <s v="CASSOLNOVO"/>
    <x v="1"/>
    <x v="64"/>
    <n v="117.58"/>
    <s v="soggiacenza statica"/>
    <n v="7.5"/>
    <n v="110.08"/>
  </r>
  <r>
    <s v="PV"/>
    <s v="CASSOLNOVO"/>
    <x v="1"/>
    <x v="37"/>
    <n v="117.58"/>
    <s v="soggiacenza statica"/>
    <n v="8.1999999999999993"/>
    <n v="109.38"/>
  </r>
  <r>
    <s v="PV"/>
    <s v="CASSOLNOVO"/>
    <x v="1"/>
    <x v="65"/>
    <n v="117.58"/>
    <s v="soggiacenza statica"/>
    <n v="6.9"/>
    <n v="110.68"/>
  </r>
  <r>
    <s v="PV"/>
    <s v="CASSOLNOVO"/>
    <x v="1"/>
    <x v="66"/>
    <n v="117.58"/>
    <s v="soggiacenza statica"/>
    <n v="4"/>
    <n v="113.58"/>
  </r>
  <r>
    <s v="PV"/>
    <s v="CASSOLNOVO"/>
    <x v="1"/>
    <x v="67"/>
    <n v="117.58"/>
    <s v="soggiacenza statica"/>
    <n v="6"/>
    <n v="111.58"/>
  </r>
  <r>
    <s v="PV"/>
    <s v="CASSOLNOVO"/>
    <x v="1"/>
    <x v="68"/>
    <n v="117.58"/>
    <s v="soggiacenza statica"/>
    <n v="6.95"/>
    <n v="110.63"/>
  </r>
  <r>
    <s v="PV"/>
    <s v="CASSOLNOVO"/>
    <x v="1"/>
    <x v="69"/>
    <n v="117.58"/>
    <s v="soggiacenza statica"/>
    <n v="6.03"/>
    <n v="111.55"/>
  </r>
  <r>
    <s v="PV"/>
    <s v="CASTELLO D'AGOGNA"/>
    <x v="2"/>
    <x v="70"/>
    <n v="108.154"/>
    <s v="soggiacenza statica"/>
    <n v="2.33"/>
    <n v="105.824"/>
  </r>
  <r>
    <s v="PV"/>
    <s v="CASTELLO D'AGOGNA"/>
    <x v="2"/>
    <x v="71"/>
    <n v="108.154"/>
    <s v="soggiacenza statica"/>
    <n v="2.86"/>
    <n v="105.294"/>
  </r>
  <r>
    <s v="PV"/>
    <s v="CASTELLO D'AGOGNA"/>
    <x v="2"/>
    <x v="72"/>
    <n v="108.154"/>
    <s v="soggiacenza statica"/>
    <n v="3.07"/>
    <n v="105.084"/>
  </r>
  <r>
    <s v="PV"/>
    <s v="CASTELLO D'AGOGNA"/>
    <x v="2"/>
    <x v="73"/>
    <n v="108.154"/>
    <s v="soggiacenza statica"/>
    <n v="3.34"/>
    <n v="104.81399999999999"/>
  </r>
  <r>
    <s v="PV"/>
    <s v="CASTELLO D'AGOGNA"/>
    <x v="2"/>
    <x v="74"/>
    <n v="108.154"/>
    <s v="soggiacenza statica"/>
    <n v="2.85"/>
    <n v="105.304"/>
  </r>
  <r>
    <s v="PV"/>
    <s v="CASTELLO D'AGOGNA"/>
    <x v="2"/>
    <x v="75"/>
    <n v="108.154"/>
    <s v="soggiacenza statica"/>
    <n v="2.1"/>
    <n v="106.054"/>
  </r>
  <r>
    <s v="PV"/>
    <s v="CASTELLO D'AGOGNA"/>
    <x v="2"/>
    <x v="76"/>
    <n v="108.154"/>
    <s v="soggiacenza statica"/>
    <n v="1.45"/>
    <n v="106.70399999999999"/>
  </r>
  <r>
    <s v="PV"/>
    <s v="CASTELLO D'AGOGNA"/>
    <x v="2"/>
    <x v="77"/>
    <n v="108.154"/>
    <s v="soggiacenza statica"/>
    <n v="1.39"/>
    <n v="106.764"/>
  </r>
  <r>
    <s v="PV"/>
    <s v="CASTELLO D'AGOGNA"/>
    <x v="2"/>
    <x v="78"/>
    <n v="108.154"/>
    <s v="soggiacenza statica"/>
    <n v="2.0699999999999998"/>
    <n v="106.084"/>
  </r>
  <r>
    <s v="PV"/>
    <s v="CASTELLO D'AGOGNA"/>
    <x v="2"/>
    <x v="79"/>
    <n v="108.154"/>
    <s v="soggiacenza statica"/>
    <n v="2.37"/>
    <n v="105.78400000000001"/>
  </r>
  <r>
    <s v="PV"/>
    <s v="CASTELLO D'AGOGNA"/>
    <x v="2"/>
    <x v="80"/>
    <n v="108.154"/>
    <s v="soggiacenza statica"/>
    <n v="1.99"/>
    <n v="106.164"/>
  </r>
  <r>
    <s v="PV"/>
    <s v="CASTELLO D'AGOGNA"/>
    <x v="2"/>
    <x v="81"/>
    <n v="108.154"/>
    <s v="soggiacenza statica"/>
    <n v="2.1800000000000002"/>
    <n v="105.974"/>
  </r>
  <r>
    <s v="PV"/>
    <s v="CASTELLO D'AGOGNA"/>
    <x v="2"/>
    <x v="82"/>
    <n v="108.154"/>
    <s v="soggiacenza statica"/>
    <n v="2.57"/>
    <n v="105.584"/>
  </r>
  <r>
    <s v="PV"/>
    <s v="CASTELLO D'AGOGNA"/>
    <x v="2"/>
    <x v="83"/>
    <n v="108.154"/>
    <s v="soggiacenza statica"/>
    <n v="1.93"/>
    <n v="106.224"/>
  </r>
  <r>
    <s v="PV"/>
    <s v="CASTELLO D'AGOGNA"/>
    <x v="2"/>
    <x v="84"/>
    <n v="108.154"/>
    <s v="soggiacenza statica"/>
    <n v="1.45"/>
    <n v="106.70399999999999"/>
  </r>
  <r>
    <s v="PV"/>
    <s v="CASTELLO D'AGOGNA"/>
    <x v="2"/>
    <x v="85"/>
    <n v="108.154"/>
    <s v="soggiacenza statica"/>
    <n v="1.47"/>
    <n v="106.684"/>
  </r>
  <r>
    <s v="PV"/>
    <s v="CASTELLO D'AGOGNA"/>
    <x v="2"/>
    <x v="86"/>
    <n v="108.154"/>
    <s v="soggiacenza statica"/>
    <n v="2.25"/>
    <n v="105.904"/>
  </r>
  <r>
    <s v="PV"/>
    <s v="CASTELLO D'AGOGNA"/>
    <x v="2"/>
    <x v="87"/>
    <n v="108.154"/>
    <s v="soggiacenza statica"/>
    <n v="2.37"/>
    <n v="105.78400000000001"/>
  </r>
  <r>
    <s v="PV"/>
    <s v="CASTELLO D'AGOGNA"/>
    <x v="2"/>
    <x v="88"/>
    <n v="108.154"/>
    <s v="soggiacenza statica"/>
    <n v="2.41"/>
    <n v="105.744"/>
  </r>
  <r>
    <s v="PV"/>
    <s v="CASTELLO D'AGOGNA"/>
    <x v="2"/>
    <x v="89"/>
    <n v="108.154"/>
    <s v="soggiacenza statica"/>
    <n v="2.4"/>
    <n v="105.754"/>
  </r>
  <r>
    <s v="PV"/>
    <s v="CASTELLO D'AGOGNA"/>
    <x v="2"/>
    <x v="90"/>
    <n v="108.154"/>
    <s v="soggiacenza statica"/>
    <n v="2.93"/>
    <n v="105.224"/>
  </r>
  <r>
    <s v="PV"/>
    <s v="CASTELLO D'AGOGNA"/>
    <x v="3"/>
    <x v="91"/>
    <n v="107.215"/>
    <s v="soggiacenza statica"/>
    <n v="5.54"/>
    <n v="101.675"/>
  </r>
  <r>
    <s v="PV"/>
    <s v="CASTELLO D'AGOGNA"/>
    <x v="3"/>
    <x v="92"/>
    <n v="107.215"/>
    <s v="soggiacenza statica"/>
    <n v="5.5"/>
    <n v="101.715"/>
  </r>
  <r>
    <s v="PV"/>
    <s v="CASTELLO D'AGOGNA"/>
    <x v="3"/>
    <x v="93"/>
    <n v="107.215"/>
    <s v="soggiacenza statica"/>
    <n v="5.64"/>
    <n v="101.575"/>
  </r>
  <r>
    <s v="PV"/>
    <s v="CASTELLO D'AGOGNA"/>
    <x v="3"/>
    <x v="94"/>
    <n v="107.215"/>
    <s v="soggiacenza statica"/>
    <n v="5.16"/>
    <n v="102.05500000000001"/>
  </r>
  <r>
    <s v="PV"/>
    <s v="CASTELLO D'AGOGNA"/>
    <x v="3"/>
    <x v="95"/>
    <n v="107.215"/>
    <s v="soggiacenza statica"/>
    <n v="3.95"/>
    <n v="103.265"/>
  </r>
  <r>
    <s v="PV"/>
    <s v="CASTELLO D'AGOGNA"/>
    <x v="3"/>
    <x v="96"/>
    <n v="107.215"/>
    <s v="soggiacenza statica"/>
    <n v="2.5099999999999998"/>
    <n v="104.705"/>
  </r>
  <r>
    <s v="PV"/>
    <s v="CASTELLO D'AGOGNA"/>
    <x v="3"/>
    <x v="97"/>
    <n v="107.215"/>
    <s v="soggiacenza statica"/>
    <n v="2.41"/>
    <n v="104.80500000000001"/>
  </r>
  <r>
    <s v="PV"/>
    <s v="CASTELLO D'AGOGNA"/>
    <x v="3"/>
    <x v="98"/>
    <n v="107.215"/>
    <s v="soggiacenza statica"/>
    <n v="3.57"/>
    <n v="103.645"/>
  </r>
  <r>
    <s v="PV"/>
    <s v="CASTELLO D'AGOGNA"/>
    <x v="3"/>
    <x v="99"/>
    <n v="107.215"/>
    <s v="soggiacenza statica"/>
    <n v="4.43"/>
    <n v="102.785"/>
  </r>
  <r>
    <s v="PV"/>
    <s v="CASTELLO D'AGOGNA"/>
    <x v="3"/>
    <x v="100"/>
    <n v="107.215"/>
    <s v="soggiacenza statica"/>
    <n v="4.62"/>
    <n v="102.595"/>
  </r>
  <r>
    <s v="PV"/>
    <s v="CASTELLO D'AGOGNA"/>
    <x v="3"/>
    <x v="101"/>
    <n v="107.215"/>
    <s v="soggiacenza statica"/>
    <n v="4.78"/>
    <n v="102.435"/>
  </r>
  <r>
    <s v="PV"/>
    <s v="CASTELLO D'AGOGNA"/>
    <x v="3"/>
    <x v="102"/>
    <n v="107.215"/>
    <s v="soggiacenza statica"/>
    <n v="5.2"/>
    <n v="102.015"/>
  </r>
  <r>
    <s v="PV"/>
    <s v="CASTELLO D'AGOGNA"/>
    <x v="3"/>
    <x v="103"/>
    <n v="107.215"/>
    <s v="soggiacenza statica"/>
    <n v="5.29"/>
    <n v="101.925"/>
  </r>
  <r>
    <s v="PV"/>
    <s v="CASTELLO D'AGOGNA"/>
    <x v="3"/>
    <x v="104"/>
    <n v="107.215"/>
    <s v="soggiacenza statica"/>
    <n v="5.24"/>
    <n v="101.97499999999999"/>
  </r>
  <r>
    <s v="PV"/>
    <s v="CASTELLO D'AGOGNA"/>
    <x v="3"/>
    <x v="105"/>
    <n v="107.215"/>
    <s v="soggiacenza statica"/>
    <n v="5.12"/>
    <n v="102.095"/>
  </r>
  <r>
    <s v="PV"/>
    <s v="CASTELLO D'AGOGNA"/>
    <x v="3"/>
    <x v="106"/>
    <n v="107.215"/>
    <s v="soggiacenza statica"/>
    <n v="3.83"/>
    <n v="103.38500000000001"/>
  </r>
  <r>
    <s v="PV"/>
    <s v="CASTELLO D'AGOGNA"/>
    <x v="3"/>
    <x v="107"/>
    <n v="107.215"/>
    <s v="soggiacenza statica"/>
    <n v="2.6"/>
    <n v="104.61499999999999"/>
  </r>
  <r>
    <s v="PV"/>
    <s v="CASTELLO D'AGOGNA"/>
    <x v="3"/>
    <x v="108"/>
    <n v="107.215"/>
    <s v="soggiacenza statica"/>
    <n v="1.9"/>
    <n v="105.315"/>
  </r>
  <r>
    <s v="PV"/>
    <s v="CASTELLO D'AGOGNA"/>
    <x v="3"/>
    <x v="109"/>
    <n v="107.215"/>
    <s v="soggiacenza statica"/>
    <n v="3.72"/>
    <n v="103.495"/>
  </r>
  <r>
    <s v="PV"/>
    <s v="CASTELLO D'AGOGNA"/>
    <x v="3"/>
    <x v="110"/>
    <n v="107.215"/>
    <s v="soggiacenza statica"/>
    <n v="4.41"/>
    <n v="102.80500000000001"/>
  </r>
  <r>
    <s v="PV"/>
    <s v="CASTELLO D'AGOGNA"/>
    <x v="3"/>
    <x v="111"/>
    <n v="107.215"/>
    <s v="soggiacenza statica"/>
    <n v="4.83"/>
    <n v="102.38500000000001"/>
  </r>
  <r>
    <s v="PV"/>
    <s v="CASTELLO D'AGOGNA"/>
    <x v="3"/>
    <x v="112"/>
    <n v="107.215"/>
    <s v="soggiacenza statica"/>
    <n v="4.96"/>
    <n v="102.255"/>
  </r>
  <r>
    <s v="PV"/>
    <s v="CASTELLO D'AGOGNA"/>
    <x v="3"/>
    <x v="113"/>
    <n v="107.215"/>
    <s v="soggiacenza statica"/>
    <n v="5"/>
    <n v="102.215"/>
  </r>
  <r>
    <s v="PV"/>
    <s v="CASTELLO D'AGOGNA"/>
    <x v="3"/>
    <x v="114"/>
    <n v="107.215"/>
    <s v="soggiacenza statica"/>
    <n v="5.26"/>
    <n v="101.955"/>
  </r>
  <r>
    <s v="PV"/>
    <s v="CASTELLO D'AGOGNA"/>
    <x v="3"/>
    <x v="115"/>
    <n v="107.215"/>
    <s v="soggiacenza statica"/>
    <n v="5.25"/>
    <n v="101.965"/>
  </r>
  <r>
    <s v="PV"/>
    <s v="CASTELLO D'AGOGNA"/>
    <x v="3"/>
    <x v="116"/>
    <n v="107.215"/>
    <s v="soggiacenza statica"/>
    <n v="4.6399999999999997"/>
    <n v="102.575"/>
  </r>
  <r>
    <s v="PV"/>
    <s v="CASTELLO D'AGOGNA"/>
    <x v="3"/>
    <x v="117"/>
    <n v="107.215"/>
    <s v="soggiacenza statica"/>
    <n v="3.81"/>
    <n v="103.405"/>
  </r>
  <r>
    <s v="PV"/>
    <s v="CASTELLO D'AGOGNA"/>
    <x v="3"/>
    <x v="118"/>
    <n v="107.215"/>
    <s v="soggiacenza statica"/>
    <n v="2.67"/>
    <n v="104.545"/>
  </r>
  <r>
    <s v="PV"/>
    <s v="CASTELLO D'AGOGNA"/>
    <x v="3"/>
    <x v="62"/>
    <n v="107.215"/>
    <s v="soggiacenza statica"/>
    <n v="2.6"/>
    <n v="104.61499999999999"/>
  </r>
  <r>
    <s v="PV"/>
    <s v="CILAVEGNA"/>
    <x v="4"/>
    <x v="119"/>
    <n v="115.89700000000001"/>
    <s v="soggiacenza statica"/>
    <n v="3.9"/>
    <n v="111.997"/>
  </r>
  <r>
    <s v="PV"/>
    <s v="CILAVEGNA"/>
    <x v="4"/>
    <x v="120"/>
    <n v="115.89700000000001"/>
    <s v="soggiacenza statica"/>
    <n v="4"/>
    <n v="111.89700000000001"/>
  </r>
  <r>
    <s v="PV"/>
    <s v="CILAVEGNA"/>
    <x v="4"/>
    <x v="121"/>
    <n v="115.89700000000001"/>
    <s v="soggiacenza statica"/>
    <n v="4.05"/>
    <n v="111.84699999999999"/>
  </r>
  <r>
    <s v="PV"/>
    <s v="CILAVEGNA"/>
    <x v="4"/>
    <x v="122"/>
    <n v="115.89700000000001"/>
    <s v="soggiacenza statica"/>
    <n v="3.98"/>
    <n v="111.917"/>
  </r>
  <r>
    <s v="PV"/>
    <s v="CILAVEGNA"/>
    <x v="4"/>
    <x v="123"/>
    <n v="115.89700000000001"/>
    <s v="soggiacenza statica"/>
    <n v="3.46"/>
    <n v="112.437"/>
  </r>
  <r>
    <s v="PV"/>
    <s v="CILAVEGNA"/>
    <x v="4"/>
    <x v="124"/>
    <n v="115.89700000000001"/>
    <s v="soggiacenza statica"/>
    <n v="3.9"/>
    <n v="111.997"/>
  </r>
  <r>
    <s v="PV"/>
    <s v="CILAVEGNA"/>
    <x v="4"/>
    <x v="125"/>
    <n v="115.89700000000001"/>
    <s v="soggiacenza statica"/>
    <n v="3.29"/>
    <n v="112.607"/>
  </r>
  <r>
    <s v="PV"/>
    <s v="CILAVEGNA"/>
    <x v="4"/>
    <x v="126"/>
    <n v="115.89700000000001"/>
    <s v="soggiacenza statica"/>
    <n v="3.4"/>
    <n v="112.497"/>
  </r>
  <r>
    <s v="PV"/>
    <s v="CILAVEGNA"/>
    <x v="4"/>
    <x v="127"/>
    <n v="115.89700000000001"/>
    <s v="soggiacenza statica"/>
    <n v="3.58"/>
    <n v="112.31699999999999"/>
  </r>
  <r>
    <s v="PV"/>
    <s v="CILAVEGNA"/>
    <x v="4"/>
    <x v="128"/>
    <n v="115.89700000000001"/>
    <s v="soggiacenza statica"/>
    <n v="4.01"/>
    <n v="111.887"/>
  </r>
  <r>
    <s v="PV"/>
    <s v="CILAVEGNA"/>
    <x v="4"/>
    <x v="129"/>
    <n v="115.89700000000001"/>
    <s v="soggiacenza statica"/>
    <n v="4.05"/>
    <n v="111.84699999999999"/>
  </r>
  <r>
    <s v="PV"/>
    <s v="CILAVEGNA"/>
    <x v="4"/>
    <x v="130"/>
    <n v="115.89700000000001"/>
    <s v="soggiacenza statica"/>
    <n v="3.87"/>
    <n v="112.027"/>
  </r>
  <r>
    <s v="PV"/>
    <s v="CILAVEGNA"/>
    <x v="4"/>
    <x v="131"/>
    <n v="115.89700000000001"/>
    <s v="soggiacenza statica"/>
    <n v="2.7"/>
    <n v="113.197"/>
  </r>
  <r>
    <s v="PV"/>
    <s v="CILAVEGNA"/>
    <x v="4"/>
    <x v="132"/>
    <n v="115.89700000000001"/>
    <s v="soggiacenza statica"/>
    <n v="3.72"/>
    <n v="112.17700000000001"/>
  </r>
  <r>
    <s v="PV"/>
    <s v="CILAVEGNA"/>
    <x v="4"/>
    <x v="133"/>
    <n v="115.89700000000001"/>
    <s v="soggiacenza statica"/>
    <n v="3.72"/>
    <n v="112.17700000000001"/>
  </r>
  <r>
    <s v="PV"/>
    <s v="CILAVEGNA"/>
    <x v="4"/>
    <x v="134"/>
    <n v="115.89700000000001"/>
    <s v="soggiacenza statica"/>
    <n v="3.96"/>
    <n v="111.937"/>
  </r>
  <r>
    <s v="PV"/>
    <s v="CILAVEGNA"/>
    <x v="4"/>
    <x v="135"/>
    <n v="115.89700000000001"/>
    <s v="soggiacenza statica"/>
    <n v="3.5"/>
    <n v="112.39700000000001"/>
  </r>
  <r>
    <s v="PV"/>
    <s v="CILAVEGNA"/>
    <x v="4"/>
    <x v="136"/>
    <n v="115.89700000000001"/>
    <s v="soggiacenza statica"/>
    <n v="2.98"/>
    <n v="112.917"/>
  </r>
  <r>
    <s v="PV"/>
    <s v="CILAVEGNA"/>
    <x v="4"/>
    <x v="137"/>
    <n v="115.89700000000001"/>
    <s v="soggiacenza statica"/>
    <n v="3.4"/>
    <n v="112.497"/>
  </r>
  <r>
    <s v="PV"/>
    <s v="CILAVEGNA"/>
    <x v="4"/>
    <x v="138"/>
    <n v="115.89700000000001"/>
    <s v="soggiacenza statica"/>
    <n v="3.38"/>
    <n v="112.517"/>
  </r>
  <r>
    <s v="PV"/>
    <s v="CILAVEGNA"/>
    <x v="4"/>
    <x v="139"/>
    <n v="115.89700000000001"/>
    <s v="soggiacenza statica"/>
    <n v="3.68"/>
    <n v="112.217"/>
  </r>
  <r>
    <s v="PV"/>
    <s v="CILAVEGNA"/>
    <x v="4"/>
    <x v="140"/>
    <n v="115.89700000000001"/>
    <s v="soggiacenza statica"/>
    <n v="3.7"/>
    <n v="112.197"/>
  </r>
  <r>
    <s v="PV"/>
    <s v="CILAVEGNA"/>
    <x v="4"/>
    <x v="141"/>
    <n v="115.89700000000001"/>
    <s v="soggiacenza statica"/>
    <n v="3.7"/>
    <n v="112.197"/>
  </r>
  <r>
    <s v="PV"/>
    <s v="CILAVEGNA"/>
    <x v="4"/>
    <x v="142"/>
    <n v="115.89700000000001"/>
    <s v="soggiacenza statica"/>
    <n v="3.9"/>
    <n v="111.997"/>
  </r>
  <r>
    <s v="PV"/>
    <s v="CILAVEGNA"/>
    <x v="4"/>
    <x v="143"/>
    <n v="115.89700000000001"/>
    <s v="soggiacenza statica"/>
    <n v="3.75"/>
    <n v="112.14700000000001"/>
  </r>
  <r>
    <s v="PV"/>
    <s v="CILAVEGNA"/>
    <x v="4"/>
    <x v="144"/>
    <n v="115.89700000000001"/>
    <s v="soggiacenza statica"/>
    <n v="3.7"/>
    <n v="112.197"/>
  </r>
  <r>
    <s v="PV"/>
    <s v="CILAVEGNA"/>
    <x v="4"/>
    <x v="145"/>
    <n v="115.89700000000001"/>
    <s v="soggiacenza statica"/>
    <n v="3.88"/>
    <n v="112.017"/>
  </r>
  <r>
    <s v="PV"/>
    <s v="CILAVEGNA"/>
    <x v="4"/>
    <x v="146"/>
    <n v="115.89700000000001"/>
    <s v="soggiacenza statica"/>
    <n v="3.42"/>
    <n v="112.477"/>
  </r>
  <r>
    <s v="PV"/>
    <s v="CILAVEGNA"/>
    <x v="4"/>
    <x v="147"/>
    <n v="115.89700000000001"/>
    <s v="soggiacenza statica"/>
    <n v="4"/>
    <n v="111.89700000000001"/>
  </r>
  <r>
    <s v="PV"/>
    <s v="CILAVEGNA"/>
    <x v="4"/>
    <x v="148"/>
    <n v="115.89700000000001"/>
    <s v="soggiacenza statica"/>
    <n v="2.85"/>
    <n v="113.047"/>
  </r>
  <r>
    <s v="PV"/>
    <s v="CILAVEGNA"/>
    <x v="4"/>
    <x v="149"/>
    <n v="115.89700000000001"/>
    <s v="soggiacenza statica"/>
    <n v="2.8"/>
    <n v="113.09699999999999"/>
  </r>
  <r>
    <s v="PV"/>
    <s v="CILAVEGNA"/>
    <x v="4"/>
    <x v="150"/>
    <n v="115.89700000000001"/>
    <s v="soggiacenza statica"/>
    <n v="3.35"/>
    <n v="112.547"/>
  </r>
  <r>
    <s v="PV"/>
    <s v="CILAVEGNA"/>
    <x v="4"/>
    <x v="151"/>
    <n v="115.89700000000001"/>
    <s v="soggiacenza statica"/>
    <n v="3.78"/>
    <n v="112.117"/>
  </r>
  <r>
    <s v="PV"/>
    <s v="CILAVEGNA"/>
    <x v="4"/>
    <x v="152"/>
    <n v="115.89700000000001"/>
    <s v="soggiacenza statica"/>
    <n v="3.8"/>
    <n v="112.09699999999999"/>
  </r>
  <r>
    <s v="PV"/>
    <s v="CILAVEGNA"/>
    <x v="4"/>
    <x v="153"/>
    <n v="115.89700000000001"/>
    <s v="soggiacenza statica"/>
    <n v="3.93"/>
    <n v="111.967"/>
  </r>
  <r>
    <s v="PV"/>
    <s v="CILAVEGNA"/>
    <x v="4"/>
    <x v="154"/>
    <n v="115.89700000000001"/>
    <s v="soggiacenza statica"/>
    <n v="4.0599999999999996"/>
    <n v="111.837"/>
  </r>
  <r>
    <s v="PV"/>
    <s v="CILAVEGNA"/>
    <x v="4"/>
    <x v="155"/>
    <n v="115.89700000000001"/>
    <s v="soggiacenza statica"/>
    <n v="4"/>
    <n v="111.89700000000001"/>
  </r>
  <r>
    <s v="PV"/>
    <s v="CILAVEGNA"/>
    <x v="4"/>
    <x v="156"/>
    <n v="115.89700000000001"/>
    <s v="soggiacenza statica"/>
    <n v="4.2"/>
    <n v="111.697"/>
  </r>
  <r>
    <s v="PV"/>
    <s v="CILAVEGNA"/>
    <x v="4"/>
    <x v="157"/>
    <n v="115.89700000000001"/>
    <s v="soggiacenza statica"/>
    <n v="3.82"/>
    <n v="112.077"/>
  </r>
  <r>
    <s v="PV"/>
    <s v="CILAVEGNA"/>
    <x v="4"/>
    <x v="158"/>
    <n v="115.89700000000001"/>
    <s v="soggiacenza statica"/>
    <n v="3.75"/>
    <n v="112.14700000000001"/>
  </r>
  <r>
    <s v="PV"/>
    <s v="CILAVEGNA"/>
    <x v="4"/>
    <x v="159"/>
    <n v="115.89700000000001"/>
    <s v="soggiacenza statica"/>
    <n v="4.05"/>
    <n v="111.84699999999999"/>
  </r>
  <r>
    <s v="PV"/>
    <s v="CILAVEGNA"/>
    <x v="4"/>
    <x v="160"/>
    <n v="115.89700000000001"/>
    <s v="soggiacenza statica"/>
    <n v="3.9"/>
    <n v="111.997"/>
  </r>
  <r>
    <s v="PV"/>
    <s v="CILAVEGNA"/>
    <x v="4"/>
    <x v="161"/>
    <n v="115.89700000000001"/>
    <s v="soggiacenza statica"/>
    <n v="4.9000000000000004"/>
    <n v="110.997"/>
  </r>
  <r>
    <s v="PV"/>
    <s v="CILAVEGNA"/>
    <x v="4"/>
    <x v="162"/>
    <n v="115.89700000000001"/>
    <s v="soggiacenza statica"/>
    <n v="4.05"/>
    <n v="111.84699999999999"/>
  </r>
  <r>
    <s v="PV"/>
    <s v="CILAVEGNA"/>
    <x v="4"/>
    <x v="163"/>
    <n v="115.89700000000001"/>
    <s v="soggiacenza statica"/>
    <n v="5.9"/>
    <n v="109.997"/>
  </r>
  <r>
    <s v="PV"/>
    <s v="CILAVEGNA"/>
    <x v="4"/>
    <x v="164"/>
    <n v="115.89700000000001"/>
    <s v="soggiacenza statica"/>
    <n v="3.8"/>
    <n v="112.09699999999999"/>
  </r>
  <r>
    <s v="PV"/>
    <s v="CILAVEGNA"/>
    <x v="4"/>
    <x v="165"/>
    <n v="115.89700000000001"/>
    <s v="soggiacenza statica"/>
    <n v="3.9"/>
    <n v="111.997"/>
  </r>
  <r>
    <s v="PV"/>
    <s v="CILAVEGNA"/>
    <x v="4"/>
    <x v="166"/>
    <n v="115.89700000000001"/>
    <s v="soggiacenza statica"/>
    <n v="3.98"/>
    <n v="111.917"/>
  </r>
  <r>
    <s v="PV"/>
    <s v="CILAVEGNA"/>
    <x v="4"/>
    <x v="167"/>
    <n v="115.89700000000001"/>
    <s v="soggiacenza statica"/>
    <n v="3.45"/>
    <n v="112.447"/>
  </r>
  <r>
    <s v="PV"/>
    <s v="CILAVEGNA"/>
    <x v="4"/>
    <x v="168"/>
    <n v="115.89700000000001"/>
    <s v="soggiacenza statica"/>
    <n v="3.91"/>
    <n v="111.98699999999999"/>
  </r>
  <r>
    <s v="PV"/>
    <s v="CILAVEGNA"/>
    <x v="4"/>
    <x v="169"/>
    <n v="115.89700000000001"/>
    <s v="soggiacenza statica"/>
    <n v="3.08"/>
    <n v="112.81699999999999"/>
  </r>
  <r>
    <s v="PV"/>
    <s v="CILAVEGNA"/>
    <x v="4"/>
    <x v="170"/>
    <n v="115.89700000000001"/>
    <s v="soggiacenza statica"/>
    <n v="3.08"/>
    <n v="112.81699999999999"/>
  </r>
  <r>
    <s v="PV"/>
    <s v="CILAVEGNA"/>
    <x v="4"/>
    <x v="171"/>
    <n v="115.89700000000001"/>
    <s v="soggiacenza statica"/>
    <n v="3.45"/>
    <n v="112.447"/>
  </r>
  <r>
    <s v="PV"/>
    <s v="CILAVEGNA"/>
    <x v="4"/>
    <x v="172"/>
    <n v="115.89700000000001"/>
    <s v="soggiacenza statica"/>
    <n v="3.45"/>
    <n v="112.447"/>
  </r>
  <r>
    <s v="PV"/>
    <s v="CILAVEGNA"/>
    <x v="4"/>
    <x v="173"/>
    <n v="115.89700000000001"/>
    <s v="soggiacenza statica"/>
    <n v="3.5"/>
    <n v="112.39700000000001"/>
  </r>
  <r>
    <s v="PV"/>
    <s v="CILAVEGNA"/>
    <x v="4"/>
    <x v="174"/>
    <n v="115.89700000000001"/>
    <s v="soggiacenza statica"/>
    <n v="3.5"/>
    <n v="112.39700000000001"/>
  </r>
  <r>
    <s v="PV"/>
    <s v="CILAVEGNA"/>
    <x v="4"/>
    <x v="175"/>
    <n v="115.89700000000001"/>
    <s v="soggiacenza statica"/>
    <n v="3.4"/>
    <n v="112.497"/>
  </r>
  <r>
    <s v="PV"/>
    <s v="CILAVEGNA"/>
    <x v="4"/>
    <x v="176"/>
    <n v="115.89700000000001"/>
    <s v="soggiacenza statica"/>
    <n v="3.38"/>
    <n v="112.517"/>
  </r>
  <r>
    <s v="PV"/>
    <s v="CILAVEGNA"/>
    <x v="4"/>
    <x v="177"/>
    <n v="115.89700000000001"/>
    <s v="soggiacenza statica"/>
    <n v="3.95"/>
    <n v="111.947"/>
  </r>
  <r>
    <s v="PV"/>
    <s v="CILAVEGNA"/>
    <x v="4"/>
    <x v="178"/>
    <n v="115.89700000000001"/>
    <s v="soggiacenza statica"/>
    <n v="3.5"/>
    <n v="112.39700000000001"/>
  </r>
  <r>
    <s v="PV"/>
    <s v="CILAVEGNA"/>
    <x v="4"/>
    <x v="179"/>
    <n v="115.89700000000001"/>
    <s v="soggiacenza statica"/>
    <n v="3.55"/>
    <n v="112.34699999999999"/>
  </r>
  <r>
    <s v="PV"/>
    <s v="CILAVEGNA"/>
    <x v="4"/>
    <x v="180"/>
    <n v="115.89700000000001"/>
    <s v="soggiacenza statica"/>
    <n v="3.5"/>
    <n v="112.39700000000001"/>
  </r>
  <r>
    <s v="PV"/>
    <s v="CILAVEGNA"/>
    <x v="4"/>
    <x v="181"/>
    <n v="115.89700000000001"/>
    <s v="soggiacenza statica"/>
    <n v="3.47"/>
    <n v="112.42700000000001"/>
  </r>
  <r>
    <s v="PV"/>
    <s v="CILAVEGNA"/>
    <x v="4"/>
    <x v="182"/>
    <n v="115.89700000000001"/>
    <s v="soggiacenza statica"/>
    <n v="3.45"/>
    <n v="112.447"/>
  </r>
  <r>
    <s v="PV"/>
    <s v="CILAVEGNA"/>
    <x v="4"/>
    <x v="183"/>
    <n v="115.89700000000001"/>
    <s v="soggiacenza statica"/>
    <n v="3.9"/>
    <n v="111.997"/>
  </r>
  <r>
    <s v="PV"/>
    <s v="CILAVEGNA"/>
    <x v="4"/>
    <x v="184"/>
    <n v="115.89700000000001"/>
    <s v="soggiacenza statica"/>
    <n v="3.82"/>
    <n v="112.077"/>
  </r>
  <r>
    <s v="PV"/>
    <s v="CILAVEGNA"/>
    <x v="4"/>
    <x v="185"/>
    <n v="115.89700000000001"/>
    <s v="soggiacenza statica"/>
    <n v="3.7"/>
    <n v="112.197"/>
  </r>
  <r>
    <s v="PV"/>
    <s v="CILAVEGNA"/>
    <x v="4"/>
    <x v="186"/>
    <n v="115.89700000000001"/>
    <s v="soggiacenza statica"/>
    <n v="4"/>
    <n v="111.89700000000001"/>
  </r>
  <r>
    <s v="PV"/>
    <s v="CILAVEGNA"/>
    <x v="4"/>
    <x v="187"/>
    <n v="115.89700000000001"/>
    <s v="soggiacenza statica"/>
    <n v="3.92"/>
    <n v="111.977"/>
  </r>
  <r>
    <s v="PV"/>
    <s v="CILAVEGNA"/>
    <x v="4"/>
    <x v="188"/>
    <n v="115.89700000000001"/>
    <s v="soggiacenza statica"/>
    <n v="4.0199999999999996"/>
    <n v="111.877"/>
  </r>
  <r>
    <s v="PV"/>
    <s v="CILAVEGNA"/>
    <x v="4"/>
    <x v="189"/>
    <n v="115.89700000000001"/>
    <s v="soggiacenza statica"/>
    <n v="3.9"/>
    <n v="111.997"/>
  </r>
  <r>
    <s v="PV"/>
    <s v="CILAVEGNA"/>
    <x v="4"/>
    <x v="190"/>
    <n v="115.89700000000001"/>
    <s v="soggiacenza statica"/>
    <n v="3.88"/>
    <n v="112.017"/>
  </r>
  <r>
    <s v="PV"/>
    <s v="CILAVEGNA"/>
    <x v="4"/>
    <x v="191"/>
    <n v="115.89700000000001"/>
    <s v="soggiacenza statica"/>
    <n v="3.9"/>
    <n v="111.997"/>
  </r>
  <r>
    <s v="PV"/>
    <s v="CILAVEGNA"/>
    <x v="4"/>
    <x v="192"/>
    <n v="115.89700000000001"/>
    <s v="soggiacenza statica"/>
    <n v="3.51"/>
    <n v="112.387"/>
  </r>
  <r>
    <s v="PV"/>
    <s v="CILAVEGNA"/>
    <x v="4"/>
    <x v="193"/>
    <n v="115.89700000000001"/>
    <s v="soggiacenza statica"/>
    <n v="3.8"/>
    <n v="112.09699999999999"/>
  </r>
  <r>
    <s v="PV"/>
    <s v="CILAVEGNA"/>
    <x v="4"/>
    <x v="194"/>
    <n v="115.89700000000001"/>
    <s v="soggiacenza statica"/>
    <n v="3.7"/>
    <n v="112.197"/>
  </r>
  <r>
    <s v="PV"/>
    <s v="CILAVEGNA"/>
    <x v="4"/>
    <x v="195"/>
    <n v="115.89700000000001"/>
    <s v="soggiacenza statica"/>
    <n v="3.7"/>
    <n v="112.197"/>
  </r>
  <r>
    <s v="PV"/>
    <s v="CILAVEGNA"/>
    <x v="4"/>
    <x v="196"/>
    <n v="115.89700000000001"/>
    <s v="soggiacenza statica"/>
    <n v="3.62"/>
    <n v="112.277"/>
  </r>
  <r>
    <s v="PV"/>
    <s v="CILAVEGNA"/>
    <x v="4"/>
    <x v="197"/>
    <n v="115.89700000000001"/>
    <s v="soggiacenza statica"/>
    <n v="3.76"/>
    <n v="112.137"/>
  </r>
  <r>
    <s v="PV"/>
    <s v="CILAVEGNA"/>
    <x v="4"/>
    <x v="198"/>
    <n v="115.89700000000001"/>
    <s v="soggiacenza statica"/>
    <n v="4.3"/>
    <n v="111.59699999999999"/>
  </r>
  <r>
    <s v="PV"/>
    <s v="CILAVEGNA"/>
    <x v="4"/>
    <x v="199"/>
    <n v="115.89700000000001"/>
    <s v="soggiacenza statica"/>
    <n v="4.4000000000000004"/>
    <n v="111.497"/>
  </r>
  <r>
    <s v="PV"/>
    <s v="CILAVEGNA"/>
    <x v="4"/>
    <x v="200"/>
    <n v="115.89700000000001"/>
    <s v="soggiacenza statica"/>
    <n v="3.75"/>
    <n v="112.14700000000001"/>
  </r>
  <r>
    <s v="PV"/>
    <s v="CILAVEGNA"/>
    <x v="4"/>
    <x v="201"/>
    <n v="115.89700000000001"/>
    <s v="soggiacenza statica"/>
    <n v="4.2"/>
    <n v="111.697"/>
  </r>
  <r>
    <s v="PV"/>
    <s v="CILAVEGNA"/>
    <x v="4"/>
    <x v="202"/>
    <n v="115.89700000000001"/>
    <s v="soggiacenza statica"/>
    <n v="3.69"/>
    <n v="112.20699999999999"/>
  </r>
  <r>
    <s v="PV"/>
    <s v="CILAVEGNA"/>
    <x v="4"/>
    <x v="203"/>
    <n v="115.89700000000001"/>
    <s v="soggiacenza statica"/>
    <n v="3.55"/>
    <n v="112.34699999999999"/>
  </r>
  <r>
    <s v="PV"/>
    <s v="CILAVEGNA"/>
    <x v="4"/>
    <x v="204"/>
    <n v="115.89700000000001"/>
    <s v="soggiacenza statica"/>
    <n v="3.5"/>
    <n v="112.39700000000001"/>
  </r>
  <r>
    <s v="PV"/>
    <s v="CILAVEGNA"/>
    <x v="4"/>
    <x v="205"/>
    <n v="115.89700000000001"/>
    <s v="soggiacenza statica"/>
    <n v="3.9"/>
    <n v="111.997"/>
  </r>
  <r>
    <s v="PV"/>
    <s v="CILAVEGNA"/>
    <x v="4"/>
    <x v="206"/>
    <n v="115.89700000000001"/>
    <s v="soggiacenza statica"/>
    <n v="3.8"/>
    <n v="112.09699999999999"/>
  </r>
  <r>
    <s v="PV"/>
    <s v="CILAVEGNA"/>
    <x v="4"/>
    <x v="207"/>
    <n v="115.89700000000001"/>
    <s v="soggiacenza statica"/>
    <n v="4.0999999999999996"/>
    <n v="111.797"/>
  </r>
  <r>
    <s v="PV"/>
    <s v="CILAVEGNA"/>
    <x v="4"/>
    <x v="208"/>
    <n v="115.89700000000001"/>
    <s v="soggiacenza statica"/>
    <n v="4.3"/>
    <n v="111.59699999999999"/>
  </r>
  <r>
    <s v="PV"/>
    <s v="CILAVEGNA"/>
    <x v="4"/>
    <x v="209"/>
    <n v="115.89700000000001"/>
    <s v="soggiacenza statica"/>
    <n v="4.2"/>
    <n v="111.697"/>
  </r>
  <r>
    <s v="PV"/>
    <s v="CILAVEGNA"/>
    <x v="4"/>
    <x v="210"/>
    <n v="115.89700000000001"/>
    <s v="soggiacenza statica"/>
    <n v="3.92"/>
    <n v="111.977"/>
  </r>
  <r>
    <s v="PV"/>
    <s v="CILAVEGNA"/>
    <x v="4"/>
    <x v="211"/>
    <n v="115.89700000000001"/>
    <s v="soggiacenza statica"/>
    <n v="3.95"/>
    <n v="111.947"/>
  </r>
  <r>
    <s v="PV"/>
    <s v="CILAVEGNA"/>
    <x v="4"/>
    <x v="16"/>
    <n v="115.89700000000001"/>
    <s v="soggiacenza statica"/>
    <n v="3.7"/>
    <n v="112.197"/>
  </r>
  <r>
    <s v="PV"/>
    <s v="CILAVEGNA"/>
    <x v="4"/>
    <x v="212"/>
    <n v="115.89700000000001"/>
    <s v="soggiacenza statica"/>
    <n v="3.64"/>
    <n v="112.25700000000001"/>
  </r>
  <r>
    <s v="PV"/>
    <s v="CILAVEGNA"/>
    <x v="4"/>
    <x v="213"/>
    <n v="115.89700000000001"/>
    <s v="soggiacenza statica"/>
    <n v="3.7"/>
    <n v="112.197"/>
  </r>
  <r>
    <s v="PV"/>
    <s v="CILAVEGNA"/>
    <x v="4"/>
    <x v="214"/>
    <n v="115.89700000000001"/>
    <s v="soggiacenza statica"/>
    <n v="3.6"/>
    <n v="112.297"/>
  </r>
  <r>
    <s v="PV"/>
    <s v="CILAVEGNA"/>
    <x v="4"/>
    <x v="215"/>
    <n v="115.89700000000001"/>
    <s v="soggiacenza statica"/>
    <n v="3.51"/>
    <n v="112.387"/>
  </r>
  <r>
    <s v="PV"/>
    <s v="CILAVEGNA"/>
    <x v="4"/>
    <x v="21"/>
    <n v="115.89700000000001"/>
    <s v="soggiacenza statica"/>
    <n v="3.7"/>
    <n v="112.197"/>
  </r>
  <r>
    <s v="PV"/>
    <s v="CILAVEGNA"/>
    <x v="4"/>
    <x v="22"/>
    <n v="115.89700000000001"/>
    <s v="soggiacenza statica"/>
    <n v="3.58"/>
    <n v="112.31699999999999"/>
  </r>
  <r>
    <s v="PV"/>
    <s v="CILAVEGNA"/>
    <x v="4"/>
    <x v="216"/>
    <n v="115.89700000000001"/>
    <s v="soggiacenza statica"/>
    <n v="3.63"/>
    <n v="112.267"/>
  </r>
  <r>
    <s v="PV"/>
    <s v="CILAVEGNA"/>
    <x v="4"/>
    <x v="217"/>
    <n v="115.89700000000001"/>
    <s v="soggiacenza statica"/>
    <n v="3.81"/>
    <n v="112.087"/>
  </r>
  <r>
    <s v="PV"/>
    <s v="CILAVEGNA"/>
    <x v="4"/>
    <x v="218"/>
    <n v="115.89700000000001"/>
    <s v="soggiacenza statica"/>
    <n v="3.89"/>
    <n v="112.00700000000001"/>
  </r>
  <r>
    <s v="PV"/>
    <s v="CILAVEGNA"/>
    <x v="4"/>
    <x v="27"/>
    <n v="115.89700000000001"/>
    <s v="soggiacenza statica"/>
    <n v="3.93"/>
    <n v="111.967"/>
  </r>
  <r>
    <s v="PV"/>
    <s v="CILAVEGNA"/>
    <x v="4"/>
    <x v="28"/>
    <n v="115.89700000000001"/>
    <s v="soggiacenza statica"/>
    <n v="5.01"/>
    <n v="110.887"/>
  </r>
  <r>
    <s v="PV"/>
    <s v="CILAVEGNA"/>
    <x v="4"/>
    <x v="29"/>
    <n v="115.89700000000001"/>
    <s v="soggiacenza statica"/>
    <n v="3.96"/>
    <n v="111.937"/>
  </r>
  <r>
    <s v="PV"/>
    <s v="CILAVEGNA"/>
    <x v="4"/>
    <x v="219"/>
    <n v="115.89700000000001"/>
    <s v="soggiacenza statica"/>
    <n v="4"/>
    <n v="111.89700000000001"/>
  </r>
  <r>
    <s v="PV"/>
    <s v="CILAVEGNA"/>
    <x v="4"/>
    <x v="220"/>
    <n v="115.89700000000001"/>
    <s v="soggiacenza statica"/>
    <n v="4.01"/>
    <n v="111.887"/>
  </r>
  <r>
    <s v="PV"/>
    <s v="CILAVEGNA"/>
    <x v="4"/>
    <x v="32"/>
    <n v="115.89700000000001"/>
    <s v="soggiacenza statica"/>
    <n v="3.98"/>
    <n v="111.917"/>
  </r>
  <r>
    <s v="PV"/>
    <s v="CILAVEGNA"/>
    <x v="4"/>
    <x v="221"/>
    <n v="115.89700000000001"/>
    <s v="soggiacenza statica"/>
    <n v="3.65"/>
    <n v="112.247"/>
  </r>
  <r>
    <s v="PV"/>
    <s v="FERRERA ERBOGNONE"/>
    <x v="5"/>
    <x v="222"/>
    <n v="86.799000000000007"/>
    <s v="soggiacenza statica"/>
    <n v="6.88"/>
    <n v="79.918999999999997"/>
  </r>
  <r>
    <s v="PV"/>
    <s v="FERRERA ERBOGNONE"/>
    <x v="5"/>
    <x v="223"/>
    <n v="86.799000000000007"/>
    <s v="soggiacenza statica"/>
    <n v="7.39"/>
    <n v="79.409000000000006"/>
  </r>
  <r>
    <s v="PV"/>
    <s v="FERRERA ERBOGNONE"/>
    <x v="5"/>
    <x v="224"/>
    <n v="86.799000000000007"/>
    <s v="soggiacenza statica"/>
    <n v="7.43"/>
    <n v="79.369"/>
  </r>
  <r>
    <s v="PV"/>
    <s v="FERRERA ERBOGNONE"/>
    <x v="5"/>
    <x v="225"/>
    <n v="86.799000000000007"/>
    <s v="soggiacenza statica"/>
    <n v="7.9"/>
    <n v="78.899000000000001"/>
  </r>
  <r>
    <s v="PV"/>
    <s v="FERRERA ERBOGNONE"/>
    <x v="5"/>
    <x v="226"/>
    <n v="86.799000000000007"/>
    <s v="soggiacenza statica"/>
    <n v="7.64"/>
    <n v="79.159000000000006"/>
  </r>
  <r>
    <s v="PV"/>
    <s v="FERRERA ERBOGNONE"/>
    <x v="5"/>
    <x v="227"/>
    <n v="86.799000000000007"/>
    <s v="soggiacenza statica"/>
    <n v="4.2300000000000004"/>
    <n v="82.569000000000003"/>
  </r>
  <r>
    <s v="PV"/>
    <s v="FERRERA ERBOGNONE"/>
    <x v="5"/>
    <x v="228"/>
    <n v="86.799000000000007"/>
    <s v="soggiacenza statica"/>
    <n v="2.4900000000000002"/>
    <n v="84.308999999999997"/>
  </r>
  <r>
    <s v="PV"/>
    <s v="FERRERA ERBOGNONE"/>
    <x v="5"/>
    <x v="229"/>
    <n v="86.799000000000007"/>
    <s v="soggiacenza statica"/>
    <n v="1.82"/>
    <n v="84.978999999999999"/>
  </r>
  <r>
    <s v="PV"/>
    <s v="FERRERA ERBOGNONE"/>
    <x v="5"/>
    <x v="230"/>
    <n v="86.799000000000007"/>
    <s v="soggiacenza statica"/>
    <n v="6.72"/>
    <n v="80.078999999999994"/>
  </r>
  <r>
    <s v="PV"/>
    <s v="FERRERA ERBOGNONE"/>
    <x v="5"/>
    <x v="231"/>
    <n v="86.799000000000007"/>
    <s v="soggiacenza statica"/>
    <n v="6.95"/>
    <n v="79.849000000000004"/>
  </r>
  <r>
    <s v="PV"/>
    <s v="FERRERA ERBOGNONE"/>
    <x v="5"/>
    <x v="232"/>
    <n v="86.799000000000007"/>
    <s v="soggiacenza statica"/>
    <n v="7.01"/>
    <n v="79.789000000000001"/>
  </r>
  <r>
    <s v="PV"/>
    <s v="FERRERA ERBOGNONE"/>
    <x v="5"/>
    <x v="233"/>
    <n v="86.799000000000007"/>
    <s v="soggiacenza statica"/>
    <n v="7.08"/>
    <n v="79.718999999999994"/>
  </r>
  <r>
    <s v="PV"/>
    <s v="FERRERA ERBOGNONE"/>
    <x v="5"/>
    <x v="234"/>
    <n v="86.799000000000007"/>
    <s v="soggiacenza statica"/>
    <n v="2.5499999999999998"/>
    <n v="84.248999999999995"/>
  </r>
  <r>
    <s v="PV"/>
    <s v="FERRERA ERBOGNONE"/>
    <x v="5"/>
    <x v="235"/>
    <n v="86.799000000000007"/>
    <s v="soggiacenza statica"/>
    <n v="5.78"/>
    <n v="81.019000000000005"/>
  </r>
  <r>
    <s v="PV"/>
    <s v="FERRERA ERBOGNONE"/>
    <x v="5"/>
    <x v="236"/>
    <n v="86.799000000000007"/>
    <s v="soggiacenza statica"/>
    <n v="6.7"/>
    <n v="80.099000000000004"/>
  </r>
  <r>
    <s v="PV"/>
    <s v="FERRERA ERBOGNONE"/>
    <x v="5"/>
    <x v="237"/>
    <n v="86.799000000000007"/>
    <s v="soggiacenza statica"/>
    <n v="7.22"/>
    <n v="79.578999999999994"/>
  </r>
  <r>
    <s v="PV"/>
    <s v="FERRERA ERBOGNONE"/>
    <x v="5"/>
    <x v="238"/>
    <n v="86.799000000000007"/>
    <s v="soggiacenza statica"/>
    <n v="7.47"/>
    <n v="79.328999999999994"/>
  </r>
  <r>
    <s v="PV"/>
    <s v="FERRERA ERBOGNONE"/>
    <x v="5"/>
    <x v="239"/>
    <n v="86.799000000000007"/>
    <s v="soggiacenza statica"/>
    <n v="7.78"/>
    <n v="79.019000000000005"/>
  </r>
  <r>
    <s v="PV"/>
    <s v="FERRERA ERBOGNONE"/>
    <x v="5"/>
    <x v="240"/>
    <n v="86.799000000000007"/>
    <s v="soggiacenza statica"/>
    <n v="7.89"/>
    <n v="78.909000000000006"/>
  </r>
  <r>
    <s v="PV"/>
    <s v="FERRERA ERBOGNONE"/>
    <x v="5"/>
    <x v="241"/>
    <n v="86.799000000000007"/>
    <s v="soggiacenza statica"/>
    <n v="7.48"/>
    <n v="79.319000000000003"/>
  </r>
  <r>
    <s v="PV"/>
    <s v="FERRERA ERBOGNONE"/>
    <x v="5"/>
    <x v="242"/>
    <n v="86.799000000000007"/>
    <s v="soggiacenza statica"/>
    <n v="6.4"/>
    <n v="80.399000000000001"/>
  </r>
  <r>
    <s v="PV"/>
    <s v="FERRERA ERBOGNONE"/>
    <x v="5"/>
    <x v="243"/>
    <n v="86.799000000000007"/>
    <s v="soggiacenza statica"/>
    <n v="5.71"/>
    <n v="81.088999999999999"/>
  </r>
  <r>
    <s v="PV"/>
    <s v="FERRERA ERBOGNONE"/>
    <x v="5"/>
    <x v="244"/>
    <n v="86.799000000000007"/>
    <s v="soggiacenza statica"/>
    <n v="5.71"/>
    <n v="81.088999999999999"/>
  </r>
  <r>
    <s v="PV"/>
    <s v="FERRERA ERBOGNONE"/>
    <x v="5"/>
    <x v="245"/>
    <n v="86.799000000000007"/>
    <s v="soggiacenza statica"/>
    <n v="6.18"/>
    <n v="80.619"/>
  </r>
  <r>
    <s v="PV"/>
    <s v="FERRERA ERBOGNONE"/>
    <x v="5"/>
    <x v="246"/>
    <n v="86.799000000000007"/>
    <s v="soggiacenza statica"/>
    <n v="7.2"/>
    <n v="79.599000000000004"/>
  </r>
  <r>
    <s v="PV"/>
    <s v="FERRERA ERBOGNONE"/>
    <x v="5"/>
    <x v="247"/>
    <n v="86.799000000000007"/>
    <s v="soggiacenza statica"/>
    <n v="7.91"/>
    <n v="78.888999999999996"/>
  </r>
  <r>
    <s v="PV"/>
    <s v="FERRERA ERBOGNONE"/>
    <x v="5"/>
    <x v="248"/>
    <n v="86.799000000000007"/>
    <s v="soggiacenza statica"/>
    <n v="5.91"/>
    <n v="80.888999999999996"/>
  </r>
  <r>
    <s v="PV"/>
    <s v="FERRERA ERBOGNONE"/>
    <x v="5"/>
    <x v="249"/>
    <n v="86.799000000000007"/>
    <s v="soggiacenza statica"/>
    <n v="5.66"/>
    <n v="81.138999999999996"/>
  </r>
  <r>
    <s v="PV"/>
    <s v="FERRERA ERBOGNONE"/>
    <x v="5"/>
    <x v="250"/>
    <n v="86.799000000000007"/>
    <s v="soggiacenza statica"/>
    <n v="6.1"/>
    <n v="80.698999999999998"/>
  </r>
  <r>
    <s v="PV"/>
    <s v="FERRERA ERBOGNONE"/>
    <x v="5"/>
    <x v="251"/>
    <n v="86.799000000000007"/>
    <s v="soggiacenza statica"/>
    <n v="7.2"/>
    <n v="79.599000000000004"/>
  </r>
  <r>
    <s v="PV"/>
    <s v="FERRERA ERBOGNONE"/>
    <x v="5"/>
    <x v="252"/>
    <n v="86.799000000000007"/>
    <s v="soggiacenza statica"/>
    <n v="7.7"/>
    <n v="79.099000000000004"/>
  </r>
  <r>
    <s v="PV"/>
    <s v="FERRERA ERBOGNONE"/>
    <x v="5"/>
    <x v="183"/>
    <n v="86.799000000000007"/>
    <s v="soggiacenza statica"/>
    <n v="5.62"/>
    <n v="81.179000000000002"/>
  </r>
  <r>
    <s v="PV"/>
    <s v="FERRERA ERBOGNONE"/>
    <x v="5"/>
    <x v="253"/>
    <n v="86.799000000000007"/>
    <s v="soggiacenza statica"/>
    <n v="6.05"/>
    <n v="80.748999999999995"/>
  </r>
  <r>
    <s v="PV"/>
    <s v="FERRERA ERBOGNONE"/>
    <x v="5"/>
    <x v="254"/>
    <n v="86.799000000000007"/>
    <s v="soggiacenza statica"/>
    <n v="7.21"/>
    <n v="79.588999999999999"/>
  </r>
  <r>
    <s v="PV"/>
    <s v="FERRERA ERBOGNONE"/>
    <x v="5"/>
    <x v="255"/>
    <n v="86.799000000000007"/>
    <s v="soggiacenza statica"/>
    <n v="7.9"/>
    <n v="78.899000000000001"/>
  </r>
  <r>
    <s v="PV"/>
    <s v="FERRERA ERBOGNONE"/>
    <x v="5"/>
    <x v="256"/>
    <n v="86.799000000000007"/>
    <s v="soggiacenza statica"/>
    <n v="6.6"/>
    <n v="80.198999999999998"/>
  </r>
  <r>
    <s v="PV"/>
    <s v="FERRERA ERBOGNONE"/>
    <x v="5"/>
    <x v="257"/>
    <n v="86.799000000000007"/>
    <s v="soggiacenza statica"/>
    <n v="6.8"/>
    <n v="79.998999999999995"/>
  </r>
  <r>
    <s v="PV"/>
    <s v="FERRERA ERBOGNONE"/>
    <x v="5"/>
    <x v="258"/>
    <n v="86.799000000000007"/>
    <s v="soggiacenza statica"/>
    <n v="6.69"/>
    <n v="80.108999999999995"/>
  </r>
  <r>
    <s v="PV"/>
    <s v="FERRERA ERBOGNONE"/>
    <x v="5"/>
    <x v="259"/>
    <n v="86.799000000000007"/>
    <s v="soggiacenza statica"/>
    <n v="7.18"/>
    <n v="79.619"/>
  </r>
  <r>
    <s v="PV"/>
    <s v="FERRERA ERBOGNONE"/>
    <x v="5"/>
    <x v="260"/>
    <n v="86.799000000000007"/>
    <s v="soggiacenza statica"/>
    <n v="7.41"/>
    <n v="79.388999999999996"/>
  </r>
  <r>
    <s v="PV"/>
    <s v="FERRERA ERBOGNONE"/>
    <x v="5"/>
    <x v="261"/>
    <n v="86.799000000000007"/>
    <s v="soggiacenza statica"/>
    <n v="8.52"/>
    <n v="78.278999999999996"/>
  </r>
  <r>
    <s v="PV"/>
    <s v="FERRERA ERBOGNONE"/>
    <x v="5"/>
    <x v="5"/>
    <n v="86.799000000000007"/>
    <s v="soggiacenza statica"/>
    <n v="8.2799999999999994"/>
    <n v="78.519000000000005"/>
  </r>
  <r>
    <s v="PV"/>
    <s v="FERRERA ERBOGNONE"/>
    <x v="5"/>
    <x v="262"/>
    <n v="86.799000000000007"/>
    <s v="soggiacenza statica"/>
    <n v="7.4"/>
    <n v="79.399000000000001"/>
  </r>
  <r>
    <s v="PV"/>
    <s v="FERRERA ERBOGNONE"/>
    <x v="5"/>
    <x v="263"/>
    <n v="86.799000000000007"/>
    <s v="soggiacenza statica"/>
    <n v="6.66"/>
    <n v="80.138999999999996"/>
  </r>
  <r>
    <s v="PV"/>
    <s v="FERRERA ERBOGNONE"/>
    <x v="5"/>
    <x v="264"/>
    <n v="86.799000000000007"/>
    <s v="soggiacenza statica"/>
    <n v="5.85"/>
    <n v="80.948999999999998"/>
  </r>
  <r>
    <s v="PV"/>
    <s v="FERRERA ERBOGNONE"/>
    <x v="5"/>
    <x v="265"/>
    <n v="86.799000000000007"/>
    <s v="soggiacenza statica"/>
    <n v="6.16"/>
    <n v="80.638999999999996"/>
  </r>
  <r>
    <s v="PV"/>
    <s v="FERRERA ERBOGNONE"/>
    <x v="5"/>
    <x v="10"/>
    <n v="86.799000000000007"/>
    <s v="soggiacenza statica"/>
    <n v="6.7"/>
    <n v="80.099000000000004"/>
  </r>
  <r>
    <s v="PV"/>
    <s v="FERRERA ERBOGNONE"/>
    <x v="5"/>
    <x v="266"/>
    <n v="86.799000000000007"/>
    <s v="soggiacenza statica"/>
    <n v="7.14"/>
    <n v="79.659000000000006"/>
  </r>
  <r>
    <s v="PV"/>
    <s v="FERRERA ERBOGNONE"/>
    <x v="5"/>
    <x v="267"/>
    <n v="86.799000000000007"/>
    <s v="soggiacenza statica"/>
    <n v="7.64"/>
    <n v="79.159000000000006"/>
  </r>
  <r>
    <s v="PV"/>
    <s v="FERRERA ERBOGNONE"/>
    <x v="5"/>
    <x v="268"/>
    <n v="86.799000000000007"/>
    <s v="soggiacenza statica"/>
    <n v="7.9"/>
    <n v="78.899000000000001"/>
  </r>
  <r>
    <s v="PV"/>
    <s v="FERRERA ERBOGNONE"/>
    <x v="5"/>
    <x v="269"/>
    <n v="86.799000000000007"/>
    <s v="soggiacenza statica"/>
    <n v="8.23"/>
    <n v="78.569000000000003"/>
  </r>
  <r>
    <s v="PV"/>
    <s v="FERRERA ERBOGNONE"/>
    <x v="5"/>
    <x v="104"/>
    <n v="86.799000000000007"/>
    <s v="soggiacenza statica"/>
    <n v="8.4499999999999993"/>
    <n v="78.349000000000004"/>
  </r>
  <r>
    <s v="PV"/>
    <s v="FERRERA ERBOGNONE"/>
    <x v="5"/>
    <x v="270"/>
    <n v="86.799000000000007"/>
    <s v="soggiacenza statica"/>
    <n v="8.42"/>
    <n v="78.379000000000005"/>
  </r>
  <r>
    <s v="PV"/>
    <s v="FERRERA ERBOGNONE"/>
    <x v="5"/>
    <x v="271"/>
    <n v="86.799000000000007"/>
    <s v="soggiacenza statica"/>
    <n v="7.42"/>
    <n v="79.379000000000005"/>
  </r>
  <r>
    <s v="PV"/>
    <s v="FERRERA ERBOGNONE"/>
    <x v="5"/>
    <x v="272"/>
    <n v="86.799000000000007"/>
    <s v="soggiacenza statica"/>
    <n v="6.7"/>
    <n v="80.099000000000004"/>
  </r>
  <r>
    <s v="PV"/>
    <s v="FERRERA ERBOGNONE"/>
    <x v="5"/>
    <x v="273"/>
    <n v="86.799000000000007"/>
    <s v="soggiacenza statica"/>
    <n v="5.86"/>
    <n v="80.938999999999993"/>
  </r>
  <r>
    <s v="PV"/>
    <s v="FERRERA ERBOGNONE"/>
    <x v="5"/>
    <x v="274"/>
    <n v="86.799000000000007"/>
    <s v="soggiacenza statica"/>
    <n v="5.49"/>
    <n v="81.308999999999997"/>
  </r>
  <r>
    <s v="PV"/>
    <s v="FERRERA ERBOGNONE"/>
    <x v="5"/>
    <x v="110"/>
    <n v="86.799000000000007"/>
    <s v="soggiacenza statica"/>
    <n v="5.95"/>
    <n v="80.849000000000004"/>
  </r>
  <r>
    <s v="PV"/>
    <s v="FERRERA ERBOGNONE"/>
    <x v="5"/>
    <x v="275"/>
    <n v="86.799000000000007"/>
    <s v="soggiacenza statica"/>
    <n v="6.3"/>
    <n v="80.498999999999995"/>
  </r>
  <r>
    <s v="PV"/>
    <s v="FERRERA ERBOGNONE"/>
    <x v="5"/>
    <x v="276"/>
    <n v="86.799000000000007"/>
    <s v="soggiacenza statica"/>
    <n v="7.15"/>
    <n v="79.649000000000001"/>
  </r>
  <r>
    <s v="PV"/>
    <s v="FERRERA ERBOGNONE"/>
    <x v="5"/>
    <x v="277"/>
    <n v="86.799000000000007"/>
    <s v="soggiacenza statica"/>
    <n v="7.6"/>
    <n v="79.198999999999998"/>
  </r>
  <r>
    <s v="PV"/>
    <s v="FERRERA ERBOGNONE"/>
    <x v="5"/>
    <x v="278"/>
    <n v="86.799000000000007"/>
    <s v="soggiacenza statica"/>
    <n v="7.9"/>
    <n v="78.899000000000001"/>
  </r>
  <r>
    <s v="PV"/>
    <s v="FERRERA ERBOGNONE"/>
    <x v="5"/>
    <x v="279"/>
    <n v="86.799000000000007"/>
    <s v="soggiacenza statica"/>
    <n v="8.2899999999999991"/>
    <n v="78.509"/>
  </r>
  <r>
    <s v="PV"/>
    <s v="FERRERA ERBOGNONE"/>
    <x v="5"/>
    <x v="280"/>
    <n v="86.799000000000007"/>
    <s v="soggiacenza statica"/>
    <n v="8.34"/>
    <n v="78.459000000000003"/>
  </r>
  <r>
    <s v="PV"/>
    <s v="FERRERA ERBOGNONE"/>
    <x v="5"/>
    <x v="281"/>
    <n v="86.799000000000007"/>
    <s v="soggiacenza statica"/>
    <n v="8.39"/>
    <n v="78.409000000000006"/>
  </r>
  <r>
    <s v="PV"/>
    <s v="FERRERA ERBOGNONE"/>
    <x v="5"/>
    <x v="282"/>
    <n v="86.799000000000007"/>
    <s v="soggiacenza statica"/>
    <n v="7.8"/>
    <n v="78.998999999999995"/>
  </r>
  <r>
    <s v="PV"/>
    <s v="FERRERA ERBOGNONE"/>
    <x v="5"/>
    <x v="283"/>
    <n v="86.799000000000007"/>
    <s v="soggiacenza statica"/>
    <n v="8.61"/>
    <n v="78.188999999999993"/>
  </r>
  <r>
    <s v="PV"/>
    <s v="FERRERA ERBOGNONE"/>
    <x v="5"/>
    <x v="284"/>
    <n v="86.799000000000007"/>
    <s v="soggiacenza statica"/>
    <n v="5.75"/>
    <n v="81.049000000000007"/>
  </r>
  <r>
    <s v="PV"/>
    <s v="FERRERA ERBOGNONE"/>
    <x v="5"/>
    <x v="285"/>
    <n v="86.799000000000007"/>
    <s v="soggiacenza statica"/>
    <n v="5.24"/>
    <n v="81.558999999999997"/>
  </r>
  <r>
    <s v="PV"/>
    <s v="FERRERA ERBOGNONE"/>
    <x v="5"/>
    <x v="286"/>
    <n v="86.799000000000007"/>
    <s v="soggiacenza statica"/>
    <n v="5.79"/>
    <n v="80.843999999999994"/>
  </r>
  <r>
    <s v="PV"/>
    <s v="FERRERA ERBOGNONE"/>
    <x v="5"/>
    <x v="287"/>
    <n v="86.799000000000007"/>
    <s v="soggiacenza statica"/>
    <n v="6.53"/>
    <n v="80.269000000000005"/>
  </r>
  <r>
    <s v="PV"/>
    <s v="FERRERA ERBOGNONE"/>
    <x v="5"/>
    <x v="288"/>
    <n v="86.799000000000007"/>
    <s v="soggiacenza statica"/>
    <n v="7.02"/>
    <n v="79.778999999999996"/>
  </r>
  <r>
    <s v="PV"/>
    <s v="FERRERA ERBOGNONE"/>
    <x v="5"/>
    <x v="289"/>
    <n v="86.799000000000007"/>
    <s v="soggiacenza statica"/>
    <n v="7.49"/>
    <n v="79.308999999999997"/>
  </r>
  <r>
    <s v="PV"/>
    <s v="FERRERA ERBOGNONE"/>
    <x v="5"/>
    <x v="290"/>
    <n v="86.799000000000007"/>
    <s v="soggiacenza statica"/>
    <n v="7.88"/>
    <n v="78.918999999999997"/>
  </r>
  <r>
    <s v="PV"/>
    <s v="FERRERA ERBOGNONE"/>
    <x v="5"/>
    <x v="291"/>
    <n v="86.799000000000007"/>
    <s v="soggiacenza statica"/>
    <n v="8.15"/>
    <n v="78.649000000000001"/>
  </r>
  <r>
    <s v="PV"/>
    <s v="FERRERA ERBOGNONE"/>
    <x v="5"/>
    <x v="292"/>
    <n v="86.799000000000007"/>
    <s v="soggiacenza statica"/>
    <n v="8.3800000000000008"/>
    <n v="78.418999999999997"/>
  </r>
  <r>
    <s v="PV"/>
    <s v="FERRERA ERBOGNONE"/>
    <x v="5"/>
    <x v="293"/>
    <n v="86.799000000000007"/>
    <s v="soggiacenza statica"/>
    <n v="8.59"/>
    <n v="78.209000000000003"/>
  </r>
  <r>
    <s v="PV"/>
    <s v="FERRERA ERBOGNONE"/>
    <x v="5"/>
    <x v="294"/>
    <n v="86.799000000000007"/>
    <s v="soggiacenza statica"/>
    <n v="8.36"/>
    <n v="78.438999999999993"/>
  </r>
  <r>
    <s v="PV"/>
    <s v="FERRERA ERBOGNONE"/>
    <x v="5"/>
    <x v="295"/>
    <n v="86.799000000000007"/>
    <s v="soggiacenza statica"/>
    <n v="7.95"/>
    <n v="78.849000000000004"/>
  </r>
  <r>
    <s v="PV"/>
    <s v="FERRERA ERBOGNONE"/>
    <x v="5"/>
    <x v="296"/>
    <n v="86.799000000000007"/>
    <s v="soggiacenza statica"/>
    <n v="7.28"/>
    <n v="79.519000000000005"/>
  </r>
  <r>
    <s v="PV"/>
    <s v="FERRERA ERBOGNONE"/>
    <x v="5"/>
    <x v="297"/>
    <n v="86.799000000000007"/>
    <s v="soggiacenza statica"/>
    <n v="6.4"/>
    <n v="80.399000000000001"/>
  </r>
  <r>
    <s v="PV"/>
    <s v="FERRERA ERBOGNONE"/>
    <x v="5"/>
    <x v="298"/>
    <n v="86.799000000000007"/>
    <s v="soggiacenza statica"/>
    <n v="6.57"/>
    <n v="80.228999999999999"/>
  </r>
  <r>
    <s v="PV"/>
    <s v="FERRERA ERBOGNONE"/>
    <x v="5"/>
    <x v="299"/>
    <n v="86.799000000000007"/>
    <s v="soggiacenza statica"/>
    <n v="7.02"/>
    <n v="79.778999999999996"/>
  </r>
  <r>
    <s v="PV"/>
    <s v="FERRERA ERBOGNONE"/>
    <x v="5"/>
    <x v="300"/>
    <n v="86.799000000000007"/>
    <s v="soggiacenza statica"/>
    <n v="7.27"/>
    <n v="79.528999999999996"/>
  </r>
  <r>
    <s v="PV"/>
    <s v="FERRERA ERBOGNONE"/>
    <x v="5"/>
    <x v="301"/>
    <n v="86.799000000000007"/>
    <s v="soggiacenza statica"/>
    <n v="7.47"/>
    <n v="79.328999999999994"/>
  </r>
  <r>
    <s v="PV"/>
    <s v="FERRERA ERBOGNONE"/>
    <x v="5"/>
    <x v="302"/>
    <n v="86.799000000000007"/>
    <s v="soggiacenza statica"/>
    <n v="7.77"/>
    <n v="79.028999999999996"/>
  </r>
  <r>
    <s v="PV"/>
    <s v="FERRERA ERBOGNONE"/>
    <x v="5"/>
    <x v="303"/>
    <n v="86.799000000000007"/>
    <s v="soggiacenza statica"/>
    <n v="8.06"/>
    <n v="78.739000000000004"/>
  </r>
  <r>
    <s v="PV"/>
    <s v="FERRERA ERBOGNONE"/>
    <x v="5"/>
    <x v="304"/>
    <n v="86.799000000000007"/>
    <s v="soggiacenza statica"/>
    <n v="8.14"/>
    <n v="78.659000000000006"/>
  </r>
  <r>
    <s v="PV"/>
    <s v="FERRERA ERBOGNONE"/>
    <x v="5"/>
    <x v="305"/>
    <n v="86.799000000000007"/>
    <s v="soggiacenza statica"/>
    <n v="7.95"/>
    <n v="78.849000000000004"/>
  </r>
  <r>
    <s v="PV"/>
    <s v="FERRERA ERBOGNONE"/>
    <x v="5"/>
    <x v="306"/>
    <n v="86.799000000000007"/>
    <s v="soggiacenza statica"/>
    <n v="7.89"/>
    <n v="78.909000000000006"/>
  </r>
  <r>
    <s v="PV"/>
    <s v="FERRERA ERBOGNONE"/>
    <x v="5"/>
    <x v="307"/>
    <n v="86.799000000000007"/>
    <s v="soggiacenza statica"/>
    <n v="6.28"/>
    <n v="80.519000000000005"/>
  </r>
  <r>
    <s v="PV"/>
    <s v="FERRERA ERBOGNONE"/>
    <x v="5"/>
    <x v="308"/>
    <n v="86.799000000000007"/>
    <s v="soggiacenza statica"/>
    <n v="6.47"/>
    <n v="80.328999999999994"/>
  </r>
  <r>
    <s v="PV"/>
    <s v="FERRERA ERBOGNONE"/>
    <x v="5"/>
    <x v="309"/>
    <n v="86.799000000000007"/>
    <s v="soggiacenza statica"/>
    <n v="6.38"/>
    <n v="80.418999999999997"/>
  </r>
  <r>
    <s v="PV"/>
    <s v="FERRERA ERBOGNONE"/>
    <x v="5"/>
    <x v="310"/>
    <n v="86.799000000000007"/>
    <s v="soggiacenza statica"/>
    <n v="7.58"/>
    <n v="79.218999999999994"/>
  </r>
  <r>
    <s v="PV"/>
    <s v="FRASCAROLO"/>
    <x v="6"/>
    <x v="311"/>
    <n v="86.66"/>
    <s v="soggiacenza statica"/>
    <n v="2.17"/>
    <n v="84.49"/>
  </r>
  <r>
    <s v="PV"/>
    <s v="FRASCAROLO"/>
    <x v="6"/>
    <x v="48"/>
    <n v="86.66"/>
    <s v="soggiacenza statica"/>
    <n v="3.86"/>
    <n v="82.8"/>
  </r>
  <r>
    <s v="PV"/>
    <s v="FRASCAROLO"/>
    <x v="6"/>
    <x v="255"/>
    <n v="86.66"/>
    <s v="soggiacenza statica"/>
    <n v="2.0499999999999998"/>
    <n v="84.61"/>
  </r>
  <r>
    <s v="PV"/>
    <s v="FRASCAROLO"/>
    <x v="6"/>
    <x v="256"/>
    <n v="86.66"/>
    <s v="soggiacenza statica"/>
    <n v="2.0099999999999998"/>
    <n v="84.65"/>
  </r>
  <r>
    <s v="PV"/>
    <s v="FRASCAROLO"/>
    <x v="6"/>
    <x v="257"/>
    <n v="86.66"/>
    <s v="soggiacenza statica"/>
    <n v="3.98"/>
    <n v="82.68"/>
  </r>
  <r>
    <s v="PV"/>
    <s v="FRASCAROLO"/>
    <x v="6"/>
    <x v="312"/>
    <n v="86.66"/>
    <s v="soggiacenza statica"/>
    <n v="4.1900000000000004"/>
    <n v="82.47"/>
  </r>
  <r>
    <s v="PV"/>
    <s v="FRASCAROLO"/>
    <x v="6"/>
    <x v="313"/>
    <n v="86.66"/>
    <s v="soggiacenza statica"/>
    <n v="2.04"/>
    <n v="84.62"/>
  </r>
  <r>
    <s v="PV"/>
    <s v="FRASCAROLO"/>
    <x v="6"/>
    <x v="263"/>
    <n v="86.66"/>
    <s v="soggiacenza statica"/>
    <n v="1.92"/>
    <n v="84.74"/>
  </r>
  <r>
    <s v="PV"/>
    <s v="FRASCAROLO"/>
    <x v="6"/>
    <x v="314"/>
    <n v="86.66"/>
    <s v="soggiacenza statica"/>
    <n v="3.59"/>
    <n v="83.07"/>
  </r>
  <r>
    <s v="PV"/>
    <s v="FRASCAROLO"/>
    <x v="6"/>
    <x v="315"/>
    <n v="86.66"/>
    <s v="soggiacenza statica"/>
    <n v="3.87"/>
    <n v="82.79"/>
  </r>
  <r>
    <s v="PV"/>
    <s v="FRASCAROLO"/>
    <x v="6"/>
    <x v="270"/>
    <n v="86.66"/>
    <s v="soggiacenza statica"/>
    <n v="2.77"/>
    <n v="83.89"/>
  </r>
  <r>
    <s v="PV"/>
    <s v="FRASCAROLO"/>
    <x v="6"/>
    <x v="214"/>
    <n v="86.66"/>
    <s v="soggiacenza statica"/>
    <n v="2.2599999999999998"/>
    <n v="84.4"/>
  </r>
  <r>
    <s v="PV"/>
    <s v="FRASCAROLO"/>
    <x v="6"/>
    <x v="275"/>
    <n v="86.66"/>
    <s v="soggiacenza statica"/>
    <n v="4.0199999999999996"/>
    <n v="82.64"/>
  </r>
  <r>
    <s v="PV"/>
    <s v="FRASCAROLO"/>
    <x v="6"/>
    <x v="316"/>
    <n v="86.66"/>
    <s v="soggiacenza statica"/>
    <n v="4.12"/>
    <n v="82.54"/>
  </r>
  <r>
    <s v="PV"/>
    <s v="FRASCAROLO"/>
    <x v="6"/>
    <x v="317"/>
    <n v="86.66"/>
    <s v="soggiacenza statica"/>
    <n v="3.19"/>
    <n v="83.47"/>
  </r>
  <r>
    <s v="PV"/>
    <s v="FRASCAROLO"/>
    <x v="6"/>
    <x v="283"/>
    <n v="86.66"/>
    <s v="soggiacenza statica"/>
    <n v="2.0499999999999998"/>
    <n v="84.61"/>
  </r>
  <r>
    <s v="PV"/>
    <s v="FRASCAROLO"/>
    <x v="6"/>
    <x v="318"/>
    <n v="86.66"/>
    <s v="soggiacenza statica"/>
    <n v="3.68"/>
    <n v="82.98"/>
  </r>
  <r>
    <s v="PV"/>
    <s v="FRASCAROLO"/>
    <x v="6"/>
    <x v="72"/>
    <n v="86.66"/>
    <s v="soggiacenza statica"/>
    <n v="4"/>
    <n v="82.66"/>
  </r>
  <r>
    <s v="PV"/>
    <s v="FRASCAROLO"/>
    <x v="6"/>
    <x v="319"/>
    <n v="86.66"/>
    <s v="soggiacenza statica"/>
    <n v="4.21"/>
    <n v="82.45"/>
  </r>
  <r>
    <s v="PV"/>
    <s v="FRASCAROLO"/>
    <x v="6"/>
    <x v="77"/>
    <n v="86.66"/>
    <s v="soggiacenza statica"/>
    <n v="1.77"/>
    <n v="84.89"/>
  </r>
  <r>
    <s v="PV"/>
    <s v="FRASCAROLO"/>
    <x v="6"/>
    <x v="320"/>
    <n v="86.66"/>
    <s v="soggiacenza statica"/>
    <n v="3.61"/>
    <n v="83.05"/>
  </r>
  <r>
    <s v="PV"/>
    <s v="FRASCAROLO"/>
    <x v="6"/>
    <x v="83"/>
    <n v="86.66"/>
    <s v="soggiacenza statica"/>
    <n v="1.1200000000000001"/>
    <n v="85.54"/>
  </r>
  <r>
    <s v="PV"/>
    <s v="FRASCAROLO"/>
    <x v="6"/>
    <x v="85"/>
    <n v="86.66"/>
    <s v="soggiacenza statica"/>
    <n v="1.43"/>
    <n v="85.23"/>
  </r>
  <r>
    <s v="PV"/>
    <s v="FRASCAROLO"/>
    <x v="6"/>
    <x v="46"/>
    <n v="86.66"/>
    <s v="soggiacenza statica"/>
    <n v="3.3"/>
    <n v="83.36"/>
  </r>
  <r>
    <s v="PV"/>
    <s v="FRASCAROLO"/>
    <x v="6"/>
    <x v="90"/>
    <n v="86.66"/>
    <s v="soggiacenza statica"/>
    <n v="2.08"/>
    <n v="84.58"/>
  </r>
  <r>
    <s v="PV"/>
    <s v="GAMBOLò"/>
    <x v="7"/>
    <x v="321"/>
    <n v="100.934"/>
    <s v="soggiacenza statica"/>
    <n v="19.98"/>
    <n v="80.953999999999994"/>
  </r>
  <r>
    <s v="PV"/>
    <s v="GAMBOLò"/>
    <x v="7"/>
    <x v="322"/>
    <n v="100.934"/>
    <s v="soggiacenza statica"/>
    <n v="20.3"/>
    <n v="80.634"/>
  </r>
  <r>
    <s v="PV"/>
    <s v="GAMBOLò"/>
    <x v="7"/>
    <x v="323"/>
    <n v="100.934"/>
    <s v="soggiacenza statica"/>
    <n v="20.55"/>
    <n v="80.384"/>
  </r>
  <r>
    <s v="PV"/>
    <s v="GAMBOLò"/>
    <x v="7"/>
    <x v="324"/>
    <n v="100.934"/>
    <s v="soggiacenza statica"/>
    <n v="20.72"/>
    <n v="80.213999999999999"/>
  </r>
  <r>
    <s v="PV"/>
    <s v="GAMBOLò"/>
    <x v="7"/>
    <x v="325"/>
    <n v="100.934"/>
    <s v="soggiacenza statica"/>
    <n v="20.8"/>
    <n v="80.134"/>
  </r>
  <r>
    <s v="PV"/>
    <s v="GAMBOLò"/>
    <x v="7"/>
    <x v="326"/>
    <n v="100.934"/>
    <s v="soggiacenza statica"/>
    <n v="20.58"/>
    <n v="80.353999999999999"/>
  </r>
  <r>
    <s v="PV"/>
    <s v="GAMBOLò"/>
    <x v="7"/>
    <x v="327"/>
    <n v="100.934"/>
    <s v="soggiacenza statica"/>
    <n v="20.56"/>
    <n v="80.373999999999995"/>
  </r>
  <r>
    <s v="PV"/>
    <s v="GAMBOLò"/>
    <x v="7"/>
    <x v="328"/>
    <n v="100.934"/>
    <s v="soggiacenza statica"/>
    <n v="19.13"/>
    <n v="81.804000000000002"/>
  </r>
  <r>
    <s v="PV"/>
    <s v="GAMBOLò"/>
    <x v="7"/>
    <x v="329"/>
    <n v="100.934"/>
    <s v="soggiacenza statica"/>
    <n v="19.05"/>
    <n v="81.884"/>
  </r>
  <r>
    <s v="PV"/>
    <s v="GAMBOLò"/>
    <x v="7"/>
    <x v="330"/>
    <n v="100.934"/>
    <s v="soggiacenza statica"/>
    <n v="20.5"/>
    <n v="80.433999999999997"/>
  </r>
  <r>
    <s v="PV"/>
    <s v="GAMBOLò"/>
    <x v="7"/>
    <x v="129"/>
    <n v="100.934"/>
    <s v="soggiacenza statica"/>
    <n v="20"/>
    <n v="80.933999999999997"/>
  </r>
  <r>
    <s v="PV"/>
    <s v="GAMBOLò"/>
    <x v="7"/>
    <x v="331"/>
    <n v="100.934"/>
    <s v="soggiacenza statica"/>
    <n v="20.75"/>
    <n v="80.183999999999997"/>
  </r>
  <r>
    <s v="PV"/>
    <s v="GAMBOLò"/>
    <x v="7"/>
    <x v="332"/>
    <n v="100.934"/>
    <s v="soggiacenza statica"/>
    <n v="21"/>
    <n v="79.933999999999997"/>
  </r>
  <r>
    <s v="PV"/>
    <s v="GAMBOLò"/>
    <x v="7"/>
    <x v="333"/>
    <n v="100.934"/>
    <s v="soggiacenza statica"/>
    <n v="19.21"/>
    <n v="81.724000000000004"/>
  </r>
  <r>
    <s v="PV"/>
    <s v="GAMBOLò"/>
    <x v="7"/>
    <x v="334"/>
    <n v="100.934"/>
    <s v="soggiacenza statica"/>
    <n v="19.600000000000001"/>
    <n v="81.334000000000003"/>
  </r>
  <r>
    <s v="PV"/>
    <s v="GAMBOLò"/>
    <x v="7"/>
    <x v="335"/>
    <n v="100.934"/>
    <s v="soggiacenza statica"/>
    <n v="20"/>
    <n v="80.933999999999997"/>
  </r>
  <r>
    <s v="PV"/>
    <s v="GAMBOLò"/>
    <x v="7"/>
    <x v="336"/>
    <n v="100.934"/>
    <s v="soggiacenza statica"/>
    <n v="19.8"/>
    <n v="81.134"/>
  </r>
  <r>
    <s v="PV"/>
    <s v="GAMBOLò"/>
    <x v="7"/>
    <x v="337"/>
    <n v="100.934"/>
    <s v="soggiacenza statica"/>
    <n v="20.7"/>
    <n v="80.233999999999995"/>
  </r>
  <r>
    <s v="PV"/>
    <s v="GAMBOLò"/>
    <x v="7"/>
    <x v="338"/>
    <n v="100.934"/>
    <s v="soggiacenza statica"/>
    <n v="20.9"/>
    <n v="80.034000000000006"/>
  </r>
  <r>
    <s v="PV"/>
    <s v="GAMBOLò"/>
    <x v="7"/>
    <x v="339"/>
    <n v="100.934"/>
    <s v="soggiacenza statica"/>
    <n v="20.96"/>
    <n v="79.974000000000004"/>
  </r>
  <r>
    <s v="PV"/>
    <s v="GAMBOLò"/>
    <x v="7"/>
    <x v="340"/>
    <n v="100.934"/>
    <s v="soggiacenza statica"/>
    <n v="21.14"/>
    <n v="79.793999999999997"/>
  </r>
  <r>
    <s v="PV"/>
    <s v="GAMBOLò"/>
    <x v="7"/>
    <x v="341"/>
    <n v="100.934"/>
    <s v="soggiacenza statica"/>
    <n v="18.600000000000001"/>
    <n v="82.334000000000003"/>
  </r>
  <r>
    <s v="PV"/>
    <s v="GAMBOLò"/>
    <x v="7"/>
    <x v="342"/>
    <n v="100.934"/>
    <s v="soggiacenza statica"/>
    <n v="18.899999999999999"/>
    <n v="82.034000000000006"/>
  </r>
  <r>
    <s v="PV"/>
    <s v="GAMBOLò"/>
    <x v="7"/>
    <x v="343"/>
    <n v="100.934"/>
    <s v="soggiacenza statica"/>
    <n v="18.95"/>
    <n v="81.983999999999995"/>
  </r>
  <r>
    <s v="PV"/>
    <s v="GAMBOLò"/>
    <x v="7"/>
    <x v="344"/>
    <n v="100.934"/>
    <s v="soggiacenza statica"/>
    <n v="19.7"/>
    <n v="81.233999999999995"/>
  </r>
  <r>
    <s v="PV"/>
    <s v="GAMBOLò"/>
    <x v="7"/>
    <x v="345"/>
    <n v="100.934"/>
    <s v="soggiacenza statica"/>
    <n v="19.600000000000001"/>
    <n v="81.334000000000003"/>
  </r>
  <r>
    <s v="PV"/>
    <s v="GAMBOLò"/>
    <x v="7"/>
    <x v="346"/>
    <n v="100.934"/>
    <s v="soggiacenza statica"/>
    <n v="20.399999999999999"/>
    <n v="80.534000000000006"/>
  </r>
  <r>
    <s v="PV"/>
    <s v="GAMBOLò"/>
    <x v="7"/>
    <x v="347"/>
    <n v="100.934"/>
    <s v="soggiacenza statica"/>
    <n v="20.5"/>
    <n v="80.433999999999997"/>
  </r>
  <r>
    <s v="PV"/>
    <s v="GAMBOLò"/>
    <x v="7"/>
    <x v="348"/>
    <n v="100.934"/>
    <s v="soggiacenza statica"/>
    <n v="20.7"/>
    <n v="80.233999999999995"/>
  </r>
  <r>
    <s v="PV"/>
    <s v="GAMBOLò"/>
    <x v="7"/>
    <x v="349"/>
    <n v="100.934"/>
    <s v="soggiacenza statica"/>
    <n v="20.92"/>
    <n v="80.013999999999996"/>
  </r>
  <r>
    <s v="PV"/>
    <s v="GAMBOLò"/>
    <x v="7"/>
    <x v="350"/>
    <n v="100.934"/>
    <s v="soggiacenza statica"/>
    <n v="20.95"/>
    <n v="79.983999999999995"/>
  </r>
  <r>
    <s v="PV"/>
    <s v="GAMBOLò"/>
    <x v="7"/>
    <x v="351"/>
    <n v="100.934"/>
    <s v="soggiacenza statica"/>
    <n v="20.78"/>
    <n v="80.153999999999996"/>
  </r>
  <r>
    <s v="PV"/>
    <s v="GAMBOLò"/>
    <x v="7"/>
    <x v="352"/>
    <n v="100.934"/>
    <s v="soggiacenza statica"/>
    <n v="20.63"/>
    <n v="80.304000000000002"/>
  </r>
  <r>
    <s v="PV"/>
    <s v="GAMBOLò"/>
    <x v="7"/>
    <x v="353"/>
    <n v="100.934"/>
    <s v="soggiacenza statica"/>
    <n v="18"/>
    <n v="82.933999999999997"/>
  </r>
  <r>
    <s v="PV"/>
    <s v="GAMBOLò"/>
    <x v="7"/>
    <x v="354"/>
    <n v="100.934"/>
    <s v="soggiacenza statica"/>
    <n v="18.2"/>
    <n v="82.733999999999995"/>
  </r>
  <r>
    <s v="PV"/>
    <s v="GAMBOLò"/>
    <x v="7"/>
    <x v="355"/>
    <n v="100.934"/>
    <s v="soggiacenza statica"/>
    <n v="19.25"/>
    <n v="81.683999999999997"/>
  </r>
  <r>
    <s v="PV"/>
    <s v="GAMBOLò"/>
    <x v="7"/>
    <x v="356"/>
    <n v="100.934"/>
    <s v="soggiacenza statica"/>
    <n v="20.67"/>
    <n v="80.263999999999996"/>
  </r>
  <r>
    <s v="PV"/>
    <s v="GAMBOLò"/>
    <x v="7"/>
    <x v="357"/>
    <n v="100.934"/>
    <s v="soggiacenza statica"/>
    <n v="20.350000000000001"/>
    <n v="80.584000000000003"/>
  </r>
  <r>
    <s v="PV"/>
    <s v="GAMBOLò"/>
    <x v="7"/>
    <x v="358"/>
    <n v="100.934"/>
    <s v="soggiacenza statica"/>
    <n v="18.98"/>
    <n v="81.953999999999994"/>
  </r>
  <r>
    <s v="PV"/>
    <s v="GAMBOLò"/>
    <x v="7"/>
    <x v="359"/>
    <n v="100.934"/>
    <s v="soggiacenza statica"/>
    <n v="19.899999999999999"/>
    <n v="81.034000000000006"/>
  </r>
  <r>
    <s v="PV"/>
    <s v="GAMBOLò"/>
    <x v="7"/>
    <x v="360"/>
    <n v="100.934"/>
    <s v="soggiacenza statica"/>
    <n v="20.39"/>
    <n v="80.543999999999997"/>
  </r>
  <r>
    <s v="PV"/>
    <s v="GAMBOLò"/>
    <x v="7"/>
    <x v="361"/>
    <n v="100.934"/>
    <s v="soggiacenza statica"/>
    <n v="21.05"/>
    <n v="79.884"/>
  </r>
  <r>
    <s v="PV"/>
    <s v="GAMBOLò"/>
    <x v="7"/>
    <x v="362"/>
    <n v="100.934"/>
    <s v="soggiacenza statica"/>
    <n v="18.920000000000002"/>
    <n v="82.013999999999996"/>
  </r>
  <r>
    <s v="PV"/>
    <s v="GAMBOLò"/>
    <x v="7"/>
    <x v="250"/>
    <n v="100.934"/>
    <s v="soggiacenza statica"/>
    <n v="20.9"/>
    <n v="80.034000000000006"/>
  </r>
  <r>
    <s v="PV"/>
    <s v="GAMBOLò"/>
    <x v="7"/>
    <x v="251"/>
    <n v="100.934"/>
    <s v="soggiacenza statica"/>
    <n v="20.75"/>
    <n v="80.183999999999997"/>
  </r>
  <r>
    <s v="PV"/>
    <s v="GAMBOLò"/>
    <x v="7"/>
    <x v="252"/>
    <n v="100.934"/>
    <s v="soggiacenza statica"/>
    <n v="20.9"/>
    <n v="80.034000000000006"/>
  </r>
  <r>
    <s v="PV"/>
    <s v="GAMBOLò"/>
    <x v="7"/>
    <x v="183"/>
    <n v="100.934"/>
    <s v="soggiacenza statica"/>
    <n v="19.2"/>
    <n v="81.733999999999995"/>
  </r>
  <r>
    <s v="PV"/>
    <s v="GAMBOLò"/>
    <x v="7"/>
    <x v="253"/>
    <n v="100.934"/>
    <s v="soggiacenza statica"/>
    <n v="18.850000000000001"/>
    <n v="82.084000000000003"/>
  </r>
  <r>
    <s v="PV"/>
    <s v="GAMBOLò"/>
    <x v="7"/>
    <x v="254"/>
    <n v="100.934"/>
    <s v="soggiacenza statica"/>
    <n v="20.8"/>
    <n v="80.134"/>
  </r>
  <r>
    <s v="PV"/>
    <s v="GAMBOLò"/>
    <x v="7"/>
    <x v="363"/>
    <n v="100.934"/>
    <s v="soggiacenza statica"/>
    <n v="21.1"/>
    <n v="79.834000000000003"/>
  </r>
  <r>
    <s v="PV"/>
    <s v="GAMBOLò"/>
    <x v="7"/>
    <x v="364"/>
    <n v="100.934"/>
    <s v="soggiacenza statica"/>
    <n v="19.7"/>
    <n v="81.233999999999995"/>
  </r>
  <r>
    <s v="PV"/>
    <s v="GAMBOLò"/>
    <x v="7"/>
    <x v="365"/>
    <n v="100.934"/>
    <s v="soggiacenza statica"/>
    <n v="20.5"/>
    <n v="80.433999999999997"/>
  </r>
  <r>
    <s v="PV"/>
    <s v="GAMBOLò"/>
    <x v="7"/>
    <x v="91"/>
    <n v="100.934"/>
    <s v="soggiacenza statica"/>
    <n v="20.7"/>
    <n v="80.233999999999995"/>
  </r>
  <r>
    <s v="PV"/>
    <s v="GAMBOLò"/>
    <x v="7"/>
    <x v="366"/>
    <n v="100.934"/>
    <s v="soggiacenza statica"/>
    <n v="21.2"/>
    <n v="79.733999999999995"/>
  </r>
  <r>
    <s v="PV"/>
    <s v="GAMBOLò"/>
    <x v="7"/>
    <x v="367"/>
    <n v="100.934"/>
    <s v="soggiacenza statica"/>
    <n v="21.4"/>
    <n v="79.534000000000006"/>
  </r>
  <r>
    <s v="PV"/>
    <s v="GAMBOLò"/>
    <x v="7"/>
    <x v="368"/>
    <n v="100.934"/>
    <s v="soggiacenza statica"/>
    <n v="21.1"/>
    <n v="79.834000000000003"/>
  </r>
  <r>
    <s v="PV"/>
    <s v="GAMBOLò"/>
    <x v="7"/>
    <x v="369"/>
    <n v="100.934"/>
    <s v="soggiacenza statica"/>
    <n v="21"/>
    <n v="79.933999999999997"/>
  </r>
  <r>
    <s v="PV"/>
    <s v="GAMBOLò"/>
    <x v="7"/>
    <x v="370"/>
    <n v="100.934"/>
    <s v="soggiacenza statica"/>
    <n v="19.55"/>
    <n v="81.384"/>
  </r>
  <r>
    <s v="PV"/>
    <s v="GAMBOLò"/>
    <x v="7"/>
    <x v="371"/>
    <n v="100.934"/>
    <s v="soggiacenza statica"/>
    <n v="18.899999999999999"/>
    <n v="82.034000000000006"/>
  </r>
  <r>
    <s v="PV"/>
    <s v="GAMBOLò"/>
    <x v="7"/>
    <x v="372"/>
    <n v="100.934"/>
    <s v="soggiacenza statica"/>
    <n v="19.100000000000001"/>
    <n v="81.834000000000003"/>
  </r>
  <r>
    <s v="PV"/>
    <s v="GAMBOLò"/>
    <x v="7"/>
    <x v="373"/>
    <n v="100.934"/>
    <s v="soggiacenza statica"/>
    <n v="19.7"/>
    <n v="81.233999999999995"/>
  </r>
  <r>
    <s v="PV"/>
    <s v="GAMBOLò"/>
    <x v="7"/>
    <x v="374"/>
    <n v="100.934"/>
    <s v="soggiacenza statica"/>
    <n v="19.899999999999999"/>
    <n v="80.748000000000005"/>
  </r>
  <r>
    <s v="PV"/>
    <s v="GAMBOLò"/>
    <x v="7"/>
    <x v="375"/>
    <n v="100.934"/>
    <s v="soggiacenza statica"/>
    <n v="20.5"/>
    <n v="80.433999999999997"/>
  </r>
  <r>
    <s v="PV"/>
    <s v="GAMBOLò"/>
    <x v="7"/>
    <x v="376"/>
    <n v="100.934"/>
    <s v="soggiacenza statica"/>
    <n v="22.2"/>
    <n v="78.733999999999995"/>
  </r>
  <r>
    <s v="PV"/>
    <s v="GAMBOLò"/>
    <x v="7"/>
    <x v="315"/>
    <n v="100.934"/>
    <s v="soggiacenza statica"/>
    <n v="20.9"/>
    <n v="80.034000000000006"/>
  </r>
  <r>
    <s v="PV"/>
    <s v="GAMBOLò"/>
    <x v="7"/>
    <x v="377"/>
    <n v="100.934"/>
    <s v="soggiacenza statica"/>
    <n v="20.8"/>
    <n v="80.134"/>
  </r>
  <r>
    <s v="PV"/>
    <s v="GAMBOLò"/>
    <x v="7"/>
    <x v="378"/>
    <n v="100.934"/>
    <s v="soggiacenza statica"/>
    <n v="20.9"/>
    <n v="80.034000000000006"/>
  </r>
  <r>
    <s v="PV"/>
    <s v="GAMBOLò"/>
    <x v="7"/>
    <x v="379"/>
    <n v="100.934"/>
    <s v="soggiacenza statica"/>
    <n v="21.6"/>
    <n v="79.384"/>
  </r>
  <r>
    <s v="PV"/>
    <s v="GAMBOLò"/>
    <x v="7"/>
    <x v="106"/>
    <n v="100.934"/>
    <s v="soggiacenza statica"/>
    <n v="21.4"/>
    <n v="79.534000000000006"/>
  </r>
  <r>
    <s v="PV"/>
    <s v="GAMBOLò"/>
    <x v="7"/>
    <x v="380"/>
    <n v="100.934"/>
    <s v="soggiacenza statica"/>
    <n v="20.2"/>
    <n v="80.733999999999995"/>
  </r>
  <r>
    <s v="PV"/>
    <s v="GAMBOLò"/>
    <x v="7"/>
    <x v="381"/>
    <n v="100.934"/>
    <s v="soggiacenza statica"/>
    <n v="19.899999999999999"/>
    <n v="81.034000000000006"/>
  </r>
  <r>
    <s v="PV"/>
    <s v="GAMBOLò"/>
    <x v="7"/>
    <x v="382"/>
    <n v="100.934"/>
    <s v="soggiacenza statica"/>
    <n v="19.100000000000001"/>
    <n v="81.834000000000003"/>
  </r>
  <r>
    <s v="PV"/>
    <s v="GAMBOLò"/>
    <x v="7"/>
    <x v="383"/>
    <n v="100.934"/>
    <s v="soggiacenza statica"/>
    <n v="19.5"/>
    <n v="81.433999999999997"/>
  </r>
  <r>
    <s v="PV"/>
    <s v="GAMBOLò"/>
    <x v="7"/>
    <x v="384"/>
    <n v="100.934"/>
    <s v="soggiacenza statica"/>
    <n v="19.899999999999999"/>
    <n v="81.034000000000006"/>
  </r>
  <r>
    <s v="PV"/>
    <s v="GAMBOLò"/>
    <x v="7"/>
    <x v="385"/>
    <n v="100.934"/>
    <s v="soggiacenza statica"/>
    <n v="20.399999999999999"/>
    <n v="80.534000000000006"/>
  </r>
  <r>
    <s v="PV"/>
    <s v="GAMBOLò"/>
    <x v="7"/>
    <x v="386"/>
    <n v="100.934"/>
    <s v="soggiacenza statica"/>
    <n v="20.8"/>
    <n v="80.134"/>
  </r>
  <r>
    <s v="PV"/>
    <s v="GAMBOLò"/>
    <x v="7"/>
    <x v="316"/>
    <n v="100.934"/>
    <s v="soggiacenza statica"/>
    <n v="21.2"/>
    <n v="79.733999999999995"/>
  </r>
  <r>
    <s v="PV"/>
    <s v="GAMBOLò"/>
    <x v="7"/>
    <x v="387"/>
    <n v="100.934"/>
    <s v="soggiacenza statica"/>
    <n v="21.3"/>
    <n v="79.634"/>
  </r>
  <r>
    <s v="PV"/>
    <s v="GAMBOLò"/>
    <x v="7"/>
    <x v="388"/>
    <n v="100.934"/>
    <s v="soggiacenza statica"/>
    <n v="21.4"/>
    <n v="79.534000000000006"/>
  </r>
  <r>
    <s v="PV"/>
    <s v="GAMBOLò"/>
    <x v="7"/>
    <x v="389"/>
    <n v="100.934"/>
    <s v="soggiacenza statica"/>
    <n v="21.5"/>
    <n v="79.433999999999997"/>
  </r>
  <r>
    <s v="PV"/>
    <s v="GAMBOLò"/>
    <x v="7"/>
    <x v="60"/>
    <n v="100.934"/>
    <s v="soggiacenza statica"/>
    <n v="21.2"/>
    <n v="79.733999999999995"/>
  </r>
  <r>
    <s v="PV"/>
    <s v="GAMBOLò"/>
    <x v="7"/>
    <x v="390"/>
    <n v="100.934"/>
    <s v="soggiacenza statica"/>
    <n v="20.6"/>
    <n v="80.534000000000006"/>
  </r>
  <r>
    <s v="PV"/>
    <s v="GAMBOLò"/>
    <x v="7"/>
    <x v="62"/>
    <n v="100.934"/>
    <s v="soggiacenza statica"/>
    <n v="19.600000000000001"/>
    <n v="81.334000000000003"/>
  </r>
  <r>
    <s v="PV"/>
    <s v="GAMBOLò"/>
    <x v="7"/>
    <x v="391"/>
    <n v="100.934"/>
    <s v="soggiacenza statica"/>
    <n v="19.3"/>
    <n v="81.634"/>
  </r>
  <r>
    <s v="PV"/>
    <s v="GAMBOLò"/>
    <x v="7"/>
    <x v="392"/>
    <n v="100.934"/>
    <s v="soggiacenza statica"/>
    <n v="19.600000000000001"/>
    <n v="81.334000000000003"/>
  </r>
  <r>
    <s v="PV"/>
    <s v="GAMBOLò"/>
    <x v="7"/>
    <x v="393"/>
    <n v="100.934"/>
    <s v="soggiacenza statica"/>
    <n v="20.2"/>
    <n v="80.733999999999995"/>
  </r>
  <r>
    <s v="PV"/>
    <s v="GAMBOLò"/>
    <x v="7"/>
    <x v="394"/>
    <n v="100.934"/>
    <s v="soggiacenza statica"/>
    <n v="20.5"/>
    <n v="80.433999999999997"/>
  </r>
  <r>
    <s v="PV"/>
    <s v="GAMBOLò"/>
    <x v="7"/>
    <x v="395"/>
    <n v="100.934"/>
    <s v="soggiacenza statica"/>
    <n v="21"/>
    <n v="79.933999999999997"/>
  </r>
  <r>
    <s v="PV"/>
    <s v="GAMBOLò"/>
    <x v="7"/>
    <x v="396"/>
    <n v="100.934"/>
    <s v="soggiacenza statica"/>
    <n v="21.2"/>
    <n v="79.733999999999995"/>
  </r>
  <r>
    <s v="PV"/>
    <s v="GAMBOLò"/>
    <x v="7"/>
    <x v="397"/>
    <n v="100.934"/>
    <s v="soggiacenza statica"/>
    <n v="21.5"/>
    <n v="79.433999999999997"/>
  </r>
  <r>
    <s v="PV"/>
    <s v="GAMBOLò"/>
    <x v="7"/>
    <x v="39"/>
    <n v="100.934"/>
    <s v="soggiacenza statica"/>
    <n v="21.7"/>
    <n v="79.233999999999995"/>
  </r>
  <r>
    <s v="PV"/>
    <s v="GAMBOLò"/>
    <x v="7"/>
    <x v="293"/>
    <n v="100.934"/>
    <s v="soggiacenza statica"/>
    <n v="21.5"/>
    <n v="79.433999999999997"/>
  </r>
  <r>
    <s v="PV"/>
    <s v="GAMBOLò"/>
    <x v="7"/>
    <x v="75"/>
    <n v="100.934"/>
    <s v="soggiacenza statica"/>
    <n v="21"/>
    <n v="79.933999999999997"/>
  </r>
  <r>
    <s v="PV"/>
    <s v="GAMBOLò"/>
    <x v="7"/>
    <x v="398"/>
    <n v="100.934"/>
    <s v="soggiacenza statica"/>
    <n v="20.2"/>
    <n v="80.733999999999995"/>
  </r>
  <r>
    <s v="PV"/>
    <s v="GARLASCO"/>
    <x v="8"/>
    <x v="119"/>
    <n v="92.741"/>
    <s v="soggiacenza statica"/>
    <n v="5.16"/>
    <n v="87.581000000000003"/>
  </r>
  <r>
    <s v="PV"/>
    <s v="GARLASCO"/>
    <x v="8"/>
    <x v="399"/>
    <n v="92.741"/>
    <s v="soggiacenza statica"/>
    <n v="5.5"/>
    <n v="87.241"/>
  </r>
  <r>
    <s v="PV"/>
    <s v="GARLASCO"/>
    <x v="8"/>
    <x v="400"/>
    <n v="92.741"/>
    <s v="soggiacenza statica"/>
    <n v="6.25"/>
    <n v="86.491"/>
  </r>
  <r>
    <s v="PV"/>
    <s v="GARLASCO"/>
    <x v="8"/>
    <x v="401"/>
    <n v="92.741"/>
    <s v="soggiacenza statica"/>
    <n v="6.2"/>
    <n v="86.540999999999997"/>
  </r>
  <r>
    <s v="PV"/>
    <s v="GARLASCO"/>
    <x v="8"/>
    <x v="402"/>
    <n v="92.741"/>
    <s v="soggiacenza statica"/>
    <n v="6"/>
    <n v="86.741"/>
  </r>
  <r>
    <s v="PV"/>
    <s v="GARLASCO"/>
    <x v="8"/>
    <x v="125"/>
    <n v="92.741"/>
    <s v="soggiacenza statica"/>
    <n v="5.25"/>
    <n v="87.491"/>
  </r>
  <r>
    <s v="PV"/>
    <s v="GARLASCO"/>
    <x v="8"/>
    <x v="403"/>
    <n v="92.741"/>
    <s v="soggiacenza statica"/>
    <n v="4"/>
    <n v="88.741"/>
  </r>
  <r>
    <s v="PV"/>
    <s v="GARLASCO"/>
    <x v="8"/>
    <x v="404"/>
    <n v="92.741"/>
    <s v="soggiacenza statica"/>
    <n v="3.7"/>
    <n v="89.040999999999997"/>
  </r>
  <r>
    <s v="PV"/>
    <s v="GARLASCO"/>
    <x v="8"/>
    <x v="405"/>
    <n v="92.741"/>
    <s v="soggiacenza statica"/>
    <n v="4"/>
    <n v="88.741"/>
  </r>
  <r>
    <s v="PV"/>
    <s v="GARLASCO"/>
    <x v="8"/>
    <x v="406"/>
    <n v="92.741"/>
    <s v="soggiacenza statica"/>
    <n v="4.12"/>
    <n v="88.620999999999995"/>
  </r>
  <r>
    <s v="PV"/>
    <s v="GARLASCO"/>
    <x v="8"/>
    <x v="407"/>
    <n v="92.741"/>
    <s v="soggiacenza statica"/>
    <n v="4.53"/>
    <n v="88.210999999999999"/>
  </r>
  <r>
    <s v="PV"/>
    <s v="GARLASCO"/>
    <x v="8"/>
    <x v="408"/>
    <n v="92.741"/>
    <s v="soggiacenza statica"/>
    <n v="5.17"/>
    <n v="87.570999999999998"/>
  </r>
  <r>
    <s v="PV"/>
    <s v="GARLASCO"/>
    <x v="8"/>
    <x v="409"/>
    <n v="92.741"/>
    <s v="soggiacenza statica"/>
    <n v="5.5"/>
    <n v="87.241"/>
  </r>
  <r>
    <s v="PV"/>
    <s v="GARLASCO"/>
    <x v="8"/>
    <x v="410"/>
    <n v="92.741"/>
    <s v="soggiacenza statica"/>
    <n v="5.96"/>
    <n v="86.781000000000006"/>
  </r>
  <r>
    <s v="PV"/>
    <s v="GARLASCO"/>
    <x v="8"/>
    <x v="411"/>
    <n v="92.741"/>
    <s v="soggiacenza statica"/>
    <n v="5.95"/>
    <n v="86.790999999999997"/>
  </r>
  <r>
    <s v="PV"/>
    <s v="GARLASCO"/>
    <x v="8"/>
    <x v="412"/>
    <n v="92.741"/>
    <s v="soggiacenza statica"/>
    <n v="4.58"/>
    <n v="88.161000000000001"/>
  </r>
  <r>
    <s v="PV"/>
    <s v="GARLASCO"/>
    <x v="8"/>
    <x v="413"/>
    <n v="92.741"/>
    <s v="soggiacenza statica"/>
    <n v="3.4"/>
    <n v="89.340999999999994"/>
  </r>
  <r>
    <s v="PV"/>
    <s v="GARLASCO"/>
    <x v="8"/>
    <x v="414"/>
    <n v="92.741"/>
    <s v="soggiacenza statica"/>
    <n v="3.23"/>
    <n v="89.510999999999996"/>
  </r>
  <r>
    <s v="PV"/>
    <s v="GARLASCO"/>
    <x v="8"/>
    <x v="415"/>
    <n v="92.741"/>
    <s v="soggiacenza statica"/>
    <n v="3.53"/>
    <n v="89.210999999999999"/>
  </r>
  <r>
    <s v="PV"/>
    <s v="GARLASCO"/>
    <x v="8"/>
    <x v="416"/>
    <n v="92.741"/>
    <s v="soggiacenza statica"/>
    <n v="3.9"/>
    <n v="88.840999999999994"/>
  </r>
  <r>
    <s v="PV"/>
    <s v="GARLASCO"/>
    <x v="8"/>
    <x v="417"/>
    <n v="92.741"/>
    <s v="soggiacenza statica"/>
    <n v="4.5"/>
    <n v="88.241"/>
  </r>
  <r>
    <s v="PV"/>
    <s v="GARLASCO"/>
    <x v="8"/>
    <x v="131"/>
    <n v="92.741"/>
    <s v="soggiacenza statica"/>
    <n v="4.88"/>
    <n v="87.861000000000004"/>
  </r>
  <r>
    <s v="PV"/>
    <s v="GARLASCO"/>
    <x v="8"/>
    <x v="418"/>
    <n v="92.741"/>
    <s v="soggiacenza statica"/>
    <n v="5.13"/>
    <n v="87.611000000000004"/>
  </r>
  <r>
    <s v="PV"/>
    <s v="GARLASCO"/>
    <x v="8"/>
    <x v="419"/>
    <n v="92.741"/>
    <s v="soggiacenza statica"/>
    <n v="5.5"/>
    <n v="87.241"/>
  </r>
  <r>
    <s v="PV"/>
    <s v="GARLASCO"/>
    <x v="8"/>
    <x v="420"/>
    <n v="92.741"/>
    <s v="soggiacenza statica"/>
    <n v="6"/>
    <n v="86.741"/>
  </r>
  <r>
    <s v="PV"/>
    <s v="GARLASCO"/>
    <x v="8"/>
    <x v="421"/>
    <n v="92.741"/>
    <s v="soggiacenza statica"/>
    <n v="6.98"/>
    <n v="85.760999999999996"/>
  </r>
  <r>
    <s v="PV"/>
    <s v="GARLASCO"/>
    <x v="8"/>
    <x v="422"/>
    <n v="92.741"/>
    <s v="soggiacenza statica"/>
    <n v="5.67"/>
    <n v="87.070999999999998"/>
  </r>
  <r>
    <s v="PV"/>
    <s v="GARLASCO"/>
    <x v="8"/>
    <x v="423"/>
    <n v="92.741"/>
    <s v="soggiacenza statica"/>
    <n v="5.5"/>
    <n v="87.241"/>
  </r>
  <r>
    <s v="PV"/>
    <s v="GARLASCO"/>
    <x v="8"/>
    <x v="234"/>
    <n v="92.741"/>
    <s v="soggiacenza statica"/>
    <n v="3.8"/>
    <n v="88.941000000000003"/>
  </r>
  <r>
    <s v="PV"/>
    <s v="GARLASCO"/>
    <x v="8"/>
    <x v="424"/>
    <n v="92.741"/>
    <s v="soggiacenza statica"/>
    <n v="3.41"/>
    <n v="89.331000000000003"/>
  </r>
  <r>
    <s v="PV"/>
    <s v="GARLASCO"/>
    <x v="8"/>
    <x v="425"/>
    <n v="92.741"/>
    <s v="soggiacenza statica"/>
    <n v="3.69"/>
    <n v="89.051000000000002"/>
  </r>
  <r>
    <s v="PV"/>
    <s v="GARLASCO"/>
    <x v="8"/>
    <x v="426"/>
    <n v="92.741"/>
    <s v="soggiacenza statica"/>
    <n v="3.85"/>
    <n v="88.891000000000005"/>
  </r>
  <r>
    <s v="PV"/>
    <s v="GARLASCO"/>
    <x v="8"/>
    <x v="427"/>
    <n v="92.741"/>
    <s v="soggiacenza statica"/>
    <n v="3.75"/>
    <n v="88.991"/>
  </r>
  <r>
    <s v="PV"/>
    <s v="GARLASCO"/>
    <x v="8"/>
    <x v="142"/>
    <n v="92.741"/>
    <s v="soggiacenza statica"/>
    <n v="4.5999999999999996"/>
    <n v="88.141000000000005"/>
  </r>
  <r>
    <s v="PV"/>
    <s v="GARLASCO"/>
    <x v="8"/>
    <x v="428"/>
    <n v="92.741"/>
    <s v="soggiacenza statica"/>
    <n v="4.5999999999999996"/>
    <n v="88.141000000000005"/>
  </r>
  <r>
    <s v="PV"/>
    <s v="GARLASCO"/>
    <x v="8"/>
    <x v="429"/>
    <n v="92.741"/>
    <s v="soggiacenza statica"/>
    <n v="5.2"/>
    <n v="87.540999999999997"/>
  </r>
  <r>
    <s v="PV"/>
    <s v="GARLASCO"/>
    <x v="8"/>
    <x v="430"/>
    <n v="92.741"/>
    <s v="soggiacenza statica"/>
    <n v="5.6"/>
    <n v="87.141000000000005"/>
  </r>
  <r>
    <s v="PV"/>
    <s v="GARLASCO"/>
    <x v="8"/>
    <x v="431"/>
    <n v="92.741"/>
    <s v="soggiacenza statica"/>
    <n v="5.85"/>
    <n v="86.891000000000005"/>
  </r>
  <r>
    <s v="PV"/>
    <s v="GARLASCO"/>
    <x v="8"/>
    <x v="147"/>
    <n v="92.741"/>
    <s v="soggiacenza statica"/>
    <n v="5.4"/>
    <n v="87.340999999999994"/>
  </r>
  <r>
    <s v="PV"/>
    <s v="GARLASCO"/>
    <x v="8"/>
    <x v="432"/>
    <n v="92.741"/>
    <s v="soggiacenza statica"/>
    <n v="4.7"/>
    <n v="88.040999999999997"/>
  </r>
  <r>
    <s v="PV"/>
    <s v="GARLASCO"/>
    <x v="8"/>
    <x v="433"/>
    <n v="92.741"/>
    <s v="soggiacenza statica"/>
    <n v="3.4"/>
    <n v="89.340999999999994"/>
  </r>
  <r>
    <s v="PV"/>
    <s v="GARLASCO"/>
    <x v="8"/>
    <x v="150"/>
    <n v="92.741"/>
    <s v="soggiacenza statica"/>
    <n v="3.2"/>
    <n v="89.540999999999997"/>
  </r>
  <r>
    <s v="PV"/>
    <s v="GARLASCO"/>
    <x v="8"/>
    <x v="434"/>
    <n v="92.741"/>
    <s v="soggiacenza statica"/>
    <n v="3.45"/>
    <n v="89.290999999999997"/>
  </r>
  <r>
    <s v="PV"/>
    <s v="GARLASCO"/>
    <x v="8"/>
    <x v="435"/>
    <n v="92.741"/>
    <s v="soggiacenza statica"/>
    <n v="3.9"/>
    <n v="88.840999999999994"/>
  </r>
  <r>
    <s v="PV"/>
    <s v="GARLASCO"/>
    <x v="8"/>
    <x v="436"/>
    <n v="92.741"/>
    <s v="soggiacenza statica"/>
    <n v="4.0999999999999996"/>
    <n v="88.641000000000005"/>
  </r>
  <r>
    <s v="PV"/>
    <s v="GARLASCO"/>
    <x v="8"/>
    <x v="437"/>
    <n v="92.741"/>
    <s v="soggiacenza statica"/>
    <n v="4.7"/>
    <n v="88.040999999999997"/>
  </r>
  <r>
    <s v="PV"/>
    <s v="GARLASCO"/>
    <x v="8"/>
    <x v="155"/>
    <n v="92.741"/>
    <s v="soggiacenza statica"/>
    <n v="5.25"/>
    <n v="87.491"/>
  </r>
  <r>
    <s v="PV"/>
    <s v="GARLASCO"/>
    <x v="8"/>
    <x v="438"/>
    <n v="92.741"/>
    <s v="soggiacenza statica"/>
    <n v="5.6"/>
    <n v="87.141000000000005"/>
  </r>
  <r>
    <s v="PV"/>
    <s v="GARLASCO"/>
    <x v="8"/>
    <x v="439"/>
    <n v="92.741"/>
    <s v="soggiacenza statica"/>
    <n v="6.2"/>
    <n v="86.540999999999997"/>
  </r>
  <r>
    <s v="PV"/>
    <s v="GARLASCO"/>
    <x v="8"/>
    <x v="440"/>
    <n v="92.741"/>
    <s v="soggiacenza statica"/>
    <n v="6.55"/>
    <n v="86.191000000000003"/>
  </r>
  <r>
    <s v="PV"/>
    <s v="GARLASCO"/>
    <x v="8"/>
    <x v="441"/>
    <n v="92.741"/>
    <s v="soggiacenza statica"/>
    <n v="6.5"/>
    <n v="86.241"/>
  </r>
  <r>
    <s v="PV"/>
    <s v="GARLASCO"/>
    <x v="8"/>
    <x v="442"/>
    <n v="92.741"/>
    <s v="soggiacenza statica"/>
    <n v="5.7"/>
    <n v="87.040999999999997"/>
  </r>
  <r>
    <s v="PV"/>
    <s v="GARLASCO"/>
    <x v="8"/>
    <x v="443"/>
    <n v="92.741"/>
    <s v="soggiacenza statica"/>
    <n v="6"/>
    <n v="86.741"/>
  </r>
  <r>
    <s v="PV"/>
    <s v="GARLASCO"/>
    <x v="8"/>
    <x v="444"/>
    <n v="92.741"/>
    <s v="soggiacenza statica"/>
    <n v="4.1500000000000004"/>
    <n v="88.590999999999994"/>
  </r>
  <r>
    <s v="PV"/>
    <s v="GARLASCO"/>
    <x v="8"/>
    <x v="445"/>
    <n v="92.741"/>
    <s v="soggiacenza statica"/>
    <n v="4"/>
    <n v="88.741"/>
  </r>
  <r>
    <s v="PV"/>
    <s v="GARLASCO"/>
    <x v="8"/>
    <x v="446"/>
    <n v="92.741"/>
    <s v="soggiacenza statica"/>
    <n v="4.4000000000000004"/>
    <n v="88.340999999999994"/>
  </r>
  <r>
    <s v="PV"/>
    <s v="GARLASCO"/>
    <x v="8"/>
    <x v="447"/>
    <n v="92.741"/>
    <s v="soggiacenza statica"/>
    <n v="4.67"/>
    <n v="88.070999999999998"/>
  </r>
  <r>
    <s v="PV"/>
    <s v="GARLASCO"/>
    <x v="8"/>
    <x v="448"/>
    <n v="92.741"/>
    <s v="soggiacenza statica"/>
    <n v="5.2"/>
    <n v="87.540999999999997"/>
  </r>
  <r>
    <s v="PV"/>
    <s v="GARLASCO"/>
    <x v="8"/>
    <x v="449"/>
    <n v="92.741"/>
    <s v="soggiacenza statica"/>
    <n v="5.2"/>
    <n v="87.540999999999997"/>
  </r>
  <r>
    <s v="PV"/>
    <s v="GARLASCO"/>
    <x v="8"/>
    <x v="450"/>
    <n v="92.741"/>
    <s v="soggiacenza statica"/>
    <n v="5.9"/>
    <n v="86.840999999999994"/>
  </r>
  <r>
    <s v="PV"/>
    <s v="GARLASCO"/>
    <x v="8"/>
    <x v="451"/>
    <n v="92.741"/>
    <s v="soggiacenza statica"/>
    <n v="6.35"/>
    <n v="86.391000000000005"/>
  </r>
  <r>
    <s v="PV"/>
    <s v="GARLASCO"/>
    <x v="8"/>
    <x v="452"/>
    <n v="92.741"/>
    <s v="soggiacenza statica"/>
    <n v="6.4"/>
    <n v="86.340999999999994"/>
  </r>
  <r>
    <s v="PV"/>
    <s v="GARLASCO"/>
    <x v="8"/>
    <x v="453"/>
    <n v="92.741"/>
    <s v="soggiacenza statica"/>
    <n v="6.3"/>
    <n v="86.441000000000003"/>
  </r>
  <r>
    <s v="PV"/>
    <s v="GARLASCO"/>
    <x v="8"/>
    <x v="454"/>
    <n v="92.741"/>
    <s v="soggiacenza statica"/>
    <n v="6.1"/>
    <n v="86.641000000000005"/>
  </r>
  <r>
    <s v="PV"/>
    <s v="GARLASCO"/>
    <x v="8"/>
    <x v="171"/>
    <n v="92.741"/>
    <s v="soggiacenza statica"/>
    <n v="4.8"/>
    <n v="87.941000000000003"/>
  </r>
  <r>
    <s v="PV"/>
    <s v="GARLASCO"/>
    <x v="8"/>
    <x v="455"/>
    <n v="92.741"/>
    <s v="soggiacenza statica"/>
    <n v="4"/>
    <n v="88.741"/>
  </r>
  <r>
    <s v="PV"/>
    <s v="GARLASCO"/>
    <x v="8"/>
    <x v="456"/>
    <n v="92.741"/>
    <s v="soggiacenza statica"/>
    <n v="3.95"/>
    <n v="88.790999999999997"/>
  </r>
  <r>
    <s v="PV"/>
    <s v="GARLASCO"/>
    <x v="8"/>
    <x v="457"/>
    <n v="92.741"/>
    <s v="soggiacenza statica"/>
    <n v="4.18"/>
    <n v="88.561000000000007"/>
  </r>
  <r>
    <s v="PV"/>
    <s v="GARLASCO"/>
    <x v="8"/>
    <x v="458"/>
    <n v="92.741"/>
    <s v="soggiacenza statica"/>
    <n v="4.49"/>
    <n v="88.251000000000005"/>
  </r>
  <r>
    <s v="PV"/>
    <s v="GARLASCO"/>
    <x v="8"/>
    <x v="459"/>
    <n v="92.741"/>
    <s v="soggiacenza statica"/>
    <n v="5.19"/>
    <n v="87.551000000000002"/>
  </r>
  <r>
    <s v="PV"/>
    <s v="GARLASCO"/>
    <x v="8"/>
    <x v="460"/>
    <n v="92.741"/>
    <s v="soggiacenza statica"/>
    <n v="5.62"/>
    <n v="87.120999999999995"/>
  </r>
  <r>
    <s v="PV"/>
    <s v="GARLASCO"/>
    <x v="8"/>
    <x v="461"/>
    <n v="92.741"/>
    <s v="soggiacenza statica"/>
    <n v="5.51"/>
    <n v="87.230999999999995"/>
  </r>
  <r>
    <s v="PV"/>
    <s v="GARLASCO"/>
    <x v="8"/>
    <x v="462"/>
    <n v="92.741"/>
    <s v="soggiacenza statica"/>
    <n v="3.46"/>
    <n v="89.281000000000006"/>
  </r>
  <r>
    <s v="PV"/>
    <s v="GARLASCO"/>
    <x v="8"/>
    <x v="463"/>
    <n v="92.741"/>
    <s v="soggiacenza statica"/>
    <n v="3.83"/>
    <n v="88.911000000000001"/>
  </r>
  <r>
    <s v="PV"/>
    <s v="GARLASCO"/>
    <x v="8"/>
    <x v="464"/>
    <n v="92.741"/>
    <s v="soggiacenza statica"/>
    <n v="4.1500000000000004"/>
    <n v="88.590999999999994"/>
  </r>
  <r>
    <s v="PV"/>
    <s v="GARLASCO"/>
    <x v="8"/>
    <x v="465"/>
    <n v="92.741"/>
    <s v="soggiacenza statica"/>
    <n v="4.8"/>
    <n v="87.941000000000003"/>
  </r>
  <r>
    <s v="PV"/>
    <s v="GARLASCO"/>
    <x v="8"/>
    <x v="187"/>
    <n v="92.741"/>
    <s v="soggiacenza statica"/>
    <n v="5.12"/>
    <n v="87.620999999999995"/>
  </r>
  <r>
    <s v="PV"/>
    <s v="GARLASCO"/>
    <x v="8"/>
    <x v="466"/>
    <n v="92.741"/>
    <s v="soggiacenza statica"/>
    <n v="5.68"/>
    <n v="87.061000000000007"/>
  </r>
  <r>
    <s v="PV"/>
    <s v="GARLASCO"/>
    <x v="8"/>
    <x v="467"/>
    <n v="92.741"/>
    <s v="soggiacenza statica"/>
    <n v="6.1"/>
    <n v="86.641000000000005"/>
  </r>
  <r>
    <s v="PV"/>
    <s v="GARLASCO"/>
    <x v="8"/>
    <x v="468"/>
    <n v="92.741"/>
    <s v="soggiacenza statica"/>
    <n v="6.28"/>
    <n v="86.460999999999999"/>
  </r>
  <r>
    <s v="PV"/>
    <s v="GARLASCO"/>
    <x v="8"/>
    <x v="469"/>
    <n v="92.741"/>
    <s v="soggiacenza statica"/>
    <n v="6.05"/>
    <n v="86.691000000000003"/>
  </r>
  <r>
    <s v="PV"/>
    <s v="GARLASCO"/>
    <x v="8"/>
    <x v="470"/>
    <n v="92.741"/>
    <s v="soggiacenza statica"/>
    <n v="5.37"/>
    <n v="87.370999999999995"/>
  </r>
  <r>
    <s v="PV"/>
    <s v="GARLASCO"/>
    <x v="8"/>
    <x v="471"/>
    <n v="92.741"/>
    <s v="soggiacenza statica"/>
    <n v="4.59"/>
    <n v="88.150999999999996"/>
  </r>
  <r>
    <s v="PV"/>
    <s v="GARLASCO"/>
    <x v="8"/>
    <x v="472"/>
    <n v="92.741"/>
    <s v="soggiacenza statica"/>
    <n v="3.96"/>
    <n v="88.781000000000006"/>
  </r>
  <r>
    <s v="PV"/>
    <s v="GARLASCO"/>
    <x v="8"/>
    <x v="473"/>
    <n v="92.741"/>
    <s v="soggiacenza statica"/>
    <n v="4.07"/>
    <n v="88.671000000000006"/>
  </r>
  <r>
    <s v="PV"/>
    <s v="GARLASCO"/>
    <x v="8"/>
    <x v="365"/>
    <n v="92.741"/>
    <s v="soggiacenza statica"/>
    <n v="4.4000000000000004"/>
    <n v="88.340999999999994"/>
  </r>
  <r>
    <s v="PV"/>
    <s v="GARLASCO"/>
    <x v="8"/>
    <x v="474"/>
    <n v="92.741"/>
    <s v="soggiacenza statica"/>
    <n v="4.75"/>
    <n v="87.991"/>
  </r>
  <r>
    <s v="PV"/>
    <s v="GARLASCO"/>
    <x v="8"/>
    <x v="475"/>
    <n v="92.741"/>
    <s v="soggiacenza statica"/>
    <n v="5.42"/>
    <n v="87.320999999999998"/>
  </r>
  <r>
    <s v="PV"/>
    <s v="GARLASCO"/>
    <x v="8"/>
    <x v="1"/>
    <n v="92.741"/>
    <s v="soggiacenza statica"/>
    <n v="5.8"/>
    <n v="86.941000000000003"/>
  </r>
  <r>
    <s v="PV"/>
    <s v="GARLASCO"/>
    <x v="8"/>
    <x v="476"/>
    <n v="92.741"/>
    <s v="soggiacenza statica"/>
    <n v="6.67"/>
    <n v="86.070999999999998"/>
  </r>
  <r>
    <s v="PV"/>
    <s v="GARLASCO"/>
    <x v="8"/>
    <x v="477"/>
    <n v="92.741"/>
    <s v="soggiacenza statica"/>
    <n v="6.8"/>
    <n v="85.941000000000003"/>
  </r>
  <r>
    <s v="PV"/>
    <s v="GARLASCO"/>
    <x v="8"/>
    <x v="6"/>
    <n v="92.741"/>
    <s v="soggiacenza statica"/>
    <n v="6.95"/>
    <n v="85.790999999999997"/>
  </r>
  <r>
    <s v="PV"/>
    <s v="GARLASCO"/>
    <x v="8"/>
    <x v="7"/>
    <n v="92.741"/>
    <s v="soggiacenza statica"/>
    <n v="6.2"/>
    <n v="86.540999999999997"/>
  </r>
  <r>
    <s v="PV"/>
    <s v="GARLASCO"/>
    <x v="8"/>
    <x v="478"/>
    <n v="92.741"/>
    <s v="soggiacenza statica"/>
    <n v="6.25"/>
    <n v="86.491"/>
  </r>
  <r>
    <s v="PV"/>
    <s v="GARLASCO"/>
    <x v="8"/>
    <x v="479"/>
    <n v="92.741"/>
    <s v="soggiacenza statica"/>
    <n v="4.0999999999999996"/>
    <n v="88.641000000000005"/>
  </r>
  <r>
    <s v="PV"/>
    <s v="GARLASCO"/>
    <x v="8"/>
    <x v="480"/>
    <n v="92.741"/>
    <s v="soggiacenza statica"/>
    <n v="4.37"/>
    <n v="88.370999999999995"/>
  </r>
  <r>
    <s v="PV"/>
    <s v="GARLASCO"/>
    <x v="8"/>
    <x v="481"/>
    <n v="92.741"/>
    <s v="soggiacenza statica"/>
    <n v="5"/>
    <n v="87.741"/>
  </r>
  <r>
    <s v="PV"/>
    <s v="GARLASCO"/>
    <x v="8"/>
    <x v="482"/>
    <n v="92.741"/>
    <s v="soggiacenza statica"/>
    <n v="6.55"/>
    <n v="86.191000000000003"/>
  </r>
  <r>
    <s v="PV"/>
    <s v="GARLASCO"/>
    <x v="8"/>
    <x v="483"/>
    <n v="92.741"/>
    <s v="soggiacenza statica"/>
    <n v="6.77"/>
    <n v="85.971000000000004"/>
  </r>
  <r>
    <s v="PV"/>
    <s v="GARLASCO"/>
    <x v="8"/>
    <x v="484"/>
    <n v="92.741"/>
    <s v="soggiacenza statica"/>
    <n v="5.96"/>
    <n v="86.781000000000006"/>
  </r>
  <r>
    <s v="PV"/>
    <s v="GARLASCO"/>
    <x v="8"/>
    <x v="56"/>
    <n v="92.741"/>
    <s v="soggiacenza statica"/>
    <n v="5.0999999999999996"/>
    <n v="87.641000000000005"/>
  </r>
  <r>
    <s v="PV"/>
    <s v="GARLASCO"/>
    <x v="8"/>
    <x v="485"/>
    <n v="92.741"/>
    <s v="soggiacenza statica"/>
    <n v="4.17"/>
    <n v="88.570999999999998"/>
  </r>
  <r>
    <s v="PV"/>
    <s v="GARLASCO"/>
    <x v="8"/>
    <x v="383"/>
    <n v="92.741"/>
    <s v="soggiacenza statica"/>
    <n v="4.17"/>
    <n v="88.570999999999998"/>
  </r>
  <r>
    <s v="PV"/>
    <s v="GARLASCO"/>
    <x v="8"/>
    <x v="486"/>
    <n v="92.741"/>
    <s v="soggiacenza statica"/>
    <n v="4.3600000000000003"/>
    <n v="88.381"/>
  </r>
  <r>
    <s v="PV"/>
    <s v="GARLASCO"/>
    <x v="8"/>
    <x v="487"/>
    <n v="92.741"/>
    <s v="soggiacenza statica"/>
    <n v="4.68"/>
    <n v="88.061000000000007"/>
  </r>
  <r>
    <s v="PV"/>
    <s v="GARLASCO"/>
    <x v="8"/>
    <x v="58"/>
    <n v="92.741"/>
    <s v="soggiacenza statica"/>
    <n v="5.7"/>
    <n v="87.040999999999997"/>
  </r>
  <r>
    <s v="PV"/>
    <s v="GARLASCO"/>
    <x v="8"/>
    <x v="488"/>
    <n v="92.741"/>
    <s v="soggiacenza statica"/>
    <n v="6.05"/>
    <n v="86.691000000000003"/>
  </r>
  <r>
    <s v="PV"/>
    <s v="GARLASCO"/>
    <x v="8"/>
    <x v="27"/>
    <n v="92.741"/>
    <s v="soggiacenza statica"/>
    <n v="6"/>
    <n v="86.741"/>
  </r>
  <r>
    <s v="PV"/>
    <s v="GARLASCO"/>
    <x v="8"/>
    <x v="489"/>
    <n v="92.741"/>
    <s v="soggiacenza statica"/>
    <n v="6.59"/>
    <n v="86.150999999999996"/>
  </r>
  <r>
    <s v="PV"/>
    <s v="GARLASCO"/>
    <x v="8"/>
    <x v="60"/>
    <n v="92.741"/>
    <s v="soggiacenza statica"/>
    <n v="6.5"/>
    <n v="86.241"/>
  </r>
  <r>
    <s v="PV"/>
    <s v="GARLASCO"/>
    <x v="8"/>
    <x v="61"/>
    <n v="92.741"/>
    <s v="soggiacenza statica"/>
    <n v="5.84"/>
    <n v="86.900999999999996"/>
  </r>
  <r>
    <s v="PV"/>
    <s v="GARLASCO"/>
    <x v="8"/>
    <x v="62"/>
    <n v="92.741"/>
    <s v="soggiacenza statica"/>
    <n v="5.5"/>
    <n v="87.241"/>
  </r>
  <r>
    <s v="PV"/>
    <s v="GARLASCO"/>
    <x v="8"/>
    <x v="490"/>
    <n v="92.741"/>
    <s v="soggiacenza statica"/>
    <n v="4.18"/>
    <n v="88.561000000000007"/>
  </r>
  <r>
    <s v="PV"/>
    <s v="GARLASCO"/>
    <x v="8"/>
    <x v="392"/>
    <n v="92.741"/>
    <s v="soggiacenza statica"/>
    <n v="4.16"/>
    <n v="88.581000000000003"/>
  </r>
  <r>
    <s v="PV"/>
    <s v="GARLASCO"/>
    <x v="8"/>
    <x v="64"/>
    <n v="92.741"/>
    <s v="soggiacenza statica"/>
    <n v="4.58"/>
    <n v="88.161000000000001"/>
  </r>
  <r>
    <s v="PV"/>
    <s v="GARLASCO"/>
    <x v="8"/>
    <x v="35"/>
    <n v="92.741"/>
    <s v="soggiacenza statica"/>
    <n v="4.62"/>
    <n v="88.120999999999995"/>
  </r>
  <r>
    <s v="PV"/>
    <s v="GARLASCO"/>
    <x v="8"/>
    <x v="491"/>
    <n v="92.741"/>
    <s v="soggiacenza statica"/>
    <n v="5.28"/>
    <n v="87.460999999999999"/>
  </r>
  <r>
    <s v="PV"/>
    <s v="GARLASCO"/>
    <x v="8"/>
    <x v="37"/>
    <n v="92.741"/>
    <s v="soggiacenza statica"/>
    <n v="6.06"/>
    <n v="86.680999999999997"/>
  </r>
  <r>
    <s v="PV"/>
    <s v="GARLASCO"/>
    <x v="8"/>
    <x v="492"/>
    <n v="92.741"/>
    <s v="soggiacenza statica"/>
    <n v="6.38"/>
    <n v="86.361000000000004"/>
  </r>
  <r>
    <s v="PV"/>
    <s v="GARLASCO"/>
    <x v="8"/>
    <x v="493"/>
    <n v="92.741"/>
    <s v="soggiacenza statica"/>
    <n v="7.2"/>
    <n v="85.540999999999997"/>
  </r>
  <r>
    <s v="PV"/>
    <s v="GARLASCO"/>
    <x v="8"/>
    <x v="41"/>
    <n v="92.741"/>
    <s v="soggiacenza statica"/>
    <n v="6.7"/>
    <n v="86.040999999999997"/>
  </r>
  <r>
    <s v="PV"/>
    <s v="GARLASCO"/>
    <x v="8"/>
    <x v="42"/>
    <n v="92.741"/>
    <s v="soggiacenza statica"/>
    <n v="5.8"/>
    <n v="86.941000000000003"/>
  </r>
  <r>
    <s v="PV"/>
    <s v="GARLASCO"/>
    <x v="8"/>
    <x v="66"/>
    <n v="92.741"/>
    <s v="soggiacenza statica"/>
    <n v="5.2"/>
    <n v="87.540999999999997"/>
  </r>
  <r>
    <s v="PV"/>
    <s v="GARLASCO"/>
    <x v="8"/>
    <x v="44"/>
    <n v="92.741"/>
    <s v="soggiacenza statica"/>
    <n v="4.24"/>
    <n v="88.501000000000005"/>
  </r>
  <r>
    <s v="PV"/>
    <s v="GARLASCO"/>
    <x v="8"/>
    <x v="494"/>
    <n v="92.741"/>
    <s v="soggiacenza statica"/>
    <n v="4.34"/>
    <n v="88.400999999999996"/>
  </r>
  <r>
    <s v="PV"/>
    <s v="GARLASCO"/>
    <x v="8"/>
    <x v="495"/>
    <n v="92.741"/>
    <s v="soggiacenza statica"/>
    <n v="4.5199999999999996"/>
    <n v="88.221000000000004"/>
  </r>
  <r>
    <s v="PV"/>
    <s v="GARLASCO"/>
    <x v="8"/>
    <x v="496"/>
    <n v="92.741"/>
    <s v="soggiacenza statica"/>
    <n v="6.27"/>
    <n v="86.471000000000004"/>
  </r>
  <r>
    <s v="PV"/>
    <s v="GARLASCO"/>
    <x v="8"/>
    <x v="497"/>
    <n v="92.741"/>
    <s v="soggiacenza statica"/>
    <n v="4.04"/>
    <n v="88.700999999999993"/>
  </r>
  <r>
    <s v="PV"/>
    <s v="MEDE"/>
    <x v="9"/>
    <x v="119"/>
    <n v="92.936000000000007"/>
    <s v="soggiacenza statica"/>
    <n v="4.5999999999999996"/>
    <n v="88.335999999999999"/>
  </r>
  <r>
    <s v="PV"/>
    <s v="MEDE"/>
    <x v="9"/>
    <x v="120"/>
    <n v="92.936000000000007"/>
    <s v="soggiacenza statica"/>
    <n v="4.8"/>
    <n v="88.135999999999996"/>
  </r>
  <r>
    <s v="PV"/>
    <s v="MEDE"/>
    <x v="9"/>
    <x v="498"/>
    <n v="92.936000000000007"/>
    <s v="soggiacenza statica"/>
    <n v="4.95"/>
    <n v="87.986000000000004"/>
  </r>
  <r>
    <s v="PV"/>
    <s v="MEDE"/>
    <x v="9"/>
    <x v="400"/>
    <n v="92.936000000000007"/>
    <s v="soggiacenza statica"/>
    <n v="5.15"/>
    <n v="87.786000000000001"/>
  </r>
  <r>
    <s v="PV"/>
    <s v="MEDE"/>
    <x v="9"/>
    <x v="499"/>
    <n v="92.936000000000007"/>
    <s v="soggiacenza statica"/>
    <n v="4.79"/>
    <n v="88.146000000000001"/>
  </r>
  <r>
    <s v="PV"/>
    <s v="MEDE"/>
    <x v="9"/>
    <x v="500"/>
    <n v="92.936000000000007"/>
    <s v="soggiacenza statica"/>
    <n v="2.14"/>
    <n v="90.796000000000006"/>
  </r>
  <r>
    <s v="PV"/>
    <s v="MEDE"/>
    <x v="9"/>
    <x v="125"/>
    <n v="92.936000000000007"/>
    <s v="soggiacenza statica"/>
    <n v="1.65"/>
    <n v="91.286000000000001"/>
  </r>
  <r>
    <s v="PV"/>
    <s v="MEDE"/>
    <x v="9"/>
    <x v="501"/>
    <n v="92.936000000000007"/>
    <s v="soggiacenza statica"/>
    <n v="1.79"/>
    <n v="91.146000000000001"/>
  </r>
  <r>
    <s v="PV"/>
    <s v="MEDE"/>
    <x v="9"/>
    <x v="404"/>
    <n v="92.936000000000007"/>
    <s v="soggiacenza statica"/>
    <n v="2.65"/>
    <n v="90.286000000000001"/>
  </r>
  <r>
    <s v="PV"/>
    <s v="MEDE"/>
    <x v="9"/>
    <x v="405"/>
    <n v="92.936000000000007"/>
    <s v="soggiacenza statica"/>
    <n v="3.35"/>
    <n v="89.585999999999999"/>
  </r>
  <r>
    <s v="PV"/>
    <s v="MEDE"/>
    <x v="9"/>
    <x v="502"/>
    <n v="92.936000000000007"/>
    <s v="soggiacenza statica"/>
    <n v="3.8"/>
    <n v="89.135999999999996"/>
  </r>
  <r>
    <s v="PV"/>
    <s v="MEDE"/>
    <x v="9"/>
    <x v="407"/>
    <n v="92.936000000000007"/>
    <s v="soggiacenza statica"/>
    <n v="3.76"/>
    <n v="89.176000000000002"/>
  </r>
  <r>
    <s v="PV"/>
    <s v="MEDE"/>
    <x v="9"/>
    <x v="503"/>
    <n v="92.936000000000007"/>
    <s v="soggiacenza statica"/>
    <n v="4.1900000000000004"/>
    <n v="88.745999999999995"/>
  </r>
  <r>
    <s v="PV"/>
    <s v="MEDE"/>
    <x v="9"/>
    <x v="230"/>
    <n v="92.936000000000007"/>
    <s v="soggiacenza statica"/>
    <n v="4.25"/>
    <n v="88.686000000000007"/>
  </r>
  <r>
    <s v="PV"/>
    <s v="MEDE"/>
    <x v="9"/>
    <x v="409"/>
    <n v="92.936000000000007"/>
    <s v="soggiacenza statica"/>
    <n v="4.42"/>
    <n v="88.516000000000005"/>
  </r>
  <r>
    <s v="PV"/>
    <s v="MEDE"/>
    <x v="9"/>
    <x v="410"/>
    <n v="92.936000000000007"/>
    <s v="soggiacenza statica"/>
    <n v="4.57"/>
    <n v="88.366"/>
  </r>
  <r>
    <s v="PV"/>
    <s v="MEDE"/>
    <x v="9"/>
    <x v="504"/>
    <n v="92.936000000000007"/>
    <s v="soggiacenza statica"/>
    <n v="4.25"/>
    <n v="88.686000000000007"/>
  </r>
  <r>
    <s v="PV"/>
    <s v="MEDE"/>
    <x v="9"/>
    <x v="505"/>
    <n v="92.936000000000007"/>
    <s v="soggiacenza statica"/>
    <n v="2.54"/>
    <n v="90.396000000000001"/>
  </r>
  <r>
    <s v="PV"/>
    <s v="MEDE"/>
    <x v="9"/>
    <x v="412"/>
    <n v="92.936000000000007"/>
    <s v="soggiacenza statica"/>
    <n v="1.68"/>
    <n v="91.256"/>
  </r>
  <r>
    <s v="PV"/>
    <s v="MEDE"/>
    <x v="9"/>
    <x v="506"/>
    <n v="92.936000000000007"/>
    <s v="soggiacenza statica"/>
    <n v="1.85"/>
    <n v="91.085999999999999"/>
  </r>
  <r>
    <s v="PV"/>
    <s v="MEDE"/>
    <x v="9"/>
    <x v="414"/>
    <n v="92.936000000000007"/>
    <s v="soggiacenza statica"/>
    <n v="2.4"/>
    <n v="90.536000000000001"/>
  </r>
  <r>
    <s v="PV"/>
    <s v="MEDE"/>
    <x v="9"/>
    <x v="415"/>
    <n v="92.936000000000007"/>
    <s v="soggiacenza statica"/>
    <n v="3.17"/>
    <n v="89.766000000000005"/>
  </r>
  <r>
    <s v="PV"/>
    <s v="MEDE"/>
    <x v="9"/>
    <x v="507"/>
    <n v="92.936000000000007"/>
    <s v="soggiacenza statica"/>
    <n v="3.61"/>
    <n v="89.325999999999993"/>
  </r>
  <r>
    <s v="PV"/>
    <s v="MEDE"/>
    <x v="9"/>
    <x v="508"/>
    <n v="92.936000000000007"/>
    <s v="soggiacenza statica"/>
    <n v="4.16"/>
    <n v="88.775999999999996"/>
  </r>
  <r>
    <s v="PV"/>
    <s v="MEDE"/>
    <x v="9"/>
    <x v="509"/>
    <n v="92.936000000000007"/>
    <s v="soggiacenza statica"/>
    <n v="4.3499999999999996"/>
    <n v="88.585999999999999"/>
  </r>
  <r>
    <s v="PV"/>
    <s v="MEDE"/>
    <x v="9"/>
    <x v="510"/>
    <n v="92.936000000000007"/>
    <s v="soggiacenza statica"/>
    <n v="4.66"/>
    <n v="88.275999999999996"/>
  </r>
  <r>
    <s v="PV"/>
    <s v="MEDE"/>
    <x v="9"/>
    <x v="511"/>
    <n v="92.936000000000007"/>
    <s v="soggiacenza statica"/>
    <n v="4.6399999999999997"/>
    <n v="88.296000000000006"/>
  </r>
  <r>
    <s v="PV"/>
    <s v="MEDE"/>
    <x v="9"/>
    <x v="512"/>
    <n v="92.936000000000007"/>
    <s v="soggiacenza statica"/>
    <n v="4.76"/>
    <n v="88.176000000000002"/>
  </r>
  <r>
    <s v="PV"/>
    <s v="MEDE"/>
    <x v="9"/>
    <x v="513"/>
    <n v="92.936000000000007"/>
    <s v="soggiacenza statica"/>
    <n v="4.3499999999999996"/>
    <n v="88.585999999999999"/>
  </r>
  <r>
    <s v="PV"/>
    <s v="MEDE"/>
    <x v="9"/>
    <x v="422"/>
    <n v="92.936000000000007"/>
    <s v="soggiacenza statica"/>
    <n v="2.5299999999999998"/>
    <n v="90.406000000000006"/>
  </r>
  <r>
    <s v="PV"/>
    <s v="MEDE"/>
    <x v="9"/>
    <x v="514"/>
    <n v="92.936000000000007"/>
    <s v="soggiacenza statica"/>
    <n v="1.8"/>
    <n v="91.135999999999996"/>
  </r>
  <r>
    <s v="PV"/>
    <s v="MEDE"/>
    <x v="9"/>
    <x v="341"/>
    <n v="92.936000000000007"/>
    <s v="soggiacenza statica"/>
    <n v="1.8"/>
    <n v="91.135999999999996"/>
  </r>
  <r>
    <s v="PV"/>
    <s v="MEDE"/>
    <x v="9"/>
    <x v="515"/>
    <n v="92.936000000000007"/>
    <s v="soggiacenza statica"/>
    <n v="2.5099999999999998"/>
    <n v="90.426000000000002"/>
  </r>
  <r>
    <s v="PV"/>
    <s v="MEDE"/>
    <x v="9"/>
    <x v="516"/>
    <n v="92.936000000000007"/>
    <s v="soggiacenza statica"/>
    <n v="3.05"/>
    <n v="89.885999999999996"/>
  </r>
  <r>
    <s v="PV"/>
    <s v="MEDE"/>
    <x v="9"/>
    <x v="517"/>
    <n v="92.936000000000007"/>
    <s v="soggiacenza statica"/>
    <n v="3.31"/>
    <n v="89.626000000000005"/>
  </r>
  <r>
    <s v="PV"/>
    <s v="MEDE"/>
    <x v="9"/>
    <x v="518"/>
    <n v="92.936000000000007"/>
    <s v="soggiacenza statica"/>
    <n v="3.55"/>
    <n v="89.385999999999996"/>
  </r>
  <r>
    <s v="PV"/>
    <s v="MEDE"/>
    <x v="9"/>
    <x v="519"/>
    <n v="92.936000000000007"/>
    <s v="soggiacenza statica"/>
    <n v="3.94"/>
    <n v="88.995999999999995"/>
  </r>
  <r>
    <s v="PV"/>
    <s v="MEDE"/>
    <x v="9"/>
    <x v="520"/>
    <n v="92.936000000000007"/>
    <s v="soggiacenza statica"/>
    <n v="4.3"/>
    <n v="88.635999999999996"/>
  </r>
  <r>
    <s v="PV"/>
    <s v="MEDE"/>
    <x v="9"/>
    <x v="521"/>
    <n v="92.936000000000007"/>
    <s v="soggiacenza statica"/>
    <n v="4.4800000000000004"/>
    <n v="88.456000000000003"/>
  </r>
  <r>
    <s v="PV"/>
    <s v="MEDE"/>
    <x v="9"/>
    <x v="522"/>
    <n v="92.936000000000007"/>
    <s v="soggiacenza statica"/>
    <n v="4.53"/>
    <n v="88.406000000000006"/>
  </r>
  <r>
    <s v="PV"/>
    <s v="MEDE"/>
    <x v="9"/>
    <x v="523"/>
    <n v="92.936000000000007"/>
    <s v="soggiacenza statica"/>
    <n v="4.45"/>
    <n v="88.486000000000004"/>
  </r>
  <r>
    <s v="PV"/>
    <s v="MEDE"/>
    <x v="9"/>
    <x v="524"/>
    <n v="92.936000000000007"/>
    <s v="soggiacenza statica"/>
    <n v="2.5"/>
    <n v="90.436000000000007"/>
  </r>
  <r>
    <s v="PV"/>
    <s v="MEDE"/>
    <x v="9"/>
    <x v="525"/>
    <n v="92.936000000000007"/>
    <s v="soggiacenza statica"/>
    <n v="1.7"/>
    <n v="91.236000000000004"/>
  </r>
  <r>
    <s v="PV"/>
    <s v="MEDE"/>
    <x v="9"/>
    <x v="526"/>
    <n v="92.936000000000007"/>
    <s v="soggiacenza statica"/>
    <n v="1.57"/>
    <n v="91.366"/>
  </r>
  <r>
    <s v="PV"/>
    <s v="MEDE"/>
    <x v="9"/>
    <x v="527"/>
    <n v="92.936000000000007"/>
    <s v="soggiacenza statica"/>
    <n v="2.6"/>
    <n v="90.335999999999999"/>
  </r>
  <r>
    <s v="PV"/>
    <s v="MEDE"/>
    <x v="9"/>
    <x v="528"/>
    <n v="92.936000000000007"/>
    <s v="soggiacenza statica"/>
    <n v="3.47"/>
    <n v="89.465999999999994"/>
  </r>
  <r>
    <s v="PV"/>
    <s v="MEDE"/>
    <x v="9"/>
    <x v="529"/>
    <n v="92.936000000000007"/>
    <s v="soggiacenza statica"/>
    <n v="3.7"/>
    <n v="89.236000000000004"/>
  </r>
  <r>
    <s v="PV"/>
    <s v="MEDE"/>
    <x v="9"/>
    <x v="530"/>
    <n v="92.936000000000007"/>
    <s v="soggiacenza statica"/>
    <n v="3.95"/>
    <n v="88.986000000000004"/>
  </r>
  <r>
    <s v="PV"/>
    <s v="MEDE"/>
    <x v="9"/>
    <x v="531"/>
    <n v="92.936000000000007"/>
    <s v="soggiacenza statica"/>
    <n v="4.5"/>
    <n v="88.436000000000007"/>
  </r>
  <r>
    <s v="PV"/>
    <s v="MEDE"/>
    <x v="9"/>
    <x v="532"/>
    <n v="92.936000000000007"/>
    <s v="soggiacenza statica"/>
    <n v="4.8499999999999996"/>
    <n v="88.085999999999999"/>
  </r>
  <r>
    <s v="PV"/>
    <s v="MEDE"/>
    <x v="9"/>
    <x v="533"/>
    <n v="92.936000000000007"/>
    <s v="soggiacenza statica"/>
    <n v="5.0199999999999996"/>
    <n v="87.915999999999997"/>
  </r>
  <r>
    <s v="PV"/>
    <s v="MEDE"/>
    <x v="9"/>
    <x v="157"/>
    <n v="92.936000000000007"/>
    <s v="soggiacenza statica"/>
    <n v="5.24"/>
    <n v="87.695999999999998"/>
  </r>
  <r>
    <s v="PV"/>
    <s v="MEDE"/>
    <x v="9"/>
    <x v="534"/>
    <n v="92.936000000000007"/>
    <s v="soggiacenza statica"/>
    <n v="4.8499999999999996"/>
    <n v="88.085999999999999"/>
  </r>
  <r>
    <s v="PV"/>
    <s v="MEDE"/>
    <x v="9"/>
    <x v="535"/>
    <n v="92.936000000000007"/>
    <s v="soggiacenza statica"/>
    <n v="4.2300000000000004"/>
    <n v="88.706000000000003"/>
  </r>
  <r>
    <s v="PV"/>
    <s v="MEDE"/>
    <x v="9"/>
    <x v="160"/>
    <n v="92.936000000000007"/>
    <s v="soggiacenza statica"/>
    <n v="2.6"/>
    <n v="90.335999999999999"/>
  </r>
  <r>
    <s v="PV"/>
    <s v="MEDE"/>
    <x v="9"/>
    <x v="536"/>
    <n v="92.936000000000007"/>
    <s v="soggiacenza statica"/>
    <n v="1.85"/>
    <n v="91.085999999999999"/>
  </r>
  <r>
    <s v="PV"/>
    <s v="MEDE"/>
    <x v="9"/>
    <x v="537"/>
    <n v="92.936000000000007"/>
    <s v="soggiacenza statica"/>
    <n v="2.15"/>
    <n v="90.786000000000001"/>
  </r>
  <r>
    <s v="PV"/>
    <s v="MEDE"/>
    <x v="9"/>
    <x v="538"/>
    <n v="92.936000000000007"/>
    <s v="soggiacenza statica"/>
    <n v="3.35"/>
    <n v="89.585999999999999"/>
  </r>
  <r>
    <s v="PV"/>
    <s v="MEDE"/>
    <x v="9"/>
    <x v="539"/>
    <n v="92.936000000000007"/>
    <s v="soggiacenza statica"/>
    <n v="3.85"/>
    <n v="89.085999999999999"/>
  </r>
  <r>
    <s v="PV"/>
    <s v="MEDE"/>
    <x v="9"/>
    <x v="540"/>
    <n v="92.936000000000007"/>
    <s v="soggiacenza statica"/>
    <n v="4.0999999999999996"/>
    <n v="88.835999999999999"/>
  </r>
  <r>
    <s v="PV"/>
    <s v="MEDE"/>
    <x v="9"/>
    <x v="164"/>
    <n v="92.936000000000007"/>
    <s v="soggiacenza statica"/>
    <n v="4.24"/>
    <n v="88.695999999999998"/>
  </r>
  <r>
    <s v="PV"/>
    <s v="MEDE"/>
    <x v="9"/>
    <x v="541"/>
    <n v="92.936000000000007"/>
    <s v="soggiacenza statica"/>
    <n v="4.5999999999999996"/>
    <n v="88.335999999999999"/>
  </r>
  <r>
    <s v="PV"/>
    <s v="MEDE"/>
    <x v="9"/>
    <x v="542"/>
    <n v="92.936000000000007"/>
    <s v="soggiacenza statica"/>
    <n v="4.8"/>
    <n v="88.135999999999996"/>
  </r>
  <r>
    <s v="PV"/>
    <s v="MEDE"/>
    <x v="9"/>
    <x v="543"/>
    <n v="92.936000000000007"/>
    <s v="soggiacenza statica"/>
    <n v="4.7300000000000004"/>
    <n v="88.206000000000003"/>
  </r>
  <r>
    <s v="PV"/>
    <s v="MEDE"/>
    <x v="9"/>
    <x v="544"/>
    <n v="92.936000000000007"/>
    <s v="soggiacenza statica"/>
    <n v="4.68"/>
    <n v="88.256"/>
  </r>
  <r>
    <s v="PV"/>
    <s v="MEDE"/>
    <x v="9"/>
    <x v="545"/>
    <n v="92.936000000000007"/>
    <s v="soggiacenza statica"/>
    <n v="4"/>
    <n v="88.936000000000007"/>
  </r>
  <r>
    <s v="PV"/>
    <s v="MEDE"/>
    <x v="9"/>
    <x v="454"/>
    <n v="92.936000000000007"/>
    <s v="soggiacenza statica"/>
    <n v="2.78"/>
    <n v="90.156000000000006"/>
  </r>
  <r>
    <s v="PV"/>
    <s v="MEDE"/>
    <x v="9"/>
    <x v="171"/>
    <n v="92.936000000000007"/>
    <s v="soggiacenza statica"/>
    <n v="1.97"/>
    <n v="90.965999999999994"/>
  </r>
  <r>
    <s v="PV"/>
    <s v="MEDE"/>
    <x v="9"/>
    <x v="546"/>
    <n v="92.936000000000007"/>
    <s v="soggiacenza statica"/>
    <n v="2.4700000000000002"/>
    <n v="90.465999999999994"/>
  </r>
  <r>
    <s v="PV"/>
    <s v="MEDE"/>
    <x v="9"/>
    <x v="547"/>
    <n v="92.936000000000007"/>
    <s v="soggiacenza statica"/>
    <n v="4.0999999999999996"/>
    <n v="88.835999999999999"/>
  </r>
  <r>
    <s v="PV"/>
    <s v="MEDE"/>
    <x v="9"/>
    <x v="548"/>
    <n v="92.936000000000007"/>
    <s v="soggiacenza statica"/>
    <n v="3.47"/>
    <n v="89.465999999999994"/>
  </r>
  <r>
    <s v="PV"/>
    <s v="MEDE"/>
    <x v="9"/>
    <x v="175"/>
    <n v="92.936000000000007"/>
    <s v="soggiacenza statica"/>
    <n v="4"/>
    <n v="88.936000000000007"/>
  </r>
  <r>
    <s v="PV"/>
    <s v="MEDE"/>
    <x v="9"/>
    <x v="176"/>
    <n v="92.936000000000007"/>
    <s v="soggiacenza statica"/>
    <n v="4.3099999999999996"/>
    <n v="88.626000000000005"/>
  </r>
  <r>
    <s v="PV"/>
    <s v="MEDE"/>
    <x v="9"/>
    <x v="549"/>
    <n v="92.936000000000007"/>
    <s v="soggiacenza statica"/>
    <n v="4.0599999999999996"/>
    <n v="88.876000000000005"/>
  </r>
  <r>
    <s v="PV"/>
    <s v="MEDE"/>
    <x v="9"/>
    <x v="178"/>
    <n v="92.936000000000007"/>
    <s v="soggiacenza statica"/>
    <n v="3.9"/>
    <n v="89.036000000000001"/>
  </r>
  <r>
    <s v="PV"/>
    <s v="MEDE"/>
    <x v="9"/>
    <x v="179"/>
    <n v="92.936000000000007"/>
    <s v="soggiacenza statica"/>
    <n v="4.09"/>
    <n v="88.846000000000004"/>
  </r>
  <r>
    <s v="PV"/>
    <s v="MEDE"/>
    <x v="9"/>
    <x v="311"/>
    <n v="92.936000000000007"/>
    <s v="soggiacenza statica"/>
    <n v="4.3499999999999996"/>
    <n v="88.585999999999999"/>
  </r>
  <r>
    <s v="PV"/>
    <s v="MEDE"/>
    <x v="9"/>
    <x v="550"/>
    <n v="92.936000000000007"/>
    <s v="soggiacenza statica"/>
    <n v="3.23"/>
    <n v="89.706000000000003"/>
  </r>
  <r>
    <s v="PV"/>
    <s v="MEDE"/>
    <x v="9"/>
    <x v="182"/>
    <n v="92.936000000000007"/>
    <s v="soggiacenza statica"/>
    <n v="2"/>
    <n v="90.936000000000007"/>
  </r>
  <r>
    <s v="PV"/>
    <s v="MEDE"/>
    <x v="9"/>
    <x v="551"/>
    <n v="92.936000000000007"/>
    <s v="soggiacenza statica"/>
    <n v="1.74"/>
    <n v="91.195999999999998"/>
  </r>
  <r>
    <s v="PV"/>
    <s v="MEDE"/>
    <x v="9"/>
    <x v="552"/>
    <n v="92.936000000000007"/>
    <s v="soggiacenza statica"/>
    <n v="2.15"/>
    <n v="90.786000000000001"/>
  </r>
  <r>
    <s v="PV"/>
    <s v="MEDE"/>
    <x v="9"/>
    <x v="553"/>
    <n v="92.936000000000007"/>
    <s v="soggiacenza statica"/>
    <n v="2.77"/>
    <n v="90.165999999999997"/>
  </r>
  <r>
    <s v="PV"/>
    <s v="MEDE"/>
    <x v="9"/>
    <x v="554"/>
    <n v="92.936000000000007"/>
    <s v="soggiacenza statica"/>
    <n v="3.53"/>
    <n v="89.406000000000006"/>
  </r>
  <r>
    <s v="PV"/>
    <s v="MEDE"/>
    <x v="9"/>
    <x v="555"/>
    <n v="92.936000000000007"/>
    <s v="soggiacenza statica"/>
    <n v="3.56"/>
    <n v="89.376000000000005"/>
  </r>
  <r>
    <s v="PV"/>
    <s v="MEDE"/>
    <x v="9"/>
    <x v="186"/>
    <n v="92.936000000000007"/>
    <s v="soggiacenza statica"/>
    <n v="4.24"/>
    <n v="88.695999999999998"/>
  </r>
  <r>
    <s v="PV"/>
    <s v="MEDE"/>
    <x v="9"/>
    <x v="556"/>
    <n v="92.936000000000007"/>
    <s v="soggiacenza statica"/>
    <n v="4.51"/>
    <n v="88.426000000000002"/>
  </r>
  <r>
    <s v="PV"/>
    <s v="MEDE"/>
    <x v="9"/>
    <x v="188"/>
    <n v="92.936000000000007"/>
    <s v="soggiacenza statica"/>
    <n v="4.71"/>
    <n v="88.225999999999999"/>
  </r>
  <r>
    <s v="PV"/>
    <s v="MEDE"/>
    <x v="9"/>
    <x v="189"/>
    <n v="92.936000000000007"/>
    <s v="soggiacenza statica"/>
    <n v="4.96"/>
    <n v="87.975999999999999"/>
  </r>
  <r>
    <s v="PV"/>
    <s v="MEDE"/>
    <x v="9"/>
    <x v="557"/>
    <n v="92.936000000000007"/>
    <s v="soggiacenza statica"/>
    <n v="4.8099999999999996"/>
    <n v="88.126000000000005"/>
  </r>
  <r>
    <s v="PV"/>
    <s v="MEDE"/>
    <x v="9"/>
    <x v="558"/>
    <n v="92.936000000000007"/>
    <s v="soggiacenza statica"/>
    <n v="2.8"/>
    <n v="90.135999999999996"/>
  </r>
  <r>
    <s v="PV"/>
    <s v="MEDE"/>
    <x v="9"/>
    <x v="559"/>
    <n v="92.936000000000007"/>
    <s v="soggiacenza statica"/>
    <n v="2.25"/>
    <n v="90.686000000000007"/>
  </r>
  <r>
    <s v="PV"/>
    <s v="MEDE"/>
    <x v="9"/>
    <x v="560"/>
    <n v="92.936000000000007"/>
    <s v="soggiacenza statica"/>
    <n v="1.86"/>
    <n v="91.075999999999993"/>
  </r>
  <r>
    <s v="PV"/>
    <s v="MEDE"/>
    <x v="9"/>
    <x v="561"/>
    <n v="92.936000000000007"/>
    <s v="soggiacenza statica"/>
    <n v="2.61"/>
    <n v="90.325999999999993"/>
  </r>
  <r>
    <s v="PV"/>
    <s v="MEDE"/>
    <x v="9"/>
    <x v="562"/>
    <n v="92.936000000000007"/>
    <s v="soggiacenza statica"/>
    <n v="3.34"/>
    <n v="89.596000000000004"/>
  </r>
  <r>
    <s v="PV"/>
    <s v="MEDE"/>
    <x v="9"/>
    <x v="563"/>
    <n v="92.936000000000007"/>
    <s v="soggiacenza statica"/>
    <n v="4"/>
    <n v="88.936000000000007"/>
  </r>
  <r>
    <s v="PV"/>
    <s v="MEDE"/>
    <x v="9"/>
    <x v="564"/>
    <n v="92.936000000000007"/>
    <s v="soggiacenza statica"/>
    <n v="4.47"/>
    <n v="88.465999999999994"/>
  </r>
  <r>
    <s v="PV"/>
    <s v="MEDE"/>
    <x v="9"/>
    <x v="565"/>
    <n v="92.936000000000007"/>
    <s v="soggiacenza statica"/>
    <n v="4.87"/>
    <n v="88.066000000000003"/>
  </r>
  <r>
    <s v="PV"/>
    <s v="MEDE"/>
    <x v="9"/>
    <x v="312"/>
    <n v="92.936000000000007"/>
    <s v="soggiacenza statica"/>
    <n v="5.08"/>
    <n v="87.855999999999995"/>
  </r>
  <r>
    <s v="PV"/>
    <s v="MEDE"/>
    <x v="9"/>
    <x v="92"/>
    <n v="92.936000000000007"/>
    <s v="soggiacenza statica"/>
    <n v="5.23"/>
    <n v="87.706000000000003"/>
  </r>
  <r>
    <s v="PV"/>
    <s v="MEDE"/>
    <x v="9"/>
    <x v="93"/>
    <n v="92.936000000000007"/>
    <s v="soggiacenza statica"/>
    <n v="5.32"/>
    <n v="87.616"/>
  </r>
  <r>
    <s v="PV"/>
    <s v="MEDE"/>
    <x v="9"/>
    <x v="566"/>
    <n v="92.936000000000007"/>
    <s v="soggiacenza statica"/>
    <n v="4.8899999999999997"/>
    <n v="88.046000000000006"/>
  </r>
  <r>
    <s v="PV"/>
    <s v="MEDE"/>
    <x v="9"/>
    <x v="95"/>
    <n v="92.936000000000007"/>
    <s v="soggiacenza statica"/>
    <n v="3.79"/>
    <n v="89.146000000000001"/>
  </r>
  <r>
    <s v="PV"/>
    <s v="MEDE"/>
    <x v="9"/>
    <x v="96"/>
    <n v="92.936000000000007"/>
    <s v="soggiacenza statica"/>
    <n v="2"/>
    <n v="90.936000000000007"/>
  </r>
  <r>
    <s v="PV"/>
    <s v="MEDE"/>
    <x v="9"/>
    <x v="263"/>
    <n v="92.936000000000007"/>
    <s v="soggiacenza statica"/>
    <n v="1.72"/>
    <n v="91.215999999999994"/>
  </r>
  <r>
    <s v="PV"/>
    <s v="MEDE"/>
    <x v="9"/>
    <x v="8"/>
    <n v="92.936000000000007"/>
    <s v="soggiacenza statica"/>
    <n v="2.6"/>
    <n v="90.335999999999999"/>
  </r>
  <r>
    <s v="PV"/>
    <s v="MEDE"/>
    <x v="9"/>
    <x v="567"/>
    <n v="92.936000000000007"/>
    <s v="soggiacenza statica"/>
    <n v="3.06"/>
    <n v="89.876000000000005"/>
  </r>
  <r>
    <s v="PV"/>
    <s v="MEDE"/>
    <x v="9"/>
    <x v="568"/>
    <n v="92.936000000000007"/>
    <s v="soggiacenza statica"/>
    <n v="3.82"/>
    <n v="89.116"/>
  </r>
  <r>
    <s v="PV"/>
    <s v="MEDE"/>
    <x v="9"/>
    <x v="100"/>
    <n v="92.936000000000007"/>
    <s v="soggiacenza statica"/>
    <n v="3.97"/>
    <n v="88.965999999999994"/>
  </r>
  <r>
    <s v="PV"/>
    <s v="MEDE"/>
    <x v="9"/>
    <x v="101"/>
    <n v="92.936000000000007"/>
    <s v="soggiacenza statica"/>
    <n v="4.62"/>
    <n v="88.316000000000003"/>
  </r>
  <r>
    <s v="PV"/>
    <s v="MEDE"/>
    <x v="9"/>
    <x v="315"/>
    <n v="92.936000000000007"/>
    <s v="soggiacenza statica"/>
    <n v="4.96"/>
    <n v="87.975999999999999"/>
  </r>
  <r>
    <s v="PV"/>
    <s v="MEDE"/>
    <x v="9"/>
    <x v="103"/>
    <n v="92.936000000000007"/>
    <s v="soggiacenza statica"/>
    <n v="5.14"/>
    <n v="87.796000000000006"/>
  </r>
  <r>
    <s v="PV"/>
    <s v="MEDE"/>
    <x v="9"/>
    <x v="104"/>
    <n v="92.936000000000007"/>
    <s v="soggiacenza statica"/>
    <n v="5.33"/>
    <n v="87.605999999999995"/>
  </r>
  <r>
    <s v="PV"/>
    <s v="MEDE"/>
    <x v="9"/>
    <x v="105"/>
    <n v="92.936000000000007"/>
    <s v="soggiacenza statica"/>
    <n v="5.17"/>
    <n v="87.766000000000005"/>
  </r>
  <r>
    <s v="PV"/>
    <s v="MEDE"/>
    <x v="9"/>
    <x v="106"/>
    <n v="92.936000000000007"/>
    <s v="soggiacenza statica"/>
    <n v="4.3499999999999996"/>
    <n v="88.585999999999999"/>
  </r>
  <r>
    <s v="PV"/>
    <s v="MEDE"/>
    <x v="9"/>
    <x v="107"/>
    <n v="92.936000000000007"/>
    <s v="soggiacenza statica"/>
    <n v="2.76"/>
    <n v="90.176000000000002"/>
  </r>
  <r>
    <s v="PV"/>
    <s v="MEDE"/>
    <x v="9"/>
    <x v="214"/>
    <n v="92.936000000000007"/>
    <s v="soggiacenza statica"/>
    <n v="1.99"/>
    <n v="90.945999999999998"/>
  </r>
  <r>
    <s v="PV"/>
    <s v="MEDE"/>
    <x v="9"/>
    <x v="109"/>
    <n v="92.936000000000007"/>
    <s v="soggiacenza statica"/>
    <n v="2.62"/>
    <n v="90.316000000000003"/>
  </r>
  <r>
    <s v="PV"/>
    <s v="MEDE"/>
    <x v="9"/>
    <x v="110"/>
    <n v="92.936000000000007"/>
    <s v="soggiacenza statica"/>
    <n v="3.2"/>
    <n v="89.736000000000004"/>
  </r>
  <r>
    <s v="PV"/>
    <s v="MEDE"/>
    <x v="9"/>
    <x v="111"/>
    <n v="92.936000000000007"/>
    <s v="soggiacenza statica"/>
    <n v="4.05"/>
    <n v="88.885999999999996"/>
  </r>
  <r>
    <s v="PV"/>
    <s v="MEDE"/>
    <x v="9"/>
    <x v="112"/>
    <n v="92.936000000000007"/>
    <s v="soggiacenza statica"/>
    <n v="4.42"/>
    <n v="88.516000000000005"/>
  </r>
  <r>
    <s v="PV"/>
    <s v="MEDE"/>
    <x v="9"/>
    <x v="113"/>
    <n v="92.936000000000007"/>
    <s v="soggiacenza statica"/>
    <n v="4.8600000000000003"/>
    <n v="88.075999999999993"/>
  </r>
  <r>
    <s v="PV"/>
    <s v="MEDE"/>
    <x v="9"/>
    <x v="316"/>
    <n v="92.936000000000007"/>
    <s v="soggiacenza statica"/>
    <n v="5.03"/>
    <n v="87.906000000000006"/>
  </r>
  <r>
    <s v="PV"/>
    <s v="MEDE"/>
    <x v="9"/>
    <x v="115"/>
    <n v="92.936000000000007"/>
    <s v="soggiacenza statica"/>
    <n v="5.19"/>
    <n v="87.745999999999995"/>
  </r>
  <r>
    <s v="PV"/>
    <s v="MEDE"/>
    <x v="9"/>
    <x v="27"/>
    <n v="92.936000000000007"/>
    <s v="soggiacenza statica"/>
    <n v="5.12"/>
    <n v="87.816000000000003"/>
  </r>
  <r>
    <s v="PV"/>
    <s v="MEDE"/>
    <x v="9"/>
    <x v="116"/>
    <n v="92.936000000000007"/>
    <s v="soggiacenza statica"/>
    <n v="4.84"/>
    <n v="88.096000000000004"/>
  </r>
  <r>
    <s v="PV"/>
    <s v="MEDE"/>
    <x v="9"/>
    <x v="117"/>
    <n v="92.936000000000007"/>
    <s v="soggiacenza statica"/>
    <n v="4.13"/>
    <n v="88.805999999999997"/>
  </r>
  <r>
    <s v="PV"/>
    <s v="MEDE"/>
    <x v="9"/>
    <x v="118"/>
    <n v="92.936000000000007"/>
    <s v="soggiacenza statica"/>
    <n v="2.09"/>
    <n v="90.846000000000004"/>
  </r>
  <r>
    <s v="PV"/>
    <s v="MEDE"/>
    <x v="9"/>
    <x v="62"/>
    <n v="92.936000000000007"/>
    <s v="soggiacenza statica"/>
    <n v="1.82"/>
    <n v="91.116"/>
  </r>
  <r>
    <s v="PV"/>
    <s v="MEDE"/>
    <x v="9"/>
    <x v="569"/>
    <n v="92.936000000000007"/>
    <s v="soggiacenza statica"/>
    <n v="2.66"/>
    <n v="90.275999999999996"/>
  </r>
  <r>
    <s v="PV"/>
    <s v="MEDE"/>
    <x v="9"/>
    <x v="570"/>
    <n v="92.936000000000007"/>
    <s v="soggiacenza statica"/>
    <n v="3.52"/>
    <n v="89.415999999999997"/>
  </r>
  <r>
    <s v="PV"/>
    <s v="MEDE"/>
    <x v="9"/>
    <x v="571"/>
    <n v="92.936000000000007"/>
    <s v="soggiacenza statica"/>
    <n v="3.88"/>
    <n v="89.055999999999997"/>
  </r>
  <r>
    <s v="PV"/>
    <s v="MEDE"/>
    <x v="9"/>
    <x v="71"/>
    <n v="92.936000000000007"/>
    <s v="soggiacenza statica"/>
    <n v="4.5"/>
    <n v="88.436000000000007"/>
  </r>
  <r>
    <s v="PV"/>
    <s v="MEDE"/>
    <x v="9"/>
    <x v="72"/>
    <n v="92.936000000000007"/>
    <s v="soggiacenza statica"/>
    <n v="4.8"/>
    <n v="88.135999999999996"/>
  </r>
  <r>
    <s v="PV"/>
    <s v="MEDE"/>
    <x v="9"/>
    <x v="73"/>
    <n v="92.936000000000007"/>
    <s v="soggiacenza statica"/>
    <n v="5.77"/>
    <n v="87.165999999999997"/>
  </r>
  <r>
    <s v="PV"/>
    <s v="MEDE"/>
    <x v="9"/>
    <x v="572"/>
    <n v="92.936000000000007"/>
    <s v="soggiacenza statica"/>
    <n v="5.22"/>
    <n v="87.715999999999994"/>
  </r>
  <r>
    <s v="PV"/>
    <s v="MEDE"/>
    <x v="9"/>
    <x v="75"/>
    <n v="92.936000000000007"/>
    <s v="soggiacenza statica"/>
    <n v="4.5"/>
    <n v="88.436000000000007"/>
  </r>
  <r>
    <s v="PV"/>
    <s v="MEDE"/>
    <x v="9"/>
    <x v="76"/>
    <n v="92.936000000000007"/>
    <s v="soggiacenza statica"/>
    <n v="3.38"/>
    <n v="89.555999999999997"/>
  </r>
  <r>
    <s v="PV"/>
    <s v="MEDE"/>
    <x v="9"/>
    <x v="77"/>
    <n v="92.936000000000007"/>
    <s v="soggiacenza statica"/>
    <n v="1.83"/>
    <n v="91.105999999999995"/>
  </r>
  <r>
    <s v="PV"/>
    <s v="MEDE"/>
    <x v="9"/>
    <x v="78"/>
    <n v="92.936000000000007"/>
    <s v="soggiacenza statica"/>
    <n v="2.38"/>
    <n v="90.555999999999997"/>
  </r>
  <r>
    <s v="PV"/>
    <s v="MEDE"/>
    <x v="9"/>
    <x v="573"/>
    <n v="92.936000000000007"/>
    <s v="soggiacenza statica"/>
    <n v="3.23"/>
    <n v="89.706000000000003"/>
  </r>
  <r>
    <s v="PV"/>
    <s v="MEDE"/>
    <x v="9"/>
    <x v="80"/>
    <n v="92.936000000000007"/>
    <s v="soggiacenza statica"/>
    <n v="3.43"/>
    <n v="89.506"/>
  </r>
  <r>
    <s v="PV"/>
    <s v="MEDE"/>
    <x v="9"/>
    <x v="81"/>
    <n v="92.936000000000007"/>
    <s v="soggiacenza statica"/>
    <n v="3.9"/>
    <n v="89.036000000000001"/>
  </r>
  <r>
    <s v="PV"/>
    <s v="MEDE"/>
    <x v="9"/>
    <x v="82"/>
    <n v="92.936000000000007"/>
    <s v="soggiacenza statica"/>
    <n v="4.2699999999999996"/>
    <n v="88.665999999999997"/>
  </r>
  <r>
    <s v="PV"/>
    <s v="MEDE"/>
    <x v="9"/>
    <x v="83"/>
    <n v="92.936000000000007"/>
    <s v="soggiacenza statica"/>
    <n v="3.5"/>
    <n v="89.436000000000007"/>
  </r>
  <r>
    <s v="PV"/>
    <s v="MEDE"/>
    <x v="9"/>
    <x v="84"/>
    <n v="92.936000000000007"/>
    <s v="soggiacenza statica"/>
    <n v="2.0699999999999998"/>
    <n v="90.866"/>
  </r>
  <r>
    <s v="PV"/>
    <s v="MEDE"/>
    <x v="9"/>
    <x v="85"/>
    <n v="92.936000000000007"/>
    <s v="soggiacenza statica"/>
    <n v="1.71"/>
    <n v="91.225999999999999"/>
  </r>
  <r>
    <s v="PV"/>
    <s v="MEDE"/>
    <x v="9"/>
    <x v="86"/>
    <n v="92.936000000000007"/>
    <s v="soggiacenza statica"/>
    <n v="2.62"/>
    <n v="90.316000000000003"/>
  </r>
  <r>
    <s v="PV"/>
    <s v="MEDE"/>
    <x v="9"/>
    <x v="574"/>
    <n v="92.936000000000007"/>
    <s v="soggiacenza statica"/>
    <n v="3.06"/>
    <n v="89.876000000000005"/>
  </r>
  <r>
    <s v="PV"/>
    <s v="MEDE"/>
    <x v="9"/>
    <x v="88"/>
    <n v="92.936000000000007"/>
    <s v="soggiacenza statica"/>
    <n v="4.0999999999999996"/>
    <n v="88.835999999999999"/>
  </r>
  <r>
    <s v="PV"/>
    <s v="MEDE"/>
    <x v="9"/>
    <x v="89"/>
    <n v="92.936000000000007"/>
    <s v="soggiacenza statica"/>
    <n v="4.2"/>
    <n v="88.736000000000004"/>
  </r>
  <r>
    <s v="PV"/>
    <s v="MEDE"/>
    <x v="9"/>
    <x v="90"/>
    <n v="92.936000000000007"/>
    <s v="soggiacenza statica"/>
    <n v="4.75"/>
    <n v="88.186000000000007"/>
  </r>
  <r>
    <s v="PV"/>
    <s v="SARTIRANA LOMELLINA"/>
    <x v="10"/>
    <x v="557"/>
    <n v="99.039000000000001"/>
    <s v="soggiacenza statica"/>
    <n v="5.43"/>
    <n v="93.608999999999995"/>
  </r>
  <r>
    <s v="PV"/>
    <s v="SARTIRANA LOMELLINA"/>
    <x v="10"/>
    <x v="559"/>
    <n v="99.039000000000001"/>
    <s v="soggiacenza statica"/>
    <n v="3.22"/>
    <n v="95.819000000000003"/>
  </r>
  <r>
    <s v="PV"/>
    <s v="SARTIRANA LOMELLINA"/>
    <x v="10"/>
    <x v="563"/>
    <n v="99.039000000000001"/>
    <s v="soggiacenza statica"/>
    <n v="5.27"/>
    <n v="93.769000000000005"/>
  </r>
  <r>
    <s v="PV"/>
    <s v="SARTIRANA LOMELLINA"/>
    <x v="10"/>
    <x v="312"/>
    <n v="99.039000000000001"/>
    <s v="soggiacenza statica"/>
    <n v="6.05"/>
    <n v="92.989000000000004"/>
  </r>
  <r>
    <s v="PV"/>
    <s v="SARTIRANA LOMELLINA"/>
    <x v="10"/>
    <x v="92"/>
    <n v="99.039000000000001"/>
    <s v="soggiacenza statica"/>
    <n v="6.09"/>
    <n v="92.948999999999998"/>
  </r>
  <r>
    <s v="PV"/>
    <s v="SARTIRANA LOMELLINA"/>
    <x v="10"/>
    <x v="93"/>
    <n v="99.039000000000001"/>
    <s v="soggiacenza statica"/>
    <n v="6.01"/>
    <n v="93.028999999999996"/>
  </r>
  <r>
    <s v="PV"/>
    <s v="SARTIRANA LOMELLINA"/>
    <x v="10"/>
    <x v="566"/>
    <n v="99.039000000000001"/>
    <s v="soggiacenza statica"/>
    <n v="5.7"/>
    <n v="93.338999999999999"/>
  </r>
  <r>
    <s v="PV"/>
    <s v="SARTIRANA LOMELLINA"/>
    <x v="10"/>
    <x v="95"/>
    <n v="99.039000000000001"/>
    <s v="soggiacenza statica"/>
    <n v="4.97"/>
    <n v="94.069000000000003"/>
  </r>
  <r>
    <s v="PV"/>
    <s v="SARTIRANA LOMELLINA"/>
    <x v="10"/>
    <x v="96"/>
    <n v="99.039000000000001"/>
    <s v="soggiacenza statica"/>
    <n v="3.56"/>
    <n v="95.478999999999999"/>
  </r>
  <r>
    <s v="PV"/>
    <s v="SARTIRANA LOMELLINA"/>
    <x v="10"/>
    <x v="263"/>
    <n v="99.039000000000001"/>
    <s v="soggiacenza statica"/>
    <n v="3"/>
    <n v="96.039000000000001"/>
  </r>
  <r>
    <s v="PV"/>
    <s v="SARTIRANA LOMELLINA"/>
    <x v="10"/>
    <x v="8"/>
    <n v="99.039000000000001"/>
    <s v="soggiacenza statica"/>
    <n v="4.0199999999999996"/>
    <n v="95.019000000000005"/>
  </r>
  <r>
    <s v="PV"/>
    <s v="SARTIRANA LOMELLINA"/>
    <x v="10"/>
    <x v="567"/>
    <n v="99.039000000000001"/>
    <s v="soggiacenza statica"/>
    <n v="4.58"/>
    <n v="94.459000000000003"/>
  </r>
  <r>
    <s v="PV"/>
    <s v="SARTIRANA LOMELLINA"/>
    <x v="10"/>
    <x v="568"/>
    <n v="99.039000000000001"/>
    <s v="soggiacenza statica"/>
    <n v="5.22"/>
    <n v="93.819000000000003"/>
  </r>
  <r>
    <s v="PV"/>
    <s v="SARTIRANA LOMELLINA"/>
    <x v="10"/>
    <x v="100"/>
    <n v="99.039000000000001"/>
    <s v="soggiacenza statica"/>
    <n v="5.3"/>
    <n v="93.739000000000004"/>
  </r>
  <r>
    <s v="PV"/>
    <s v="SARTIRANA LOMELLINA"/>
    <x v="10"/>
    <x v="101"/>
    <n v="99.039000000000001"/>
    <s v="soggiacenza statica"/>
    <n v="5.72"/>
    <n v="93.319000000000003"/>
  </r>
  <r>
    <s v="PV"/>
    <s v="SARTIRANA LOMELLINA"/>
    <x v="10"/>
    <x v="315"/>
    <n v="99.039000000000001"/>
    <s v="soggiacenza statica"/>
    <n v="5.84"/>
    <n v="93.198999999999998"/>
  </r>
  <r>
    <s v="PV"/>
    <s v="SARTIRANA LOMELLINA"/>
    <x v="10"/>
    <x v="103"/>
    <n v="99.039000000000001"/>
    <s v="soggiacenza statica"/>
    <n v="6.01"/>
    <n v="93.028999999999996"/>
  </r>
  <r>
    <s v="PV"/>
    <s v="SARTIRANA LOMELLINA"/>
    <x v="10"/>
    <x v="104"/>
    <n v="99.039000000000001"/>
    <s v="soggiacenza statica"/>
    <n v="5.93"/>
    <n v="93.108999999999995"/>
  </r>
  <r>
    <s v="PV"/>
    <s v="SARTIRANA LOMELLINA"/>
    <x v="10"/>
    <x v="105"/>
    <n v="99.039000000000001"/>
    <s v="soggiacenza statica"/>
    <n v="5.7"/>
    <n v="93.338999999999999"/>
  </r>
  <r>
    <s v="PV"/>
    <s v="SARTIRANA LOMELLINA"/>
    <x v="10"/>
    <x v="106"/>
    <n v="99.039000000000001"/>
    <s v="soggiacenza statica"/>
    <n v="4.6100000000000003"/>
    <n v="94.429000000000002"/>
  </r>
  <r>
    <s v="PV"/>
    <s v="SARTIRANA LOMELLINA"/>
    <x v="10"/>
    <x v="107"/>
    <n v="99.039000000000001"/>
    <s v="soggiacenza statica"/>
    <n v="3.36"/>
    <n v="95.679000000000002"/>
  </r>
  <r>
    <s v="PV"/>
    <s v="SARTIRANA LOMELLINA"/>
    <x v="10"/>
    <x v="214"/>
    <n v="99.039000000000001"/>
    <s v="soggiacenza statica"/>
    <n v="3.1"/>
    <n v="95.938999999999993"/>
  </r>
  <r>
    <s v="PV"/>
    <s v="SARTIRANA LOMELLINA"/>
    <x v="10"/>
    <x v="109"/>
    <n v="99.039000000000001"/>
    <s v="soggiacenza statica"/>
    <n v="4.08"/>
    <n v="94.959000000000003"/>
  </r>
  <r>
    <s v="PV"/>
    <s v="SARTIRANA LOMELLINA"/>
    <x v="10"/>
    <x v="110"/>
    <n v="99.039000000000001"/>
    <s v="soggiacenza statica"/>
    <n v="4.72"/>
    <n v="94.319000000000003"/>
  </r>
  <r>
    <s v="PV"/>
    <s v="SARTIRANA LOMELLINA"/>
    <x v="10"/>
    <x v="111"/>
    <n v="99.039000000000001"/>
    <s v="soggiacenza statica"/>
    <n v="5.18"/>
    <n v="93.858999999999995"/>
  </r>
  <r>
    <s v="PV"/>
    <s v="SARTIRANA LOMELLINA"/>
    <x v="10"/>
    <x v="112"/>
    <n v="99.039000000000001"/>
    <s v="soggiacenza statica"/>
    <n v="5.47"/>
    <n v="93.569000000000003"/>
  </r>
  <r>
    <s v="PV"/>
    <s v="SARTIRANA LOMELLINA"/>
    <x v="10"/>
    <x v="113"/>
    <n v="99.039000000000001"/>
    <s v="soggiacenza statica"/>
    <n v="5.7"/>
    <n v="93.338999999999999"/>
  </r>
  <r>
    <s v="PV"/>
    <s v="SARTIRANA LOMELLINA"/>
    <x v="10"/>
    <x v="316"/>
    <n v="99.039000000000001"/>
    <s v="soggiacenza statica"/>
    <n v="5.9"/>
    <n v="93.138999999999996"/>
  </r>
  <r>
    <s v="PV"/>
    <s v="SARTIRANA LOMELLINA"/>
    <x v="10"/>
    <x v="115"/>
    <n v="99.039000000000001"/>
    <s v="soggiacenza statica"/>
    <n v="5.98"/>
    <n v="93.058999999999997"/>
  </r>
  <r>
    <s v="PV"/>
    <s v="SARTIRANA LOMELLINA"/>
    <x v="10"/>
    <x v="27"/>
    <n v="99.039000000000001"/>
    <s v="soggiacenza statica"/>
    <n v="5.7"/>
    <n v="93.338999999999999"/>
  </r>
  <r>
    <s v="PV"/>
    <s v="SARTIRANA LOMELLINA"/>
    <x v="10"/>
    <x v="116"/>
    <n v="99.039000000000001"/>
    <s v="soggiacenza statica"/>
    <n v="5.48"/>
    <n v="93.558999999999997"/>
  </r>
  <r>
    <s v="PV"/>
    <s v="SARTIRANA LOMELLINA"/>
    <x v="10"/>
    <x v="117"/>
    <n v="99.039000000000001"/>
    <s v="soggiacenza statica"/>
    <n v="4.75"/>
    <n v="94.289000000000001"/>
  </r>
  <r>
    <s v="PV"/>
    <s v="SARTIRANA LOMELLINA"/>
    <x v="10"/>
    <x v="118"/>
    <n v="99.039000000000001"/>
    <s v="soggiacenza statica"/>
    <n v="3.13"/>
    <n v="95.909000000000006"/>
  </r>
  <r>
    <s v="PV"/>
    <s v="SARTIRANA LOMELLINA"/>
    <x v="10"/>
    <x v="62"/>
    <n v="99.039000000000001"/>
    <s v="soggiacenza statica"/>
    <n v="2.84"/>
    <n v="96.198999999999998"/>
  </r>
  <r>
    <s v="PV"/>
    <s v="SARTIRANA LOMELLINA"/>
    <x v="10"/>
    <x v="569"/>
    <n v="99.039000000000001"/>
    <s v="soggiacenza statica"/>
    <n v="4.09"/>
    <n v="94.948999999999998"/>
  </r>
  <r>
    <s v="PV"/>
    <s v="SARTIRANA LOMELLINA"/>
    <x v="10"/>
    <x v="570"/>
    <n v="99.039000000000001"/>
    <s v="soggiacenza statica"/>
    <n v="4.91"/>
    <n v="94.129000000000005"/>
  </r>
  <r>
    <s v="PV"/>
    <s v="SARTIRANA LOMELLINA"/>
    <x v="10"/>
    <x v="571"/>
    <n v="99.039000000000001"/>
    <s v="soggiacenza statica"/>
    <n v="5.13"/>
    <n v="93.909000000000006"/>
  </r>
  <r>
    <s v="PV"/>
    <s v="SARTIRANA LOMELLINA"/>
    <x v="10"/>
    <x v="71"/>
    <n v="99.039000000000001"/>
    <s v="soggiacenza statica"/>
    <n v="5.56"/>
    <n v="93.478999999999999"/>
  </r>
  <r>
    <s v="PV"/>
    <s v="SARTIRANA LOMELLINA"/>
    <x v="10"/>
    <x v="72"/>
    <n v="99.039000000000001"/>
    <s v="soggiacenza statica"/>
    <n v="5.75"/>
    <n v="93.289000000000001"/>
  </r>
  <r>
    <s v="PV"/>
    <s v="SARTIRANA LOMELLINA"/>
    <x v="10"/>
    <x v="73"/>
    <n v="99.039000000000001"/>
    <s v="soggiacenza statica"/>
    <n v="5.55"/>
    <n v="93.489000000000004"/>
  </r>
  <r>
    <s v="PV"/>
    <s v="SARTIRANA LOMELLINA"/>
    <x v="10"/>
    <x v="572"/>
    <n v="99.039000000000001"/>
    <s v="soggiacenza statica"/>
    <n v="5.92"/>
    <n v="93.119"/>
  </r>
  <r>
    <s v="PV"/>
    <s v="SARTIRANA LOMELLINA"/>
    <x v="10"/>
    <x v="75"/>
    <n v="99.039000000000001"/>
    <s v="soggiacenza statica"/>
    <n v="5.0999999999999996"/>
    <n v="93.938999999999993"/>
  </r>
  <r>
    <s v="PV"/>
    <s v="SARTIRANA LOMELLINA"/>
    <x v="10"/>
    <x v="76"/>
    <n v="99.039000000000001"/>
    <s v="soggiacenza statica"/>
    <n v="3.48"/>
    <n v="95.558999999999997"/>
  </r>
  <r>
    <s v="PV"/>
    <s v="SARTIRANA LOMELLINA"/>
    <x v="10"/>
    <x v="77"/>
    <n v="99.039000000000001"/>
    <s v="soggiacenza statica"/>
    <n v="3.03"/>
    <n v="96.009"/>
  </r>
  <r>
    <s v="PV"/>
    <s v="SARTIRANA LOMELLINA"/>
    <x v="10"/>
    <x v="78"/>
    <n v="99.039000000000001"/>
    <s v="soggiacenza statica"/>
    <n v="3.8"/>
    <n v="95.239000000000004"/>
  </r>
  <r>
    <s v="PV"/>
    <s v="SARTIRANA LOMELLINA"/>
    <x v="10"/>
    <x v="573"/>
    <n v="99.039000000000001"/>
    <s v="soggiacenza statica"/>
    <n v="4.84"/>
    <n v="94.198999999999998"/>
  </r>
  <r>
    <s v="PV"/>
    <s v="SARTIRANA LOMELLINA"/>
    <x v="10"/>
    <x v="80"/>
    <n v="99.039000000000001"/>
    <s v="soggiacenza statica"/>
    <n v="4.97"/>
    <n v="94.069000000000003"/>
  </r>
  <r>
    <s v="PV"/>
    <s v="SARTIRANA LOMELLINA"/>
    <x v="10"/>
    <x v="81"/>
    <n v="99.039000000000001"/>
    <s v="soggiacenza statica"/>
    <n v="4.9800000000000004"/>
    <n v="94.058999999999997"/>
  </r>
  <r>
    <s v="PV"/>
    <s v="SARTIRANA LOMELLINA"/>
    <x v="10"/>
    <x v="82"/>
    <n v="99.039000000000001"/>
    <s v="soggiacenza statica"/>
    <n v="5.26"/>
    <n v="93.778999999999996"/>
  </r>
  <r>
    <s v="PV"/>
    <s v="SARTIRANA LOMELLINA"/>
    <x v="10"/>
    <x v="83"/>
    <n v="99.039000000000001"/>
    <s v="soggiacenza statica"/>
    <n v="4.72"/>
    <n v="94.319000000000003"/>
  </r>
  <r>
    <s v="PV"/>
    <s v="SARTIRANA LOMELLINA"/>
    <x v="10"/>
    <x v="84"/>
    <n v="99.039000000000001"/>
    <s v="soggiacenza statica"/>
    <n v="3.28"/>
    <n v="95.759"/>
  </r>
  <r>
    <s v="PV"/>
    <s v="SARTIRANA LOMELLINA"/>
    <x v="10"/>
    <x v="85"/>
    <n v="99.039000000000001"/>
    <s v="soggiacenza statica"/>
    <n v="3"/>
    <n v="96.039000000000001"/>
  </r>
  <r>
    <s v="PV"/>
    <s v="SARTIRANA LOMELLINA"/>
    <x v="10"/>
    <x v="86"/>
    <n v="99.039000000000001"/>
    <s v="soggiacenza statica"/>
    <n v="4.04"/>
    <n v="94.998999999999995"/>
  </r>
  <r>
    <s v="PV"/>
    <s v="SARTIRANA LOMELLINA"/>
    <x v="10"/>
    <x v="574"/>
    <n v="99.039000000000001"/>
    <s v="soggiacenza statica"/>
    <n v="4.5599999999999996"/>
    <n v="94.478999999999999"/>
  </r>
  <r>
    <s v="PV"/>
    <s v="SARTIRANA LOMELLINA"/>
    <x v="10"/>
    <x v="88"/>
    <n v="99.039000000000001"/>
    <s v="soggiacenza statica"/>
    <n v="5.26"/>
    <n v="93.778999999999996"/>
  </r>
  <r>
    <s v="PV"/>
    <s v="SARTIRANA LOMELLINA"/>
    <x v="10"/>
    <x v="90"/>
    <n v="99.039000000000001"/>
    <s v="soggiacenza statica"/>
    <n v="5.66"/>
    <n v="93.379000000000005"/>
  </r>
  <r>
    <s v="PV"/>
    <s v="SCALDASOLE"/>
    <x v="11"/>
    <x v="557"/>
    <n v="86.58"/>
    <s v="soggiacenza statica"/>
    <n v="6.28"/>
    <n v="80.3"/>
  </r>
  <r>
    <s v="PV"/>
    <s v="SCALDASOLE"/>
    <x v="11"/>
    <x v="559"/>
    <n v="86.58"/>
    <s v="soggiacenza statica"/>
    <n v="5.75"/>
    <n v="80.83"/>
  </r>
  <r>
    <s v="PV"/>
    <s v="SCALDASOLE"/>
    <x v="11"/>
    <x v="563"/>
    <n v="86.58"/>
    <s v="soggiacenza statica"/>
    <n v="6.29"/>
    <n v="80.290000000000006"/>
  </r>
  <r>
    <s v="PV"/>
    <s v="SCALDASOLE"/>
    <x v="11"/>
    <x v="312"/>
    <n v="86.58"/>
    <s v="soggiacenza statica"/>
    <n v="6.67"/>
    <n v="79.91"/>
  </r>
  <r>
    <s v="PV"/>
    <s v="SCALDASOLE"/>
    <x v="11"/>
    <x v="92"/>
    <n v="86.58"/>
    <s v="soggiacenza statica"/>
    <n v="6.66"/>
    <n v="79.92"/>
  </r>
  <r>
    <s v="PV"/>
    <s v="SCALDASOLE"/>
    <x v="11"/>
    <x v="93"/>
    <n v="86.58"/>
    <s v="soggiacenza statica"/>
    <n v="6.74"/>
    <n v="79.84"/>
  </r>
  <r>
    <s v="PV"/>
    <s v="SCALDASOLE"/>
    <x v="11"/>
    <x v="566"/>
    <n v="86.58"/>
    <s v="soggiacenza statica"/>
    <n v="6.55"/>
    <n v="80.03"/>
  </r>
  <r>
    <s v="PV"/>
    <s v="SCALDASOLE"/>
    <x v="11"/>
    <x v="95"/>
    <n v="86.58"/>
    <s v="soggiacenza statica"/>
    <n v="6.09"/>
    <n v="80.489999999999995"/>
  </r>
  <r>
    <s v="PV"/>
    <s v="SCALDASOLE"/>
    <x v="11"/>
    <x v="96"/>
    <n v="86.58"/>
    <s v="soggiacenza statica"/>
    <n v="5.64"/>
    <n v="80.94"/>
  </r>
  <r>
    <s v="PV"/>
    <s v="SCALDASOLE"/>
    <x v="11"/>
    <x v="263"/>
    <n v="86.58"/>
    <s v="soggiacenza statica"/>
    <n v="5.29"/>
    <n v="81.290000000000006"/>
  </r>
  <r>
    <s v="PV"/>
    <s v="SCALDASOLE"/>
    <x v="11"/>
    <x v="98"/>
    <n v="86.58"/>
    <s v="soggiacenza statica"/>
    <n v="5.39"/>
    <n v="81.19"/>
  </r>
  <r>
    <s v="PV"/>
    <s v="SCALDASOLE"/>
    <x v="11"/>
    <x v="567"/>
    <n v="86.58"/>
    <s v="soggiacenza statica"/>
    <n v="5.77"/>
    <n v="80.81"/>
  </r>
  <r>
    <s v="PV"/>
    <s v="SCALDASOLE"/>
    <x v="11"/>
    <x v="568"/>
    <n v="86.58"/>
    <s v="soggiacenza statica"/>
    <n v="6.13"/>
    <n v="80.45"/>
  </r>
  <r>
    <s v="PV"/>
    <s v="SCALDASOLE"/>
    <x v="11"/>
    <x v="100"/>
    <n v="86.58"/>
    <s v="soggiacenza statica"/>
    <n v="6.1"/>
    <n v="80.48"/>
  </r>
  <r>
    <s v="PV"/>
    <s v="SCALDASOLE"/>
    <x v="11"/>
    <x v="101"/>
    <n v="86.58"/>
    <s v="soggiacenza statica"/>
    <n v="6.43"/>
    <n v="80.150000000000006"/>
  </r>
  <r>
    <s v="PV"/>
    <s v="SCALDASOLE"/>
    <x v="11"/>
    <x v="315"/>
    <n v="86.58"/>
    <s v="soggiacenza statica"/>
    <n v="6.55"/>
    <n v="80.03"/>
  </r>
  <r>
    <s v="PV"/>
    <s v="SCALDASOLE"/>
    <x v="11"/>
    <x v="103"/>
    <n v="86.58"/>
    <s v="soggiacenza statica"/>
    <n v="6.78"/>
    <n v="79.8"/>
  </r>
  <r>
    <s v="PV"/>
    <s v="SCALDASOLE"/>
    <x v="11"/>
    <x v="104"/>
    <n v="86.58"/>
    <s v="soggiacenza statica"/>
    <n v="6.8"/>
    <n v="79.78"/>
  </r>
  <r>
    <s v="PV"/>
    <s v="SCALDASOLE"/>
    <x v="11"/>
    <x v="105"/>
    <n v="86.58"/>
    <s v="soggiacenza statica"/>
    <n v="6.78"/>
    <n v="79.8"/>
  </r>
  <r>
    <s v="PV"/>
    <s v="SCALDASOLE"/>
    <x v="11"/>
    <x v="106"/>
    <n v="86.58"/>
    <s v="soggiacenza statica"/>
    <n v="6.27"/>
    <n v="80.31"/>
  </r>
  <r>
    <s v="PV"/>
    <s v="SCALDASOLE"/>
    <x v="11"/>
    <x v="107"/>
    <n v="86.58"/>
    <s v="soggiacenza statica"/>
    <n v="5.74"/>
    <n v="80.84"/>
  </r>
  <r>
    <s v="PV"/>
    <s v="SCALDASOLE"/>
    <x v="11"/>
    <x v="214"/>
    <n v="86.58"/>
    <s v="soggiacenza statica"/>
    <n v="5.36"/>
    <n v="81.22"/>
  </r>
  <r>
    <s v="PV"/>
    <s v="SCALDASOLE"/>
    <x v="11"/>
    <x v="109"/>
    <n v="86.58"/>
    <s v="soggiacenza statica"/>
    <n v="5.5"/>
    <n v="81.08"/>
  </r>
  <r>
    <s v="PV"/>
    <s v="SCALDASOLE"/>
    <x v="11"/>
    <x v="110"/>
    <n v="86.58"/>
    <s v="soggiacenza statica"/>
    <n v="5.86"/>
    <n v="80.72"/>
  </r>
  <r>
    <s v="PV"/>
    <s v="SCALDASOLE"/>
    <x v="11"/>
    <x v="111"/>
    <n v="86.58"/>
    <s v="soggiacenza statica"/>
    <n v="6.18"/>
    <n v="80.400000000000006"/>
  </r>
  <r>
    <s v="PV"/>
    <s v="SCALDASOLE"/>
    <x v="11"/>
    <x v="112"/>
    <n v="86.58"/>
    <s v="soggiacenza statica"/>
    <n v="6.52"/>
    <n v="80.06"/>
  </r>
  <r>
    <s v="PV"/>
    <s v="SCALDASOLE"/>
    <x v="11"/>
    <x v="113"/>
    <n v="86.58"/>
    <s v="soggiacenza statica"/>
    <n v="6.58"/>
    <n v="80"/>
  </r>
  <r>
    <s v="PV"/>
    <s v="SCALDASOLE"/>
    <x v="11"/>
    <x v="316"/>
    <n v="86.58"/>
    <s v="soggiacenza statica"/>
    <n v="6.7"/>
    <n v="79.88"/>
  </r>
  <r>
    <s v="PV"/>
    <s v="SCALDASOLE"/>
    <x v="11"/>
    <x v="115"/>
    <n v="86.58"/>
    <s v="soggiacenza statica"/>
    <n v="6.75"/>
    <n v="79.83"/>
  </r>
  <r>
    <s v="PV"/>
    <s v="SCALDASOLE"/>
    <x v="11"/>
    <x v="27"/>
    <n v="86.58"/>
    <s v="soggiacenza statica"/>
    <n v="6.64"/>
    <n v="79.94"/>
  </r>
  <r>
    <s v="PV"/>
    <s v="SCALDASOLE"/>
    <x v="11"/>
    <x v="116"/>
    <n v="86.58"/>
    <s v="soggiacenza statica"/>
    <n v="6.52"/>
    <n v="80.06"/>
  </r>
  <r>
    <s v="PV"/>
    <s v="SCALDASOLE"/>
    <x v="11"/>
    <x v="117"/>
    <n v="86.58"/>
    <s v="soggiacenza statica"/>
    <n v="6.3"/>
    <n v="80.28"/>
  </r>
  <r>
    <s v="PV"/>
    <s v="SCALDASOLE"/>
    <x v="11"/>
    <x v="118"/>
    <n v="86.58"/>
    <s v="soggiacenza statica"/>
    <n v="5.72"/>
    <n v="80.86"/>
  </r>
  <r>
    <s v="PV"/>
    <s v="SCALDASOLE"/>
    <x v="11"/>
    <x v="62"/>
    <n v="86.58"/>
    <s v="soggiacenza statica"/>
    <n v="5.35"/>
    <n v="81.23"/>
  </r>
  <r>
    <s v="PV"/>
    <s v="SCALDASOLE"/>
    <x v="11"/>
    <x v="569"/>
    <n v="86.58"/>
    <s v="soggiacenza statica"/>
    <n v="5.57"/>
    <n v="81.010000000000005"/>
  </r>
  <r>
    <s v="PV"/>
    <s v="SCALDASOLE"/>
    <x v="11"/>
    <x v="570"/>
    <n v="86.58"/>
    <s v="soggiacenza statica"/>
    <n v="5.86"/>
    <n v="80.72"/>
  </r>
  <r>
    <s v="PV"/>
    <s v="SCALDASOLE"/>
    <x v="11"/>
    <x v="571"/>
    <n v="86.58"/>
    <s v="soggiacenza statica"/>
    <n v="6.15"/>
    <n v="80.430000000000007"/>
  </r>
  <r>
    <s v="PV"/>
    <s v="SCALDASOLE"/>
    <x v="11"/>
    <x v="71"/>
    <n v="86.58"/>
    <s v="soggiacenza statica"/>
    <n v="6.47"/>
    <n v="80.11"/>
  </r>
  <r>
    <s v="PV"/>
    <s v="SCALDASOLE"/>
    <x v="11"/>
    <x v="72"/>
    <n v="86.58"/>
    <s v="soggiacenza statica"/>
    <n v="6.71"/>
    <n v="79.87"/>
  </r>
  <r>
    <s v="PV"/>
    <s v="SCALDASOLE"/>
    <x v="11"/>
    <x v="73"/>
    <n v="86.58"/>
    <s v="soggiacenza statica"/>
    <n v="6.89"/>
    <n v="79.69"/>
  </r>
  <r>
    <s v="PV"/>
    <s v="SCALDASOLE"/>
    <x v="11"/>
    <x v="572"/>
    <n v="86.58"/>
    <s v="soggiacenza statica"/>
    <n v="7.1"/>
    <n v="79.48"/>
  </r>
  <r>
    <s v="PV"/>
    <s v="SCALDASOLE"/>
    <x v="11"/>
    <x v="75"/>
    <n v="86.58"/>
    <s v="soggiacenza statica"/>
    <n v="6.48"/>
    <n v="80.099999999999994"/>
  </r>
  <r>
    <s v="PV"/>
    <s v="SCALDASOLE"/>
    <x v="11"/>
    <x v="76"/>
    <n v="86.58"/>
    <s v="soggiacenza statica"/>
    <n v="6"/>
    <n v="80.58"/>
  </r>
  <r>
    <s v="PV"/>
    <s v="SCALDASOLE"/>
    <x v="11"/>
    <x v="77"/>
    <n v="86.58"/>
    <s v="soggiacenza statica"/>
    <n v="5.46"/>
    <n v="81.12"/>
  </r>
  <r>
    <s v="PV"/>
    <s v="SCALDASOLE"/>
    <x v="11"/>
    <x v="78"/>
    <n v="86.58"/>
    <s v="soggiacenza statica"/>
    <n v="5.54"/>
    <n v="81.040000000000006"/>
  </r>
  <r>
    <s v="PV"/>
    <s v="SCALDASOLE"/>
    <x v="11"/>
    <x v="573"/>
    <n v="86.58"/>
    <s v="soggiacenza statica"/>
    <n v="5.86"/>
    <n v="80.72"/>
  </r>
  <r>
    <s v="PV"/>
    <s v="SCALDASOLE"/>
    <x v="11"/>
    <x v="80"/>
    <n v="86.58"/>
    <s v="soggiacenza statica"/>
    <n v="5.67"/>
    <n v="80.91"/>
  </r>
  <r>
    <s v="PV"/>
    <s v="SCALDASOLE"/>
    <x v="11"/>
    <x v="81"/>
    <n v="86.58"/>
    <s v="soggiacenza statica"/>
    <n v="5.88"/>
    <n v="80.7"/>
  </r>
  <r>
    <s v="PV"/>
    <s v="SCALDASOLE"/>
    <x v="11"/>
    <x v="82"/>
    <n v="86.58"/>
    <s v="soggiacenza statica"/>
    <n v="6.07"/>
    <n v="80.510000000000005"/>
  </r>
  <r>
    <s v="PV"/>
    <s v="SCALDASOLE"/>
    <x v="11"/>
    <x v="83"/>
    <n v="86.58"/>
    <s v="soggiacenza statica"/>
    <n v="5.88"/>
    <n v="80.7"/>
  </r>
  <r>
    <s v="PV"/>
    <s v="SCALDASOLE"/>
    <x v="11"/>
    <x v="84"/>
    <n v="86.58"/>
    <s v="soggiacenza statica"/>
    <n v="5.46"/>
    <n v="81.12"/>
  </r>
  <r>
    <s v="PV"/>
    <s v="SCALDASOLE"/>
    <x v="11"/>
    <x v="85"/>
    <n v="86.58"/>
    <s v="soggiacenza statica"/>
    <n v="5.0999999999999996"/>
    <n v="81.48"/>
  </r>
  <r>
    <s v="PV"/>
    <s v="SCALDASOLE"/>
    <x v="11"/>
    <x v="86"/>
    <n v="86.58"/>
    <s v="soggiacenza statica"/>
    <n v="5.43"/>
    <n v="81.150000000000006"/>
  </r>
  <r>
    <s v="PV"/>
    <s v="SCALDASOLE"/>
    <x v="11"/>
    <x v="574"/>
    <n v="86.58"/>
    <s v="soggiacenza statica"/>
    <n v="5.73"/>
    <n v="80.849999999999994"/>
  </r>
  <r>
    <s v="PV"/>
    <s v="SCALDASOLE"/>
    <x v="11"/>
    <x v="88"/>
    <n v="86.58"/>
    <s v="soggiacenza statica"/>
    <n v="6.16"/>
    <n v="80.42"/>
  </r>
  <r>
    <s v="PV"/>
    <s v="SCALDASOLE"/>
    <x v="11"/>
    <x v="89"/>
    <n v="86.58"/>
    <s v="soggiacenza statica"/>
    <n v="6.14"/>
    <n v="80.44"/>
  </r>
  <r>
    <s v="PV"/>
    <s v="SCALDASOLE"/>
    <x v="11"/>
    <x v="90"/>
    <n v="86.58"/>
    <s v="soggiacenza statica"/>
    <n v="6.48"/>
    <n v="80.099999999999994"/>
  </r>
  <r>
    <s v="PV"/>
    <s v="VIGEVANO"/>
    <x v="12"/>
    <x v="575"/>
    <n v="103.06"/>
    <s v="soggiacenza statica"/>
    <n v="5.08"/>
    <n v="97.98"/>
  </r>
  <r>
    <s v="PV"/>
    <s v="VIGEVANO"/>
    <x v="12"/>
    <x v="576"/>
    <n v="103.06"/>
    <s v="soggiacenza statica"/>
    <n v="5.22"/>
    <n v="97.84"/>
  </r>
  <r>
    <s v="PV"/>
    <s v="VIGEVANO"/>
    <x v="12"/>
    <x v="577"/>
    <n v="103.06"/>
    <s v="soggiacenza statica"/>
    <n v="5.35"/>
    <n v="97.71"/>
  </r>
  <r>
    <s v="PV"/>
    <s v="VIGEVANO"/>
    <x v="12"/>
    <x v="578"/>
    <n v="103.06"/>
    <s v="soggiacenza statica"/>
    <n v="5.61"/>
    <n v="97.45"/>
  </r>
  <r>
    <s v="PV"/>
    <s v="VIGEVANO"/>
    <x v="12"/>
    <x v="123"/>
    <n v="103.06"/>
    <s v="soggiacenza statica"/>
    <n v="5.3"/>
    <n v="97.76"/>
  </r>
  <r>
    <s v="PV"/>
    <s v="VIGEVANO"/>
    <x v="12"/>
    <x v="579"/>
    <n v="103.06"/>
    <s v="soggiacenza statica"/>
    <n v="5.05"/>
    <n v="98.01"/>
  </r>
  <r>
    <s v="PV"/>
    <s v="VIGEVANO"/>
    <x v="12"/>
    <x v="580"/>
    <n v="103.06"/>
    <s v="soggiacenza statica"/>
    <n v="4.3099999999999996"/>
    <n v="98.75"/>
  </r>
  <r>
    <s v="PV"/>
    <s v="VIGEVANO"/>
    <x v="12"/>
    <x v="581"/>
    <n v="103.06"/>
    <s v="soggiacenza statica"/>
    <n v="3.93"/>
    <n v="99.13"/>
  </r>
  <r>
    <s v="PV"/>
    <s v="VIGEVANO"/>
    <x v="12"/>
    <x v="582"/>
    <n v="103.06"/>
    <s v="soggiacenza statica"/>
    <n v="4.0999999999999996"/>
    <n v="98.96"/>
  </r>
  <r>
    <s v="PV"/>
    <s v="VIGEVANO"/>
    <x v="12"/>
    <x v="583"/>
    <n v="103.06"/>
    <s v="soggiacenza statica"/>
    <n v="4.9000000000000004"/>
    <n v="98.16"/>
  </r>
  <r>
    <s v="PV"/>
    <s v="VIGEVANO"/>
    <x v="12"/>
    <x v="129"/>
    <n v="103.06"/>
    <s v="soggiacenza statica"/>
    <n v="5"/>
    <n v="98.06"/>
  </r>
  <r>
    <s v="PV"/>
    <s v="VIGEVANO"/>
    <x v="12"/>
    <x v="584"/>
    <n v="103.06"/>
    <s v="soggiacenza statica"/>
    <n v="4.91"/>
    <n v="98.15"/>
  </r>
  <r>
    <s v="PV"/>
    <s v="VIGEVANO"/>
    <x v="12"/>
    <x v="585"/>
    <n v="103.06"/>
    <s v="soggiacenza statica"/>
    <n v="4.9000000000000004"/>
    <n v="98.16"/>
  </r>
  <r>
    <s v="PV"/>
    <s v="VIGEVANO"/>
    <x v="12"/>
    <x v="586"/>
    <n v="103.06"/>
    <s v="soggiacenza statica"/>
    <n v="4.9000000000000004"/>
    <n v="98.16"/>
  </r>
  <r>
    <s v="PV"/>
    <s v="VIGEVANO"/>
    <x v="12"/>
    <x v="587"/>
    <n v="103.06"/>
    <s v="soggiacenza statica"/>
    <n v="5.21"/>
    <n v="97.85"/>
  </r>
  <r>
    <s v="PV"/>
    <s v="VIGEVANO"/>
    <x v="12"/>
    <x v="588"/>
    <n v="103.06"/>
    <s v="soggiacenza statica"/>
    <n v="5.26"/>
    <n v="97.8"/>
  </r>
  <r>
    <s v="PV"/>
    <s v="VIGEVANO"/>
    <x v="12"/>
    <x v="589"/>
    <n v="103.06"/>
    <s v="soggiacenza statica"/>
    <n v="5.0999999999999996"/>
    <n v="97.96"/>
  </r>
  <r>
    <s v="PV"/>
    <s v="VIGEVANO"/>
    <x v="12"/>
    <x v="590"/>
    <n v="103.06"/>
    <s v="soggiacenza statica"/>
    <n v="4.26"/>
    <n v="98.8"/>
  </r>
  <r>
    <s v="PV"/>
    <s v="VIGEVANO"/>
    <x v="12"/>
    <x v="591"/>
    <n v="103.06"/>
    <s v="soggiacenza statica"/>
    <n v="3.8"/>
    <n v="99.26"/>
  </r>
  <r>
    <s v="PV"/>
    <s v="VIGEVANO"/>
    <x v="12"/>
    <x v="592"/>
    <n v="103.06"/>
    <s v="soggiacenza statica"/>
    <n v="3.58"/>
    <n v="99.48"/>
  </r>
  <r>
    <s v="PV"/>
    <s v="VIGEVANO"/>
    <x v="12"/>
    <x v="333"/>
    <n v="103.06"/>
    <s v="soggiacenza statica"/>
    <n v="4.05"/>
    <n v="99.01"/>
  </r>
  <r>
    <s v="PV"/>
    <s v="VIGEVANO"/>
    <x v="12"/>
    <x v="334"/>
    <n v="103.06"/>
    <s v="soggiacenza statica"/>
    <n v="4.51"/>
    <n v="98.55"/>
  </r>
  <r>
    <s v="PV"/>
    <s v="VIGEVANO"/>
    <x v="12"/>
    <x v="593"/>
    <n v="103.06"/>
    <s v="soggiacenza statica"/>
    <n v="4.7"/>
    <n v="98.36"/>
  </r>
  <r>
    <s v="PV"/>
    <s v="VIGEVANO"/>
    <x v="12"/>
    <x v="417"/>
    <n v="103.06"/>
    <s v="soggiacenza statica"/>
    <n v="5.13"/>
    <n v="97.93"/>
  </r>
  <r>
    <s v="PV"/>
    <s v="VIGEVANO"/>
    <x v="12"/>
    <x v="131"/>
    <n v="103.06"/>
    <s v="soggiacenza statica"/>
    <n v="5.33"/>
    <n v="97.73"/>
  </r>
  <r>
    <s v="PV"/>
    <s v="VIGEVANO"/>
    <x v="12"/>
    <x v="594"/>
    <n v="103.06"/>
    <s v="soggiacenza statica"/>
    <n v="5.26"/>
    <n v="97.8"/>
  </r>
  <r>
    <s v="PV"/>
    <s v="VIGEVANO"/>
    <x v="12"/>
    <x v="419"/>
    <n v="103.06"/>
    <s v="soggiacenza statica"/>
    <n v="5.4"/>
    <n v="97.66"/>
  </r>
  <r>
    <s v="PV"/>
    <s v="VIGEVANO"/>
    <x v="12"/>
    <x v="134"/>
    <n v="103.06"/>
    <s v="soggiacenza statica"/>
    <n v="5.65"/>
    <n v="97.41"/>
  </r>
  <r>
    <s v="PV"/>
    <s v="VIGEVANO"/>
    <x v="12"/>
    <x v="595"/>
    <n v="103.06"/>
    <s v="soggiacenza statica"/>
    <n v="5.45"/>
    <n v="97.61"/>
  </r>
  <r>
    <s v="PV"/>
    <s v="VIGEVANO"/>
    <x v="12"/>
    <x v="596"/>
    <n v="103.06"/>
    <s v="soggiacenza statica"/>
    <n v="4.8099999999999996"/>
    <n v="98.25"/>
  </r>
  <r>
    <s v="PV"/>
    <s v="VIGEVANO"/>
    <x v="12"/>
    <x v="597"/>
    <n v="103.06"/>
    <s v="soggiacenza statica"/>
    <n v="4.0999999999999996"/>
    <n v="98.96"/>
  </r>
  <r>
    <s v="PV"/>
    <s v="VIGEVANO"/>
    <x v="12"/>
    <x v="598"/>
    <n v="103.06"/>
    <s v="soggiacenza statica"/>
    <n v="4"/>
    <n v="99.06"/>
  </r>
  <r>
    <s v="PV"/>
    <s v="VIGEVANO"/>
    <x v="12"/>
    <x v="424"/>
    <n v="103.06"/>
    <s v="soggiacenza statica"/>
    <n v="4.04"/>
    <n v="99.02"/>
  </r>
  <r>
    <s v="PV"/>
    <s v="VIGEVANO"/>
    <x v="12"/>
    <x v="425"/>
    <n v="103.06"/>
    <s v="soggiacenza statica"/>
    <n v="4.4000000000000004"/>
    <n v="98.66"/>
  </r>
  <r>
    <s v="PV"/>
    <s v="VIGEVANO"/>
    <x v="12"/>
    <x v="599"/>
    <n v="103.06"/>
    <s v="soggiacenza statica"/>
    <n v="4.54"/>
    <n v="98.52"/>
  </r>
  <r>
    <s v="PV"/>
    <s v="VIGEVANO"/>
    <x v="12"/>
    <x v="600"/>
    <n v="103.06"/>
    <s v="soggiacenza statica"/>
    <n v="4.8499999999999996"/>
    <n v="98.21"/>
  </r>
  <r>
    <s v="PV"/>
    <s v="VIGEVANO"/>
    <x v="12"/>
    <x v="142"/>
    <n v="103.06"/>
    <s v="soggiacenza statica"/>
    <n v="4.95"/>
    <n v="98.11"/>
  </r>
  <r>
    <s v="PV"/>
    <s v="VIGEVANO"/>
    <x v="12"/>
    <x v="601"/>
    <n v="103.06"/>
    <s v="soggiacenza statica"/>
    <n v="5.0999999999999996"/>
    <n v="97.96"/>
  </r>
  <r>
    <s v="PV"/>
    <s v="VIGEVANO"/>
    <x v="12"/>
    <x v="429"/>
    <n v="103.06"/>
    <s v="soggiacenza statica"/>
    <n v="5.4"/>
    <n v="97.66"/>
  </r>
  <r>
    <s v="PV"/>
    <s v="VIGEVANO"/>
    <x v="12"/>
    <x v="430"/>
    <n v="103.06"/>
    <s v="soggiacenza statica"/>
    <n v="5.4"/>
    <n v="97.66"/>
  </r>
  <r>
    <s v="PV"/>
    <s v="VIGEVANO"/>
    <x v="12"/>
    <x v="146"/>
    <n v="103.06"/>
    <s v="soggiacenza statica"/>
    <n v="5.25"/>
    <n v="97.81"/>
  </r>
  <r>
    <s v="PV"/>
    <s v="VIGEVANO"/>
    <x v="12"/>
    <x v="147"/>
    <n v="103.06"/>
    <s v="soggiacenza statica"/>
    <n v="3.5"/>
    <n v="99.56"/>
  </r>
  <r>
    <s v="PV"/>
    <s v="VIGEVANO"/>
    <x v="12"/>
    <x v="432"/>
    <n v="103.06"/>
    <s v="soggiacenza statica"/>
    <n v="3.99"/>
    <n v="99.07"/>
  </r>
  <r>
    <s v="PV"/>
    <s v="VIGEVANO"/>
    <x v="12"/>
    <x v="602"/>
    <n v="103.06"/>
    <s v="soggiacenza statica"/>
    <n v="3.9"/>
    <n v="99.16"/>
  </r>
  <r>
    <s v="PV"/>
    <s v="VIGEVANO"/>
    <x v="12"/>
    <x v="150"/>
    <n v="103.06"/>
    <s v="soggiacenza statica"/>
    <n v="4.0599999999999996"/>
    <n v="99"/>
  </r>
  <r>
    <s v="PV"/>
    <s v="VIGEVANO"/>
    <x v="12"/>
    <x v="151"/>
    <n v="103.06"/>
    <s v="soggiacenza statica"/>
    <n v="4.55"/>
    <n v="98.51"/>
  </r>
  <r>
    <s v="PV"/>
    <s v="VIGEVANO"/>
    <x v="12"/>
    <x v="435"/>
    <n v="103.06"/>
    <s v="soggiacenza statica"/>
    <n v="4.9000000000000004"/>
    <n v="98.16"/>
  </r>
  <r>
    <s v="PV"/>
    <s v="VIGEVANO"/>
    <x v="12"/>
    <x v="436"/>
    <n v="103.06"/>
    <s v="soggiacenza statica"/>
    <n v="5.15"/>
    <n v="97.91"/>
  </r>
  <r>
    <s v="PV"/>
    <s v="VIGEVANO"/>
    <x v="12"/>
    <x v="437"/>
    <n v="103.06"/>
    <s v="soggiacenza statica"/>
    <n v="5.2"/>
    <n v="97.86"/>
  </r>
  <r>
    <s v="PV"/>
    <s v="VIGEVANO"/>
    <x v="12"/>
    <x v="155"/>
    <n v="103.06"/>
    <s v="soggiacenza statica"/>
    <n v="5.3"/>
    <n v="97.76"/>
  </r>
  <r>
    <s v="PV"/>
    <s v="VIGEVANO"/>
    <x v="12"/>
    <x v="603"/>
    <n v="103.06"/>
    <s v="soggiacenza statica"/>
    <n v="5.5"/>
    <n v="97.56"/>
  </r>
  <r>
    <s v="PV"/>
    <s v="VIGEVANO"/>
    <x v="12"/>
    <x v="439"/>
    <n v="103.06"/>
    <s v="soggiacenza statica"/>
    <n v="5.8"/>
    <n v="97.26"/>
  </r>
  <r>
    <s v="PV"/>
    <s v="VIGEVANO"/>
    <x v="12"/>
    <x v="158"/>
    <n v="103.06"/>
    <s v="soggiacenza statica"/>
    <n v="5.9"/>
    <n v="97.16"/>
  </r>
  <r>
    <s v="PV"/>
    <s v="VIGEVANO"/>
    <x v="12"/>
    <x v="441"/>
    <n v="103.06"/>
    <s v="soggiacenza statica"/>
    <n v="5.5"/>
    <n v="97.56"/>
  </r>
  <r>
    <s v="PV"/>
    <s v="VIGEVANO"/>
    <x v="12"/>
    <x v="604"/>
    <n v="103.06"/>
    <s v="soggiacenza statica"/>
    <n v="4.6500000000000004"/>
    <n v="98.41"/>
  </r>
  <r>
    <s v="PV"/>
    <s v="VIGEVANO"/>
    <x v="12"/>
    <x v="605"/>
    <n v="103.06"/>
    <s v="soggiacenza statica"/>
    <n v="4.07"/>
    <n v="98.99"/>
  </r>
  <r>
    <s v="PV"/>
    <s v="VIGEVANO"/>
    <x v="12"/>
    <x v="444"/>
    <n v="103.06"/>
    <s v="soggiacenza statica"/>
    <n v="4.17"/>
    <n v="98.89"/>
  </r>
  <r>
    <s v="PV"/>
    <s v="VIGEVANO"/>
    <x v="12"/>
    <x v="162"/>
    <n v="103.06"/>
    <s v="soggiacenza statica"/>
    <n v="4.63"/>
    <n v="98.43"/>
  </r>
  <r>
    <s v="PV"/>
    <s v="VIGEVANO"/>
    <x v="12"/>
    <x v="446"/>
    <n v="103.06"/>
    <s v="soggiacenza statica"/>
    <n v="4.9800000000000004"/>
    <n v="98.08"/>
  </r>
  <r>
    <s v="PV"/>
    <s v="VIGEVANO"/>
    <x v="12"/>
    <x v="447"/>
    <n v="103.06"/>
    <s v="soggiacenza statica"/>
    <n v="5.25"/>
    <n v="97.81"/>
  </r>
  <r>
    <s v="PV"/>
    <s v="VIGEVANO"/>
    <x v="12"/>
    <x v="448"/>
    <n v="103.06"/>
    <s v="soggiacenza statica"/>
    <n v="5.45"/>
    <n v="97.61"/>
  </r>
  <r>
    <s v="PV"/>
    <s v="VIGEVANO"/>
    <x v="12"/>
    <x v="360"/>
    <n v="103.06"/>
    <s v="soggiacenza statica"/>
    <n v="5.7"/>
    <n v="97.36"/>
  </r>
  <r>
    <s v="PV"/>
    <s v="VIGEVANO"/>
    <x v="12"/>
    <x v="450"/>
    <n v="103.06"/>
    <s v="soggiacenza statica"/>
    <n v="5.89"/>
    <n v="97.17"/>
  </r>
  <r>
    <s v="PV"/>
    <s v="VIGEVANO"/>
    <x v="12"/>
    <x v="451"/>
    <n v="103.06"/>
    <s v="soggiacenza statica"/>
    <n v="5.9"/>
    <n v="97.16"/>
  </r>
  <r>
    <s v="PV"/>
    <s v="VIGEVANO"/>
    <x v="12"/>
    <x v="606"/>
    <n v="103.06"/>
    <s v="soggiacenza statica"/>
    <n v="6"/>
    <n v="97.06"/>
  </r>
  <r>
    <s v="PV"/>
    <s v="VIGEVANO"/>
    <x v="12"/>
    <x v="453"/>
    <n v="103.06"/>
    <s v="soggiacenza statica"/>
    <n v="5.04"/>
    <n v="98.02"/>
  </r>
  <r>
    <s v="PV"/>
    <s v="VIGEVANO"/>
    <x v="12"/>
    <x v="454"/>
    <n v="103.06"/>
    <s v="soggiacenza statica"/>
    <n v="5.25"/>
    <n v="97.81"/>
  </r>
  <r>
    <s v="PV"/>
    <s v="VIGEVANO"/>
    <x v="12"/>
    <x v="607"/>
    <n v="103.06"/>
    <s v="soggiacenza statica"/>
    <n v="4.1900000000000004"/>
    <n v="98.87"/>
  </r>
  <r>
    <s v="PV"/>
    <s v="VIGEVANO"/>
    <x v="12"/>
    <x v="608"/>
    <n v="103.06"/>
    <s v="soggiacenza statica"/>
    <n v="4.4000000000000004"/>
    <n v="98.66"/>
  </r>
  <r>
    <s v="PV"/>
    <s v="VIGEVANO"/>
    <x v="12"/>
    <x v="456"/>
    <n v="103.06"/>
    <s v="soggiacenza statica"/>
    <n v="4.62"/>
    <n v="98.44"/>
  </r>
  <r>
    <s v="PV"/>
    <s v="VIGEVANO"/>
    <x v="12"/>
    <x v="174"/>
    <n v="103.06"/>
    <s v="soggiacenza statica"/>
    <n v="5.4"/>
    <n v="97.66"/>
  </r>
  <r>
    <s v="PV"/>
    <s v="VIGEVANO"/>
    <x v="12"/>
    <x v="458"/>
    <n v="103.06"/>
    <s v="soggiacenza statica"/>
    <n v="5.18"/>
    <n v="97.88"/>
  </r>
  <r>
    <s v="PV"/>
    <s v="VIGEVANO"/>
    <x v="12"/>
    <x v="459"/>
    <n v="103.06"/>
    <s v="soggiacenza statica"/>
    <n v="5.41"/>
    <n v="97.65"/>
  </r>
  <r>
    <s v="PV"/>
    <s v="VIGEVANO"/>
    <x v="12"/>
    <x v="609"/>
    <n v="103.06"/>
    <s v="soggiacenza statica"/>
    <n v="5.38"/>
    <n v="97.68"/>
  </r>
  <r>
    <s v="PV"/>
    <s v="VIGEVANO"/>
    <x v="12"/>
    <x v="460"/>
    <n v="103.06"/>
    <s v="soggiacenza statica"/>
    <n v="5.23"/>
    <n v="97.83"/>
  </r>
  <r>
    <s v="PV"/>
    <s v="VIGEVANO"/>
    <x v="12"/>
    <x v="461"/>
    <n v="103.06"/>
    <s v="soggiacenza statica"/>
    <n v="5.4"/>
    <n v="97.66"/>
  </r>
  <r>
    <s v="PV"/>
    <s v="VIGEVANO"/>
    <x v="12"/>
    <x v="180"/>
    <n v="103.06"/>
    <s v="soggiacenza statica"/>
    <n v="5.55"/>
    <n v="97.51"/>
  </r>
  <r>
    <s v="PV"/>
    <s v="VIGEVANO"/>
    <x v="12"/>
    <x v="610"/>
    <n v="103.06"/>
    <s v="soggiacenza statica"/>
    <n v="4.66"/>
    <n v="98.4"/>
  </r>
  <r>
    <s v="PV"/>
    <s v="VIGEVANO"/>
    <x v="12"/>
    <x v="611"/>
    <n v="103.06"/>
    <s v="soggiacenza statica"/>
    <n v="4.16"/>
    <n v="98.9"/>
  </r>
  <r>
    <s v="PV"/>
    <s v="VIGEVANO"/>
    <x v="12"/>
    <x v="612"/>
    <n v="103.06"/>
    <s v="soggiacenza statica"/>
    <n v="3.97"/>
    <n v="99.09"/>
  </r>
  <r>
    <s v="PV"/>
    <s v="VIGEVANO"/>
    <x v="12"/>
    <x v="552"/>
    <n v="103.06"/>
    <s v="soggiacenza statica"/>
    <n v="4.04"/>
    <n v="99.02"/>
  </r>
  <r>
    <s v="PV"/>
    <s v="VIGEVANO"/>
    <x v="12"/>
    <x v="462"/>
    <n v="103.06"/>
    <s v="soggiacenza statica"/>
    <n v="4.28"/>
    <n v="98.78"/>
  </r>
  <r>
    <s v="PV"/>
    <s v="VIGEVANO"/>
    <x v="12"/>
    <x v="185"/>
    <n v="103.06"/>
    <s v="soggiacenza statica"/>
    <n v="4.8099999999999996"/>
    <n v="98.25"/>
  </r>
  <r>
    <s v="PV"/>
    <s v="VIGEVANO"/>
    <x v="12"/>
    <x v="464"/>
    <n v="103.06"/>
    <s v="soggiacenza statica"/>
    <n v="4.9000000000000004"/>
    <n v="98.16"/>
  </r>
  <r>
    <s v="PV"/>
    <s v="VIGEVANO"/>
    <x v="12"/>
    <x v="465"/>
    <n v="103.06"/>
    <s v="soggiacenza statica"/>
    <n v="5.34"/>
    <n v="97.72"/>
  </r>
  <r>
    <s v="PV"/>
    <s v="VIGEVANO"/>
    <x v="12"/>
    <x v="613"/>
    <n v="103.06"/>
    <s v="soggiacenza statica"/>
    <n v="5.42"/>
    <n v="97.64"/>
  </r>
  <r>
    <s v="PV"/>
    <s v="VIGEVANO"/>
    <x v="12"/>
    <x v="466"/>
    <n v="103.06"/>
    <s v="soggiacenza statica"/>
    <n v="5.64"/>
    <n v="97.42"/>
  </r>
  <r>
    <s v="PV"/>
    <s v="VIGEVANO"/>
    <x v="12"/>
    <x v="189"/>
    <n v="103.06"/>
    <s v="soggiacenza statica"/>
    <n v="5.84"/>
    <n v="97.22"/>
  </r>
  <r>
    <s v="PV"/>
    <s v="VIGEVANO"/>
    <x v="12"/>
    <x v="614"/>
    <n v="103.06"/>
    <s v="soggiacenza statica"/>
    <n v="5.9"/>
    <n v="97.16"/>
  </r>
  <r>
    <s v="PV"/>
    <s v="VIGEVANO"/>
    <x v="12"/>
    <x v="469"/>
    <n v="103.06"/>
    <s v="soggiacenza statica"/>
    <n v="4.82"/>
    <n v="98.24"/>
  </r>
  <r>
    <s v="PV"/>
    <s v="VIGEVANO"/>
    <x v="12"/>
    <x v="50"/>
    <n v="103.06"/>
    <s v="soggiacenza statica"/>
    <n v="4.5"/>
    <n v="98.56"/>
  </r>
  <r>
    <s v="PV"/>
    <s v="VIGEVANO"/>
    <x v="12"/>
    <x v="471"/>
    <n v="103.06"/>
    <s v="soggiacenza statica"/>
    <n v="4.8"/>
    <n v="98.26"/>
  </r>
  <r>
    <s v="PV"/>
    <s v="VIGEVANO"/>
    <x v="12"/>
    <x v="472"/>
    <n v="103.06"/>
    <s v="soggiacenza statica"/>
    <n v="4.57"/>
    <n v="98.49"/>
  </r>
  <r>
    <s v="PV"/>
    <s v="VIGEVANO"/>
    <x v="12"/>
    <x v="473"/>
    <n v="103.06"/>
    <s v="soggiacenza statica"/>
    <n v="4.76"/>
    <n v="98.3"/>
  </r>
  <r>
    <s v="PV"/>
    <s v="VIGEVANO"/>
    <x v="12"/>
    <x v="51"/>
    <n v="103.06"/>
    <s v="soggiacenza statica"/>
    <n v="5.12"/>
    <n v="97.94"/>
  </r>
  <r>
    <s v="PV"/>
    <s v="VIGEVANO"/>
    <x v="12"/>
    <x v="474"/>
    <n v="103.06"/>
    <s v="soggiacenza statica"/>
    <n v="5.43"/>
    <n v="97.63"/>
  </r>
  <r>
    <s v="PV"/>
    <s v="VIGEVANO"/>
    <x v="12"/>
    <x v="475"/>
    <n v="103.06"/>
    <s v="soggiacenza statica"/>
    <n v="5.81"/>
    <n v="97.25"/>
  </r>
  <r>
    <s v="PV"/>
    <s v="VIGEVANO"/>
    <x v="12"/>
    <x v="1"/>
    <n v="103.06"/>
    <s v="soggiacenza statica"/>
    <n v="5.9"/>
    <n v="97.16"/>
  </r>
  <r>
    <s v="PV"/>
    <s v="VIGEVANO"/>
    <x v="12"/>
    <x v="200"/>
    <n v="103.06"/>
    <s v="soggiacenza statica"/>
    <n v="5.2"/>
    <n v="97.86"/>
  </r>
  <r>
    <s v="PV"/>
    <s v="VIGEVANO"/>
    <x v="12"/>
    <x v="615"/>
    <n v="103.06"/>
    <s v="soggiacenza statica"/>
    <n v="5.3"/>
    <n v="97.76"/>
  </r>
  <r>
    <s v="PV"/>
    <s v="VIGEVANO"/>
    <x v="12"/>
    <x v="476"/>
    <n v="103.06"/>
    <s v="soggiacenza statica"/>
    <n v="5.86"/>
    <n v="97.2"/>
  </r>
  <r>
    <s v="PV"/>
    <s v="VIGEVANO"/>
    <x v="12"/>
    <x v="616"/>
    <n v="103.06"/>
    <s v="soggiacenza statica"/>
    <n v="5.0999999999999996"/>
    <n v="97.96"/>
  </r>
  <r>
    <s v="PV"/>
    <s v="VIGEVANO"/>
    <x v="12"/>
    <x v="617"/>
    <n v="103.06"/>
    <s v="soggiacenza statica"/>
    <n v="4.95"/>
    <n v="98.11"/>
  </r>
  <r>
    <s v="PV"/>
    <s v="VIGEVANO"/>
    <x v="12"/>
    <x v="97"/>
    <n v="103.06"/>
    <s v="soggiacenza statica"/>
    <n v="4.9000000000000004"/>
    <n v="98.16"/>
  </r>
  <r>
    <s v="PV"/>
    <s v="VIGEVANO"/>
    <x v="12"/>
    <x v="8"/>
    <n v="103.06"/>
    <s v="soggiacenza statica"/>
    <n v="4.92"/>
    <n v="98.14"/>
  </r>
  <r>
    <s v="PV"/>
    <s v="VIGEVANO"/>
    <x v="12"/>
    <x v="479"/>
    <n v="103.06"/>
    <s v="soggiacenza statica"/>
    <n v="4.4000000000000004"/>
    <n v="98.66"/>
  </r>
  <r>
    <s v="PV"/>
    <s v="VIGEVANO"/>
    <x v="12"/>
    <x v="480"/>
    <n v="103.06"/>
    <s v="soggiacenza statica"/>
    <n v="5.0199999999999996"/>
    <n v="98.04"/>
  </r>
  <r>
    <s v="PV"/>
    <s v="VIGEVANO"/>
    <x v="12"/>
    <x v="481"/>
    <n v="103.06"/>
    <s v="soggiacenza statica"/>
    <n v="5.0999999999999996"/>
    <n v="97.96"/>
  </r>
  <r>
    <s v="PV"/>
    <s v="VIGEVANO"/>
    <x v="12"/>
    <x v="482"/>
    <n v="103.06"/>
    <s v="soggiacenza statica"/>
    <n v="6.02"/>
    <n v="97.04"/>
  </r>
  <r>
    <s v="PV"/>
    <s v="VIGEVANO"/>
    <x v="12"/>
    <x v="483"/>
    <n v="103.06"/>
    <s v="soggiacenza statica"/>
    <n v="6"/>
    <n v="97.06"/>
  </r>
  <r>
    <s v="PV"/>
    <s v="VIGEVANO"/>
    <x v="12"/>
    <x v="484"/>
    <n v="103.06"/>
    <s v="soggiacenza statica"/>
    <n v="4.3499999999999996"/>
    <n v="98.71"/>
  </r>
  <r>
    <s v="PV"/>
    <s v="VIGEVANO"/>
    <x v="12"/>
    <x v="56"/>
    <n v="103.06"/>
    <s v="soggiacenza statica"/>
    <n v="3.85"/>
    <n v="99.21"/>
  </r>
  <r>
    <s v="PV"/>
    <s v="VIGEVANO"/>
    <x v="12"/>
    <x v="485"/>
    <n v="103.06"/>
    <s v="soggiacenza statica"/>
    <n v="3.9"/>
    <n v="99.16"/>
  </r>
  <r>
    <s v="PV"/>
    <s v="VIGEVANO"/>
    <x v="12"/>
    <x v="383"/>
    <n v="103.06"/>
    <s v="soggiacenza statica"/>
    <n v="4.3"/>
    <n v="98.76"/>
  </r>
  <r>
    <s v="PV"/>
    <s v="VIGEVANO"/>
    <x v="12"/>
    <x v="486"/>
    <n v="103.06"/>
    <s v="soggiacenza statica"/>
    <n v="4.91"/>
    <n v="98.15"/>
  </r>
  <r>
    <s v="PV"/>
    <s v="VIGEVANO"/>
    <x v="12"/>
    <x v="487"/>
    <n v="103.06"/>
    <s v="soggiacenza statica"/>
    <n v="4.9000000000000004"/>
    <n v="98.16"/>
  </r>
  <r>
    <s v="PV"/>
    <s v="VIGEVANO"/>
    <x v="12"/>
    <x v="58"/>
    <n v="103.06"/>
    <s v="soggiacenza statica"/>
    <n v="5.25"/>
    <n v="97.81"/>
  </r>
  <r>
    <s v="PV"/>
    <s v="VIGEVANO"/>
    <x v="12"/>
    <x v="488"/>
    <n v="103.06"/>
    <s v="soggiacenza statica"/>
    <n v="5.5"/>
    <n v="97.56"/>
  </r>
  <r>
    <s v="PV"/>
    <s v="VIGEVANO"/>
    <x v="12"/>
    <x v="27"/>
    <n v="103.06"/>
    <s v="soggiacenza statica"/>
    <n v="5.6"/>
    <n v="97.46"/>
  </r>
  <r>
    <s v="PV"/>
    <s v="VIGEVANO"/>
    <x v="12"/>
    <x v="489"/>
    <n v="103.06"/>
    <s v="soggiacenza statica"/>
    <n v="5.07"/>
    <n v="97.99"/>
  </r>
  <r>
    <s v="PV"/>
    <s v="VIGEVANO"/>
    <x v="12"/>
    <x v="60"/>
    <n v="103.06"/>
    <s v="soggiacenza statica"/>
    <n v="5.0999999999999996"/>
    <n v="97.96"/>
  </r>
  <r>
    <s v="PV"/>
    <s v="VIGEVANO"/>
    <x v="12"/>
    <x v="61"/>
    <n v="103.06"/>
    <s v="soggiacenza statica"/>
    <n v="4.46"/>
    <n v="98.6"/>
  </r>
  <r>
    <s v="PV"/>
    <s v="VIGEVANO"/>
    <x v="12"/>
    <x v="62"/>
    <n v="103.06"/>
    <s v="soggiacenza statica"/>
    <n v="3.9"/>
    <n v="99.16"/>
  </r>
  <r>
    <s v="PV"/>
    <s v="VIGEVANO"/>
    <x v="12"/>
    <x v="490"/>
    <n v="103.06"/>
    <s v="soggiacenza statica"/>
    <n v="4.0999999999999996"/>
    <n v="98.96"/>
  </r>
  <r>
    <s v="PV"/>
    <s v="VIGEVANO"/>
    <x v="12"/>
    <x v="392"/>
    <n v="103.06"/>
    <s v="soggiacenza statica"/>
    <n v="4.82"/>
    <n v="98.24"/>
  </r>
  <r>
    <s v="PV"/>
    <s v="VIGEVANO"/>
    <x v="12"/>
    <x v="64"/>
    <n v="103.06"/>
    <s v="soggiacenza statica"/>
    <n v="5"/>
    <n v="98.06"/>
  </r>
  <r>
    <s v="PV"/>
    <s v="VIGEVANO"/>
    <x v="12"/>
    <x v="35"/>
    <n v="103.06"/>
    <s v="soggiacenza statica"/>
    <n v="5.2"/>
    <n v="97.86"/>
  </r>
  <r>
    <s v="PV"/>
    <s v="VIGEVANO"/>
    <x v="12"/>
    <x v="491"/>
    <n v="103.06"/>
    <s v="soggiacenza statica"/>
    <n v="4.3"/>
    <n v="98.76"/>
  </r>
  <r>
    <s v="PV"/>
    <s v="VIGEVANO"/>
    <x v="12"/>
    <x v="37"/>
    <n v="103.06"/>
    <s v="soggiacenza statica"/>
    <n v="5.65"/>
    <n v="97.41"/>
  </r>
  <r>
    <s v="PV"/>
    <s v="VIGEVANO"/>
    <x v="12"/>
    <x v="492"/>
    <n v="103.06"/>
    <s v="soggiacenza statica"/>
    <n v="5.9"/>
    <n v="97.16"/>
  </r>
  <r>
    <s v="PV"/>
    <s v="VIGEVANO"/>
    <x v="12"/>
    <x v="493"/>
    <n v="103.06"/>
    <s v="soggiacenza statica"/>
    <n v="6.13"/>
    <n v="96.93"/>
  </r>
  <r>
    <s v="PV"/>
    <s v="VIGEVANO"/>
    <x v="12"/>
    <x v="41"/>
    <n v="103.06"/>
    <s v="soggiacenza statica"/>
    <n v="5"/>
    <n v="98.06"/>
  </r>
  <r>
    <s v="PV"/>
    <s v="VIGEVANO"/>
    <x v="12"/>
    <x v="42"/>
    <n v="103.06"/>
    <s v="soggiacenza statica"/>
    <n v="3.4"/>
    <n v="99.66"/>
  </r>
  <r>
    <s v="PV"/>
    <s v="VIGEVANO"/>
    <x v="12"/>
    <x v="44"/>
    <n v="103.06"/>
    <s v="soggiacenza statica"/>
    <n v="3.8"/>
    <n v="99.26"/>
  </r>
  <r>
    <s v="PV"/>
    <s v="VIGEVANO"/>
    <x v="12"/>
    <x v="67"/>
    <n v="103.06"/>
    <s v="soggiacenza statica"/>
    <n v="4.58"/>
    <n v="98.48"/>
  </r>
  <r>
    <s v="PV"/>
    <s v="VIGEVANO"/>
    <x v="12"/>
    <x v="68"/>
    <n v="103.06"/>
    <s v="soggiacenza statica"/>
    <n v="4.75"/>
    <n v="98.31"/>
  </r>
  <r>
    <s v="PV"/>
    <s v="VIGEVANO"/>
    <x v="12"/>
    <x v="496"/>
    <n v="103.06"/>
    <s v="soggiacenza statica"/>
    <n v="4.5999999999999996"/>
    <n v="98.46"/>
  </r>
  <r>
    <s v="PV"/>
    <s v="VIGEVANO"/>
    <x v="12"/>
    <x v="69"/>
    <n v="103.06"/>
    <s v="soggiacenza statica"/>
    <n v="4.78"/>
    <n v="98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6CA4-2060-47C5-86CA-41D73AF01EE0}" name="Tabella pivot1" cacheId="405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FC19" firstHeaderRow="1" firstDataRow="3" firstDataCol="1"/>
  <pivotFields count="10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sd="0" x="15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9"/>
    <field x="3"/>
  </colFields>
  <colItems count="158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4"/>
      <x v="1"/>
    </i>
    <i r="1">
      <x v="3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4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9182F-8799-4561-A1E9-4045796BD224}" name="Tabella pivot1" cacheId="4061" applyNumberFormats="0" applyBorderFormats="0" applyFontFormats="0" applyPatternFormats="0" applyAlignmentFormats="0" applyWidthHeightFormats="1" dataCaption="Valori" tag="a16bb71f-afa8-40e4-bf53-640ce0b28e3c" updatedVersion="7" minRefreshableVersion="3" useAutoFormatting="1" itemPrintTitles="1" createdVersion="7" indent="0" outline="1" outlineData="1" multipleFieldFilters="0">
  <location ref="U17:AU33" firstHeaderRow="1" firstDataRow="3" firstDataCol="1"/>
  <pivotFields count="4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F6EA8-BD00-4FB2-90B0-6BD3EC77ED43}" name="Tabella pivot25" cacheId="4060" applyNumberFormats="0" applyBorderFormats="0" applyFontFormats="0" applyPatternFormats="0" applyAlignmentFormats="0" applyWidthHeightFormats="1" dataCaption="Valori" tag="746e3451-d912-42d0-a861-e3757fefdad5" updatedVersion="7" minRefreshableVersion="3" useAutoFormatting="1" itemPrintTitles="1" createdVersion="7" indent="0" outline="1" outlineData="1" multipleFieldFilters="0">
  <location ref="U1:Y15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PIEZOMETRIA [m s.l.m.]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976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E94A-D278-4961-B8F1-F6EEF3E858EE}" name="Tabella pivot3" cacheId="4058" applyNumberFormats="0" applyBorderFormats="0" applyFontFormats="0" applyPatternFormats="0" applyAlignmentFormats="0" applyWidthHeightFormats="1" dataCaption="Valori" missingCaption="0" updatedVersion="7" minRefreshableVersion="3" useAutoFormatting="1" rowGrandTotals="0" itemPrintTitles="1" createdVersion="7" indent="0" outline="1" outlineData="1" multipleFieldFilters="0">
  <location ref="G22:S37" firstHeaderRow="1" firstDataRow="3" firstDataCol="1"/>
  <pivotFields count="6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numFmtId="166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>
      <items count="7">
        <item sd="0" x="1"/>
        <item sd="0" x="2"/>
        <item sd="0" x="3"/>
        <item sd="0" x="4"/>
        <item x="0"/>
        <item x="5"/>
        <item t="default"/>
      </items>
    </pivotField>
    <pivotField axis="axisCol" subtotalTop="0" sortType="ascending" defaultSubtotal="0">
      <items count="13">
        <item h="1" x="0"/>
        <item h="1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5"/>
    <field x="1"/>
  </colFields>
  <col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eggio di PIEZOMETRIA [m s.l.m.]" fld="3" subtotal="count" baseField="0" baseItem="0"/>
  </dataFields>
  <formats count="5"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4">
      <pivotArea dataOnly="0" labelOnly="1" fieldPosition="0">
        <references count="1">
          <reference field="0" count="1">
            <x v="6"/>
          </reference>
        </references>
      </pivotArea>
    </format>
    <format dxfId="5">
      <pivotArea dataOnly="0" labelOnly="1" fieldPosition="0">
        <references count="1">
          <reference field="0" count="2"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EC2A6-0400-482A-B6A0-3937F1011FD1}" name="Tabella pivot2" cacheId="4058" applyNumberFormats="0" applyBorderFormats="0" applyFontFormats="0" applyPatternFormats="0" applyAlignmentFormats="0" applyWidthHeightFormats="1" dataCaption="Valori" missingCaption="NA" updatedVersion="7" minRefreshableVersion="3" useAutoFormatting="1" rowGrandTotals="0" itemPrintTitles="1" createdVersion="7" indent="0" outline="1" outlineData="1" multipleFieldFilters="0">
  <location ref="A1:B1873" firstHeaderRow="1" firstDataRow="1" firstDataCol="1"/>
  <pivotFields count="6">
    <pivotField axis="axisRow" subtotalTop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2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ortType="ascending" defaultSubtotal="0">
      <items count="13">
        <item h="1" sd="0" x="0"/>
        <item h="1" sd="0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5"/>
    <field x="1"/>
  </rowFields>
  <rowItems count="1872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7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8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9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0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43CE-87A2-4B8F-B7AF-2274A43EFEFD}">
  <dimension ref="A1:Z19"/>
  <sheetViews>
    <sheetView zoomScale="70" zoomScaleNormal="70" workbookViewId="0">
      <selection activeCell="B1" sqref="B1:Y19"/>
    </sheetView>
  </sheetViews>
  <sheetFormatPr defaultColWidth="20.5703125" defaultRowHeight="14.45"/>
  <sheetData>
    <row r="1" spans="1:26" ht="28.9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5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8" t="s">
        <v>20</v>
      </c>
      <c r="W1" s="8" t="s">
        <v>21</v>
      </c>
      <c r="X1" s="8" t="s">
        <v>22</v>
      </c>
      <c r="Y1" s="1" t="s">
        <v>23</v>
      </c>
      <c r="Z1" s="9" t="s">
        <v>24</v>
      </c>
    </row>
    <row r="2" spans="1:26" ht="41.45">
      <c r="A2" t="e">
        <f>+_xlfn.XLOOKUP(D2,#REF!,#REF!, " ",0)</f>
        <v>#REF!</v>
      </c>
      <c r="B2" s="10" t="s">
        <v>25</v>
      </c>
      <c r="C2" s="10" t="s">
        <v>26</v>
      </c>
      <c r="D2" s="10" t="s">
        <v>27</v>
      </c>
      <c r="E2" s="10" t="s">
        <v>28</v>
      </c>
      <c r="F2" s="10">
        <v>3</v>
      </c>
      <c r="G2" s="10">
        <v>2</v>
      </c>
      <c r="H2" s="10" t="s">
        <v>29</v>
      </c>
      <c r="I2" s="11">
        <v>42309</v>
      </c>
      <c r="J2" s="10">
        <v>477798</v>
      </c>
      <c r="K2" s="10">
        <v>5014771</v>
      </c>
      <c r="L2" s="12">
        <v>113.49</v>
      </c>
      <c r="M2" s="12">
        <v>113.49</v>
      </c>
      <c r="N2" s="12">
        <v>0</v>
      </c>
      <c r="O2" s="12">
        <v>19</v>
      </c>
      <c r="P2" s="10">
        <v>1</v>
      </c>
      <c r="Q2" s="12">
        <v>1</v>
      </c>
      <c r="R2" s="12">
        <v>15</v>
      </c>
      <c r="S2" s="12" t="s">
        <v>30</v>
      </c>
      <c r="T2" s="12" t="s">
        <v>31</v>
      </c>
      <c r="U2" s="10" t="s">
        <v>32</v>
      </c>
      <c r="V2" s="13" t="s">
        <v>33</v>
      </c>
      <c r="W2" s="13" t="s">
        <v>34</v>
      </c>
      <c r="X2" s="14" t="s">
        <v>35</v>
      </c>
      <c r="Y2" s="15"/>
      <c r="Z2" s="16"/>
    </row>
    <row r="3" spans="1:26" ht="41.45">
      <c r="A3" t="e">
        <f>+_xlfn.XLOOKUP(D3,#REF!,#REF!, " ",0)</f>
        <v>#REF!</v>
      </c>
      <c r="B3" s="10" t="s">
        <v>25</v>
      </c>
      <c r="C3" s="10" t="s">
        <v>36</v>
      </c>
      <c r="D3" s="17" t="s">
        <v>37</v>
      </c>
      <c r="E3" s="10" t="s">
        <v>38</v>
      </c>
      <c r="F3" s="10">
        <v>3</v>
      </c>
      <c r="G3" s="10">
        <v>2</v>
      </c>
      <c r="H3" s="10" t="s">
        <v>29</v>
      </c>
      <c r="I3" s="11">
        <v>41760</v>
      </c>
      <c r="J3" s="10">
        <v>485404</v>
      </c>
      <c r="K3" s="10">
        <v>5022621</v>
      </c>
      <c r="L3" s="12">
        <v>117.58</v>
      </c>
      <c r="M3" s="12">
        <v>117.36</v>
      </c>
      <c r="N3" s="12">
        <v>0.22</v>
      </c>
      <c r="O3" s="12">
        <v>46.5</v>
      </c>
      <c r="P3" s="10" t="s">
        <v>39</v>
      </c>
      <c r="Q3" s="12">
        <v>30.5</v>
      </c>
      <c r="R3" s="12">
        <v>40.5</v>
      </c>
      <c r="S3" s="12" t="s">
        <v>40</v>
      </c>
      <c r="T3" s="12" t="s">
        <v>41</v>
      </c>
      <c r="U3" s="10" t="s">
        <v>32</v>
      </c>
      <c r="V3" s="13" t="s">
        <v>33</v>
      </c>
      <c r="W3" s="13" t="s">
        <v>34</v>
      </c>
      <c r="X3" s="14" t="s">
        <v>35</v>
      </c>
      <c r="Y3" s="15"/>
      <c r="Z3" s="16"/>
    </row>
    <row r="4" spans="1:26" ht="41.45">
      <c r="A4" t="e">
        <f>+_xlfn.XLOOKUP(D4,#REF!,#REF!, " ",0)</f>
        <v>#REF!</v>
      </c>
      <c r="B4" s="10" t="s">
        <v>25</v>
      </c>
      <c r="C4" s="10" t="s">
        <v>42</v>
      </c>
      <c r="D4" s="17" t="s">
        <v>43</v>
      </c>
      <c r="E4" s="10" t="s">
        <v>44</v>
      </c>
      <c r="F4" s="10">
        <v>1</v>
      </c>
      <c r="G4" s="10">
        <v>1</v>
      </c>
      <c r="H4" s="10" t="s">
        <v>45</v>
      </c>
      <c r="I4" s="11">
        <v>42064</v>
      </c>
      <c r="J4" s="10">
        <v>474622.39066700003</v>
      </c>
      <c r="K4" s="10">
        <v>5007946.94967</v>
      </c>
      <c r="L4" s="12">
        <v>107.215</v>
      </c>
      <c r="M4" s="12">
        <v>108.345</v>
      </c>
      <c r="N4" s="12">
        <v>1.1299999999999955</v>
      </c>
      <c r="O4" s="12">
        <v>58</v>
      </c>
      <c r="P4" s="10">
        <v>1</v>
      </c>
      <c r="Q4" s="12">
        <v>33.46</v>
      </c>
      <c r="R4" s="12">
        <v>51.46</v>
      </c>
      <c r="S4" s="12" t="s">
        <v>46</v>
      </c>
      <c r="T4" s="12" t="s">
        <v>41</v>
      </c>
      <c r="U4" s="10" t="s">
        <v>32</v>
      </c>
      <c r="V4" s="13" t="s">
        <v>33</v>
      </c>
      <c r="W4" s="13" t="s">
        <v>34</v>
      </c>
      <c r="X4" s="14" t="s">
        <v>35</v>
      </c>
      <c r="Y4" s="18"/>
      <c r="Z4" s="16"/>
    </row>
    <row r="5" spans="1:26" ht="41.45">
      <c r="A5" t="e">
        <f>+_xlfn.XLOOKUP(D5,#REF!,#REF!, " ",0)</f>
        <v>#REF!</v>
      </c>
      <c r="B5" s="10" t="s">
        <v>25</v>
      </c>
      <c r="C5" s="10" t="s">
        <v>42</v>
      </c>
      <c r="D5" s="17" t="s">
        <v>47</v>
      </c>
      <c r="E5" s="10" t="s">
        <v>48</v>
      </c>
      <c r="F5" s="10">
        <v>1</v>
      </c>
      <c r="G5" s="10">
        <v>1</v>
      </c>
      <c r="H5" s="10" t="s">
        <v>29</v>
      </c>
      <c r="I5" s="11">
        <v>43430</v>
      </c>
      <c r="J5" s="10">
        <v>476494</v>
      </c>
      <c r="K5" s="10">
        <v>5010571</v>
      </c>
      <c r="L5" s="12">
        <v>108.154</v>
      </c>
      <c r="M5" s="12">
        <v>107.90600000000001</v>
      </c>
      <c r="N5" s="12">
        <v>0.248</v>
      </c>
      <c r="O5" s="12">
        <v>51.5</v>
      </c>
      <c r="P5" s="10">
        <v>2</v>
      </c>
      <c r="Q5" s="12">
        <v>27</v>
      </c>
      <c r="R5" s="12">
        <v>48</v>
      </c>
      <c r="S5" s="12" t="s">
        <v>46</v>
      </c>
      <c r="T5" s="12" t="s">
        <v>41</v>
      </c>
      <c r="U5" s="10" t="s">
        <v>32</v>
      </c>
      <c r="V5" s="13" t="s">
        <v>33</v>
      </c>
      <c r="W5" s="13" t="s">
        <v>34</v>
      </c>
      <c r="X5" s="14" t="s">
        <v>35</v>
      </c>
      <c r="Y5" s="15"/>
      <c r="Z5" s="16"/>
    </row>
    <row r="6" spans="1:26" ht="41.45">
      <c r="A6" t="e">
        <f>+_xlfn.XLOOKUP(D6,#REF!,#REF!, " ",0)</f>
        <v>#REF!</v>
      </c>
      <c r="B6" s="10" t="s">
        <v>25</v>
      </c>
      <c r="C6" s="10" t="s">
        <v>49</v>
      </c>
      <c r="D6" s="17" t="s">
        <v>50</v>
      </c>
      <c r="E6" s="10" t="s">
        <v>51</v>
      </c>
      <c r="F6" s="10">
        <v>3</v>
      </c>
      <c r="G6" s="10">
        <v>2</v>
      </c>
      <c r="H6" s="10" t="s">
        <v>45</v>
      </c>
      <c r="I6" s="11">
        <v>38718</v>
      </c>
      <c r="J6" s="10">
        <v>480174</v>
      </c>
      <c r="K6" s="10">
        <v>5017487</v>
      </c>
      <c r="L6" s="12">
        <v>115.89700000000001</v>
      </c>
      <c r="M6" s="12">
        <v>115.89700000000001</v>
      </c>
      <c r="N6" s="12">
        <v>0</v>
      </c>
      <c r="O6" s="12">
        <v>50</v>
      </c>
      <c r="P6" s="10" t="s">
        <v>39</v>
      </c>
      <c r="Q6" s="12">
        <v>41</v>
      </c>
      <c r="R6" s="12">
        <v>48.8</v>
      </c>
      <c r="S6" s="12" t="s">
        <v>40</v>
      </c>
      <c r="T6" s="12" t="s">
        <v>41</v>
      </c>
      <c r="U6" s="10" t="s">
        <v>32</v>
      </c>
      <c r="V6" s="13" t="s">
        <v>33</v>
      </c>
      <c r="W6" s="13" t="s">
        <v>34</v>
      </c>
      <c r="X6" s="14" t="s">
        <v>35</v>
      </c>
      <c r="Y6" s="15"/>
      <c r="Z6" s="16"/>
    </row>
    <row r="7" spans="1:26" ht="41.45">
      <c r="A7" t="e">
        <f>+_xlfn.XLOOKUP(D7,#REF!,#REF!, " ",0)</f>
        <v>#REF!</v>
      </c>
      <c r="B7" s="10" t="s">
        <v>25</v>
      </c>
      <c r="C7" s="10" t="s">
        <v>49</v>
      </c>
      <c r="D7" s="17" t="s">
        <v>50</v>
      </c>
      <c r="E7" s="10" t="s">
        <v>51</v>
      </c>
      <c r="F7" s="10">
        <v>2</v>
      </c>
      <c r="G7" s="10">
        <v>2</v>
      </c>
      <c r="H7" s="10" t="s">
        <v>29</v>
      </c>
      <c r="I7" s="11">
        <v>38718</v>
      </c>
      <c r="J7" s="10">
        <v>480174</v>
      </c>
      <c r="K7" s="10">
        <v>5017487</v>
      </c>
      <c r="L7" s="12">
        <v>115.89700000000001</v>
      </c>
      <c r="M7" s="12">
        <v>115.89700000000001</v>
      </c>
      <c r="N7" s="12">
        <v>0</v>
      </c>
      <c r="O7" s="12">
        <v>50</v>
      </c>
      <c r="P7" s="10" t="s">
        <v>39</v>
      </c>
      <c r="Q7" s="12">
        <v>41</v>
      </c>
      <c r="R7" s="12">
        <v>48.8</v>
      </c>
      <c r="S7" s="12" t="s">
        <v>40</v>
      </c>
      <c r="T7" s="12" t="s">
        <v>41</v>
      </c>
      <c r="U7" s="10" t="s">
        <v>32</v>
      </c>
      <c r="V7" s="13" t="s">
        <v>33</v>
      </c>
      <c r="W7" s="13" t="s">
        <v>34</v>
      </c>
      <c r="X7" s="14" t="s">
        <v>35</v>
      </c>
      <c r="Y7" s="15"/>
      <c r="Z7" s="16"/>
    </row>
    <row r="8" spans="1:26" ht="41.45">
      <c r="A8" t="e">
        <f>+_xlfn.XLOOKUP(D8,#REF!,#REF!, " ",0)</f>
        <v>#REF!</v>
      </c>
      <c r="B8" s="10" t="s">
        <v>25</v>
      </c>
      <c r="C8" s="10" t="s">
        <v>52</v>
      </c>
      <c r="D8" s="17" t="s">
        <v>53</v>
      </c>
      <c r="E8" s="10" t="s">
        <v>54</v>
      </c>
      <c r="F8" s="10">
        <v>3</v>
      </c>
      <c r="G8" s="10">
        <v>4</v>
      </c>
      <c r="H8" s="10" t="s">
        <v>29</v>
      </c>
      <c r="I8" s="11">
        <v>38718</v>
      </c>
      <c r="J8" s="10">
        <v>489193</v>
      </c>
      <c r="K8" s="10">
        <v>4993809</v>
      </c>
      <c r="L8" s="12">
        <v>86.799000000000007</v>
      </c>
      <c r="M8" s="12">
        <v>86.459000000000003</v>
      </c>
      <c r="N8" s="12">
        <v>0.34</v>
      </c>
      <c r="O8" s="12">
        <v>20</v>
      </c>
      <c r="P8" s="10" t="s">
        <v>39</v>
      </c>
      <c r="Q8" s="12">
        <v>1</v>
      </c>
      <c r="R8" s="12">
        <v>15</v>
      </c>
      <c r="S8" s="12" t="s">
        <v>55</v>
      </c>
      <c r="T8" s="12" t="s">
        <v>41</v>
      </c>
      <c r="U8" s="10" t="s">
        <v>32</v>
      </c>
      <c r="V8" s="13" t="s">
        <v>33</v>
      </c>
      <c r="W8" s="13" t="s">
        <v>34</v>
      </c>
      <c r="X8" s="14" t="s">
        <v>35</v>
      </c>
      <c r="Y8" s="15"/>
      <c r="Z8" s="19"/>
    </row>
    <row r="9" spans="1:26" ht="41.45">
      <c r="A9" t="e">
        <f>+_xlfn.XLOOKUP(D9,#REF!,#REF!, " ",0)</f>
        <v>#REF!</v>
      </c>
      <c r="B9" s="10" t="s">
        <v>25</v>
      </c>
      <c r="C9" s="10" t="s">
        <v>56</v>
      </c>
      <c r="D9" s="17" t="s">
        <v>57</v>
      </c>
      <c r="E9" s="10" t="s">
        <v>58</v>
      </c>
      <c r="F9" s="10">
        <v>3</v>
      </c>
      <c r="G9" s="10">
        <v>1</v>
      </c>
      <c r="H9" s="10" t="s">
        <v>29</v>
      </c>
      <c r="I9" s="11">
        <v>38718</v>
      </c>
      <c r="J9" s="10">
        <v>476409</v>
      </c>
      <c r="K9" s="10">
        <v>4987902</v>
      </c>
      <c r="L9" s="12">
        <v>86.66</v>
      </c>
      <c r="M9" s="12">
        <v>86.66</v>
      </c>
      <c r="N9" s="12">
        <v>0</v>
      </c>
      <c r="O9" s="12">
        <v>10</v>
      </c>
      <c r="P9" s="10" t="s">
        <v>59</v>
      </c>
      <c r="Q9" s="12" t="s">
        <v>59</v>
      </c>
      <c r="R9" s="12" t="s">
        <v>59</v>
      </c>
      <c r="S9" s="12" t="s">
        <v>60</v>
      </c>
      <c r="T9" s="12" t="s">
        <v>31</v>
      </c>
      <c r="U9" s="10" t="s">
        <v>32</v>
      </c>
      <c r="V9" s="13" t="s">
        <v>33</v>
      </c>
      <c r="W9" s="13" t="s">
        <v>34</v>
      </c>
      <c r="X9" s="14" t="s">
        <v>35</v>
      </c>
      <c r="Y9" s="15"/>
      <c r="Z9" s="16"/>
    </row>
    <row r="10" spans="1:26" ht="41.45">
      <c r="A10" t="e">
        <f>+_xlfn.XLOOKUP(D10,#REF!,#REF!, " ",0)</f>
        <v>#REF!</v>
      </c>
      <c r="B10" s="10" t="s">
        <v>25</v>
      </c>
      <c r="C10" s="10" t="s">
        <v>61</v>
      </c>
      <c r="D10" s="17" t="s">
        <v>62</v>
      </c>
      <c r="E10" s="10" t="s">
        <v>63</v>
      </c>
      <c r="F10" s="10">
        <v>3</v>
      </c>
      <c r="G10" s="10">
        <v>4</v>
      </c>
      <c r="H10" s="10" t="s">
        <v>29</v>
      </c>
      <c r="I10" s="11">
        <v>38718</v>
      </c>
      <c r="J10" s="10">
        <v>492857</v>
      </c>
      <c r="K10" s="10">
        <v>5011583</v>
      </c>
      <c r="L10" s="12">
        <v>100.934</v>
      </c>
      <c r="M10" s="12">
        <v>100.934</v>
      </c>
      <c r="N10" s="12">
        <v>0</v>
      </c>
      <c r="O10" s="12">
        <v>53.5</v>
      </c>
      <c r="P10" s="10" t="s">
        <v>39</v>
      </c>
      <c r="Q10" s="12">
        <v>46</v>
      </c>
      <c r="R10" s="12">
        <v>49</v>
      </c>
      <c r="S10" s="12" t="s">
        <v>55</v>
      </c>
      <c r="T10" s="12" t="s">
        <v>31</v>
      </c>
      <c r="U10" s="10" t="s">
        <v>32</v>
      </c>
      <c r="V10" s="13" t="s">
        <v>33</v>
      </c>
      <c r="W10" s="13" t="s">
        <v>34</v>
      </c>
      <c r="X10" s="14" t="s">
        <v>35</v>
      </c>
      <c r="Y10" s="15"/>
      <c r="Z10" s="16"/>
    </row>
    <row r="11" spans="1:26" ht="41.45">
      <c r="A11" t="e">
        <f>+_xlfn.XLOOKUP(D11,#REF!,#REF!, " ",0)</f>
        <v>#REF!</v>
      </c>
      <c r="B11" s="10" t="s">
        <v>25</v>
      </c>
      <c r="C11" s="10" t="s">
        <v>64</v>
      </c>
      <c r="D11" s="17" t="s">
        <v>65</v>
      </c>
      <c r="E11" s="10" t="s">
        <v>66</v>
      </c>
      <c r="F11" s="10">
        <v>3</v>
      </c>
      <c r="G11" s="10">
        <v>2</v>
      </c>
      <c r="H11" s="10" t="s">
        <v>29</v>
      </c>
      <c r="I11" s="11">
        <v>38718</v>
      </c>
      <c r="J11" s="10">
        <v>494013</v>
      </c>
      <c r="K11" s="10">
        <v>5004960</v>
      </c>
      <c r="L11" s="12">
        <v>92.741</v>
      </c>
      <c r="M11" s="12">
        <v>92.741</v>
      </c>
      <c r="N11" s="12">
        <v>0</v>
      </c>
      <c r="O11" s="12">
        <v>57</v>
      </c>
      <c r="P11" s="10" t="s">
        <v>67</v>
      </c>
      <c r="Q11" s="12">
        <v>28</v>
      </c>
      <c r="R11" s="12">
        <v>51</v>
      </c>
      <c r="S11" s="12" t="s">
        <v>40</v>
      </c>
      <c r="T11" s="12" t="s">
        <v>41</v>
      </c>
      <c r="U11" s="10" t="s">
        <v>32</v>
      </c>
      <c r="V11" s="13" t="s">
        <v>33</v>
      </c>
      <c r="W11" s="13" t="s">
        <v>34</v>
      </c>
      <c r="X11" s="14" t="s">
        <v>35</v>
      </c>
      <c r="Y11" s="15"/>
      <c r="Z11" s="16"/>
    </row>
    <row r="12" spans="1:26" ht="41.45">
      <c r="A12" t="e">
        <f>+_xlfn.XLOOKUP(D12,#REF!,#REF!, " ",0)</f>
        <v>#REF!</v>
      </c>
      <c r="B12" s="10" t="s">
        <v>25</v>
      </c>
      <c r="C12" s="10" t="s">
        <v>68</v>
      </c>
      <c r="D12" s="17" t="s">
        <v>69</v>
      </c>
      <c r="E12" s="10" t="s">
        <v>70</v>
      </c>
      <c r="F12" s="10">
        <v>2</v>
      </c>
      <c r="G12" s="10"/>
      <c r="H12" s="10" t="s">
        <v>45</v>
      </c>
      <c r="I12" s="11">
        <v>38718</v>
      </c>
      <c r="J12" s="10">
        <v>482999</v>
      </c>
      <c r="K12" s="10">
        <v>4995663</v>
      </c>
      <c r="L12" s="12" t="s">
        <v>59</v>
      </c>
      <c r="M12" s="12">
        <v>91.17</v>
      </c>
      <c r="N12" s="12" t="s">
        <v>59</v>
      </c>
      <c r="O12" s="12">
        <v>15</v>
      </c>
      <c r="P12" s="10" t="s">
        <v>39</v>
      </c>
      <c r="Q12" s="12">
        <v>6.1</v>
      </c>
      <c r="R12" s="12">
        <v>15.1</v>
      </c>
      <c r="S12" s="12" t="s">
        <v>55</v>
      </c>
      <c r="T12" s="12" t="s">
        <v>31</v>
      </c>
      <c r="U12" s="10" t="s">
        <v>32</v>
      </c>
      <c r="V12" s="13" t="s">
        <v>33</v>
      </c>
      <c r="W12" s="13" t="s">
        <v>34</v>
      </c>
      <c r="X12" s="14" t="s">
        <v>35</v>
      </c>
      <c r="Y12" s="15"/>
      <c r="Z12" s="16"/>
    </row>
    <row r="13" spans="1:26" ht="41.45">
      <c r="A13" t="e">
        <f>+_xlfn.XLOOKUP(D13,#REF!,#REF!, " ",0)</f>
        <v>#REF!</v>
      </c>
      <c r="B13" s="10" t="s">
        <v>25</v>
      </c>
      <c r="C13" s="10" t="s">
        <v>68</v>
      </c>
      <c r="D13" s="17" t="s">
        <v>71</v>
      </c>
      <c r="E13" s="10" t="s">
        <v>72</v>
      </c>
      <c r="F13" s="10">
        <v>2</v>
      </c>
      <c r="G13" s="10"/>
      <c r="H13" s="10" t="s">
        <v>73</v>
      </c>
      <c r="I13" s="11">
        <v>43132</v>
      </c>
      <c r="J13" s="10"/>
      <c r="K13" s="10"/>
      <c r="L13" s="12" t="s">
        <v>59</v>
      </c>
      <c r="M13" s="12">
        <v>91.17</v>
      </c>
      <c r="N13" s="12" t="s">
        <v>59</v>
      </c>
      <c r="O13" s="12">
        <v>15</v>
      </c>
      <c r="P13" s="10" t="s">
        <v>39</v>
      </c>
      <c r="Q13" s="12">
        <v>6.1</v>
      </c>
      <c r="R13" s="12">
        <v>15.1</v>
      </c>
      <c r="S13" s="12" t="s">
        <v>55</v>
      </c>
      <c r="T13" s="12" t="s">
        <v>31</v>
      </c>
      <c r="U13" s="10" t="s">
        <v>32</v>
      </c>
      <c r="V13" s="13" t="s">
        <v>33</v>
      </c>
      <c r="W13" s="13" t="s">
        <v>34</v>
      </c>
      <c r="X13" s="14" t="s">
        <v>35</v>
      </c>
      <c r="Y13" s="15"/>
      <c r="Z13" s="16"/>
    </row>
    <row r="14" spans="1:26" ht="41.45">
      <c r="A14" t="e">
        <f>+_xlfn.XLOOKUP(D14,#REF!,#REF!, " ",0)</f>
        <v>#REF!</v>
      </c>
      <c r="B14" s="10" t="s">
        <v>25</v>
      </c>
      <c r="C14" s="10" t="s">
        <v>74</v>
      </c>
      <c r="D14" s="17" t="s">
        <v>75</v>
      </c>
      <c r="E14" s="10" t="s">
        <v>76</v>
      </c>
      <c r="F14" s="10">
        <v>3</v>
      </c>
      <c r="G14" s="10">
        <v>1</v>
      </c>
      <c r="H14" s="10" t="s">
        <v>29</v>
      </c>
      <c r="I14" s="11">
        <v>38718</v>
      </c>
      <c r="J14" s="10">
        <v>479549</v>
      </c>
      <c r="K14" s="10">
        <v>4993807</v>
      </c>
      <c r="L14" s="12">
        <v>92.936000000000007</v>
      </c>
      <c r="M14" s="12">
        <v>92.936000000000007</v>
      </c>
      <c r="N14" s="12">
        <v>0</v>
      </c>
      <c r="O14" s="12">
        <v>53</v>
      </c>
      <c r="P14" s="10" t="s">
        <v>39</v>
      </c>
      <c r="Q14" s="12">
        <v>30</v>
      </c>
      <c r="R14" s="12">
        <v>48</v>
      </c>
      <c r="S14" s="12" t="s">
        <v>40</v>
      </c>
      <c r="T14" s="12" t="s">
        <v>41</v>
      </c>
      <c r="U14" s="10" t="s">
        <v>32</v>
      </c>
      <c r="V14" s="13" t="s">
        <v>33</v>
      </c>
      <c r="W14" s="13" t="s">
        <v>34</v>
      </c>
      <c r="X14" s="14" t="s">
        <v>35</v>
      </c>
      <c r="Y14" s="15"/>
      <c r="Z14" s="16"/>
    </row>
    <row r="15" spans="1:26" ht="41.45">
      <c r="A15" t="e">
        <f>+_xlfn.XLOOKUP(D15,#REF!,#REF!, " ",0)</f>
        <v>#REF!</v>
      </c>
      <c r="B15" s="10" t="s">
        <v>25</v>
      </c>
      <c r="C15" s="10" t="s">
        <v>77</v>
      </c>
      <c r="D15" s="17" t="s">
        <v>78</v>
      </c>
      <c r="E15" s="10" t="s">
        <v>79</v>
      </c>
      <c r="F15" s="10">
        <v>2</v>
      </c>
      <c r="G15" s="10"/>
      <c r="H15" s="10" t="s">
        <v>29</v>
      </c>
      <c r="I15" s="11">
        <v>41760</v>
      </c>
      <c r="J15" s="10">
        <v>464819</v>
      </c>
      <c r="K15" s="10">
        <v>5015860</v>
      </c>
      <c r="L15" s="12">
        <v>121.04</v>
      </c>
      <c r="M15" s="12">
        <v>120.32</v>
      </c>
      <c r="N15" s="12">
        <v>0.72</v>
      </c>
      <c r="O15" s="12">
        <v>39.04</v>
      </c>
      <c r="P15" s="10" t="s">
        <v>39</v>
      </c>
      <c r="Q15" s="12">
        <v>20</v>
      </c>
      <c r="R15" s="12">
        <v>32</v>
      </c>
      <c r="S15" s="12" t="s">
        <v>60</v>
      </c>
      <c r="T15" s="12" t="s">
        <v>41</v>
      </c>
      <c r="U15" s="10" t="s">
        <v>32</v>
      </c>
      <c r="V15" s="13" t="s">
        <v>33</v>
      </c>
      <c r="W15" s="13" t="s">
        <v>34</v>
      </c>
      <c r="X15" s="14" t="s">
        <v>35</v>
      </c>
      <c r="Y15" s="15"/>
      <c r="Z15" s="16"/>
    </row>
    <row r="16" spans="1:26" ht="41.45">
      <c r="A16" t="e">
        <f>+_xlfn.XLOOKUP(D16,#REF!,#REF!, " ",0)</f>
        <v>#REF!</v>
      </c>
      <c r="B16" s="10" t="s">
        <v>25</v>
      </c>
      <c r="C16" s="10" t="s">
        <v>80</v>
      </c>
      <c r="D16" s="17" t="s">
        <v>81</v>
      </c>
      <c r="E16" s="10" t="s">
        <v>82</v>
      </c>
      <c r="F16" s="10">
        <v>3</v>
      </c>
      <c r="G16" s="10">
        <v>1</v>
      </c>
      <c r="H16" s="10" t="s">
        <v>29</v>
      </c>
      <c r="I16" s="11">
        <v>42064</v>
      </c>
      <c r="J16" s="10">
        <v>473582.70890000003</v>
      </c>
      <c r="K16" s="10">
        <v>4995758.0701000001</v>
      </c>
      <c r="L16" s="12">
        <v>99.039000000000001</v>
      </c>
      <c r="M16" s="12">
        <v>99.039000000000001</v>
      </c>
      <c r="N16" s="12">
        <v>0</v>
      </c>
      <c r="O16" s="12">
        <v>50</v>
      </c>
      <c r="P16" s="10">
        <v>1</v>
      </c>
      <c r="Q16" s="12">
        <v>39.5</v>
      </c>
      <c r="R16" s="12">
        <v>43.5</v>
      </c>
      <c r="S16" s="12" t="s">
        <v>40</v>
      </c>
      <c r="T16" s="12" t="s">
        <v>41</v>
      </c>
      <c r="U16" s="10" t="s">
        <v>32</v>
      </c>
      <c r="V16" s="13" t="s">
        <v>33</v>
      </c>
      <c r="W16" s="13" t="s">
        <v>34</v>
      </c>
      <c r="X16" s="14" t="s">
        <v>35</v>
      </c>
      <c r="Y16" s="15"/>
      <c r="Z16" s="16"/>
    </row>
    <row r="17" spans="1:26" ht="41.45">
      <c r="A17" t="e">
        <f>+_xlfn.XLOOKUP(D17,#REF!,#REF!, " ",0)</f>
        <v>#REF!</v>
      </c>
      <c r="B17" s="10" t="s">
        <v>25</v>
      </c>
      <c r="C17" s="10" t="s">
        <v>83</v>
      </c>
      <c r="D17" s="17" t="s">
        <v>84</v>
      </c>
      <c r="E17" s="10" t="s">
        <v>85</v>
      </c>
      <c r="F17" s="10">
        <v>3</v>
      </c>
      <c r="G17" s="10">
        <v>1</v>
      </c>
      <c r="H17" s="10" t="s">
        <v>29</v>
      </c>
      <c r="I17" s="11">
        <v>42064</v>
      </c>
      <c r="J17" s="10">
        <v>492497.43900000001</v>
      </c>
      <c r="K17" s="10">
        <v>4996514.7696700003</v>
      </c>
      <c r="L17" s="12">
        <v>86.584000000000003</v>
      </c>
      <c r="M17" s="12">
        <v>87.543999999999897</v>
      </c>
      <c r="N17" s="12">
        <v>0.95999999999989427</v>
      </c>
      <c r="O17" s="12">
        <v>60</v>
      </c>
      <c r="P17" s="10">
        <v>3</v>
      </c>
      <c r="Q17" s="12">
        <v>7</v>
      </c>
      <c r="R17" s="12">
        <v>50</v>
      </c>
      <c r="S17" s="12" t="s">
        <v>40</v>
      </c>
      <c r="T17" s="12" t="s">
        <v>41</v>
      </c>
      <c r="U17" s="10" t="s">
        <v>32</v>
      </c>
      <c r="V17" s="13" t="s">
        <v>33</v>
      </c>
      <c r="W17" s="13" t="s">
        <v>34</v>
      </c>
      <c r="X17" s="14" t="s">
        <v>35</v>
      </c>
      <c r="Y17" s="15"/>
      <c r="Z17" s="16"/>
    </row>
    <row r="18" spans="1:26" ht="41.45">
      <c r="A18" t="e">
        <f>+_xlfn.XLOOKUP(D18,#REF!,#REF!, " ",0)</f>
        <v>#REF!</v>
      </c>
      <c r="B18" s="10" t="s">
        <v>25</v>
      </c>
      <c r="C18" s="10" t="s">
        <v>86</v>
      </c>
      <c r="D18" s="17" t="s">
        <v>87</v>
      </c>
      <c r="E18" s="10" t="s">
        <v>88</v>
      </c>
      <c r="F18" s="10">
        <v>2</v>
      </c>
      <c r="G18" s="10"/>
      <c r="H18" s="10" t="s">
        <v>29</v>
      </c>
      <c r="I18" s="11">
        <v>38718</v>
      </c>
      <c r="J18" s="10">
        <v>487613</v>
      </c>
      <c r="K18" s="10">
        <v>5004406</v>
      </c>
      <c r="L18" s="12" t="s">
        <v>59</v>
      </c>
      <c r="M18" s="12">
        <v>96.62</v>
      </c>
      <c r="N18" s="12" t="s">
        <v>59</v>
      </c>
      <c r="O18" s="12">
        <v>7</v>
      </c>
      <c r="P18" s="10" t="s">
        <v>39</v>
      </c>
      <c r="Q18" s="12">
        <v>1.5</v>
      </c>
      <c r="R18" s="12">
        <v>7</v>
      </c>
      <c r="S18" s="12" t="s">
        <v>55</v>
      </c>
      <c r="T18" s="12" t="s">
        <v>31</v>
      </c>
      <c r="U18" s="10" t="s">
        <v>32</v>
      </c>
      <c r="V18" s="13" t="s">
        <v>33</v>
      </c>
      <c r="W18" s="13" t="s">
        <v>34</v>
      </c>
      <c r="X18" s="14" t="s">
        <v>35</v>
      </c>
      <c r="Y18" s="15"/>
      <c r="Z18" s="16"/>
    </row>
    <row r="19" spans="1:26" ht="41.45">
      <c r="A19" t="e">
        <f>+_xlfn.XLOOKUP(D19,#REF!,#REF!, " ",0)</f>
        <v>#REF!</v>
      </c>
      <c r="B19" s="10" t="s">
        <v>25</v>
      </c>
      <c r="C19" s="10" t="s">
        <v>89</v>
      </c>
      <c r="D19" s="17" t="s">
        <v>90</v>
      </c>
      <c r="E19" s="10" t="s">
        <v>91</v>
      </c>
      <c r="F19" s="10">
        <v>3</v>
      </c>
      <c r="G19" s="10">
        <v>2</v>
      </c>
      <c r="H19" s="10" t="s">
        <v>29</v>
      </c>
      <c r="I19" s="11">
        <v>38718</v>
      </c>
      <c r="J19" s="10">
        <v>488853</v>
      </c>
      <c r="K19" s="10">
        <v>5017022</v>
      </c>
      <c r="L19" s="12">
        <v>103.06</v>
      </c>
      <c r="M19" s="12">
        <v>102.99</v>
      </c>
      <c r="N19" s="12">
        <v>7.0000000000000007E-2</v>
      </c>
      <c r="O19" s="12">
        <v>46</v>
      </c>
      <c r="P19" s="10" t="s">
        <v>39</v>
      </c>
      <c r="Q19" s="12">
        <v>30</v>
      </c>
      <c r="R19" s="12">
        <v>42</v>
      </c>
      <c r="S19" s="12" t="s">
        <v>40</v>
      </c>
      <c r="T19" s="12" t="s">
        <v>41</v>
      </c>
      <c r="U19" s="10" t="s">
        <v>32</v>
      </c>
      <c r="V19" s="13" t="s">
        <v>33</v>
      </c>
      <c r="W19" s="13" t="s">
        <v>34</v>
      </c>
      <c r="X19" s="14" t="s">
        <v>35</v>
      </c>
      <c r="Y19" s="15"/>
      <c r="Z19" s="16"/>
    </row>
  </sheetData>
  <autoFilter ref="A1:Z19" xr:uid="{936643CE-87A2-4B8F-B7AF-2274A43EFEFD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F49E-8143-4F1D-AB8D-35BC8C9204DC}">
  <dimension ref="A3:FC19"/>
  <sheetViews>
    <sheetView topLeftCell="A3" zoomScale="70" zoomScaleNormal="70" workbookViewId="0">
      <selection activeCell="A6" sqref="A6:A19"/>
    </sheetView>
  </sheetViews>
  <sheetFormatPr defaultRowHeight="14.45"/>
  <cols>
    <col min="1" max="1" width="34.85546875" bestFit="1" customWidth="1"/>
    <col min="2" max="2" width="20.42578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42578125" bestFit="1" customWidth="1"/>
    <col min="7" max="8" width="3.42578125" bestFit="1" customWidth="1"/>
    <col min="9" max="9" width="3.85546875" bestFit="1" customWidth="1"/>
    <col min="10" max="11" width="3.42578125" bestFit="1" customWidth="1"/>
    <col min="12" max="12" width="3.85546875" bestFit="1" customWidth="1"/>
    <col min="13" max="13" width="3.140625" bestFit="1" customWidth="1"/>
    <col min="14" max="14" width="6.5703125" bestFit="1" customWidth="1"/>
    <col min="15" max="15" width="3.5703125" bestFit="1" customWidth="1"/>
    <col min="16" max="16" width="4.140625" bestFit="1" customWidth="1"/>
    <col min="17" max="17" width="3.5703125" bestFit="1" customWidth="1"/>
    <col min="18" max="18" width="4.42578125" bestFit="1" customWidth="1"/>
    <col min="19" max="20" width="3.42578125" bestFit="1" customWidth="1"/>
    <col min="21" max="21" width="3.85546875" bestFit="1" customWidth="1"/>
    <col min="22" max="23" width="3.42578125" bestFit="1" customWidth="1"/>
    <col min="24" max="24" width="3.85546875" bestFit="1" customWidth="1"/>
    <col min="25" max="25" width="3.140625" bestFit="1" customWidth="1"/>
    <col min="26" max="26" width="6.5703125" bestFit="1" customWidth="1"/>
    <col min="27" max="27" width="3.5703125" bestFit="1" customWidth="1"/>
    <col min="28" max="28" width="4.140625" bestFit="1" customWidth="1"/>
    <col min="29" max="29" width="3.5703125" bestFit="1" customWidth="1"/>
    <col min="30" max="30" width="4.42578125" bestFit="1" customWidth="1"/>
    <col min="31" max="32" width="3.42578125" bestFit="1" customWidth="1"/>
    <col min="33" max="33" width="3.85546875" bestFit="1" customWidth="1"/>
    <col min="34" max="35" width="3.42578125" bestFit="1" customWidth="1"/>
    <col min="36" max="36" width="3.85546875" bestFit="1" customWidth="1"/>
    <col min="37" max="37" width="3.140625" bestFit="1" customWidth="1"/>
    <col min="38" max="38" width="6.5703125" bestFit="1" customWidth="1"/>
    <col min="39" max="39" width="3.5703125" bestFit="1" customWidth="1"/>
    <col min="40" max="40" width="4.140625" bestFit="1" customWidth="1"/>
    <col min="41" max="41" width="3.5703125" bestFit="1" customWidth="1"/>
    <col min="42" max="42" width="4.42578125" bestFit="1" customWidth="1"/>
    <col min="43" max="44" width="3.42578125" bestFit="1" customWidth="1"/>
    <col min="45" max="45" width="3.85546875" bestFit="1" customWidth="1"/>
    <col min="46" max="47" width="3.42578125" bestFit="1" customWidth="1"/>
    <col min="48" max="48" width="3.85546875" bestFit="1" customWidth="1"/>
    <col min="49" max="49" width="3.140625" bestFit="1" customWidth="1"/>
    <col min="50" max="50" width="6.5703125" bestFit="1" customWidth="1"/>
    <col min="51" max="51" width="3.5703125" bestFit="1" customWidth="1"/>
    <col min="52" max="52" width="4.140625" bestFit="1" customWidth="1"/>
    <col min="53" max="53" width="3.5703125" bestFit="1" customWidth="1"/>
    <col min="54" max="54" width="4.42578125" bestFit="1" customWidth="1"/>
    <col min="55" max="56" width="3.42578125" bestFit="1" customWidth="1"/>
    <col min="57" max="57" width="3.85546875" bestFit="1" customWidth="1"/>
    <col min="58" max="59" width="3.42578125" bestFit="1" customWidth="1"/>
    <col min="60" max="60" width="3.85546875" bestFit="1" customWidth="1"/>
    <col min="61" max="61" width="3.140625" bestFit="1" customWidth="1"/>
    <col min="62" max="62" width="6.5703125" bestFit="1" customWidth="1"/>
    <col min="63" max="63" width="3.5703125" bestFit="1" customWidth="1"/>
    <col min="64" max="64" width="4.140625" bestFit="1" customWidth="1"/>
    <col min="65" max="65" width="3.5703125" bestFit="1" customWidth="1"/>
    <col min="66" max="66" width="4.42578125" bestFit="1" customWidth="1"/>
    <col min="67" max="68" width="3.42578125" bestFit="1" customWidth="1"/>
    <col min="69" max="69" width="3.85546875" bestFit="1" customWidth="1"/>
    <col min="70" max="71" width="3.42578125" bestFit="1" customWidth="1"/>
    <col min="72" max="72" width="3.85546875" bestFit="1" customWidth="1"/>
    <col min="73" max="73" width="3.140625" bestFit="1" customWidth="1"/>
    <col min="74" max="74" width="6.5703125" bestFit="1" customWidth="1"/>
    <col min="75" max="75" width="3.5703125" bestFit="1" customWidth="1"/>
    <col min="76" max="76" width="4.140625" bestFit="1" customWidth="1"/>
    <col min="77" max="77" width="3.5703125" bestFit="1" customWidth="1"/>
    <col min="78" max="78" width="4.42578125" bestFit="1" customWidth="1"/>
    <col min="79" max="80" width="3.42578125" bestFit="1" customWidth="1"/>
    <col min="81" max="81" width="3.85546875" bestFit="1" customWidth="1"/>
    <col min="82" max="83" width="3.42578125" bestFit="1" customWidth="1"/>
    <col min="84" max="84" width="3.85546875" bestFit="1" customWidth="1"/>
    <col min="85" max="85" width="3.140625" bestFit="1" customWidth="1"/>
    <col min="86" max="86" width="6.5703125" bestFit="1" customWidth="1"/>
    <col min="87" max="87" width="3.5703125" bestFit="1" customWidth="1"/>
    <col min="88" max="88" width="4.140625" bestFit="1" customWidth="1"/>
    <col min="89" max="89" width="3.5703125" bestFit="1" customWidth="1"/>
    <col min="90" max="90" width="4.42578125" bestFit="1" customWidth="1"/>
    <col min="91" max="92" width="3.42578125" bestFit="1" customWidth="1"/>
    <col min="93" max="93" width="3.85546875" bestFit="1" customWidth="1"/>
    <col min="94" max="95" width="3.42578125" bestFit="1" customWidth="1"/>
    <col min="96" max="96" width="3.85546875" bestFit="1" customWidth="1"/>
    <col min="97" max="97" width="3.140625" bestFit="1" customWidth="1"/>
    <col min="98" max="98" width="6.5703125" bestFit="1" customWidth="1"/>
    <col min="99" max="99" width="3.5703125" bestFit="1" customWidth="1"/>
    <col min="100" max="100" width="4.140625" bestFit="1" customWidth="1"/>
    <col min="101" max="101" width="3.5703125" bestFit="1" customWidth="1"/>
    <col min="102" max="102" width="4.42578125" bestFit="1" customWidth="1"/>
    <col min="103" max="104" width="3.42578125" bestFit="1" customWidth="1"/>
    <col min="105" max="105" width="3.85546875" bestFit="1" customWidth="1"/>
    <col min="106" max="107" width="3.42578125" bestFit="1" customWidth="1"/>
    <col min="108" max="108" width="3.85546875" bestFit="1" customWidth="1"/>
    <col min="109" max="109" width="3.140625" bestFit="1" customWidth="1"/>
    <col min="110" max="110" width="6.5703125" bestFit="1" customWidth="1"/>
    <col min="111" max="111" width="3.5703125" bestFit="1" customWidth="1"/>
    <col min="112" max="112" width="4.140625" bestFit="1" customWidth="1"/>
    <col min="113" max="113" width="3.5703125" bestFit="1" customWidth="1"/>
    <col min="114" max="114" width="4.42578125" bestFit="1" customWidth="1"/>
    <col min="115" max="116" width="3.42578125" bestFit="1" customWidth="1"/>
    <col min="117" max="117" width="3.85546875" bestFit="1" customWidth="1"/>
    <col min="118" max="119" width="3.42578125" bestFit="1" customWidth="1"/>
    <col min="120" max="120" width="3.85546875" bestFit="1" customWidth="1"/>
    <col min="121" max="121" width="3.140625" bestFit="1" customWidth="1"/>
    <col min="122" max="122" width="6.5703125" bestFit="1" customWidth="1"/>
    <col min="123" max="123" width="3.5703125" bestFit="1" customWidth="1"/>
    <col min="124" max="124" width="4.140625" bestFit="1" customWidth="1"/>
    <col min="125" max="125" width="3.5703125" bestFit="1" customWidth="1"/>
    <col min="126" max="126" width="4.42578125" bestFit="1" customWidth="1"/>
    <col min="127" max="128" width="3.42578125" bestFit="1" customWidth="1"/>
    <col min="129" max="129" width="3.85546875" bestFit="1" customWidth="1"/>
    <col min="130" max="131" width="3.42578125" bestFit="1" customWidth="1"/>
    <col min="132" max="132" width="3.85546875" bestFit="1" customWidth="1"/>
    <col min="133" max="133" width="3.140625" bestFit="1" customWidth="1"/>
    <col min="134" max="134" width="6.5703125" bestFit="1" customWidth="1"/>
    <col min="135" max="135" width="3.5703125" bestFit="1" customWidth="1"/>
    <col min="136" max="136" width="4.140625" bestFit="1" customWidth="1"/>
    <col min="137" max="137" width="3.5703125" bestFit="1" customWidth="1"/>
    <col min="138" max="138" width="4.42578125" bestFit="1" customWidth="1"/>
    <col min="139" max="140" width="3.42578125" bestFit="1" customWidth="1"/>
    <col min="141" max="141" width="3.85546875" bestFit="1" customWidth="1"/>
    <col min="142" max="143" width="3.42578125" bestFit="1" customWidth="1"/>
    <col min="144" max="144" width="3.85546875" bestFit="1" customWidth="1"/>
    <col min="145" max="145" width="3.140625" bestFit="1" customWidth="1"/>
    <col min="146" max="146" width="6.5703125" bestFit="1" customWidth="1"/>
    <col min="147" max="147" width="3.5703125" bestFit="1" customWidth="1"/>
    <col min="148" max="148" width="4.140625" bestFit="1" customWidth="1"/>
    <col min="149" max="149" width="3.5703125" bestFit="1" customWidth="1"/>
    <col min="150" max="150" width="4.42578125" bestFit="1" customWidth="1"/>
    <col min="151" max="152" width="3.42578125" bestFit="1" customWidth="1"/>
    <col min="153" max="153" width="3.85546875" bestFit="1" customWidth="1"/>
    <col min="154" max="155" width="3.42578125" bestFit="1" customWidth="1"/>
    <col min="156" max="156" width="3.140625" bestFit="1" customWidth="1"/>
    <col min="157" max="157" width="6.5703125" bestFit="1" customWidth="1"/>
    <col min="158" max="158" width="4.140625" bestFit="1" customWidth="1"/>
    <col min="159" max="159" width="16.85546875" bestFit="1" customWidth="1"/>
    <col min="160" max="160" width="4.5703125" bestFit="1" customWidth="1"/>
    <col min="161" max="161" width="3.5703125" bestFit="1" customWidth="1"/>
    <col min="162" max="162" width="11.42578125" bestFit="1" customWidth="1"/>
    <col min="163" max="163" width="7.5703125" bestFit="1" customWidth="1"/>
    <col min="164" max="165" width="4.42578125" bestFit="1" customWidth="1"/>
    <col min="166" max="166" width="11.42578125" bestFit="1" customWidth="1"/>
    <col min="167" max="167" width="7.5703125" bestFit="1" customWidth="1"/>
    <col min="168" max="169" width="4.42578125" bestFit="1" customWidth="1"/>
    <col min="170" max="170" width="11.42578125" bestFit="1" customWidth="1"/>
    <col min="171" max="171" width="10.5703125" bestFit="1" customWidth="1"/>
    <col min="172" max="172" width="7.5703125" bestFit="1" customWidth="1"/>
    <col min="173" max="173" width="4" bestFit="1" customWidth="1"/>
    <col min="174" max="174" width="4.42578125" bestFit="1" customWidth="1"/>
    <col min="175" max="175" width="11.42578125" bestFit="1" customWidth="1"/>
    <col min="176" max="176" width="7.5703125" bestFit="1" customWidth="1"/>
    <col min="177" max="177" width="4.5703125" bestFit="1" customWidth="1"/>
    <col min="178" max="178" width="3.5703125" bestFit="1" customWidth="1"/>
    <col min="179" max="179" width="11.42578125" bestFit="1" customWidth="1"/>
    <col min="180" max="180" width="7.5703125" bestFit="1" customWidth="1"/>
    <col min="181" max="182" width="4.42578125" bestFit="1" customWidth="1"/>
    <col min="183" max="183" width="11.42578125" bestFit="1" customWidth="1"/>
    <col min="184" max="184" width="7.5703125" bestFit="1" customWidth="1"/>
    <col min="185" max="186" width="4.42578125" bestFit="1" customWidth="1"/>
    <col min="187" max="187" width="11.42578125" bestFit="1" customWidth="1"/>
    <col min="188" max="188" width="10.5703125" bestFit="1" customWidth="1"/>
    <col min="189" max="189" width="7.5703125" bestFit="1" customWidth="1"/>
    <col min="190" max="190" width="4" bestFit="1" customWidth="1"/>
    <col min="191" max="191" width="4.42578125" bestFit="1" customWidth="1"/>
    <col min="192" max="192" width="11.42578125" bestFit="1" customWidth="1"/>
    <col min="193" max="193" width="7.5703125" bestFit="1" customWidth="1"/>
    <col min="194" max="194" width="4.5703125" bestFit="1" customWidth="1"/>
    <col min="195" max="195" width="3.5703125" bestFit="1" customWidth="1"/>
    <col min="196" max="196" width="11.42578125" bestFit="1" customWidth="1"/>
    <col min="197" max="197" width="7.5703125" bestFit="1" customWidth="1"/>
    <col min="198" max="199" width="4.42578125" bestFit="1" customWidth="1"/>
    <col min="200" max="200" width="11.42578125" bestFit="1" customWidth="1"/>
    <col min="201" max="201" width="7.5703125" bestFit="1" customWidth="1"/>
    <col min="202" max="203" width="4.42578125" bestFit="1" customWidth="1"/>
    <col min="204" max="204" width="11.42578125" bestFit="1" customWidth="1"/>
    <col min="205" max="205" width="10.5703125" bestFit="1" customWidth="1"/>
    <col min="206" max="206" width="7.5703125" bestFit="1" customWidth="1"/>
    <col min="207" max="207" width="4" bestFit="1" customWidth="1"/>
    <col min="208" max="208" width="4.42578125" bestFit="1" customWidth="1"/>
    <col min="209" max="209" width="11.42578125" bestFit="1" customWidth="1"/>
    <col min="210" max="210" width="7.5703125" bestFit="1" customWidth="1"/>
    <col min="211" max="211" width="4.5703125" bestFit="1" customWidth="1"/>
    <col min="212" max="212" width="3.5703125" bestFit="1" customWidth="1"/>
    <col min="213" max="213" width="11.42578125" bestFit="1" customWidth="1"/>
    <col min="214" max="214" width="7.5703125" bestFit="1" customWidth="1"/>
    <col min="215" max="216" width="4.42578125" bestFit="1" customWidth="1"/>
    <col min="217" max="217" width="11.42578125" bestFit="1" customWidth="1"/>
    <col min="218" max="218" width="7.5703125" bestFit="1" customWidth="1"/>
    <col min="219" max="219" width="4.42578125" bestFit="1" customWidth="1"/>
    <col min="220" max="220" width="11.42578125" bestFit="1" customWidth="1"/>
    <col min="221" max="221" width="10.5703125" bestFit="1" customWidth="1"/>
    <col min="222" max="222" width="7.5703125" bestFit="1" customWidth="1"/>
    <col min="223" max="223" width="4.42578125" bestFit="1" customWidth="1"/>
    <col min="224" max="224" width="11.42578125" bestFit="1" customWidth="1"/>
    <col min="225" max="225" width="10.5703125" bestFit="1" customWidth="1"/>
    <col min="226" max="226" width="17.42578125" bestFit="1" customWidth="1"/>
    <col min="227" max="621" width="8.5703125" bestFit="1" customWidth="1"/>
    <col min="622" max="622" width="17.42578125" bestFit="1" customWidth="1"/>
  </cols>
  <sheetData>
    <row r="3" spans="1:159">
      <c r="A3" s="23" t="s">
        <v>92</v>
      </c>
      <c r="B3" s="23" t="s">
        <v>93</v>
      </c>
    </row>
    <row r="4" spans="1:159">
      <c r="B4" t="s">
        <v>94</v>
      </c>
      <c r="N4" t="s">
        <v>95</v>
      </c>
      <c r="Z4" t="s">
        <v>96</v>
      </c>
      <c r="AL4" t="s">
        <v>97</v>
      </c>
      <c r="AX4" t="s">
        <v>98</v>
      </c>
      <c r="BJ4" t="s">
        <v>99</v>
      </c>
      <c r="BV4" t="s">
        <v>100</v>
      </c>
      <c r="CH4" t="s">
        <v>101</v>
      </c>
      <c r="CT4" t="s">
        <v>102</v>
      </c>
      <c r="DF4" t="s">
        <v>103</v>
      </c>
      <c r="DR4" t="s">
        <v>104</v>
      </c>
      <c r="ED4" t="s">
        <v>105</v>
      </c>
      <c r="EP4" t="s">
        <v>106</v>
      </c>
      <c r="FA4" t="s">
        <v>107</v>
      </c>
      <c r="FC4" t="s">
        <v>108</v>
      </c>
    </row>
    <row r="5" spans="1:159">
      <c r="A5" s="23" t="s">
        <v>109</v>
      </c>
      <c r="B5" s="25" t="s">
        <v>110</v>
      </c>
      <c r="C5" s="25" t="s">
        <v>111</v>
      </c>
      <c r="D5" s="25" t="s">
        <v>112</v>
      </c>
      <c r="E5" s="25" t="s">
        <v>113</v>
      </c>
      <c r="F5" s="25" t="s">
        <v>114</v>
      </c>
      <c r="G5" s="25" t="s">
        <v>115</v>
      </c>
      <c r="H5" s="25" t="s">
        <v>116</v>
      </c>
      <c r="I5" s="25" t="s">
        <v>117</v>
      </c>
      <c r="J5" s="25" t="s">
        <v>118</v>
      </c>
      <c r="K5" s="25" t="s">
        <v>119</v>
      </c>
      <c r="L5" s="25" t="s">
        <v>120</v>
      </c>
      <c r="M5" s="25" t="s">
        <v>121</v>
      </c>
      <c r="N5" s="25" t="s">
        <v>110</v>
      </c>
      <c r="O5" s="25" t="s">
        <v>111</v>
      </c>
      <c r="P5" s="25" t="s">
        <v>112</v>
      </c>
      <c r="Q5" s="25" t="s">
        <v>113</v>
      </c>
      <c r="R5" s="25" t="s">
        <v>114</v>
      </c>
      <c r="S5" s="25" t="s">
        <v>115</v>
      </c>
      <c r="T5" s="25" t="s">
        <v>116</v>
      </c>
      <c r="U5" s="25" t="s">
        <v>117</v>
      </c>
      <c r="V5" s="25" t="s">
        <v>118</v>
      </c>
      <c r="W5" s="25" t="s">
        <v>119</v>
      </c>
      <c r="X5" s="25" t="s">
        <v>120</v>
      </c>
      <c r="Y5" s="25" t="s">
        <v>121</v>
      </c>
      <c r="Z5" s="25" t="s">
        <v>110</v>
      </c>
      <c r="AA5" s="25" t="s">
        <v>111</v>
      </c>
      <c r="AB5" s="25" t="s">
        <v>112</v>
      </c>
      <c r="AC5" s="25" t="s">
        <v>113</v>
      </c>
      <c r="AD5" s="25" t="s">
        <v>114</v>
      </c>
      <c r="AE5" s="25" t="s">
        <v>115</v>
      </c>
      <c r="AF5" s="25" t="s">
        <v>116</v>
      </c>
      <c r="AG5" s="25" t="s">
        <v>117</v>
      </c>
      <c r="AH5" s="25" t="s">
        <v>118</v>
      </c>
      <c r="AI5" s="25" t="s">
        <v>119</v>
      </c>
      <c r="AJ5" s="25" t="s">
        <v>120</v>
      </c>
      <c r="AK5" s="25" t="s">
        <v>121</v>
      </c>
      <c r="AL5" s="25" t="s">
        <v>110</v>
      </c>
      <c r="AM5" s="25" t="s">
        <v>111</v>
      </c>
      <c r="AN5" s="25" t="s">
        <v>112</v>
      </c>
      <c r="AO5" s="25" t="s">
        <v>113</v>
      </c>
      <c r="AP5" s="25" t="s">
        <v>114</v>
      </c>
      <c r="AQ5" s="25" t="s">
        <v>115</v>
      </c>
      <c r="AR5" s="25" t="s">
        <v>116</v>
      </c>
      <c r="AS5" s="25" t="s">
        <v>117</v>
      </c>
      <c r="AT5" s="25" t="s">
        <v>118</v>
      </c>
      <c r="AU5" s="25" t="s">
        <v>119</v>
      </c>
      <c r="AV5" s="25" t="s">
        <v>120</v>
      </c>
      <c r="AW5" s="25" t="s">
        <v>121</v>
      </c>
      <c r="AX5" s="25" t="s">
        <v>110</v>
      </c>
      <c r="AY5" s="25" t="s">
        <v>111</v>
      </c>
      <c r="AZ5" s="25" t="s">
        <v>112</v>
      </c>
      <c r="BA5" s="25" t="s">
        <v>113</v>
      </c>
      <c r="BB5" s="25" t="s">
        <v>114</v>
      </c>
      <c r="BC5" s="25" t="s">
        <v>115</v>
      </c>
      <c r="BD5" s="25" t="s">
        <v>116</v>
      </c>
      <c r="BE5" s="25" t="s">
        <v>117</v>
      </c>
      <c r="BF5" s="25" t="s">
        <v>118</v>
      </c>
      <c r="BG5" s="25" t="s">
        <v>119</v>
      </c>
      <c r="BH5" s="25" t="s">
        <v>120</v>
      </c>
      <c r="BI5" s="25" t="s">
        <v>121</v>
      </c>
      <c r="BJ5" s="25" t="s">
        <v>110</v>
      </c>
      <c r="BK5" s="25" t="s">
        <v>111</v>
      </c>
      <c r="BL5" s="25" t="s">
        <v>112</v>
      </c>
      <c r="BM5" s="25" t="s">
        <v>113</v>
      </c>
      <c r="BN5" s="25" t="s">
        <v>114</v>
      </c>
      <c r="BO5" s="25" t="s">
        <v>115</v>
      </c>
      <c r="BP5" s="25" t="s">
        <v>116</v>
      </c>
      <c r="BQ5" s="25" t="s">
        <v>117</v>
      </c>
      <c r="BR5" s="25" t="s">
        <v>118</v>
      </c>
      <c r="BS5" s="25" t="s">
        <v>119</v>
      </c>
      <c r="BT5" s="25" t="s">
        <v>120</v>
      </c>
      <c r="BU5" s="25" t="s">
        <v>121</v>
      </c>
      <c r="BV5" s="25" t="s">
        <v>110</v>
      </c>
      <c r="BW5" s="25" t="s">
        <v>111</v>
      </c>
      <c r="BX5" s="25" t="s">
        <v>112</v>
      </c>
      <c r="BY5" s="25" t="s">
        <v>113</v>
      </c>
      <c r="BZ5" s="25" t="s">
        <v>114</v>
      </c>
      <c r="CA5" s="25" t="s">
        <v>115</v>
      </c>
      <c r="CB5" s="25" t="s">
        <v>116</v>
      </c>
      <c r="CC5" s="25" t="s">
        <v>117</v>
      </c>
      <c r="CD5" s="25" t="s">
        <v>118</v>
      </c>
      <c r="CE5" s="25" t="s">
        <v>119</v>
      </c>
      <c r="CF5" s="25" t="s">
        <v>120</v>
      </c>
      <c r="CG5" s="25" t="s">
        <v>121</v>
      </c>
      <c r="CH5" s="25" t="s">
        <v>110</v>
      </c>
      <c r="CI5" s="25" t="s">
        <v>111</v>
      </c>
      <c r="CJ5" s="25" t="s">
        <v>112</v>
      </c>
      <c r="CK5" s="25" t="s">
        <v>113</v>
      </c>
      <c r="CL5" s="25" t="s">
        <v>114</v>
      </c>
      <c r="CM5" s="25" t="s">
        <v>115</v>
      </c>
      <c r="CN5" s="25" t="s">
        <v>116</v>
      </c>
      <c r="CO5" s="25" t="s">
        <v>117</v>
      </c>
      <c r="CP5" s="25" t="s">
        <v>118</v>
      </c>
      <c r="CQ5" s="25" t="s">
        <v>119</v>
      </c>
      <c r="CR5" s="25" t="s">
        <v>120</v>
      </c>
      <c r="CS5" s="25" t="s">
        <v>121</v>
      </c>
      <c r="CT5" s="25" t="s">
        <v>110</v>
      </c>
      <c r="CU5" s="25" t="s">
        <v>111</v>
      </c>
      <c r="CV5" s="25" t="s">
        <v>112</v>
      </c>
      <c r="CW5" s="25" t="s">
        <v>113</v>
      </c>
      <c r="CX5" s="25" t="s">
        <v>114</v>
      </c>
      <c r="CY5" s="25" t="s">
        <v>115</v>
      </c>
      <c r="CZ5" s="25" t="s">
        <v>116</v>
      </c>
      <c r="DA5" s="25" t="s">
        <v>117</v>
      </c>
      <c r="DB5" s="25" t="s">
        <v>118</v>
      </c>
      <c r="DC5" s="25" t="s">
        <v>119</v>
      </c>
      <c r="DD5" s="25" t="s">
        <v>120</v>
      </c>
      <c r="DE5" s="25" t="s">
        <v>121</v>
      </c>
      <c r="DF5" s="25" t="s">
        <v>110</v>
      </c>
      <c r="DG5" s="25" t="s">
        <v>111</v>
      </c>
      <c r="DH5" s="25" t="s">
        <v>112</v>
      </c>
      <c r="DI5" s="25" t="s">
        <v>113</v>
      </c>
      <c r="DJ5" s="25" t="s">
        <v>114</v>
      </c>
      <c r="DK5" s="25" t="s">
        <v>115</v>
      </c>
      <c r="DL5" s="25" t="s">
        <v>116</v>
      </c>
      <c r="DM5" s="25" t="s">
        <v>117</v>
      </c>
      <c r="DN5" s="25" t="s">
        <v>118</v>
      </c>
      <c r="DO5" s="25" t="s">
        <v>119</v>
      </c>
      <c r="DP5" s="25" t="s">
        <v>120</v>
      </c>
      <c r="DQ5" s="25" t="s">
        <v>121</v>
      </c>
      <c r="DR5" s="25" t="s">
        <v>110</v>
      </c>
      <c r="DS5" s="25" t="s">
        <v>111</v>
      </c>
      <c r="DT5" s="25" t="s">
        <v>112</v>
      </c>
      <c r="DU5" s="25" t="s">
        <v>113</v>
      </c>
      <c r="DV5" s="25" t="s">
        <v>114</v>
      </c>
      <c r="DW5" s="25" t="s">
        <v>115</v>
      </c>
      <c r="DX5" s="25" t="s">
        <v>116</v>
      </c>
      <c r="DY5" s="25" t="s">
        <v>117</v>
      </c>
      <c r="DZ5" s="25" t="s">
        <v>118</v>
      </c>
      <c r="EA5" s="25" t="s">
        <v>119</v>
      </c>
      <c r="EB5" s="25" t="s">
        <v>120</v>
      </c>
      <c r="EC5" s="25" t="s">
        <v>121</v>
      </c>
      <c r="ED5" s="25" t="s">
        <v>110</v>
      </c>
      <c r="EE5" s="25" t="s">
        <v>111</v>
      </c>
      <c r="EF5" s="25" t="s">
        <v>112</v>
      </c>
      <c r="EG5" s="25" t="s">
        <v>113</v>
      </c>
      <c r="EH5" s="25" t="s">
        <v>114</v>
      </c>
      <c r="EI5" s="25" t="s">
        <v>115</v>
      </c>
      <c r="EJ5" s="25" t="s">
        <v>116</v>
      </c>
      <c r="EK5" s="25" t="s">
        <v>117</v>
      </c>
      <c r="EL5" s="25" t="s">
        <v>118</v>
      </c>
      <c r="EM5" s="25" t="s">
        <v>119</v>
      </c>
      <c r="EN5" s="25" t="s">
        <v>120</v>
      </c>
      <c r="EO5" s="25" t="s">
        <v>121</v>
      </c>
      <c r="EP5" s="25" t="s">
        <v>110</v>
      </c>
      <c r="EQ5" s="25" t="s">
        <v>111</v>
      </c>
      <c r="ER5" s="25" t="s">
        <v>112</v>
      </c>
      <c r="ES5" s="25" t="s">
        <v>113</v>
      </c>
      <c r="ET5" s="25" t="s">
        <v>114</v>
      </c>
      <c r="EU5" s="25" t="s">
        <v>115</v>
      </c>
      <c r="EV5" s="25" t="s">
        <v>116</v>
      </c>
      <c r="EW5" s="25" t="s">
        <v>117</v>
      </c>
      <c r="EX5" s="25" t="s">
        <v>118</v>
      </c>
      <c r="EY5" s="25" t="s">
        <v>119</v>
      </c>
      <c r="EZ5" s="25" t="s">
        <v>121</v>
      </c>
      <c r="FA5" s="25" t="s">
        <v>110</v>
      </c>
      <c r="FB5" s="25" t="s">
        <v>112</v>
      </c>
    </row>
    <row r="6" spans="1:159">
      <c r="A6" s="24" t="s">
        <v>27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Y6">
        <v>1</v>
      </c>
      <c r="FC6">
        <v>47</v>
      </c>
    </row>
    <row r="7" spans="1:159">
      <c r="A7" s="24" t="s">
        <v>37</v>
      </c>
      <c r="BZ7">
        <v>1</v>
      </c>
      <c r="CE7">
        <v>1</v>
      </c>
      <c r="CL7">
        <v>1</v>
      </c>
      <c r="CN7">
        <v>1</v>
      </c>
      <c r="CR7">
        <v>1</v>
      </c>
      <c r="CU7">
        <v>1</v>
      </c>
      <c r="CX7">
        <v>1</v>
      </c>
      <c r="DA7">
        <v>1</v>
      </c>
      <c r="DD7">
        <v>1</v>
      </c>
      <c r="DJ7">
        <v>1</v>
      </c>
      <c r="DM7">
        <v>1</v>
      </c>
      <c r="DP7">
        <v>1</v>
      </c>
      <c r="DS7">
        <v>1</v>
      </c>
      <c r="DV7">
        <v>1</v>
      </c>
      <c r="DW7">
        <v>1</v>
      </c>
      <c r="DX7">
        <v>1</v>
      </c>
      <c r="DY7">
        <v>1</v>
      </c>
      <c r="EA7">
        <v>1</v>
      </c>
      <c r="EB7">
        <v>1</v>
      </c>
      <c r="EE7">
        <v>1</v>
      </c>
      <c r="EH7">
        <v>1</v>
      </c>
      <c r="EK7">
        <v>1</v>
      </c>
      <c r="EM7">
        <v>1</v>
      </c>
      <c r="EN7">
        <v>1</v>
      </c>
      <c r="EY7">
        <v>1</v>
      </c>
      <c r="FC7">
        <v>25</v>
      </c>
    </row>
    <row r="8" spans="1:159">
      <c r="A8" s="24" t="s">
        <v>47</v>
      </c>
      <c r="EB8">
        <v>1</v>
      </c>
      <c r="ED8">
        <v>1</v>
      </c>
      <c r="EE8">
        <v>1</v>
      </c>
      <c r="EF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21</v>
      </c>
    </row>
    <row r="9" spans="1:159">
      <c r="A9" s="24" t="s">
        <v>43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V9">
        <v>1</v>
      </c>
      <c r="DW9">
        <v>1</v>
      </c>
      <c r="DX9">
        <v>1</v>
      </c>
      <c r="DY9">
        <v>1</v>
      </c>
      <c r="FC9">
        <v>29</v>
      </c>
    </row>
    <row r="10" spans="1:159">
      <c r="A10" s="24" t="s">
        <v>50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N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F10">
        <v>1</v>
      </c>
      <c r="BG10">
        <v>1</v>
      </c>
      <c r="BH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D10">
        <v>1</v>
      </c>
      <c r="DE10">
        <v>1</v>
      </c>
      <c r="DF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H10">
        <v>1</v>
      </c>
      <c r="FC10">
        <v>110</v>
      </c>
    </row>
    <row r="11" spans="1:159">
      <c r="A11" s="24" t="s">
        <v>53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I11">
        <v>1</v>
      </c>
      <c r="J11">
        <v>1</v>
      </c>
      <c r="O11">
        <v>1</v>
      </c>
      <c r="P11">
        <v>1</v>
      </c>
      <c r="AB11">
        <v>1</v>
      </c>
      <c r="AD11">
        <v>1</v>
      </c>
      <c r="AG11">
        <v>1</v>
      </c>
      <c r="AJ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Y11">
        <v>1</v>
      </c>
      <c r="BB11">
        <v>1</v>
      </c>
      <c r="BF11">
        <v>1</v>
      </c>
      <c r="BQ11">
        <v>1</v>
      </c>
      <c r="BT11">
        <v>1</v>
      </c>
      <c r="BW11">
        <v>1</v>
      </c>
      <c r="BY11">
        <v>1</v>
      </c>
      <c r="CC11">
        <v>1</v>
      </c>
      <c r="CE11">
        <v>1</v>
      </c>
      <c r="CI11">
        <v>1</v>
      </c>
      <c r="CL11">
        <v>1</v>
      </c>
      <c r="CN11">
        <v>1</v>
      </c>
      <c r="CR11">
        <v>1</v>
      </c>
      <c r="CT11">
        <v>1</v>
      </c>
      <c r="CU11">
        <v>1</v>
      </c>
      <c r="CV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FA11">
        <v>1</v>
      </c>
      <c r="FC11">
        <v>94</v>
      </c>
    </row>
    <row r="12" spans="1:159" ht="14.1" customHeight="1">
      <c r="A12" s="24" t="s">
        <v>57</v>
      </c>
      <c r="BZ12">
        <v>1</v>
      </c>
      <c r="CE12">
        <v>1</v>
      </c>
      <c r="CL12">
        <v>1</v>
      </c>
      <c r="CN12">
        <v>1</v>
      </c>
      <c r="CR12">
        <v>1</v>
      </c>
      <c r="CU12">
        <v>1</v>
      </c>
      <c r="CY12">
        <v>1</v>
      </c>
      <c r="DA12">
        <v>1</v>
      </c>
      <c r="DD12">
        <v>1</v>
      </c>
      <c r="DG12">
        <v>1</v>
      </c>
      <c r="DJ12">
        <v>1</v>
      </c>
      <c r="DM12">
        <v>1</v>
      </c>
      <c r="DP12">
        <v>1</v>
      </c>
      <c r="DS12">
        <v>1</v>
      </c>
      <c r="DV12">
        <v>1</v>
      </c>
      <c r="DX12">
        <v>1</v>
      </c>
      <c r="EA12">
        <v>1</v>
      </c>
      <c r="EE12">
        <v>1</v>
      </c>
      <c r="EG12">
        <v>1</v>
      </c>
      <c r="EK12">
        <v>1</v>
      </c>
      <c r="EM12">
        <v>1</v>
      </c>
      <c r="EU12">
        <v>1</v>
      </c>
      <c r="EW12">
        <v>1</v>
      </c>
      <c r="EY12">
        <v>1</v>
      </c>
      <c r="FB12">
        <v>1</v>
      </c>
      <c r="FC12">
        <v>25</v>
      </c>
    </row>
    <row r="13" spans="1:159">
      <c r="A13" s="24" t="s">
        <v>62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O13">
        <v>1</v>
      </c>
      <c r="P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Z13">
        <v>1</v>
      </c>
      <c r="BB13">
        <v>1</v>
      </c>
      <c r="BE13">
        <v>1</v>
      </c>
      <c r="BH13">
        <v>1</v>
      </c>
      <c r="BK13">
        <v>1</v>
      </c>
      <c r="BN13">
        <v>1</v>
      </c>
      <c r="BQ13">
        <v>1</v>
      </c>
      <c r="BT13">
        <v>1</v>
      </c>
      <c r="BW13">
        <v>1</v>
      </c>
      <c r="BY13">
        <v>1</v>
      </c>
      <c r="CC13">
        <v>1</v>
      </c>
      <c r="CE13">
        <v>1</v>
      </c>
      <c r="CI13">
        <v>1</v>
      </c>
      <c r="CM13">
        <v>1</v>
      </c>
      <c r="CN13">
        <v>1</v>
      </c>
      <c r="CR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FC13">
        <v>94</v>
      </c>
    </row>
    <row r="14" spans="1:159">
      <c r="A14" s="24" t="s">
        <v>65</v>
      </c>
      <c r="B14">
        <v>1</v>
      </c>
      <c r="C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O14">
        <v>1</v>
      </c>
      <c r="P14">
        <v>1</v>
      </c>
      <c r="Q14">
        <v>1</v>
      </c>
      <c r="R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X14">
        <v>1</v>
      </c>
      <c r="BY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U14">
        <v>1</v>
      </c>
      <c r="EY14">
        <v>1</v>
      </c>
      <c r="FC14">
        <v>128</v>
      </c>
    </row>
    <row r="15" spans="1:159">
      <c r="A15" s="24" t="s">
        <v>75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151</v>
      </c>
    </row>
    <row r="16" spans="1:159">
      <c r="A16" s="24" t="s">
        <v>81</v>
      </c>
      <c r="CL16">
        <v>1</v>
      </c>
      <c r="CN16">
        <v>1</v>
      </c>
      <c r="CR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B16">
        <v>1</v>
      </c>
      <c r="FC16">
        <v>56</v>
      </c>
    </row>
    <row r="17" spans="1:159">
      <c r="A17" s="24" t="s">
        <v>84</v>
      </c>
      <c r="CL17">
        <v>1</v>
      </c>
      <c r="CN17">
        <v>1</v>
      </c>
      <c r="CR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57</v>
      </c>
    </row>
    <row r="18" spans="1:159">
      <c r="A18" s="24" t="s">
        <v>90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H18">
        <v>1</v>
      </c>
      <c r="EI18">
        <v>1</v>
      </c>
      <c r="EJ18">
        <v>1</v>
      </c>
      <c r="EL18">
        <v>1</v>
      </c>
      <c r="EM18">
        <v>1</v>
      </c>
      <c r="EN18">
        <v>1</v>
      </c>
      <c r="EU18">
        <v>1</v>
      </c>
      <c r="EY18">
        <v>1</v>
      </c>
      <c r="FC18">
        <v>138</v>
      </c>
    </row>
    <row r="19" spans="1:159">
      <c r="A19" s="24" t="s">
        <v>108</v>
      </c>
      <c r="B19">
        <v>6</v>
      </c>
      <c r="C19">
        <v>6</v>
      </c>
      <c r="D19">
        <v>5</v>
      </c>
      <c r="E19">
        <v>6</v>
      </c>
      <c r="F19">
        <v>6</v>
      </c>
      <c r="G19">
        <v>5</v>
      </c>
      <c r="H19">
        <v>6</v>
      </c>
      <c r="I19">
        <v>6</v>
      </c>
      <c r="J19">
        <v>6</v>
      </c>
      <c r="K19">
        <v>5</v>
      </c>
      <c r="L19">
        <v>5</v>
      </c>
      <c r="M19">
        <v>3</v>
      </c>
      <c r="N19">
        <v>3</v>
      </c>
      <c r="O19">
        <v>5</v>
      </c>
      <c r="P19">
        <v>5</v>
      </c>
      <c r="Q19">
        <v>3</v>
      </c>
      <c r="R19">
        <v>3</v>
      </c>
      <c r="S19">
        <v>2</v>
      </c>
      <c r="T19">
        <v>3</v>
      </c>
      <c r="U19">
        <v>3</v>
      </c>
      <c r="V19">
        <v>4</v>
      </c>
      <c r="W19">
        <v>4</v>
      </c>
      <c r="X19">
        <v>4</v>
      </c>
      <c r="Y19">
        <v>4</v>
      </c>
      <c r="Z19">
        <v>5</v>
      </c>
      <c r="AA19">
        <v>5</v>
      </c>
      <c r="AB19">
        <v>6</v>
      </c>
      <c r="AC19">
        <v>5</v>
      </c>
      <c r="AD19">
        <v>5</v>
      </c>
      <c r="AE19">
        <v>4</v>
      </c>
      <c r="AF19">
        <v>4</v>
      </c>
      <c r="AG19">
        <v>6</v>
      </c>
      <c r="AH19">
        <v>5</v>
      </c>
      <c r="AI19">
        <v>5</v>
      </c>
      <c r="AJ19">
        <v>6</v>
      </c>
      <c r="AK19">
        <v>4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4</v>
      </c>
      <c r="AW19">
        <v>4</v>
      </c>
      <c r="AX19">
        <v>4</v>
      </c>
      <c r="AY19">
        <v>5</v>
      </c>
      <c r="AZ19">
        <v>5</v>
      </c>
      <c r="BA19">
        <v>4</v>
      </c>
      <c r="BB19">
        <v>6</v>
      </c>
      <c r="BC19">
        <v>4</v>
      </c>
      <c r="BD19">
        <v>4</v>
      </c>
      <c r="BE19">
        <v>4</v>
      </c>
      <c r="BF19">
        <v>5</v>
      </c>
      <c r="BG19">
        <v>4</v>
      </c>
      <c r="BH19">
        <v>5</v>
      </c>
      <c r="BI19">
        <v>3</v>
      </c>
      <c r="BJ19">
        <v>4</v>
      </c>
      <c r="BK19">
        <v>5</v>
      </c>
      <c r="BL19">
        <v>4</v>
      </c>
      <c r="BM19">
        <v>4</v>
      </c>
      <c r="BN19">
        <v>5</v>
      </c>
      <c r="BO19">
        <v>4</v>
      </c>
      <c r="BP19">
        <v>4</v>
      </c>
      <c r="BQ19">
        <v>6</v>
      </c>
      <c r="BR19">
        <v>4</v>
      </c>
      <c r="BS19">
        <v>4</v>
      </c>
      <c r="BT19">
        <v>6</v>
      </c>
      <c r="BU19">
        <v>4</v>
      </c>
      <c r="BV19">
        <v>4</v>
      </c>
      <c r="BW19">
        <v>5</v>
      </c>
      <c r="BX19">
        <v>4</v>
      </c>
      <c r="BY19">
        <v>6</v>
      </c>
      <c r="BZ19">
        <v>5</v>
      </c>
      <c r="CA19">
        <v>3</v>
      </c>
      <c r="CB19">
        <v>3</v>
      </c>
      <c r="CC19">
        <v>5</v>
      </c>
      <c r="CD19">
        <v>3</v>
      </c>
      <c r="CE19">
        <v>7</v>
      </c>
      <c r="CF19">
        <v>4</v>
      </c>
      <c r="CG19">
        <v>3</v>
      </c>
      <c r="CH19">
        <v>4</v>
      </c>
      <c r="CI19">
        <v>6</v>
      </c>
      <c r="CJ19">
        <v>4</v>
      </c>
      <c r="CK19">
        <v>4</v>
      </c>
      <c r="CL19">
        <v>9</v>
      </c>
      <c r="CM19">
        <v>5</v>
      </c>
      <c r="CN19">
        <v>10</v>
      </c>
      <c r="CO19">
        <v>4</v>
      </c>
      <c r="CP19">
        <v>4</v>
      </c>
      <c r="CQ19">
        <v>4</v>
      </c>
      <c r="CR19">
        <v>10</v>
      </c>
      <c r="CS19">
        <v>4</v>
      </c>
      <c r="CT19">
        <v>6</v>
      </c>
      <c r="CU19">
        <v>12</v>
      </c>
      <c r="CV19">
        <v>9</v>
      </c>
      <c r="CW19">
        <v>8</v>
      </c>
      <c r="CX19">
        <v>11</v>
      </c>
      <c r="CY19">
        <v>11</v>
      </c>
      <c r="CZ19">
        <v>10</v>
      </c>
      <c r="DA19">
        <v>12</v>
      </c>
      <c r="DB19">
        <v>10</v>
      </c>
      <c r="DC19">
        <v>9</v>
      </c>
      <c r="DD19">
        <v>11</v>
      </c>
      <c r="DE19">
        <v>10</v>
      </c>
      <c r="DF19">
        <v>8</v>
      </c>
      <c r="DG19">
        <v>8</v>
      </c>
      <c r="DH19">
        <v>8</v>
      </c>
      <c r="DI19">
        <v>8</v>
      </c>
      <c r="DJ19">
        <v>12</v>
      </c>
      <c r="DK19">
        <v>10</v>
      </c>
      <c r="DL19">
        <v>10</v>
      </c>
      <c r="DM19">
        <v>12</v>
      </c>
      <c r="DN19">
        <v>10</v>
      </c>
      <c r="DO19">
        <v>10</v>
      </c>
      <c r="DP19">
        <v>12</v>
      </c>
      <c r="DQ19">
        <v>10</v>
      </c>
      <c r="DR19">
        <v>8</v>
      </c>
      <c r="DS19">
        <v>11</v>
      </c>
      <c r="DT19">
        <v>10</v>
      </c>
      <c r="DU19">
        <v>9</v>
      </c>
      <c r="DV19">
        <v>12</v>
      </c>
      <c r="DW19">
        <v>11</v>
      </c>
      <c r="DX19">
        <v>12</v>
      </c>
      <c r="DY19">
        <v>11</v>
      </c>
      <c r="DZ19">
        <v>9</v>
      </c>
      <c r="EA19">
        <v>7</v>
      </c>
      <c r="EB19">
        <v>10</v>
      </c>
      <c r="EC19">
        <v>8</v>
      </c>
      <c r="ED19">
        <v>9</v>
      </c>
      <c r="EE19">
        <v>11</v>
      </c>
      <c r="EF19">
        <v>9</v>
      </c>
      <c r="EG19">
        <v>4</v>
      </c>
      <c r="EH19">
        <v>11</v>
      </c>
      <c r="EI19">
        <v>9</v>
      </c>
      <c r="EJ19">
        <v>9</v>
      </c>
      <c r="EK19">
        <v>9</v>
      </c>
      <c r="EL19">
        <v>8</v>
      </c>
      <c r="EM19">
        <v>10</v>
      </c>
      <c r="EN19">
        <v>7</v>
      </c>
      <c r="EO19">
        <v>5</v>
      </c>
      <c r="EP19">
        <v>5</v>
      </c>
      <c r="EQ19">
        <v>1</v>
      </c>
      <c r="ER19">
        <v>1</v>
      </c>
      <c r="ES19">
        <v>1</v>
      </c>
      <c r="ET19">
        <v>1</v>
      </c>
      <c r="EU19">
        <v>8</v>
      </c>
      <c r="EV19">
        <v>5</v>
      </c>
      <c r="EW19">
        <v>6</v>
      </c>
      <c r="EX19">
        <v>5</v>
      </c>
      <c r="EY19">
        <v>10</v>
      </c>
      <c r="EZ19">
        <v>4</v>
      </c>
      <c r="FA19">
        <v>4</v>
      </c>
      <c r="FB19">
        <v>5</v>
      </c>
      <c r="FC19">
        <v>975</v>
      </c>
    </row>
  </sheetData>
  <conditionalFormatting pivot="1" sqref="B6:FB1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12DD-C057-4419-AC51-C9BAC065F424}">
  <dimension ref="A1:AU976"/>
  <sheetViews>
    <sheetView tabSelected="1" topLeftCell="C1" zoomScale="90" zoomScaleNormal="90" workbookViewId="0">
      <selection activeCell="C1" sqref="C1"/>
    </sheetView>
  </sheetViews>
  <sheetFormatPr defaultRowHeight="14.45"/>
  <cols>
    <col min="2" max="2" width="12.5703125" customWidth="1"/>
    <col min="3" max="3" width="23.5703125" customWidth="1"/>
    <col min="4" max="4" width="10.42578125" customWidth="1"/>
    <col min="20" max="20" width="17.5703125" bestFit="1" customWidth="1"/>
    <col min="21" max="21" width="17.140625" bestFit="1" customWidth="1"/>
    <col min="22" max="22" width="20.5703125" bestFit="1" customWidth="1"/>
    <col min="23" max="23" width="8" bestFit="1" customWidth="1"/>
    <col min="24" max="24" width="7.5703125" bestFit="1" customWidth="1"/>
    <col min="25" max="25" width="8" bestFit="1" customWidth="1"/>
    <col min="26" max="26" width="7.5703125" bestFit="1" customWidth="1"/>
    <col min="27" max="27" width="8" bestFit="1" customWidth="1"/>
    <col min="28" max="28" width="7.5703125" bestFit="1" customWidth="1"/>
    <col min="29" max="31" width="8" bestFit="1" customWidth="1"/>
    <col min="32" max="32" width="7.5703125" bestFit="1" customWidth="1"/>
    <col min="33" max="33" width="8" bestFit="1" customWidth="1"/>
    <col min="34" max="34" width="7.5703125" bestFit="1" customWidth="1"/>
    <col min="35" max="35" width="8" bestFit="1" customWidth="1"/>
    <col min="36" max="36" width="7.5703125" bestFit="1" customWidth="1"/>
    <col min="37" max="37" width="8" bestFit="1" customWidth="1"/>
    <col min="38" max="38" width="7.5703125" bestFit="1" customWidth="1"/>
    <col min="39" max="39" width="8" bestFit="1" customWidth="1"/>
    <col min="40" max="40" width="7.5703125" bestFit="1" customWidth="1"/>
    <col min="41" max="41" width="8" bestFit="1" customWidth="1"/>
    <col min="42" max="42" width="7.5703125" bestFit="1" customWidth="1"/>
    <col min="43" max="43" width="8" bestFit="1" customWidth="1"/>
    <col min="44" max="44" width="7.5703125" bestFit="1" customWidth="1"/>
    <col min="45" max="45" width="8" bestFit="1" customWidth="1"/>
    <col min="46" max="46" width="13.140625" bestFit="1" customWidth="1"/>
    <col min="47" max="47" width="13.5703125" bestFit="1" customWidth="1"/>
    <col min="48" max="639" width="10.85546875" bestFit="1" customWidth="1"/>
    <col min="640" max="640" width="17.140625" bestFit="1" customWidth="1"/>
    <col min="641" max="641" width="6.5703125" bestFit="1" customWidth="1"/>
    <col min="642" max="642" width="8.5703125" bestFit="1" customWidth="1"/>
    <col min="643" max="643" width="7.5703125" bestFit="1" customWidth="1"/>
    <col min="644" max="644" width="8.5703125" bestFit="1" customWidth="1"/>
    <col min="645" max="646" width="7.5703125" bestFit="1" customWidth="1"/>
    <col min="647" max="647" width="8.5703125" bestFit="1" customWidth="1"/>
    <col min="648" max="649" width="7.5703125" bestFit="1" customWidth="1"/>
    <col min="650" max="653" width="14.5703125" bestFit="1" customWidth="1"/>
    <col min="654" max="2493" width="10.42578125" bestFit="1" customWidth="1"/>
    <col min="2494" max="2497" width="14.5703125" bestFit="1" customWidth="1"/>
  </cols>
  <sheetData>
    <row r="1" spans="1:25">
      <c r="A1" s="20" t="s">
        <v>0</v>
      </c>
      <c r="B1" s="20" t="s">
        <v>1</v>
      </c>
      <c r="C1" s="20" t="s">
        <v>122</v>
      </c>
      <c r="D1" s="20" t="s">
        <v>123</v>
      </c>
      <c r="E1" s="20" t="s">
        <v>124</v>
      </c>
      <c r="F1" s="20" t="s">
        <v>125</v>
      </c>
      <c r="G1" s="20" t="s">
        <v>126</v>
      </c>
      <c r="H1" s="20" t="s">
        <v>127</v>
      </c>
      <c r="I1" s="20" t="s">
        <v>128</v>
      </c>
      <c r="J1" s="20" t="s">
        <v>129</v>
      </c>
      <c r="K1" s="20" t="s">
        <v>130</v>
      </c>
      <c r="L1" s="20" t="s">
        <v>131</v>
      </c>
      <c r="M1" s="55" t="s">
        <v>132</v>
      </c>
      <c r="N1" s="56" t="s">
        <v>133</v>
      </c>
      <c r="O1" s="56" t="s">
        <v>134</v>
      </c>
      <c r="P1" s="56" t="s">
        <v>135</v>
      </c>
      <c r="U1" s="23" t="s">
        <v>109</v>
      </c>
      <c r="V1" t="s">
        <v>128</v>
      </c>
      <c r="W1" t="s">
        <v>129</v>
      </c>
      <c r="X1" t="s">
        <v>130</v>
      </c>
      <c r="Y1" t="s">
        <v>131</v>
      </c>
    </row>
    <row r="2" spans="1:25">
      <c r="A2" s="21" t="s">
        <v>25</v>
      </c>
      <c r="B2" s="21" t="s">
        <v>26</v>
      </c>
      <c r="C2" s="21" t="s">
        <v>27</v>
      </c>
      <c r="D2" s="22">
        <v>42384</v>
      </c>
      <c r="E2" s="21">
        <v>113.49</v>
      </c>
      <c r="F2" s="21" t="s">
        <v>136</v>
      </c>
      <c r="G2" s="21">
        <v>2.2599999999999998</v>
      </c>
      <c r="H2" s="21">
        <v>111.23</v>
      </c>
      <c r="I2">
        <f>VLOOKUP($C2,$U$1:$Y$42,2,FALSE)</f>
        <v>1.01</v>
      </c>
      <c r="J2">
        <f>VLOOKUP($C2,$U$1:$Y$42,3,FALSE)</f>
        <v>2.1150000000000002</v>
      </c>
      <c r="K2">
        <f>VLOOKUP($C2,$U$1:$Y$42,4,FALSE)</f>
        <v>111.375</v>
      </c>
      <c r="L2">
        <f>VLOOKUP($C2,$U$1:$Y$42,5,FALSE)</f>
        <v>112.48</v>
      </c>
      <c r="M2">
        <f>L2-K2</f>
        <v>1.105000000000004</v>
      </c>
      <c r="N2">
        <f>K2-M2*1.5</f>
        <v>109.7175</v>
      </c>
      <c r="O2">
        <f>L2+M2*1.5</f>
        <v>114.13750000000002</v>
      </c>
      <c r="P2" t="str">
        <f>IF(OR(H2&lt;N2,H2&gt;O2), "OUTLIER", "")</f>
        <v/>
      </c>
      <c r="T2" s="24"/>
      <c r="U2" s="24" t="s">
        <v>27</v>
      </c>
      <c r="V2">
        <v>1.01</v>
      </c>
      <c r="W2">
        <v>2.1150000000000002</v>
      </c>
      <c r="X2">
        <v>111.375</v>
      </c>
      <c r="Y2">
        <v>112.48</v>
      </c>
    </row>
    <row r="3" spans="1:25">
      <c r="A3" s="21" t="s">
        <v>25</v>
      </c>
      <c r="B3" s="21" t="s">
        <v>26</v>
      </c>
      <c r="C3" s="21" t="s">
        <v>27</v>
      </c>
      <c r="D3" s="22">
        <v>42415</v>
      </c>
      <c r="E3" s="21">
        <v>113.49</v>
      </c>
      <c r="F3" s="21" t="s">
        <v>136</v>
      </c>
      <c r="G3" s="21">
        <v>2.1800000000000002</v>
      </c>
      <c r="H3" s="21">
        <v>111.31</v>
      </c>
      <c r="I3">
        <f t="shared" ref="I3:I66" si="0">VLOOKUP($C3,$U$1:$Y$42,2,FALSE)</f>
        <v>1.01</v>
      </c>
      <c r="J3">
        <f t="shared" ref="J3:J66" si="1">VLOOKUP($C3,$U$1:$Y$42,3,FALSE)</f>
        <v>2.1150000000000002</v>
      </c>
      <c r="K3">
        <f t="shared" ref="K3:K66" si="2">VLOOKUP($C3,$U$1:$Y$42,4,FALSE)</f>
        <v>111.375</v>
      </c>
      <c r="L3">
        <f t="shared" ref="L3:L66" si="3">VLOOKUP($C3,$U$1:$Y$42,5,FALSE)</f>
        <v>112.48</v>
      </c>
      <c r="M3">
        <f t="shared" ref="M3:M66" si="4">L3-K3</f>
        <v>1.105000000000004</v>
      </c>
      <c r="N3">
        <f t="shared" ref="N3:N66" si="5">K3-M3*1.5</f>
        <v>109.7175</v>
      </c>
      <c r="O3">
        <f t="shared" ref="O3:O66" si="6">L3+M3*1.5</f>
        <v>114.13750000000002</v>
      </c>
      <c r="P3" t="str">
        <f t="shared" ref="P3:P66" si="7">IF(OR(H3&lt;N3,H3&gt;O3), "OUTLIER", "")</f>
        <v/>
      </c>
      <c r="T3" s="24"/>
      <c r="U3" s="24" t="s">
        <v>37</v>
      </c>
      <c r="V3">
        <v>5.5</v>
      </c>
      <c r="W3">
        <v>7.25</v>
      </c>
      <c r="X3">
        <v>110.33</v>
      </c>
      <c r="Y3">
        <v>112.08</v>
      </c>
    </row>
    <row r="4" spans="1:25">
      <c r="A4" s="21" t="s">
        <v>25</v>
      </c>
      <c r="B4" s="21" t="s">
        <v>26</v>
      </c>
      <c r="C4" s="21" t="s">
        <v>27</v>
      </c>
      <c r="D4" s="22">
        <v>42444</v>
      </c>
      <c r="E4" s="21">
        <v>113.49</v>
      </c>
      <c r="F4" s="21" t="s">
        <v>136</v>
      </c>
      <c r="G4" s="21">
        <v>2.06</v>
      </c>
      <c r="H4" s="21">
        <v>111.43</v>
      </c>
      <c r="I4">
        <f t="shared" si="0"/>
        <v>1.01</v>
      </c>
      <c r="J4">
        <f t="shared" si="1"/>
        <v>2.1150000000000002</v>
      </c>
      <c r="K4">
        <f t="shared" si="2"/>
        <v>111.375</v>
      </c>
      <c r="L4">
        <f t="shared" si="3"/>
        <v>112.48</v>
      </c>
      <c r="M4">
        <f t="shared" si="4"/>
        <v>1.105000000000004</v>
      </c>
      <c r="N4">
        <f t="shared" si="5"/>
        <v>109.7175</v>
      </c>
      <c r="O4">
        <f t="shared" si="6"/>
        <v>114.13750000000002</v>
      </c>
      <c r="P4" t="str">
        <f t="shared" si="7"/>
        <v/>
      </c>
      <c r="T4" s="24"/>
      <c r="U4" s="24" t="s">
        <v>47</v>
      </c>
      <c r="V4">
        <v>1.99</v>
      </c>
      <c r="W4">
        <v>2.57</v>
      </c>
      <c r="X4">
        <v>105.584</v>
      </c>
      <c r="Y4">
        <v>106.164</v>
      </c>
    </row>
    <row r="5" spans="1:25">
      <c r="A5" s="21" t="s">
        <v>25</v>
      </c>
      <c r="B5" s="21" t="s">
        <v>26</v>
      </c>
      <c r="C5" s="21" t="s">
        <v>27</v>
      </c>
      <c r="D5" s="22">
        <v>42475</v>
      </c>
      <c r="E5" s="21">
        <v>113.49</v>
      </c>
      <c r="F5" s="21" t="s">
        <v>136</v>
      </c>
      <c r="G5" s="21">
        <v>2.04</v>
      </c>
      <c r="H5" s="21">
        <v>111.45</v>
      </c>
      <c r="I5">
        <f t="shared" si="0"/>
        <v>1.01</v>
      </c>
      <c r="J5">
        <f t="shared" si="1"/>
        <v>2.1150000000000002</v>
      </c>
      <c r="K5">
        <f t="shared" si="2"/>
        <v>111.375</v>
      </c>
      <c r="L5">
        <f t="shared" si="3"/>
        <v>112.48</v>
      </c>
      <c r="M5">
        <f t="shared" si="4"/>
        <v>1.105000000000004</v>
      </c>
      <c r="N5">
        <f t="shared" si="5"/>
        <v>109.7175</v>
      </c>
      <c r="O5">
        <f t="shared" si="6"/>
        <v>114.13750000000002</v>
      </c>
      <c r="P5" t="str">
        <f t="shared" si="7"/>
        <v/>
      </c>
      <c r="T5" s="24"/>
      <c r="U5" s="24" t="s">
        <v>43</v>
      </c>
      <c r="V5">
        <v>3.72</v>
      </c>
      <c r="W5">
        <v>5.2</v>
      </c>
      <c r="X5">
        <v>102.015</v>
      </c>
      <c r="Y5">
        <v>103.495</v>
      </c>
    </row>
    <row r="6" spans="1:25">
      <c r="A6" s="21" t="s">
        <v>25</v>
      </c>
      <c r="B6" s="21" t="s">
        <v>26</v>
      </c>
      <c r="C6" s="21" t="s">
        <v>27</v>
      </c>
      <c r="D6" s="22">
        <v>42505</v>
      </c>
      <c r="E6" s="21">
        <v>113.49</v>
      </c>
      <c r="F6" s="21" t="s">
        <v>136</v>
      </c>
      <c r="G6" s="21">
        <v>0.87</v>
      </c>
      <c r="H6" s="21">
        <v>112.62</v>
      </c>
      <c r="I6">
        <f t="shared" si="0"/>
        <v>1.01</v>
      </c>
      <c r="J6">
        <f t="shared" si="1"/>
        <v>2.1150000000000002</v>
      </c>
      <c r="K6">
        <f t="shared" si="2"/>
        <v>111.375</v>
      </c>
      <c r="L6">
        <f t="shared" si="3"/>
        <v>112.48</v>
      </c>
      <c r="M6">
        <f t="shared" si="4"/>
        <v>1.105000000000004</v>
      </c>
      <c r="N6">
        <f t="shared" si="5"/>
        <v>109.7175</v>
      </c>
      <c r="O6">
        <f t="shared" si="6"/>
        <v>114.13750000000002</v>
      </c>
      <c r="P6" t="str">
        <f t="shared" si="7"/>
        <v/>
      </c>
      <c r="T6" s="24"/>
      <c r="U6" s="24" t="s">
        <v>50</v>
      </c>
      <c r="V6">
        <v>3.5199999999999996</v>
      </c>
      <c r="W6">
        <v>3.9575</v>
      </c>
      <c r="X6">
        <v>111.9395</v>
      </c>
      <c r="Y6">
        <v>112.377</v>
      </c>
    </row>
    <row r="7" spans="1:25">
      <c r="A7" s="21" t="s">
        <v>25</v>
      </c>
      <c r="B7" s="21" t="s">
        <v>26</v>
      </c>
      <c r="C7" s="21" t="s">
        <v>27</v>
      </c>
      <c r="D7" s="22">
        <v>42536</v>
      </c>
      <c r="E7" s="21">
        <v>113.49</v>
      </c>
      <c r="F7" s="21" t="s">
        <v>136</v>
      </c>
      <c r="G7" s="21">
        <v>0.75</v>
      </c>
      <c r="H7" s="21">
        <v>112.74</v>
      </c>
      <c r="I7">
        <f t="shared" si="0"/>
        <v>1.01</v>
      </c>
      <c r="J7">
        <f t="shared" si="1"/>
        <v>2.1150000000000002</v>
      </c>
      <c r="K7">
        <f t="shared" si="2"/>
        <v>111.375</v>
      </c>
      <c r="L7">
        <f t="shared" si="3"/>
        <v>112.48</v>
      </c>
      <c r="M7">
        <f t="shared" si="4"/>
        <v>1.105000000000004</v>
      </c>
      <c r="N7">
        <f t="shared" si="5"/>
        <v>109.7175</v>
      </c>
      <c r="O7">
        <f t="shared" si="6"/>
        <v>114.13750000000002</v>
      </c>
      <c r="P7" t="str">
        <f t="shared" si="7"/>
        <v/>
      </c>
      <c r="T7" s="24"/>
      <c r="U7" s="24" t="s">
        <v>53</v>
      </c>
      <c r="V7">
        <v>6.3849999999999998</v>
      </c>
      <c r="W7">
        <v>7.8874999999999993</v>
      </c>
      <c r="X7">
        <v>78.911500000000004</v>
      </c>
      <c r="Y7">
        <v>80.414000000000001</v>
      </c>
    </row>
    <row r="8" spans="1:25">
      <c r="A8" s="21" t="s">
        <v>25</v>
      </c>
      <c r="B8" s="21" t="s">
        <v>26</v>
      </c>
      <c r="C8" s="21" t="s">
        <v>27</v>
      </c>
      <c r="D8" s="22">
        <v>42566</v>
      </c>
      <c r="E8" s="21">
        <v>113.49</v>
      </c>
      <c r="F8" s="21" t="s">
        <v>136</v>
      </c>
      <c r="G8" s="21">
        <v>0.38</v>
      </c>
      <c r="H8" s="21">
        <v>113.11</v>
      </c>
      <c r="I8">
        <f t="shared" si="0"/>
        <v>1.01</v>
      </c>
      <c r="J8">
        <f t="shared" si="1"/>
        <v>2.1150000000000002</v>
      </c>
      <c r="K8">
        <f t="shared" si="2"/>
        <v>111.375</v>
      </c>
      <c r="L8">
        <f t="shared" si="3"/>
        <v>112.48</v>
      </c>
      <c r="M8">
        <f t="shared" si="4"/>
        <v>1.105000000000004</v>
      </c>
      <c r="N8">
        <f t="shared" si="5"/>
        <v>109.7175</v>
      </c>
      <c r="O8">
        <f t="shared" si="6"/>
        <v>114.13750000000002</v>
      </c>
      <c r="P8" t="str">
        <f t="shared" si="7"/>
        <v/>
      </c>
      <c r="T8" s="24"/>
      <c r="U8" s="24" t="s">
        <v>57</v>
      </c>
      <c r="V8">
        <v>2.0499999999999998</v>
      </c>
      <c r="W8">
        <v>3.87</v>
      </c>
      <c r="X8">
        <v>82.79</v>
      </c>
      <c r="Y8">
        <v>84.61</v>
      </c>
    </row>
    <row r="9" spans="1:25">
      <c r="A9" s="21" t="s">
        <v>25</v>
      </c>
      <c r="B9" s="21" t="s">
        <v>26</v>
      </c>
      <c r="C9" s="21" t="s">
        <v>27</v>
      </c>
      <c r="D9" s="22">
        <v>42598</v>
      </c>
      <c r="E9" s="21">
        <v>113.49</v>
      </c>
      <c r="F9" s="21" t="s">
        <v>136</v>
      </c>
      <c r="G9" s="21">
        <v>0.7</v>
      </c>
      <c r="H9" s="21">
        <v>112.79</v>
      </c>
      <c r="I9">
        <f t="shared" si="0"/>
        <v>1.01</v>
      </c>
      <c r="J9">
        <f t="shared" si="1"/>
        <v>2.1150000000000002</v>
      </c>
      <c r="K9">
        <f t="shared" si="2"/>
        <v>111.375</v>
      </c>
      <c r="L9">
        <f t="shared" si="3"/>
        <v>112.48</v>
      </c>
      <c r="M9">
        <f t="shared" si="4"/>
        <v>1.105000000000004</v>
      </c>
      <c r="N9">
        <f t="shared" si="5"/>
        <v>109.7175</v>
      </c>
      <c r="O9">
        <f t="shared" si="6"/>
        <v>114.13750000000002</v>
      </c>
      <c r="P9" t="str">
        <f t="shared" si="7"/>
        <v/>
      </c>
      <c r="T9" s="24"/>
      <c r="U9" s="24" t="s">
        <v>62</v>
      </c>
      <c r="V9">
        <v>19.7</v>
      </c>
      <c r="W9">
        <v>20.942499999999999</v>
      </c>
      <c r="X9">
        <v>79.991500000000002</v>
      </c>
      <c r="Y9">
        <v>81.233999999999995</v>
      </c>
    </row>
    <row r="10" spans="1:25">
      <c r="A10" s="21" t="s">
        <v>25</v>
      </c>
      <c r="B10" s="21" t="s">
        <v>26</v>
      </c>
      <c r="C10" s="21" t="s">
        <v>27</v>
      </c>
      <c r="D10" s="22">
        <v>42643</v>
      </c>
      <c r="E10" s="21">
        <v>113.49</v>
      </c>
      <c r="F10" s="21" t="s">
        <v>136</v>
      </c>
      <c r="G10" s="21">
        <v>1.62</v>
      </c>
      <c r="H10" s="21">
        <v>111.87</v>
      </c>
      <c r="I10">
        <f t="shared" si="0"/>
        <v>1.01</v>
      </c>
      <c r="J10">
        <f t="shared" si="1"/>
        <v>2.1150000000000002</v>
      </c>
      <c r="K10">
        <f t="shared" si="2"/>
        <v>111.375</v>
      </c>
      <c r="L10">
        <f t="shared" si="3"/>
        <v>112.48</v>
      </c>
      <c r="M10">
        <f t="shared" si="4"/>
        <v>1.105000000000004</v>
      </c>
      <c r="N10">
        <f t="shared" si="5"/>
        <v>109.7175</v>
      </c>
      <c r="O10">
        <f t="shared" si="6"/>
        <v>114.13750000000002</v>
      </c>
      <c r="P10" t="str">
        <f t="shared" si="7"/>
        <v/>
      </c>
      <c r="T10" s="24"/>
      <c r="U10" s="24" t="s">
        <v>65</v>
      </c>
      <c r="V10">
        <v>4.1775000000000002</v>
      </c>
      <c r="W10">
        <v>5.97</v>
      </c>
      <c r="X10">
        <v>86.771000000000001</v>
      </c>
      <c r="Y10">
        <v>88.563500000000005</v>
      </c>
    </row>
    <row r="11" spans="1:25">
      <c r="A11" s="21" t="s">
        <v>25</v>
      </c>
      <c r="B11" s="21" t="s">
        <v>26</v>
      </c>
      <c r="C11" s="21" t="s">
        <v>27</v>
      </c>
      <c r="D11" s="22">
        <v>42674</v>
      </c>
      <c r="E11" s="21">
        <v>113.49</v>
      </c>
      <c r="F11" s="21" t="s">
        <v>136</v>
      </c>
      <c r="G11" s="21">
        <v>1.9</v>
      </c>
      <c r="H11" s="21">
        <v>111.59</v>
      </c>
      <c r="I11">
        <f t="shared" si="0"/>
        <v>1.01</v>
      </c>
      <c r="J11">
        <f t="shared" si="1"/>
        <v>2.1150000000000002</v>
      </c>
      <c r="K11">
        <f t="shared" si="2"/>
        <v>111.375</v>
      </c>
      <c r="L11">
        <f t="shared" si="3"/>
        <v>112.48</v>
      </c>
      <c r="M11">
        <f t="shared" si="4"/>
        <v>1.105000000000004</v>
      </c>
      <c r="N11">
        <f t="shared" si="5"/>
        <v>109.7175</v>
      </c>
      <c r="O11">
        <f t="shared" si="6"/>
        <v>114.13750000000002</v>
      </c>
      <c r="P11" t="str">
        <f t="shared" si="7"/>
        <v/>
      </c>
      <c r="T11" s="24"/>
      <c r="U11" s="24" t="s">
        <v>75</v>
      </c>
      <c r="V11">
        <v>2.6349999999999998</v>
      </c>
      <c r="W11">
        <v>4.585</v>
      </c>
      <c r="X11">
        <v>88.350999999999999</v>
      </c>
      <c r="Y11">
        <v>90.301000000000002</v>
      </c>
    </row>
    <row r="12" spans="1:25">
      <c r="A12" s="21" t="s">
        <v>25</v>
      </c>
      <c r="B12" s="21" t="s">
        <v>26</v>
      </c>
      <c r="C12" s="21" t="s">
        <v>27</v>
      </c>
      <c r="D12" s="22">
        <v>42690</v>
      </c>
      <c r="E12" s="21">
        <v>113.49</v>
      </c>
      <c r="F12" s="21" t="s">
        <v>136</v>
      </c>
      <c r="G12" s="21">
        <v>2.3199999999999998</v>
      </c>
      <c r="H12" s="21">
        <v>111.17</v>
      </c>
      <c r="I12">
        <f t="shared" si="0"/>
        <v>1.01</v>
      </c>
      <c r="J12">
        <f t="shared" si="1"/>
        <v>2.1150000000000002</v>
      </c>
      <c r="K12">
        <f t="shared" si="2"/>
        <v>111.375</v>
      </c>
      <c r="L12">
        <f t="shared" si="3"/>
        <v>112.48</v>
      </c>
      <c r="M12">
        <f t="shared" si="4"/>
        <v>1.105000000000004</v>
      </c>
      <c r="N12">
        <f t="shared" si="5"/>
        <v>109.7175</v>
      </c>
      <c r="O12">
        <f t="shared" si="6"/>
        <v>114.13750000000002</v>
      </c>
      <c r="P12" t="str">
        <f t="shared" si="7"/>
        <v/>
      </c>
      <c r="T12" s="24"/>
      <c r="U12" s="24" t="s">
        <v>81</v>
      </c>
      <c r="V12">
        <v>4.07</v>
      </c>
      <c r="W12">
        <v>5.7</v>
      </c>
      <c r="X12">
        <v>93.338999999999999</v>
      </c>
      <c r="Y12">
        <v>94.968999999999994</v>
      </c>
    </row>
    <row r="13" spans="1:25">
      <c r="A13" s="21" t="s">
        <v>25</v>
      </c>
      <c r="B13" s="21" t="s">
        <v>26</v>
      </c>
      <c r="C13" s="21" t="s">
        <v>27</v>
      </c>
      <c r="D13" s="22">
        <v>42735</v>
      </c>
      <c r="E13" s="21">
        <v>113.49</v>
      </c>
      <c r="F13" s="21" t="s">
        <v>136</v>
      </c>
      <c r="G13" s="21">
        <v>2.0299999999999998</v>
      </c>
      <c r="H13" s="21">
        <v>111.46</v>
      </c>
      <c r="I13">
        <f t="shared" si="0"/>
        <v>1.01</v>
      </c>
      <c r="J13">
        <f t="shared" si="1"/>
        <v>2.1150000000000002</v>
      </c>
      <c r="K13">
        <f t="shared" si="2"/>
        <v>111.375</v>
      </c>
      <c r="L13">
        <f t="shared" si="3"/>
        <v>112.48</v>
      </c>
      <c r="M13">
        <f t="shared" si="4"/>
        <v>1.105000000000004</v>
      </c>
      <c r="N13">
        <f t="shared" si="5"/>
        <v>109.7175</v>
      </c>
      <c r="O13">
        <f t="shared" si="6"/>
        <v>114.13750000000002</v>
      </c>
      <c r="P13" t="str">
        <f t="shared" si="7"/>
        <v/>
      </c>
      <c r="T13" s="24"/>
      <c r="U13" s="24" t="s">
        <v>84</v>
      </c>
      <c r="V13">
        <v>5.73</v>
      </c>
      <c r="W13">
        <v>6.55</v>
      </c>
      <c r="X13">
        <v>80.03</v>
      </c>
      <c r="Y13">
        <v>80.849999999999994</v>
      </c>
    </row>
    <row r="14" spans="1:25">
      <c r="A14" s="21" t="s">
        <v>25</v>
      </c>
      <c r="B14" s="21" t="s">
        <v>26</v>
      </c>
      <c r="C14" s="21" t="s">
        <v>27</v>
      </c>
      <c r="D14" s="22">
        <v>42766</v>
      </c>
      <c r="E14" s="21">
        <v>113.49</v>
      </c>
      <c r="F14" s="21" t="s">
        <v>136</v>
      </c>
      <c r="G14" s="21">
        <v>2.16</v>
      </c>
      <c r="H14" s="21">
        <v>111.33</v>
      </c>
      <c r="I14">
        <f t="shared" si="0"/>
        <v>1.01</v>
      </c>
      <c r="J14">
        <f t="shared" si="1"/>
        <v>2.1150000000000002</v>
      </c>
      <c r="K14">
        <f t="shared" si="2"/>
        <v>111.375</v>
      </c>
      <c r="L14">
        <f t="shared" si="3"/>
        <v>112.48</v>
      </c>
      <c r="M14">
        <f t="shared" si="4"/>
        <v>1.105000000000004</v>
      </c>
      <c r="N14">
        <f t="shared" si="5"/>
        <v>109.7175</v>
      </c>
      <c r="O14">
        <f t="shared" si="6"/>
        <v>114.13750000000002</v>
      </c>
      <c r="P14" t="str">
        <f t="shared" si="7"/>
        <v/>
      </c>
      <c r="T14" s="24"/>
      <c r="U14" s="24" t="s">
        <v>90</v>
      </c>
      <c r="V14">
        <v>4.5024999999999995</v>
      </c>
      <c r="W14">
        <v>5.3724999999999996</v>
      </c>
      <c r="X14">
        <v>97.6875</v>
      </c>
      <c r="Y14">
        <v>98.557500000000005</v>
      </c>
    </row>
    <row r="15" spans="1:25">
      <c r="A15" s="21" t="s">
        <v>25</v>
      </c>
      <c r="B15" s="21" t="s">
        <v>26</v>
      </c>
      <c r="C15" s="21" t="s">
        <v>27</v>
      </c>
      <c r="D15" s="22">
        <v>42794</v>
      </c>
      <c r="E15" s="21">
        <v>113.49</v>
      </c>
      <c r="F15" s="21" t="s">
        <v>136</v>
      </c>
      <c r="G15" s="21">
        <v>2.1800000000000002</v>
      </c>
      <c r="H15" s="21">
        <v>111.31</v>
      </c>
      <c r="I15">
        <f t="shared" si="0"/>
        <v>1.01</v>
      </c>
      <c r="J15">
        <f t="shared" si="1"/>
        <v>2.1150000000000002</v>
      </c>
      <c r="K15">
        <f t="shared" si="2"/>
        <v>111.375</v>
      </c>
      <c r="L15">
        <f t="shared" si="3"/>
        <v>112.48</v>
      </c>
      <c r="M15">
        <f t="shared" si="4"/>
        <v>1.105000000000004</v>
      </c>
      <c r="N15">
        <f t="shared" si="5"/>
        <v>109.7175</v>
      </c>
      <c r="O15">
        <f t="shared" si="6"/>
        <v>114.13750000000002</v>
      </c>
      <c r="P15" t="str">
        <f t="shared" si="7"/>
        <v/>
      </c>
      <c r="U15" s="24" t="s">
        <v>108</v>
      </c>
      <c r="V15">
        <v>3.7949999999999999</v>
      </c>
      <c r="W15">
        <v>6.0549999999999997</v>
      </c>
      <c r="X15">
        <v>82.65</v>
      </c>
      <c r="Y15">
        <v>99.064999999999998</v>
      </c>
    </row>
    <row r="16" spans="1:25">
      <c r="A16" s="21" t="s">
        <v>25</v>
      </c>
      <c r="B16" s="21" t="s">
        <v>26</v>
      </c>
      <c r="C16" s="21" t="s">
        <v>27</v>
      </c>
      <c r="D16" s="22">
        <v>42825</v>
      </c>
      <c r="E16" s="21">
        <v>113.49</v>
      </c>
      <c r="F16" s="21" t="s">
        <v>136</v>
      </c>
      <c r="G16" s="21">
        <v>2.1800000000000002</v>
      </c>
      <c r="H16" s="21">
        <v>111.31</v>
      </c>
      <c r="I16">
        <f t="shared" si="0"/>
        <v>1.01</v>
      </c>
      <c r="J16">
        <f t="shared" si="1"/>
        <v>2.1150000000000002</v>
      </c>
      <c r="K16">
        <f t="shared" si="2"/>
        <v>111.375</v>
      </c>
      <c r="L16">
        <f t="shared" si="3"/>
        <v>112.48</v>
      </c>
      <c r="M16">
        <f t="shared" si="4"/>
        <v>1.105000000000004</v>
      </c>
      <c r="N16">
        <f t="shared" si="5"/>
        <v>109.7175</v>
      </c>
      <c r="O16">
        <f t="shared" si="6"/>
        <v>114.13750000000002</v>
      </c>
      <c r="P16" t="str">
        <f t="shared" si="7"/>
        <v/>
      </c>
    </row>
    <row r="17" spans="1:47">
      <c r="A17" s="21" t="s">
        <v>25</v>
      </c>
      <c r="B17" s="21" t="s">
        <v>26</v>
      </c>
      <c r="C17" s="21" t="s">
        <v>27</v>
      </c>
      <c r="D17" s="22">
        <v>42855</v>
      </c>
      <c r="E17" s="21">
        <v>113.49</v>
      </c>
      <c r="F17" s="21" t="s">
        <v>136</v>
      </c>
      <c r="G17" s="21">
        <v>2.0499999999999998</v>
      </c>
      <c r="H17" s="21">
        <v>111.44</v>
      </c>
      <c r="I17">
        <f t="shared" si="0"/>
        <v>1.01</v>
      </c>
      <c r="J17">
        <f t="shared" si="1"/>
        <v>2.1150000000000002</v>
      </c>
      <c r="K17">
        <f t="shared" si="2"/>
        <v>111.375</v>
      </c>
      <c r="L17">
        <f t="shared" si="3"/>
        <v>112.48</v>
      </c>
      <c r="M17">
        <f t="shared" si="4"/>
        <v>1.105000000000004</v>
      </c>
      <c r="N17">
        <f t="shared" si="5"/>
        <v>109.7175</v>
      </c>
      <c r="O17">
        <f t="shared" si="6"/>
        <v>114.13750000000002</v>
      </c>
      <c r="P17" t="str">
        <f t="shared" si="7"/>
        <v/>
      </c>
      <c r="V17" s="23" t="s">
        <v>93</v>
      </c>
    </row>
    <row r="18" spans="1:47">
      <c r="A18" s="21" t="s">
        <v>25</v>
      </c>
      <c r="B18" s="21" t="s">
        <v>26</v>
      </c>
      <c r="C18" s="21" t="s">
        <v>27</v>
      </c>
      <c r="D18" s="22">
        <v>42870</v>
      </c>
      <c r="E18" s="21">
        <v>113.49</v>
      </c>
      <c r="F18" s="21" t="s">
        <v>136</v>
      </c>
      <c r="G18" s="21">
        <v>2.2999999999999998</v>
      </c>
      <c r="H18" s="21">
        <v>111.19</v>
      </c>
      <c r="I18">
        <f t="shared" si="0"/>
        <v>1.01</v>
      </c>
      <c r="J18">
        <f t="shared" si="1"/>
        <v>2.1150000000000002</v>
      </c>
      <c r="K18">
        <f t="shared" si="2"/>
        <v>111.375</v>
      </c>
      <c r="L18">
        <f t="shared" si="3"/>
        <v>112.48</v>
      </c>
      <c r="M18">
        <f t="shared" si="4"/>
        <v>1.105000000000004</v>
      </c>
      <c r="N18">
        <f t="shared" si="5"/>
        <v>109.7175</v>
      </c>
      <c r="O18">
        <f t="shared" si="6"/>
        <v>114.13750000000002</v>
      </c>
      <c r="P18" t="str">
        <f t="shared" si="7"/>
        <v/>
      </c>
      <c r="V18" t="s">
        <v>137</v>
      </c>
      <c r="X18" t="s">
        <v>138</v>
      </c>
      <c r="Z18" t="s">
        <v>139</v>
      </c>
      <c r="AB18" t="s">
        <v>140</v>
      </c>
      <c r="AD18" t="s">
        <v>141</v>
      </c>
      <c r="AF18" t="s">
        <v>142</v>
      </c>
      <c r="AH18" t="s">
        <v>143</v>
      </c>
      <c r="AJ18" t="s">
        <v>144</v>
      </c>
      <c r="AL18" t="s">
        <v>145</v>
      </c>
      <c r="AN18" t="s">
        <v>146</v>
      </c>
      <c r="AP18" t="s">
        <v>147</v>
      </c>
      <c r="AR18" t="s">
        <v>148</v>
      </c>
      <c r="AT18" t="s">
        <v>149</v>
      </c>
      <c r="AU18" t="s">
        <v>150</v>
      </c>
    </row>
    <row r="19" spans="1:47">
      <c r="A19" s="21" t="s">
        <v>25</v>
      </c>
      <c r="B19" s="21" t="s">
        <v>26</v>
      </c>
      <c r="C19" s="21" t="s">
        <v>27</v>
      </c>
      <c r="D19" s="22">
        <v>42916</v>
      </c>
      <c r="E19" s="21">
        <v>113.49</v>
      </c>
      <c r="F19" s="21" t="s">
        <v>136</v>
      </c>
      <c r="G19" s="21">
        <v>0.65</v>
      </c>
      <c r="H19" s="21">
        <v>112.84</v>
      </c>
      <c r="I19">
        <f t="shared" si="0"/>
        <v>1.01</v>
      </c>
      <c r="J19">
        <f t="shared" si="1"/>
        <v>2.1150000000000002</v>
      </c>
      <c r="K19">
        <f t="shared" si="2"/>
        <v>111.375</v>
      </c>
      <c r="L19">
        <f t="shared" si="3"/>
        <v>112.48</v>
      </c>
      <c r="M19">
        <f t="shared" si="4"/>
        <v>1.105000000000004</v>
      </c>
      <c r="N19">
        <f t="shared" si="5"/>
        <v>109.7175</v>
      </c>
      <c r="O19">
        <f t="shared" si="6"/>
        <v>114.13750000000002</v>
      </c>
      <c r="P19" t="str">
        <f t="shared" si="7"/>
        <v/>
      </c>
      <c r="U19" s="23" t="s">
        <v>109</v>
      </c>
      <c r="V19" t="s">
        <v>151</v>
      </c>
      <c r="W19" t="s">
        <v>152</v>
      </c>
      <c r="X19" t="s">
        <v>151</v>
      </c>
      <c r="Y19" t="s">
        <v>152</v>
      </c>
      <c r="Z19" t="s">
        <v>151</v>
      </c>
      <c r="AA19" t="s">
        <v>152</v>
      </c>
      <c r="AB19" t="s">
        <v>151</v>
      </c>
      <c r="AC19" t="s">
        <v>152</v>
      </c>
      <c r="AD19" t="s">
        <v>151</v>
      </c>
      <c r="AE19" t="s">
        <v>152</v>
      </c>
      <c r="AF19" t="s">
        <v>151</v>
      </c>
      <c r="AG19" t="s">
        <v>152</v>
      </c>
      <c r="AH19" t="s">
        <v>151</v>
      </c>
      <c r="AI19" t="s">
        <v>152</v>
      </c>
      <c r="AJ19" t="s">
        <v>151</v>
      </c>
      <c r="AK19" t="s">
        <v>152</v>
      </c>
      <c r="AL19" t="s">
        <v>151</v>
      </c>
      <c r="AM19" t="s">
        <v>152</v>
      </c>
      <c r="AN19" t="s">
        <v>151</v>
      </c>
      <c r="AO19" t="s">
        <v>152</v>
      </c>
      <c r="AP19" t="s">
        <v>151</v>
      </c>
      <c r="AQ19" t="s">
        <v>152</v>
      </c>
      <c r="AR19" t="s">
        <v>151</v>
      </c>
      <c r="AS19" t="s">
        <v>152</v>
      </c>
    </row>
    <row r="20" spans="1:47">
      <c r="A20" s="21" t="s">
        <v>25</v>
      </c>
      <c r="B20" s="21" t="s">
        <v>26</v>
      </c>
      <c r="C20" s="21" t="s">
        <v>27</v>
      </c>
      <c r="D20" s="22">
        <v>42947</v>
      </c>
      <c r="E20" s="21">
        <v>113.49</v>
      </c>
      <c r="F20" s="21" t="s">
        <v>136</v>
      </c>
      <c r="G20" s="21">
        <v>0.61</v>
      </c>
      <c r="H20" s="21">
        <v>112.88</v>
      </c>
      <c r="I20">
        <f t="shared" si="0"/>
        <v>1.01</v>
      </c>
      <c r="J20">
        <f t="shared" si="1"/>
        <v>2.1150000000000002</v>
      </c>
      <c r="K20">
        <f t="shared" si="2"/>
        <v>111.375</v>
      </c>
      <c r="L20">
        <f t="shared" si="3"/>
        <v>112.48</v>
      </c>
      <c r="M20">
        <f t="shared" si="4"/>
        <v>1.105000000000004</v>
      </c>
      <c r="N20">
        <f t="shared" si="5"/>
        <v>109.7175</v>
      </c>
      <c r="O20">
        <f t="shared" si="6"/>
        <v>114.13750000000002</v>
      </c>
      <c r="P20" t="str">
        <f t="shared" si="7"/>
        <v/>
      </c>
      <c r="U20" s="24" t="s">
        <v>27</v>
      </c>
      <c r="V20">
        <v>2.1174999999999997</v>
      </c>
      <c r="W20">
        <v>2.1850000000000001</v>
      </c>
      <c r="X20">
        <v>2.16</v>
      </c>
      <c r="Y20">
        <v>2.1850000000000001</v>
      </c>
      <c r="Z20">
        <v>1.97</v>
      </c>
      <c r="AA20">
        <v>2.2050000000000001</v>
      </c>
      <c r="AB20">
        <v>1.83</v>
      </c>
      <c r="AC20">
        <v>2.1374999999999997</v>
      </c>
      <c r="AD20">
        <v>1.4474999999999998</v>
      </c>
      <c r="AE20">
        <v>2</v>
      </c>
      <c r="AF20">
        <v>0.62750000000000006</v>
      </c>
      <c r="AG20">
        <v>0.70499999999999996</v>
      </c>
      <c r="AH20">
        <v>0.51500000000000001</v>
      </c>
      <c r="AI20">
        <v>0.65749999999999997</v>
      </c>
      <c r="AJ20">
        <v>0.55249999999999999</v>
      </c>
      <c r="AK20">
        <v>0.8125</v>
      </c>
      <c r="AL20">
        <v>1.61</v>
      </c>
      <c r="AM20">
        <v>1.6274999999999999</v>
      </c>
      <c r="AN20">
        <v>1.92</v>
      </c>
      <c r="AO20">
        <v>2</v>
      </c>
      <c r="AP20">
        <v>1.83</v>
      </c>
      <c r="AQ20">
        <v>2.17</v>
      </c>
      <c r="AR20">
        <v>2.0149999999999997</v>
      </c>
      <c r="AS20">
        <v>2.0499999999999998</v>
      </c>
      <c r="AT20">
        <v>1.01</v>
      </c>
      <c r="AU20">
        <v>2.1150000000000002</v>
      </c>
    </row>
    <row r="21" spans="1:47">
      <c r="A21" s="21" t="s">
        <v>25</v>
      </c>
      <c r="B21" s="21" t="s">
        <v>26</v>
      </c>
      <c r="C21" s="21" t="s">
        <v>27</v>
      </c>
      <c r="D21" s="22">
        <v>42978</v>
      </c>
      <c r="E21" s="21">
        <v>113.49</v>
      </c>
      <c r="F21" s="21" t="s">
        <v>136</v>
      </c>
      <c r="G21" s="21">
        <v>1.1499999999999999</v>
      </c>
      <c r="H21" s="21">
        <v>112.34</v>
      </c>
      <c r="I21">
        <f t="shared" si="0"/>
        <v>1.01</v>
      </c>
      <c r="J21">
        <f t="shared" si="1"/>
        <v>2.1150000000000002</v>
      </c>
      <c r="K21">
        <f t="shared" si="2"/>
        <v>111.375</v>
      </c>
      <c r="L21">
        <f t="shared" si="3"/>
        <v>112.48</v>
      </c>
      <c r="M21">
        <f t="shared" si="4"/>
        <v>1.105000000000004</v>
      </c>
      <c r="N21">
        <f t="shared" si="5"/>
        <v>109.7175</v>
      </c>
      <c r="O21">
        <f t="shared" si="6"/>
        <v>114.13750000000002</v>
      </c>
      <c r="P21" t="str">
        <f t="shared" si="7"/>
        <v/>
      </c>
      <c r="U21" s="24" t="s">
        <v>37</v>
      </c>
      <c r="X21">
        <v>7.49</v>
      </c>
      <c r="Y21">
        <v>7.9649999999999999</v>
      </c>
      <c r="AD21">
        <v>5.7925000000000004</v>
      </c>
      <c r="AE21">
        <v>6.3449999999999998</v>
      </c>
      <c r="AF21">
        <v>5</v>
      </c>
      <c r="AG21">
        <v>5</v>
      </c>
      <c r="AH21">
        <v>4.1749999999999998</v>
      </c>
      <c r="AI21">
        <v>4.2450000000000001</v>
      </c>
      <c r="AJ21">
        <v>3.95</v>
      </c>
      <c r="AK21">
        <v>4.6124999999999998</v>
      </c>
      <c r="AN21">
        <v>6.0225</v>
      </c>
      <c r="AO21">
        <v>6.45</v>
      </c>
      <c r="AP21">
        <v>7.44</v>
      </c>
      <c r="AQ21">
        <v>7.5</v>
      </c>
      <c r="AT21">
        <v>5.5</v>
      </c>
      <c r="AU21">
        <v>7.25</v>
      </c>
    </row>
    <row r="22" spans="1:47">
      <c r="A22" s="21" t="s">
        <v>25</v>
      </c>
      <c r="B22" s="21" t="s">
        <v>26</v>
      </c>
      <c r="C22" s="21" t="s">
        <v>27</v>
      </c>
      <c r="D22" s="22">
        <v>43008</v>
      </c>
      <c r="E22" s="21">
        <v>113.49</v>
      </c>
      <c r="F22" s="21" t="s">
        <v>136</v>
      </c>
      <c r="G22" s="21">
        <v>1.65</v>
      </c>
      <c r="H22" s="21">
        <v>111.84</v>
      </c>
      <c r="I22">
        <f t="shared" si="0"/>
        <v>1.01</v>
      </c>
      <c r="J22">
        <f t="shared" si="1"/>
        <v>2.1150000000000002</v>
      </c>
      <c r="K22">
        <f t="shared" si="2"/>
        <v>111.375</v>
      </c>
      <c r="L22">
        <f t="shared" si="3"/>
        <v>112.48</v>
      </c>
      <c r="M22">
        <f t="shared" si="4"/>
        <v>1.105000000000004</v>
      </c>
      <c r="N22">
        <f t="shared" si="5"/>
        <v>109.7175</v>
      </c>
      <c r="O22">
        <f t="shared" si="6"/>
        <v>114.13750000000002</v>
      </c>
      <c r="P22" t="str">
        <f t="shared" si="7"/>
        <v/>
      </c>
      <c r="U22" s="24" t="s">
        <v>47</v>
      </c>
      <c r="V22">
        <v>2.4849999999999999</v>
      </c>
      <c r="W22">
        <v>2.7149999999999999</v>
      </c>
      <c r="X22">
        <v>3.07</v>
      </c>
      <c r="Y22">
        <v>3.07</v>
      </c>
      <c r="Z22">
        <v>3.0325000000000002</v>
      </c>
      <c r="AA22">
        <v>3.2374999999999998</v>
      </c>
      <c r="AD22">
        <v>2.85</v>
      </c>
      <c r="AE22">
        <v>2.85</v>
      </c>
      <c r="AF22">
        <v>1.9724999999999999</v>
      </c>
      <c r="AG22">
        <v>2.0575000000000001</v>
      </c>
      <c r="AH22">
        <v>1.45</v>
      </c>
      <c r="AI22">
        <v>1.45</v>
      </c>
      <c r="AJ22">
        <v>1.41</v>
      </c>
      <c r="AK22">
        <v>1.45</v>
      </c>
      <c r="AL22">
        <v>2.1149999999999998</v>
      </c>
      <c r="AM22">
        <v>2.2050000000000001</v>
      </c>
      <c r="AN22">
        <v>2.37</v>
      </c>
      <c r="AO22">
        <v>2.37</v>
      </c>
      <c r="AP22">
        <v>2.0750000000000002</v>
      </c>
      <c r="AQ22">
        <v>2.2450000000000001</v>
      </c>
      <c r="AR22">
        <v>2.2375000000000003</v>
      </c>
      <c r="AS22">
        <v>2.3525</v>
      </c>
      <c r="AT22">
        <v>1.99</v>
      </c>
      <c r="AU22">
        <v>2.57</v>
      </c>
    </row>
    <row r="23" spans="1:47">
      <c r="A23" s="21" t="s">
        <v>25</v>
      </c>
      <c r="B23" s="21" t="s">
        <v>26</v>
      </c>
      <c r="C23" s="21" t="s">
        <v>27</v>
      </c>
      <c r="D23" s="22">
        <v>43039</v>
      </c>
      <c r="E23" s="21">
        <v>113.49</v>
      </c>
      <c r="F23" s="21" t="s">
        <v>136</v>
      </c>
      <c r="G23" s="21">
        <v>1.92</v>
      </c>
      <c r="H23" s="21">
        <v>111.57</v>
      </c>
      <c r="I23">
        <f t="shared" si="0"/>
        <v>1.01</v>
      </c>
      <c r="J23">
        <f t="shared" si="1"/>
        <v>2.1150000000000002</v>
      </c>
      <c r="K23">
        <f t="shared" si="2"/>
        <v>111.375</v>
      </c>
      <c r="L23">
        <f t="shared" si="3"/>
        <v>112.48</v>
      </c>
      <c r="M23">
        <f t="shared" si="4"/>
        <v>1.105000000000004</v>
      </c>
      <c r="N23">
        <f t="shared" si="5"/>
        <v>109.7175</v>
      </c>
      <c r="O23">
        <f t="shared" si="6"/>
        <v>114.13750000000002</v>
      </c>
      <c r="P23" t="str">
        <f t="shared" si="7"/>
        <v/>
      </c>
      <c r="U23" s="24" t="s">
        <v>43</v>
      </c>
      <c r="V23">
        <v>4.835</v>
      </c>
      <c r="W23">
        <v>4.9450000000000003</v>
      </c>
      <c r="X23">
        <v>5.23</v>
      </c>
      <c r="Y23">
        <v>5.4</v>
      </c>
      <c r="Z23">
        <v>5.27</v>
      </c>
      <c r="AA23">
        <v>5.3949999999999996</v>
      </c>
      <c r="AB23">
        <v>5.34</v>
      </c>
      <c r="AC23">
        <v>5.54</v>
      </c>
      <c r="AD23">
        <v>4.88</v>
      </c>
      <c r="AE23">
        <v>5.1400000000000006</v>
      </c>
      <c r="AF23">
        <v>3.8200000000000003</v>
      </c>
      <c r="AG23">
        <v>3.89</v>
      </c>
      <c r="AH23">
        <v>2.5549999999999997</v>
      </c>
      <c r="AI23">
        <v>2.6349999999999998</v>
      </c>
      <c r="AJ23">
        <v>2.1550000000000002</v>
      </c>
      <c r="AK23">
        <v>2.5049999999999999</v>
      </c>
      <c r="AL23">
        <v>3.6074999999999999</v>
      </c>
      <c r="AM23">
        <v>3.6825000000000001</v>
      </c>
      <c r="AN23">
        <v>4.415</v>
      </c>
      <c r="AO23">
        <v>4.4249999999999998</v>
      </c>
      <c r="AP23">
        <v>4.83</v>
      </c>
      <c r="AQ23">
        <v>4.83</v>
      </c>
      <c r="AR23">
        <v>4.7050000000000001</v>
      </c>
      <c r="AS23">
        <v>4.875</v>
      </c>
      <c r="AT23">
        <v>3.72</v>
      </c>
      <c r="AU23">
        <v>5.2</v>
      </c>
    </row>
    <row r="24" spans="1:47">
      <c r="A24" s="21" t="s">
        <v>25</v>
      </c>
      <c r="B24" s="21" t="s">
        <v>26</v>
      </c>
      <c r="C24" s="21" t="s">
        <v>27</v>
      </c>
      <c r="D24" s="22">
        <v>43069</v>
      </c>
      <c r="E24" s="21">
        <v>113.49</v>
      </c>
      <c r="F24" s="21" t="s">
        <v>136</v>
      </c>
      <c r="G24" s="21">
        <v>2.02</v>
      </c>
      <c r="H24" s="21">
        <v>111.47</v>
      </c>
      <c r="I24">
        <f t="shared" si="0"/>
        <v>1.01</v>
      </c>
      <c r="J24">
        <f t="shared" si="1"/>
        <v>2.1150000000000002</v>
      </c>
      <c r="K24">
        <f t="shared" si="2"/>
        <v>111.375</v>
      </c>
      <c r="L24">
        <f t="shared" si="3"/>
        <v>112.48</v>
      </c>
      <c r="M24">
        <f t="shared" si="4"/>
        <v>1.105000000000004</v>
      </c>
      <c r="N24">
        <f t="shared" si="5"/>
        <v>109.7175</v>
      </c>
      <c r="O24">
        <f t="shared" si="6"/>
        <v>114.13750000000002</v>
      </c>
      <c r="P24" t="str">
        <f t="shared" si="7"/>
        <v/>
      </c>
      <c r="U24" s="24" t="s">
        <v>50</v>
      </c>
      <c r="V24">
        <v>3.8049999999999997</v>
      </c>
      <c r="W24">
        <v>4.0299999999999994</v>
      </c>
      <c r="X24">
        <v>3.8624999999999998</v>
      </c>
      <c r="Y24">
        <v>4</v>
      </c>
      <c r="Z24">
        <v>3.7275</v>
      </c>
      <c r="AA24">
        <v>4.01</v>
      </c>
      <c r="AB24">
        <v>3.835</v>
      </c>
      <c r="AC24">
        <v>3.9575</v>
      </c>
      <c r="AD24">
        <v>3.5</v>
      </c>
      <c r="AE24">
        <v>3.8149999999999999</v>
      </c>
      <c r="AF24">
        <v>3.49</v>
      </c>
      <c r="AG24">
        <v>3.9449999999999998</v>
      </c>
      <c r="AH24">
        <v>3.3174999999999999</v>
      </c>
      <c r="AI24">
        <v>3.6524999999999999</v>
      </c>
      <c r="AJ24">
        <v>3.4</v>
      </c>
      <c r="AK24">
        <v>3.9</v>
      </c>
      <c r="AL24">
        <v>3.5274999999999999</v>
      </c>
      <c r="AM24">
        <v>3.8149999999999999</v>
      </c>
      <c r="AN24">
        <v>3.7</v>
      </c>
      <c r="AO24">
        <v>3.8949999999999996</v>
      </c>
      <c r="AP24">
        <v>3.62</v>
      </c>
      <c r="AQ24">
        <v>4.05</v>
      </c>
      <c r="AR24">
        <v>3.63</v>
      </c>
      <c r="AS24">
        <v>3.93</v>
      </c>
      <c r="AT24">
        <v>3.5199999999999996</v>
      </c>
      <c r="AU24">
        <v>3.9575</v>
      </c>
    </row>
    <row r="25" spans="1:47">
      <c r="A25" s="21" t="s">
        <v>25</v>
      </c>
      <c r="B25" s="21" t="s">
        <v>26</v>
      </c>
      <c r="C25" s="21" t="s">
        <v>27</v>
      </c>
      <c r="D25" s="22">
        <v>43100</v>
      </c>
      <c r="E25" s="21">
        <v>113.49</v>
      </c>
      <c r="F25" s="21" t="s">
        <v>136</v>
      </c>
      <c r="G25" s="21">
        <v>2.0699999999999998</v>
      </c>
      <c r="H25" s="21">
        <v>111.42</v>
      </c>
      <c r="I25">
        <f t="shared" si="0"/>
        <v>1.01</v>
      </c>
      <c r="J25">
        <f t="shared" si="1"/>
        <v>2.1150000000000002</v>
      </c>
      <c r="K25">
        <f t="shared" si="2"/>
        <v>111.375</v>
      </c>
      <c r="L25">
        <f t="shared" si="3"/>
        <v>112.48</v>
      </c>
      <c r="M25">
        <f t="shared" si="4"/>
        <v>1.105000000000004</v>
      </c>
      <c r="N25">
        <f t="shared" si="5"/>
        <v>109.7175</v>
      </c>
      <c r="O25">
        <f t="shared" si="6"/>
        <v>114.13750000000002</v>
      </c>
      <c r="P25" t="str">
        <f t="shared" si="7"/>
        <v/>
      </c>
      <c r="U25" s="24" t="s">
        <v>53</v>
      </c>
      <c r="V25">
        <v>6.835</v>
      </c>
      <c r="W25">
        <v>7.585</v>
      </c>
      <c r="X25">
        <v>7.2</v>
      </c>
      <c r="Y25">
        <v>7.6749999999999998</v>
      </c>
      <c r="Z25">
        <v>7.41</v>
      </c>
      <c r="AA25">
        <v>8.15</v>
      </c>
      <c r="AB25">
        <v>7.84</v>
      </c>
      <c r="AC25">
        <v>8.36</v>
      </c>
      <c r="AD25">
        <v>7.8925000000000001</v>
      </c>
      <c r="AE25">
        <v>8.4124999999999996</v>
      </c>
      <c r="AF25">
        <v>7.5600000000000005</v>
      </c>
      <c r="AG25">
        <v>8.1974999999999998</v>
      </c>
      <c r="AH25">
        <v>6.55</v>
      </c>
      <c r="AI25">
        <v>7.9049999999999994</v>
      </c>
      <c r="AJ25">
        <v>5.63</v>
      </c>
      <c r="AK25">
        <v>6.1750000000000007</v>
      </c>
      <c r="AL25">
        <v>5.4275000000000002</v>
      </c>
      <c r="AM25">
        <v>6.0325000000000006</v>
      </c>
      <c r="AN25">
        <v>6</v>
      </c>
      <c r="AO25">
        <v>6.2799999999999994</v>
      </c>
      <c r="AP25">
        <v>6.1499999999999995</v>
      </c>
      <c r="AQ25">
        <v>6.6575000000000006</v>
      </c>
      <c r="AR25">
        <v>7.02</v>
      </c>
      <c r="AS25">
        <v>7.1425000000000001</v>
      </c>
      <c r="AT25">
        <v>6.3849999999999998</v>
      </c>
      <c r="AU25">
        <v>7.8874999999999993</v>
      </c>
    </row>
    <row r="26" spans="1:47">
      <c r="A26" s="21" t="s">
        <v>25</v>
      </c>
      <c r="B26" s="21" t="s">
        <v>26</v>
      </c>
      <c r="C26" s="21" t="s">
        <v>27</v>
      </c>
      <c r="D26" s="22">
        <v>43131</v>
      </c>
      <c r="E26" s="21">
        <v>113.49</v>
      </c>
      <c r="F26" s="21" t="s">
        <v>136</v>
      </c>
      <c r="G26" s="21">
        <v>2.08</v>
      </c>
      <c r="H26" s="21">
        <v>111.41</v>
      </c>
      <c r="I26">
        <f t="shared" si="0"/>
        <v>1.01</v>
      </c>
      <c r="J26">
        <f t="shared" si="1"/>
        <v>2.1150000000000002</v>
      </c>
      <c r="K26">
        <f t="shared" si="2"/>
        <v>111.375</v>
      </c>
      <c r="L26">
        <f t="shared" si="3"/>
        <v>112.48</v>
      </c>
      <c r="M26">
        <f t="shared" si="4"/>
        <v>1.105000000000004</v>
      </c>
      <c r="N26">
        <f t="shared" si="5"/>
        <v>109.7175</v>
      </c>
      <c r="O26">
        <f t="shared" si="6"/>
        <v>114.13750000000002</v>
      </c>
      <c r="P26" t="str">
        <f t="shared" si="7"/>
        <v/>
      </c>
      <c r="U26" s="24" t="s">
        <v>57</v>
      </c>
      <c r="X26">
        <v>3.9675000000000002</v>
      </c>
      <c r="Y26">
        <v>4.1375000000000002</v>
      </c>
      <c r="Z26">
        <v>2.08</v>
      </c>
      <c r="AA26">
        <v>2.08</v>
      </c>
      <c r="AB26">
        <v>4.21</v>
      </c>
      <c r="AC26">
        <v>4.21</v>
      </c>
      <c r="AD26">
        <v>2.1399999999999997</v>
      </c>
      <c r="AE26">
        <v>2.875</v>
      </c>
      <c r="AF26">
        <v>1.35</v>
      </c>
      <c r="AG26">
        <v>1.81</v>
      </c>
      <c r="AH26">
        <v>2.0199999999999996</v>
      </c>
      <c r="AI26">
        <v>2.04</v>
      </c>
      <c r="AJ26">
        <v>1.6850000000000001</v>
      </c>
      <c r="AK26">
        <v>2.0049999999999999</v>
      </c>
      <c r="AN26">
        <v>3.5324999999999998</v>
      </c>
      <c r="AO26">
        <v>3.7250000000000001</v>
      </c>
      <c r="AP26">
        <v>3.7850000000000001</v>
      </c>
      <c r="AQ26">
        <v>4</v>
      </c>
      <c r="AT26">
        <v>2.0499999999999998</v>
      </c>
      <c r="AU26">
        <v>3.87</v>
      </c>
    </row>
    <row r="27" spans="1:47">
      <c r="A27" s="21" t="s">
        <v>25</v>
      </c>
      <c r="B27" s="21" t="s">
        <v>26</v>
      </c>
      <c r="C27" s="21" t="s">
        <v>27</v>
      </c>
      <c r="D27" s="22">
        <v>43159</v>
      </c>
      <c r="E27" s="21">
        <v>113.49</v>
      </c>
      <c r="F27" s="21" t="s">
        <v>136</v>
      </c>
      <c r="G27" s="21">
        <v>2.1</v>
      </c>
      <c r="H27" s="21">
        <v>111.39</v>
      </c>
      <c r="I27">
        <f t="shared" si="0"/>
        <v>1.01</v>
      </c>
      <c r="J27">
        <f t="shared" si="1"/>
        <v>2.1150000000000002</v>
      </c>
      <c r="K27">
        <f t="shared" si="2"/>
        <v>111.375</v>
      </c>
      <c r="L27">
        <f t="shared" si="3"/>
        <v>112.48</v>
      </c>
      <c r="M27">
        <f t="shared" si="4"/>
        <v>1.105000000000004</v>
      </c>
      <c r="N27">
        <f t="shared" si="5"/>
        <v>109.7175</v>
      </c>
      <c r="O27">
        <f t="shared" si="6"/>
        <v>114.13750000000002</v>
      </c>
      <c r="P27" t="str">
        <f t="shared" si="7"/>
        <v/>
      </c>
      <c r="U27" s="24" t="s">
        <v>62</v>
      </c>
      <c r="V27">
        <v>20.474999999999998</v>
      </c>
      <c r="W27">
        <v>20.95</v>
      </c>
      <c r="X27">
        <v>20.6</v>
      </c>
      <c r="Y27">
        <v>20.9</v>
      </c>
      <c r="Z27">
        <v>20.7</v>
      </c>
      <c r="AA27">
        <v>21.2</v>
      </c>
      <c r="AB27">
        <v>20.9</v>
      </c>
      <c r="AC27">
        <v>21.4</v>
      </c>
      <c r="AD27">
        <v>20.912500000000001</v>
      </c>
      <c r="AE27">
        <v>21.5</v>
      </c>
      <c r="AF27">
        <v>20.89</v>
      </c>
      <c r="AG27">
        <v>21.15</v>
      </c>
      <c r="AH27">
        <v>19.95</v>
      </c>
      <c r="AI27">
        <v>20.58</v>
      </c>
      <c r="AJ27">
        <v>18.899999999999999</v>
      </c>
      <c r="AK27">
        <v>19.2</v>
      </c>
      <c r="AL27">
        <v>18.975000000000001</v>
      </c>
      <c r="AM27">
        <v>19.155000000000001</v>
      </c>
      <c r="AN27">
        <v>19.175000000000001</v>
      </c>
      <c r="AO27">
        <v>19.625</v>
      </c>
      <c r="AP27">
        <v>19.899999999999999</v>
      </c>
      <c r="AQ27">
        <v>20.2</v>
      </c>
      <c r="AR27">
        <v>19.8</v>
      </c>
      <c r="AS27">
        <v>20.5</v>
      </c>
      <c r="AT27">
        <v>19.7</v>
      </c>
      <c r="AU27">
        <v>20.942499999999999</v>
      </c>
    </row>
    <row r="28" spans="1:47">
      <c r="A28" s="21" t="s">
        <v>25</v>
      </c>
      <c r="B28" s="21" t="s">
        <v>26</v>
      </c>
      <c r="C28" s="21" t="s">
        <v>27</v>
      </c>
      <c r="D28" s="22">
        <v>43190</v>
      </c>
      <c r="E28" s="21">
        <v>113.49</v>
      </c>
      <c r="F28" s="21" t="s">
        <v>136</v>
      </c>
      <c r="G28" s="21">
        <v>1.7</v>
      </c>
      <c r="H28" s="21">
        <v>111.79</v>
      </c>
      <c r="I28">
        <f t="shared" si="0"/>
        <v>1.01</v>
      </c>
      <c r="J28">
        <f t="shared" si="1"/>
        <v>2.1150000000000002</v>
      </c>
      <c r="K28">
        <f t="shared" si="2"/>
        <v>111.375</v>
      </c>
      <c r="L28">
        <f t="shared" si="3"/>
        <v>112.48</v>
      </c>
      <c r="M28">
        <f t="shared" si="4"/>
        <v>1.105000000000004</v>
      </c>
      <c r="N28">
        <f t="shared" si="5"/>
        <v>109.7175</v>
      </c>
      <c r="O28">
        <f t="shared" si="6"/>
        <v>114.13750000000002</v>
      </c>
      <c r="P28" t="str">
        <f t="shared" si="7"/>
        <v/>
      </c>
      <c r="U28" s="24" t="s">
        <v>65</v>
      </c>
      <c r="V28">
        <v>4.8</v>
      </c>
      <c r="W28">
        <v>5.2</v>
      </c>
      <c r="X28">
        <v>5.14</v>
      </c>
      <c r="Y28">
        <v>5.65</v>
      </c>
      <c r="Z28">
        <v>5.5</v>
      </c>
      <c r="AA28">
        <v>5.9</v>
      </c>
      <c r="AB28">
        <v>5.96</v>
      </c>
      <c r="AC28">
        <v>6.2</v>
      </c>
      <c r="AD28">
        <v>6.1400000000000006</v>
      </c>
      <c r="AE28">
        <v>6.63</v>
      </c>
      <c r="AF28">
        <v>6.125</v>
      </c>
      <c r="AG28">
        <v>6.6</v>
      </c>
      <c r="AH28">
        <v>5.3100000000000005</v>
      </c>
      <c r="AI28">
        <v>5.9</v>
      </c>
      <c r="AJ28">
        <v>3.9</v>
      </c>
      <c r="AK28">
        <v>5.35</v>
      </c>
      <c r="AL28">
        <v>3.5550000000000002</v>
      </c>
      <c r="AM28">
        <v>4.1749999999999998</v>
      </c>
      <c r="AN28">
        <v>3.69</v>
      </c>
      <c r="AO28">
        <v>4.0999999999999996</v>
      </c>
      <c r="AP28">
        <v>3.9</v>
      </c>
      <c r="AQ28">
        <v>4.4000000000000004</v>
      </c>
      <c r="AR28">
        <v>4.32</v>
      </c>
      <c r="AS28">
        <v>4.6749999999999998</v>
      </c>
      <c r="AT28">
        <v>4.1775000000000002</v>
      </c>
      <c r="AU28">
        <v>5.97</v>
      </c>
    </row>
    <row r="29" spans="1:47">
      <c r="A29" s="21" t="s">
        <v>25</v>
      </c>
      <c r="B29" s="21" t="s">
        <v>26</v>
      </c>
      <c r="C29" s="21" t="s">
        <v>27</v>
      </c>
      <c r="D29" s="22">
        <v>43220</v>
      </c>
      <c r="E29" s="21">
        <v>113.49</v>
      </c>
      <c r="F29" s="21" t="s">
        <v>136</v>
      </c>
      <c r="G29" s="21">
        <v>1.2</v>
      </c>
      <c r="H29" s="21">
        <v>112.29</v>
      </c>
      <c r="I29">
        <f t="shared" si="0"/>
        <v>1.01</v>
      </c>
      <c r="J29">
        <f t="shared" si="1"/>
        <v>2.1150000000000002</v>
      </c>
      <c r="K29">
        <f t="shared" si="2"/>
        <v>111.375</v>
      </c>
      <c r="L29">
        <f t="shared" si="3"/>
        <v>112.48</v>
      </c>
      <c r="M29">
        <f t="shared" si="4"/>
        <v>1.105000000000004</v>
      </c>
      <c r="N29">
        <f t="shared" si="5"/>
        <v>109.7175</v>
      </c>
      <c r="O29">
        <f t="shared" si="6"/>
        <v>114.13750000000002</v>
      </c>
      <c r="P29" t="str">
        <f t="shared" si="7"/>
        <v/>
      </c>
      <c r="U29" s="24" t="s">
        <v>75</v>
      </c>
      <c r="V29">
        <v>4.24</v>
      </c>
      <c r="W29">
        <v>4.5749999999999993</v>
      </c>
      <c r="X29">
        <v>4.4574999999999996</v>
      </c>
      <c r="Y29">
        <v>4.8774999999999995</v>
      </c>
      <c r="Z29">
        <v>4.6399999999999997</v>
      </c>
      <c r="AA29">
        <v>5.14</v>
      </c>
      <c r="AB29">
        <v>4.6500000000000004</v>
      </c>
      <c r="AC29">
        <v>5.1950000000000003</v>
      </c>
      <c r="AD29">
        <v>4.4249999999999998</v>
      </c>
      <c r="AE29">
        <v>4.8599999999999994</v>
      </c>
      <c r="AF29">
        <v>2.54</v>
      </c>
      <c r="AG29">
        <v>4.13</v>
      </c>
      <c r="AH29">
        <v>1.8</v>
      </c>
      <c r="AI29">
        <v>2.6</v>
      </c>
      <c r="AJ29">
        <v>1.74</v>
      </c>
      <c r="AK29">
        <v>1.85</v>
      </c>
      <c r="AL29">
        <v>2.4</v>
      </c>
      <c r="AM29">
        <v>2.62</v>
      </c>
      <c r="AN29">
        <v>3.06</v>
      </c>
      <c r="AO29">
        <v>3.35</v>
      </c>
      <c r="AP29">
        <v>3.5075000000000003</v>
      </c>
      <c r="AQ29">
        <v>3.8274999999999997</v>
      </c>
      <c r="AR29">
        <v>3.88</v>
      </c>
      <c r="AS29">
        <v>4.0999999999999996</v>
      </c>
      <c r="AT29">
        <v>2.6349999999999998</v>
      </c>
      <c r="AU29">
        <v>4.585</v>
      </c>
    </row>
    <row r="30" spans="1:47">
      <c r="A30" s="21" t="s">
        <v>25</v>
      </c>
      <c r="B30" s="21" t="s">
        <v>26</v>
      </c>
      <c r="C30" s="21" t="s">
        <v>27</v>
      </c>
      <c r="D30" s="22">
        <v>43234</v>
      </c>
      <c r="E30" s="21">
        <v>113.49</v>
      </c>
      <c r="F30" s="21" t="s">
        <v>136</v>
      </c>
      <c r="G30" s="21">
        <v>1.9</v>
      </c>
      <c r="H30" s="21">
        <v>111.59</v>
      </c>
      <c r="I30">
        <f t="shared" si="0"/>
        <v>1.01</v>
      </c>
      <c r="J30">
        <f t="shared" si="1"/>
        <v>2.1150000000000002</v>
      </c>
      <c r="K30">
        <f t="shared" si="2"/>
        <v>111.375</v>
      </c>
      <c r="L30">
        <f t="shared" si="3"/>
        <v>112.48</v>
      </c>
      <c r="M30">
        <f t="shared" si="4"/>
        <v>1.105000000000004</v>
      </c>
      <c r="N30">
        <f t="shared" si="5"/>
        <v>109.7175</v>
      </c>
      <c r="O30">
        <f t="shared" si="6"/>
        <v>114.13750000000002</v>
      </c>
      <c r="P30" t="str">
        <f t="shared" si="7"/>
        <v/>
      </c>
      <c r="U30" s="24" t="s">
        <v>81</v>
      </c>
      <c r="V30">
        <v>5.4849999999999994</v>
      </c>
      <c r="W30">
        <v>5.7050000000000001</v>
      </c>
      <c r="X30">
        <v>5.8174999999999999</v>
      </c>
      <c r="Y30">
        <v>5.9375</v>
      </c>
      <c r="Z30">
        <v>5.66</v>
      </c>
      <c r="AA30">
        <v>6.01</v>
      </c>
      <c r="AB30">
        <v>5.8149999999999995</v>
      </c>
      <c r="AC30">
        <v>5.97</v>
      </c>
      <c r="AD30">
        <v>5.48</v>
      </c>
      <c r="AE30">
        <v>5.7</v>
      </c>
      <c r="AF30">
        <v>4.72</v>
      </c>
      <c r="AG30">
        <v>4.97</v>
      </c>
      <c r="AH30">
        <v>3.2350000000000003</v>
      </c>
      <c r="AI30">
        <v>3.45</v>
      </c>
      <c r="AJ30">
        <v>3</v>
      </c>
      <c r="AK30">
        <v>3.03</v>
      </c>
      <c r="AL30">
        <v>4.0199999999999996</v>
      </c>
      <c r="AM30">
        <v>4.08</v>
      </c>
      <c r="AN30">
        <v>4.5750000000000002</v>
      </c>
      <c r="AO30">
        <v>4.75</v>
      </c>
      <c r="AP30">
        <v>4.97</v>
      </c>
      <c r="AQ30">
        <v>5.22</v>
      </c>
      <c r="AR30">
        <v>5.13</v>
      </c>
      <c r="AS30">
        <v>5.3</v>
      </c>
      <c r="AT30">
        <v>4.07</v>
      </c>
      <c r="AU30">
        <v>5.7</v>
      </c>
    </row>
    <row r="31" spans="1:47">
      <c r="A31" s="21" t="s">
        <v>25</v>
      </c>
      <c r="B31" s="21" t="s">
        <v>26</v>
      </c>
      <c r="C31" s="21" t="s">
        <v>27</v>
      </c>
      <c r="D31" s="22">
        <v>43281</v>
      </c>
      <c r="E31" s="21">
        <v>113.49</v>
      </c>
      <c r="F31" s="21" t="s">
        <v>136</v>
      </c>
      <c r="G31" s="21">
        <v>0.56000000000000005</v>
      </c>
      <c r="H31" s="21">
        <v>112.93</v>
      </c>
      <c r="I31">
        <f t="shared" si="0"/>
        <v>1.01</v>
      </c>
      <c r="J31">
        <f t="shared" si="1"/>
        <v>2.1150000000000002</v>
      </c>
      <c r="K31">
        <f t="shared" si="2"/>
        <v>111.375</v>
      </c>
      <c r="L31">
        <f t="shared" si="3"/>
        <v>112.48</v>
      </c>
      <c r="M31">
        <f t="shared" si="4"/>
        <v>1.105000000000004</v>
      </c>
      <c r="N31">
        <f t="shared" si="5"/>
        <v>109.7175</v>
      </c>
      <c r="O31">
        <f t="shared" si="6"/>
        <v>114.13750000000002</v>
      </c>
      <c r="P31" t="str">
        <f t="shared" si="7"/>
        <v/>
      </c>
      <c r="U31" s="24" t="s">
        <v>84</v>
      </c>
      <c r="V31">
        <v>6.14</v>
      </c>
      <c r="W31">
        <v>6.47</v>
      </c>
      <c r="X31">
        <v>6.64</v>
      </c>
      <c r="Y31">
        <v>6.7025000000000006</v>
      </c>
      <c r="Z31">
        <v>6.66</v>
      </c>
      <c r="AA31">
        <v>6.78</v>
      </c>
      <c r="AB31">
        <v>6.6899999999999995</v>
      </c>
      <c r="AC31">
        <v>6.77</v>
      </c>
      <c r="AD31">
        <v>6.52</v>
      </c>
      <c r="AE31">
        <v>6.78</v>
      </c>
      <c r="AF31">
        <v>6.09</v>
      </c>
      <c r="AG31">
        <v>6.3</v>
      </c>
      <c r="AH31">
        <v>5.66</v>
      </c>
      <c r="AI31">
        <v>5.7475000000000005</v>
      </c>
      <c r="AJ31">
        <v>5.29</v>
      </c>
      <c r="AK31">
        <v>5.36</v>
      </c>
      <c r="AL31">
        <v>5.43</v>
      </c>
      <c r="AM31">
        <v>5.54</v>
      </c>
      <c r="AN31">
        <v>5.76</v>
      </c>
      <c r="AO31">
        <v>5.86</v>
      </c>
      <c r="AP31">
        <v>5.86</v>
      </c>
      <c r="AQ31">
        <v>6.18</v>
      </c>
      <c r="AR31">
        <v>6.1</v>
      </c>
      <c r="AS31">
        <v>6.16</v>
      </c>
      <c r="AT31">
        <v>5.73</v>
      </c>
      <c r="AU31">
        <v>6.55</v>
      </c>
    </row>
    <row r="32" spans="1:47">
      <c r="A32" s="21" t="s">
        <v>25</v>
      </c>
      <c r="B32" s="21" t="s">
        <v>26</v>
      </c>
      <c r="C32" s="21" t="s">
        <v>27</v>
      </c>
      <c r="D32" s="22">
        <v>43306</v>
      </c>
      <c r="E32" s="21">
        <v>113.49</v>
      </c>
      <c r="F32" s="21" t="s">
        <v>136</v>
      </c>
      <c r="G32" s="21">
        <v>0.8</v>
      </c>
      <c r="H32" s="21">
        <v>112.69</v>
      </c>
      <c r="I32">
        <f t="shared" si="0"/>
        <v>1.01</v>
      </c>
      <c r="J32">
        <f t="shared" si="1"/>
        <v>2.1150000000000002</v>
      </c>
      <c r="K32">
        <f t="shared" si="2"/>
        <v>111.375</v>
      </c>
      <c r="L32">
        <f t="shared" si="3"/>
        <v>112.48</v>
      </c>
      <c r="M32">
        <f t="shared" si="4"/>
        <v>1.105000000000004</v>
      </c>
      <c r="N32">
        <f t="shared" si="5"/>
        <v>109.7175</v>
      </c>
      <c r="O32">
        <f t="shared" si="6"/>
        <v>114.13750000000002</v>
      </c>
      <c r="P32" t="str">
        <f t="shared" si="7"/>
        <v/>
      </c>
      <c r="U32" s="24" t="s">
        <v>90</v>
      </c>
      <c r="V32">
        <v>4.9824999999999999</v>
      </c>
      <c r="W32">
        <v>5.3925000000000001</v>
      </c>
      <c r="X32">
        <v>5.2349999999999994</v>
      </c>
      <c r="Y32">
        <v>5.5350000000000001</v>
      </c>
      <c r="Z32">
        <v>5.29</v>
      </c>
      <c r="AA32">
        <v>5.57</v>
      </c>
      <c r="AB32">
        <v>5.4</v>
      </c>
      <c r="AC32">
        <v>5.7625000000000002</v>
      </c>
      <c r="AD32">
        <v>5.2874999999999996</v>
      </c>
      <c r="AE32">
        <v>5.9250000000000007</v>
      </c>
      <c r="AF32">
        <v>4.66</v>
      </c>
      <c r="AG32">
        <v>5.0999999999999996</v>
      </c>
      <c r="AH32">
        <v>4.0724999999999998</v>
      </c>
      <c r="AI32">
        <v>4.5374999999999996</v>
      </c>
      <c r="AJ32">
        <v>3.9</v>
      </c>
      <c r="AK32">
        <v>4.1300000000000008</v>
      </c>
      <c r="AL32">
        <v>4.04</v>
      </c>
      <c r="AM32">
        <v>4.2275</v>
      </c>
      <c r="AN32">
        <v>4.4000000000000004</v>
      </c>
      <c r="AO32">
        <v>4.76</v>
      </c>
      <c r="AP32">
        <v>4.7949999999999999</v>
      </c>
      <c r="AQ32">
        <v>5.0049999999999999</v>
      </c>
      <c r="AR32">
        <v>4.9050000000000002</v>
      </c>
      <c r="AS32">
        <v>5.1899999999999995</v>
      </c>
      <c r="AT32">
        <v>4.5024999999999995</v>
      </c>
      <c r="AU32">
        <v>5.3724999999999996</v>
      </c>
    </row>
    <row r="33" spans="1:47">
      <c r="A33" s="21" t="s">
        <v>25</v>
      </c>
      <c r="B33" s="21" t="s">
        <v>26</v>
      </c>
      <c r="C33" s="21" t="s">
        <v>27</v>
      </c>
      <c r="D33" s="22">
        <v>43343</v>
      </c>
      <c r="E33" s="21">
        <v>113.49</v>
      </c>
      <c r="F33" s="21" t="s">
        <v>136</v>
      </c>
      <c r="G33" s="21">
        <v>0.62</v>
      </c>
      <c r="H33" s="21">
        <v>112.87</v>
      </c>
      <c r="I33">
        <f t="shared" si="0"/>
        <v>1.01</v>
      </c>
      <c r="J33">
        <f t="shared" si="1"/>
        <v>2.1150000000000002</v>
      </c>
      <c r="K33">
        <f t="shared" si="2"/>
        <v>111.375</v>
      </c>
      <c r="L33">
        <f t="shared" si="3"/>
        <v>112.48</v>
      </c>
      <c r="M33">
        <f t="shared" si="4"/>
        <v>1.105000000000004</v>
      </c>
      <c r="N33">
        <f t="shared" si="5"/>
        <v>109.7175</v>
      </c>
      <c r="O33">
        <f t="shared" si="6"/>
        <v>114.13750000000002</v>
      </c>
      <c r="P33" t="str">
        <f t="shared" si="7"/>
        <v/>
      </c>
      <c r="U33" s="24" t="s">
        <v>108</v>
      </c>
      <c r="V33">
        <v>4.2</v>
      </c>
      <c r="W33">
        <v>5.875</v>
      </c>
      <c r="X33">
        <v>4.5999999999999996</v>
      </c>
      <c r="Y33">
        <v>7.2</v>
      </c>
      <c r="Z33">
        <v>4.6399999999999997</v>
      </c>
      <c r="AA33">
        <v>6.75</v>
      </c>
      <c r="AB33">
        <v>4.5600000000000005</v>
      </c>
      <c r="AC33">
        <v>6.665</v>
      </c>
      <c r="AD33">
        <v>4.5924999999999994</v>
      </c>
      <c r="AE33">
        <v>6.6974999999999998</v>
      </c>
      <c r="AF33">
        <v>3.6775000000000002</v>
      </c>
      <c r="AG33">
        <v>6.2924999999999995</v>
      </c>
      <c r="AH33">
        <v>2.7649999999999997</v>
      </c>
      <c r="AI33">
        <v>5.7350000000000003</v>
      </c>
      <c r="AJ33">
        <v>2.0575000000000001</v>
      </c>
      <c r="AK33">
        <v>5.3574999999999999</v>
      </c>
      <c r="AL33">
        <v>2.93</v>
      </c>
      <c r="AM33">
        <v>5.08</v>
      </c>
      <c r="AN33">
        <v>3.5</v>
      </c>
      <c r="AO33">
        <v>5.77</v>
      </c>
      <c r="AP33">
        <v>3.8275000000000001</v>
      </c>
      <c r="AQ33">
        <v>6.1074999999999999</v>
      </c>
      <c r="AR33">
        <v>3.9775</v>
      </c>
      <c r="AS33">
        <v>5.29</v>
      </c>
      <c r="AT33">
        <v>3.7949999999999999</v>
      </c>
      <c r="AU33">
        <v>6.0549999999999997</v>
      </c>
    </row>
    <row r="34" spans="1:47">
      <c r="A34" s="21" t="s">
        <v>25</v>
      </c>
      <c r="B34" s="21" t="s">
        <v>26</v>
      </c>
      <c r="C34" s="21" t="s">
        <v>27</v>
      </c>
      <c r="D34" s="22">
        <v>43373</v>
      </c>
      <c r="E34" s="21">
        <v>113.49</v>
      </c>
      <c r="F34" s="21" t="s">
        <v>136</v>
      </c>
      <c r="G34" s="21">
        <v>1.62</v>
      </c>
      <c r="H34" s="21">
        <v>111.87</v>
      </c>
      <c r="I34">
        <f t="shared" si="0"/>
        <v>1.01</v>
      </c>
      <c r="J34">
        <f t="shared" si="1"/>
        <v>2.1150000000000002</v>
      </c>
      <c r="K34">
        <f t="shared" si="2"/>
        <v>111.375</v>
      </c>
      <c r="L34">
        <f t="shared" si="3"/>
        <v>112.48</v>
      </c>
      <c r="M34">
        <f t="shared" si="4"/>
        <v>1.105000000000004</v>
      </c>
      <c r="N34">
        <f t="shared" si="5"/>
        <v>109.7175</v>
      </c>
      <c r="O34">
        <f t="shared" si="6"/>
        <v>114.13750000000002</v>
      </c>
      <c r="P34" t="str">
        <f t="shared" si="7"/>
        <v/>
      </c>
    </row>
    <row r="35" spans="1:47">
      <c r="A35" s="21" t="s">
        <v>25</v>
      </c>
      <c r="B35" s="21" t="s">
        <v>26</v>
      </c>
      <c r="C35" s="21" t="s">
        <v>27</v>
      </c>
      <c r="D35" s="22">
        <v>43396</v>
      </c>
      <c r="E35" s="21">
        <v>113.49</v>
      </c>
      <c r="F35" s="21" t="s">
        <v>136</v>
      </c>
      <c r="G35" s="21">
        <v>2.21</v>
      </c>
      <c r="H35" s="21">
        <v>111.28</v>
      </c>
      <c r="I35">
        <f t="shared" si="0"/>
        <v>1.01</v>
      </c>
      <c r="J35">
        <f t="shared" si="1"/>
        <v>2.1150000000000002</v>
      </c>
      <c r="K35">
        <f t="shared" si="2"/>
        <v>111.375</v>
      </c>
      <c r="L35">
        <f t="shared" si="3"/>
        <v>112.48</v>
      </c>
      <c r="M35">
        <f t="shared" si="4"/>
        <v>1.105000000000004</v>
      </c>
      <c r="N35">
        <f t="shared" si="5"/>
        <v>109.7175</v>
      </c>
      <c r="O35">
        <f t="shared" si="6"/>
        <v>114.13750000000002</v>
      </c>
      <c r="P35" t="str">
        <f t="shared" si="7"/>
        <v/>
      </c>
    </row>
    <row r="36" spans="1:47">
      <c r="A36" s="21" t="s">
        <v>25</v>
      </c>
      <c r="B36" s="21" t="s">
        <v>26</v>
      </c>
      <c r="C36" s="21" t="s">
        <v>27</v>
      </c>
      <c r="D36" s="22">
        <v>43434</v>
      </c>
      <c r="E36" s="21">
        <v>113.49</v>
      </c>
      <c r="F36" s="21" t="s">
        <v>136</v>
      </c>
      <c r="G36" s="21">
        <v>1.64</v>
      </c>
      <c r="H36" s="21">
        <v>111.85</v>
      </c>
      <c r="I36">
        <f t="shared" si="0"/>
        <v>1.01</v>
      </c>
      <c r="J36">
        <f t="shared" si="1"/>
        <v>2.1150000000000002</v>
      </c>
      <c r="K36">
        <f t="shared" si="2"/>
        <v>111.375</v>
      </c>
      <c r="L36">
        <f t="shared" si="3"/>
        <v>112.48</v>
      </c>
      <c r="M36">
        <f t="shared" si="4"/>
        <v>1.105000000000004</v>
      </c>
      <c r="N36">
        <f t="shared" si="5"/>
        <v>109.7175</v>
      </c>
      <c r="O36">
        <f t="shared" si="6"/>
        <v>114.13750000000002</v>
      </c>
      <c r="P36" t="str">
        <f t="shared" si="7"/>
        <v/>
      </c>
    </row>
    <row r="37" spans="1:47">
      <c r="A37" s="21" t="s">
        <v>25</v>
      </c>
      <c r="B37" s="21" t="s">
        <v>26</v>
      </c>
      <c r="C37" s="21" t="s">
        <v>27</v>
      </c>
      <c r="D37" s="22">
        <v>43465</v>
      </c>
      <c r="E37" s="21">
        <v>113.49</v>
      </c>
      <c r="F37" s="21" t="s">
        <v>136</v>
      </c>
      <c r="G37" s="21">
        <v>2</v>
      </c>
      <c r="H37" s="21">
        <v>111.49</v>
      </c>
      <c r="I37">
        <f t="shared" si="0"/>
        <v>1.01</v>
      </c>
      <c r="J37">
        <f t="shared" si="1"/>
        <v>2.1150000000000002</v>
      </c>
      <c r="K37">
        <f t="shared" si="2"/>
        <v>111.375</v>
      </c>
      <c r="L37">
        <f t="shared" si="3"/>
        <v>112.48</v>
      </c>
      <c r="M37">
        <f t="shared" si="4"/>
        <v>1.105000000000004</v>
      </c>
      <c r="N37">
        <f t="shared" si="5"/>
        <v>109.7175</v>
      </c>
      <c r="O37">
        <f t="shared" si="6"/>
        <v>114.13750000000002</v>
      </c>
      <c r="P37" t="str">
        <f t="shared" si="7"/>
        <v/>
      </c>
    </row>
    <row r="38" spans="1:47">
      <c r="A38" s="21" t="s">
        <v>25</v>
      </c>
      <c r="B38" s="21" t="s">
        <v>26</v>
      </c>
      <c r="C38" s="21" t="s">
        <v>27</v>
      </c>
      <c r="D38" s="22">
        <v>43496</v>
      </c>
      <c r="E38" s="21">
        <v>113.49</v>
      </c>
      <c r="F38" s="21" t="s">
        <v>136</v>
      </c>
      <c r="G38" s="21">
        <v>2.13</v>
      </c>
      <c r="H38" s="21">
        <v>111.36</v>
      </c>
      <c r="I38">
        <f t="shared" si="0"/>
        <v>1.01</v>
      </c>
      <c r="J38">
        <f t="shared" si="1"/>
        <v>2.1150000000000002</v>
      </c>
      <c r="K38">
        <f t="shared" si="2"/>
        <v>111.375</v>
      </c>
      <c r="L38">
        <f t="shared" si="3"/>
        <v>112.48</v>
      </c>
      <c r="M38">
        <f t="shared" si="4"/>
        <v>1.105000000000004</v>
      </c>
      <c r="N38">
        <f t="shared" si="5"/>
        <v>109.7175</v>
      </c>
      <c r="O38">
        <f t="shared" si="6"/>
        <v>114.13750000000002</v>
      </c>
      <c r="P38" t="str">
        <f t="shared" si="7"/>
        <v/>
      </c>
    </row>
    <row r="39" spans="1:47">
      <c r="A39" s="21" t="s">
        <v>25</v>
      </c>
      <c r="B39" s="21" t="s">
        <v>26</v>
      </c>
      <c r="C39" s="21" t="s">
        <v>27</v>
      </c>
      <c r="D39" s="22">
        <v>43524</v>
      </c>
      <c r="E39" s="21">
        <v>113.49</v>
      </c>
      <c r="F39" s="21" t="s">
        <v>136</v>
      </c>
      <c r="G39" s="21">
        <v>2.2000000000000002</v>
      </c>
      <c r="H39" s="21">
        <v>111.29</v>
      </c>
      <c r="I39">
        <f t="shared" si="0"/>
        <v>1.01</v>
      </c>
      <c r="J39">
        <f t="shared" si="1"/>
        <v>2.1150000000000002</v>
      </c>
      <c r="K39">
        <f t="shared" si="2"/>
        <v>111.375</v>
      </c>
      <c r="L39">
        <f t="shared" si="3"/>
        <v>112.48</v>
      </c>
      <c r="M39">
        <f t="shared" si="4"/>
        <v>1.105000000000004</v>
      </c>
      <c r="N39">
        <f t="shared" si="5"/>
        <v>109.7175</v>
      </c>
      <c r="O39">
        <f t="shared" si="6"/>
        <v>114.13750000000002</v>
      </c>
      <c r="P39" t="str">
        <f t="shared" si="7"/>
        <v/>
      </c>
    </row>
    <row r="40" spans="1:47">
      <c r="A40" s="21" t="s">
        <v>25</v>
      </c>
      <c r="B40" s="21" t="s">
        <v>26</v>
      </c>
      <c r="C40" s="21" t="s">
        <v>27</v>
      </c>
      <c r="D40" s="22">
        <v>43555</v>
      </c>
      <c r="E40" s="21">
        <v>113.49</v>
      </c>
      <c r="F40" s="21" t="s">
        <v>136</v>
      </c>
      <c r="G40" s="21">
        <v>2.2799999999999998</v>
      </c>
      <c r="H40" s="21">
        <v>111.21</v>
      </c>
      <c r="I40">
        <f t="shared" si="0"/>
        <v>1.01</v>
      </c>
      <c r="J40">
        <f t="shared" si="1"/>
        <v>2.1150000000000002</v>
      </c>
      <c r="K40">
        <f t="shared" si="2"/>
        <v>111.375</v>
      </c>
      <c r="L40">
        <f t="shared" si="3"/>
        <v>112.48</v>
      </c>
      <c r="M40">
        <f t="shared" si="4"/>
        <v>1.105000000000004</v>
      </c>
      <c r="N40">
        <f t="shared" si="5"/>
        <v>109.7175</v>
      </c>
      <c r="O40">
        <f t="shared" si="6"/>
        <v>114.13750000000002</v>
      </c>
      <c r="P40" t="str">
        <f t="shared" si="7"/>
        <v/>
      </c>
    </row>
    <row r="41" spans="1:47">
      <c r="A41" s="21" t="s">
        <v>25</v>
      </c>
      <c r="B41" s="21" t="s">
        <v>26</v>
      </c>
      <c r="C41" s="21" t="s">
        <v>27</v>
      </c>
      <c r="D41" s="22">
        <v>43584</v>
      </c>
      <c r="E41" s="21">
        <v>113.49</v>
      </c>
      <c r="F41" s="21" t="s">
        <v>136</v>
      </c>
      <c r="G41" s="21">
        <v>2.4</v>
      </c>
      <c r="H41" s="21">
        <v>111.09</v>
      </c>
      <c r="I41">
        <f t="shared" si="0"/>
        <v>1.01</v>
      </c>
      <c r="J41">
        <f t="shared" si="1"/>
        <v>2.1150000000000002</v>
      </c>
      <c r="K41">
        <f t="shared" si="2"/>
        <v>111.375</v>
      </c>
      <c r="L41">
        <f t="shared" si="3"/>
        <v>112.48</v>
      </c>
      <c r="M41">
        <f t="shared" si="4"/>
        <v>1.105000000000004</v>
      </c>
      <c r="N41">
        <f t="shared" si="5"/>
        <v>109.7175</v>
      </c>
      <c r="O41">
        <f t="shared" si="6"/>
        <v>114.13750000000002</v>
      </c>
      <c r="P41" t="str">
        <f t="shared" si="7"/>
        <v/>
      </c>
    </row>
    <row r="42" spans="1:47">
      <c r="A42" s="21" t="s">
        <v>25</v>
      </c>
      <c r="B42" s="21" t="s">
        <v>26</v>
      </c>
      <c r="C42" s="21" t="s">
        <v>27</v>
      </c>
      <c r="D42" s="22">
        <v>43616</v>
      </c>
      <c r="E42" s="21">
        <v>113.49</v>
      </c>
      <c r="F42" s="21" t="s">
        <v>136</v>
      </c>
      <c r="G42" s="21">
        <v>1.64</v>
      </c>
      <c r="H42" s="21">
        <v>111.85</v>
      </c>
      <c r="I42">
        <f t="shared" si="0"/>
        <v>1.01</v>
      </c>
      <c r="J42">
        <f t="shared" si="1"/>
        <v>2.1150000000000002</v>
      </c>
      <c r="K42">
        <f t="shared" si="2"/>
        <v>111.375</v>
      </c>
      <c r="L42">
        <f t="shared" si="3"/>
        <v>112.48</v>
      </c>
      <c r="M42">
        <f t="shared" si="4"/>
        <v>1.105000000000004</v>
      </c>
      <c r="N42">
        <f t="shared" si="5"/>
        <v>109.7175</v>
      </c>
      <c r="O42">
        <f t="shared" si="6"/>
        <v>114.13750000000002</v>
      </c>
      <c r="P42" t="str">
        <f t="shared" si="7"/>
        <v/>
      </c>
    </row>
    <row r="43" spans="1:47">
      <c r="A43" s="21" t="s">
        <v>25</v>
      </c>
      <c r="B43" s="21" t="s">
        <v>26</v>
      </c>
      <c r="C43" s="21" t="s">
        <v>27</v>
      </c>
      <c r="D43" s="22">
        <v>43646</v>
      </c>
      <c r="E43" s="21">
        <v>113.49</v>
      </c>
      <c r="F43" s="21" t="s">
        <v>136</v>
      </c>
      <c r="G43" s="21">
        <v>0.69</v>
      </c>
      <c r="H43" s="21">
        <v>112.8</v>
      </c>
      <c r="I43">
        <f t="shared" si="0"/>
        <v>1.01</v>
      </c>
      <c r="J43">
        <f t="shared" si="1"/>
        <v>2.1150000000000002</v>
      </c>
      <c r="K43">
        <f t="shared" si="2"/>
        <v>111.375</v>
      </c>
      <c r="L43">
        <f t="shared" si="3"/>
        <v>112.48</v>
      </c>
      <c r="M43">
        <f t="shared" si="4"/>
        <v>1.105000000000004</v>
      </c>
      <c r="N43">
        <f t="shared" si="5"/>
        <v>109.7175</v>
      </c>
      <c r="O43">
        <f t="shared" si="6"/>
        <v>114.13750000000002</v>
      </c>
      <c r="P43" t="str">
        <f t="shared" si="7"/>
        <v/>
      </c>
    </row>
    <row r="44" spans="1:47">
      <c r="A44" s="21" t="s">
        <v>25</v>
      </c>
      <c r="B44" s="21" t="s">
        <v>26</v>
      </c>
      <c r="C44" s="21" t="s">
        <v>27</v>
      </c>
      <c r="D44" s="22">
        <v>43677</v>
      </c>
      <c r="E44" s="21">
        <v>113.49</v>
      </c>
      <c r="F44" s="21" t="s">
        <v>136</v>
      </c>
      <c r="G44" s="21">
        <v>0.56000000000000005</v>
      </c>
      <c r="H44" s="21">
        <v>112.93</v>
      </c>
      <c r="I44">
        <f t="shared" si="0"/>
        <v>1.01</v>
      </c>
      <c r="J44">
        <f t="shared" si="1"/>
        <v>2.1150000000000002</v>
      </c>
      <c r="K44">
        <f t="shared" si="2"/>
        <v>111.375</v>
      </c>
      <c r="L44">
        <f t="shared" si="3"/>
        <v>112.48</v>
      </c>
      <c r="M44">
        <f t="shared" si="4"/>
        <v>1.105000000000004</v>
      </c>
      <c r="N44">
        <f t="shared" si="5"/>
        <v>109.7175</v>
      </c>
      <c r="O44">
        <f t="shared" si="6"/>
        <v>114.13750000000002</v>
      </c>
      <c r="P44" t="str">
        <f t="shared" si="7"/>
        <v/>
      </c>
    </row>
    <row r="45" spans="1:47">
      <c r="A45" s="21" t="s">
        <v>25</v>
      </c>
      <c r="B45" s="21" t="s">
        <v>26</v>
      </c>
      <c r="C45" s="21" t="s">
        <v>27</v>
      </c>
      <c r="D45" s="22">
        <v>43708</v>
      </c>
      <c r="E45" s="21">
        <v>113.49</v>
      </c>
      <c r="F45" s="21" t="s">
        <v>136</v>
      </c>
      <c r="G45" s="21">
        <v>0.35</v>
      </c>
      <c r="H45" s="21">
        <v>113.14</v>
      </c>
      <c r="I45">
        <f t="shared" si="0"/>
        <v>1.01</v>
      </c>
      <c r="J45">
        <f t="shared" si="1"/>
        <v>2.1150000000000002</v>
      </c>
      <c r="K45">
        <f t="shared" si="2"/>
        <v>111.375</v>
      </c>
      <c r="L45">
        <f t="shared" si="3"/>
        <v>112.48</v>
      </c>
      <c r="M45">
        <f t="shared" si="4"/>
        <v>1.105000000000004</v>
      </c>
      <c r="N45">
        <f t="shared" si="5"/>
        <v>109.7175</v>
      </c>
      <c r="O45">
        <f t="shared" si="6"/>
        <v>114.13750000000002</v>
      </c>
      <c r="P45" t="str">
        <f t="shared" si="7"/>
        <v/>
      </c>
    </row>
    <row r="46" spans="1:47">
      <c r="A46" s="21" t="s">
        <v>25</v>
      </c>
      <c r="B46" s="21" t="s">
        <v>26</v>
      </c>
      <c r="C46" s="21" t="s">
        <v>27</v>
      </c>
      <c r="D46" s="22">
        <v>43738</v>
      </c>
      <c r="E46" s="21">
        <v>113.49</v>
      </c>
      <c r="F46" s="21" t="s">
        <v>136</v>
      </c>
      <c r="G46" s="21">
        <v>1.58</v>
      </c>
      <c r="H46" s="21">
        <v>111.91</v>
      </c>
      <c r="I46">
        <f t="shared" si="0"/>
        <v>1.01</v>
      </c>
      <c r="J46">
        <f t="shared" si="1"/>
        <v>2.1150000000000002</v>
      </c>
      <c r="K46">
        <f t="shared" si="2"/>
        <v>111.375</v>
      </c>
      <c r="L46">
        <f t="shared" si="3"/>
        <v>112.48</v>
      </c>
      <c r="M46">
        <f t="shared" si="4"/>
        <v>1.105000000000004</v>
      </c>
      <c r="N46">
        <f t="shared" si="5"/>
        <v>109.7175</v>
      </c>
      <c r="O46">
        <f t="shared" si="6"/>
        <v>114.13750000000002</v>
      </c>
      <c r="P46" t="str">
        <f t="shared" si="7"/>
        <v/>
      </c>
    </row>
    <row r="47" spans="1:47">
      <c r="A47" s="21" t="s">
        <v>25</v>
      </c>
      <c r="B47" s="21" t="s">
        <v>26</v>
      </c>
      <c r="C47" s="21" t="s">
        <v>27</v>
      </c>
      <c r="D47" s="22">
        <v>43766</v>
      </c>
      <c r="E47" s="21">
        <v>113.49</v>
      </c>
      <c r="F47" s="21" t="s">
        <v>136</v>
      </c>
      <c r="G47" s="21">
        <v>1.93</v>
      </c>
      <c r="H47" s="21">
        <v>111.56</v>
      </c>
      <c r="I47">
        <f t="shared" si="0"/>
        <v>1.01</v>
      </c>
      <c r="J47">
        <f t="shared" si="1"/>
        <v>2.1150000000000002</v>
      </c>
      <c r="K47">
        <f t="shared" si="2"/>
        <v>111.375</v>
      </c>
      <c r="L47">
        <f t="shared" si="3"/>
        <v>112.48</v>
      </c>
      <c r="M47">
        <f t="shared" si="4"/>
        <v>1.105000000000004</v>
      </c>
      <c r="N47">
        <f t="shared" si="5"/>
        <v>109.7175</v>
      </c>
      <c r="O47">
        <f t="shared" si="6"/>
        <v>114.13750000000002</v>
      </c>
      <c r="P47" t="str">
        <f t="shared" si="7"/>
        <v/>
      </c>
    </row>
    <row r="48" spans="1:47">
      <c r="A48" s="21" t="s">
        <v>25</v>
      </c>
      <c r="B48" s="21" t="s">
        <v>26</v>
      </c>
      <c r="C48" s="21" t="s">
        <v>27</v>
      </c>
      <c r="D48" s="22">
        <v>44132</v>
      </c>
      <c r="E48" s="21">
        <v>113.49</v>
      </c>
      <c r="F48" s="21" t="s">
        <v>136</v>
      </c>
      <c r="G48" s="21">
        <v>2</v>
      </c>
      <c r="H48" s="21">
        <v>111.49</v>
      </c>
      <c r="I48">
        <f t="shared" si="0"/>
        <v>1.01</v>
      </c>
      <c r="J48">
        <f t="shared" si="1"/>
        <v>2.1150000000000002</v>
      </c>
      <c r="K48">
        <f t="shared" si="2"/>
        <v>111.375</v>
      </c>
      <c r="L48">
        <f t="shared" si="3"/>
        <v>112.48</v>
      </c>
      <c r="M48">
        <f t="shared" si="4"/>
        <v>1.105000000000004</v>
      </c>
      <c r="N48">
        <f t="shared" si="5"/>
        <v>109.7175</v>
      </c>
      <c r="O48">
        <f t="shared" si="6"/>
        <v>114.13750000000002</v>
      </c>
      <c r="P48" t="str">
        <f t="shared" si="7"/>
        <v/>
      </c>
    </row>
    <row r="49" spans="1:16">
      <c r="A49" s="21" t="s">
        <v>25</v>
      </c>
      <c r="B49" s="21" t="s">
        <v>36</v>
      </c>
      <c r="C49" s="21" t="s">
        <v>37</v>
      </c>
      <c r="D49" s="22">
        <v>41787</v>
      </c>
      <c r="E49" s="21">
        <v>117.58</v>
      </c>
      <c r="F49" s="21" t="s">
        <v>136</v>
      </c>
      <c r="G49" s="21">
        <v>5.5</v>
      </c>
      <c r="H49" s="21">
        <v>112.08</v>
      </c>
      <c r="I49">
        <f t="shared" si="0"/>
        <v>5.5</v>
      </c>
      <c r="J49">
        <f t="shared" si="1"/>
        <v>7.25</v>
      </c>
      <c r="K49">
        <f t="shared" si="2"/>
        <v>110.33</v>
      </c>
      <c r="L49">
        <f t="shared" si="3"/>
        <v>112.08</v>
      </c>
      <c r="M49">
        <f t="shared" si="4"/>
        <v>1.75</v>
      </c>
      <c r="N49">
        <f t="shared" si="5"/>
        <v>107.705</v>
      </c>
      <c r="O49">
        <f t="shared" si="6"/>
        <v>114.705</v>
      </c>
      <c r="P49" t="str">
        <f t="shared" si="7"/>
        <v/>
      </c>
    </row>
    <row r="50" spans="1:16">
      <c r="A50" s="21" t="s">
        <v>25</v>
      </c>
      <c r="B50" s="21" t="s">
        <v>36</v>
      </c>
      <c r="C50" s="21" t="s">
        <v>37</v>
      </c>
      <c r="D50" s="22">
        <v>41934</v>
      </c>
      <c r="E50" s="21">
        <v>117.58</v>
      </c>
      <c r="F50" s="21" t="s">
        <v>136</v>
      </c>
      <c r="G50" s="21">
        <v>6.4</v>
      </c>
      <c r="H50" s="21">
        <v>111.18</v>
      </c>
      <c r="I50">
        <f t="shared" si="0"/>
        <v>5.5</v>
      </c>
      <c r="J50">
        <f t="shared" si="1"/>
        <v>7.25</v>
      </c>
      <c r="K50">
        <f t="shared" si="2"/>
        <v>110.33</v>
      </c>
      <c r="L50">
        <f t="shared" si="3"/>
        <v>112.08</v>
      </c>
      <c r="M50">
        <f t="shared" si="4"/>
        <v>1.75</v>
      </c>
      <c r="N50">
        <f t="shared" si="5"/>
        <v>107.705</v>
      </c>
      <c r="O50">
        <f t="shared" si="6"/>
        <v>114.705</v>
      </c>
      <c r="P50" t="str">
        <f t="shared" si="7"/>
        <v/>
      </c>
    </row>
    <row r="51" spans="1:16">
      <c r="A51" s="21" t="s">
        <v>25</v>
      </c>
      <c r="B51" s="21" t="s">
        <v>36</v>
      </c>
      <c r="C51" s="21" t="s">
        <v>37</v>
      </c>
      <c r="D51" s="22">
        <v>42139</v>
      </c>
      <c r="E51" s="21">
        <v>117.58</v>
      </c>
      <c r="F51" s="21" t="s">
        <v>136</v>
      </c>
      <c r="G51" s="21">
        <v>6.35</v>
      </c>
      <c r="H51" s="21">
        <v>111.23</v>
      </c>
      <c r="I51">
        <f t="shared" si="0"/>
        <v>5.5</v>
      </c>
      <c r="J51">
        <f t="shared" si="1"/>
        <v>7.25</v>
      </c>
      <c r="K51">
        <f t="shared" si="2"/>
        <v>110.33</v>
      </c>
      <c r="L51">
        <f t="shared" si="3"/>
        <v>112.08</v>
      </c>
      <c r="M51">
        <f t="shared" si="4"/>
        <v>1.75</v>
      </c>
      <c r="N51">
        <f t="shared" si="5"/>
        <v>107.705</v>
      </c>
      <c r="O51">
        <f t="shared" si="6"/>
        <v>114.705</v>
      </c>
      <c r="P51" t="str">
        <f t="shared" si="7"/>
        <v/>
      </c>
    </row>
    <row r="52" spans="1:16">
      <c r="A52" s="21" t="s">
        <v>25</v>
      </c>
      <c r="B52" s="21" t="s">
        <v>36</v>
      </c>
      <c r="C52" s="21" t="s">
        <v>37</v>
      </c>
      <c r="D52" s="22">
        <v>42206</v>
      </c>
      <c r="E52" s="21">
        <v>117.58</v>
      </c>
      <c r="F52" s="21" t="s">
        <v>136</v>
      </c>
      <c r="G52" s="21">
        <v>4.28</v>
      </c>
      <c r="H52" s="21">
        <v>113.3</v>
      </c>
      <c r="I52">
        <f t="shared" si="0"/>
        <v>5.5</v>
      </c>
      <c r="J52">
        <f t="shared" si="1"/>
        <v>7.25</v>
      </c>
      <c r="K52">
        <f t="shared" si="2"/>
        <v>110.33</v>
      </c>
      <c r="L52">
        <f t="shared" si="3"/>
        <v>112.08</v>
      </c>
      <c r="M52">
        <f t="shared" si="4"/>
        <v>1.75</v>
      </c>
      <c r="N52">
        <f t="shared" si="5"/>
        <v>107.705</v>
      </c>
      <c r="O52">
        <f t="shared" si="6"/>
        <v>114.705</v>
      </c>
      <c r="P52" t="str">
        <f t="shared" si="7"/>
        <v/>
      </c>
    </row>
    <row r="53" spans="1:16">
      <c r="A53" s="21" t="s">
        <v>25</v>
      </c>
      <c r="B53" s="21" t="s">
        <v>36</v>
      </c>
      <c r="C53" s="21" t="s">
        <v>37</v>
      </c>
      <c r="D53" s="22">
        <v>42327</v>
      </c>
      <c r="E53" s="21">
        <v>117.58</v>
      </c>
      <c r="F53" s="21" t="s">
        <v>136</v>
      </c>
      <c r="G53" s="21">
        <v>7.61</v>
      </c>
      <c r="H53" s="21">
        <v>109.97</v>
      </c>
      <c r="I53">
        <f t="shared" si="0"/>
        <v>5.5</v>
      </c>
      <c r="J53">
        <f t="shared" si="1"/>
        <v>7.25</v>
      </c>
      <c r="K53">
        <f t="shared" si="2"/>
        <v>110.33</v>
      </c>
      <c r="L53">
        <f t="shared" si="3"/>
        <v>112.08</v>
      </c>
      <c r="M53">
        <f t="shared" si="4"/>
        <v>1.75</v>
      </c>
      <c r="N53">
        <f t="shared" si="5"/>
        <v>107.705</v>
      </c>
      <c r="O53">
        <f t="shared" si="6"/>
        <v>114.705</v>
      </c>
      <c r="P53" t="str">
        <f t="shared" si="7"/>
        <v/>
      </c>
    </row>
    <row r="54" spans="1:16">
      <c r="A54" s="21" t="s">
        <v>25</v>
      </c>
      <c r="B54" s="21" t="s">
        <v>36</v>
      </c>
      <c r="C54" s="21" t="s">
        <v>37</v>
      </c>
      <c r="D54" s="22">
        <v>42416</v>
      </c>
      <c r="E54" s="21">
        <v>117.58</v>
      </c>
      <c r="F54" s="21" t="s">
        <v>136</v>
      </c>
      <c r="G54" s="21">
        <v>7.73</v>
      </c>
      <c r="H54" s="21">
        <v>109.85</v>
      </c>
      <c r="I54">
        <f t="shared" si="0"/>
        <v>5.5</v>
      </c>
      <c r="J54">
        <f t="shared" si="1"/>
        <v>7.25</v>
      </c>
      <c r="K54">
        <f t="shared" si="2"/>
        <v>110.33</v>
      </c>
      <c r="L54">
        <f t="shared" si="3"/>
        <v>112.08</v>
      </c>
      <c r="M54">
        <f t="shared" si="4"/>
        <v>1.75</v>
      </c>
      <c r="N54">
        <f t="shared" si="5"/>
        <v>107.705</v>
      </c>
      <c r="O54">
        <f t="shared" si="6"/>
        <v>114.705</v>
      </c>
      <c r="P54" t="str">
        <f t="shared" si="7"/>
        <v/>
      </c>
    </row>
    <row r="55" spans="1:16">
      <c r="A55" s="21" t="s">
        <v>25</v>
      </c>
      <c r="B55" s="21" t="s">
        <v>36</v>
      </c>
      <c r="C55" s="21" t="s">
        <v>37</v>
      </c>
      <c r="D55" s="22">
        <v>42520</v>
      </c>
      <c r="E55" s="21">
        <v>117.58</v>
      </c>
      <c r="F55" s="21" t="s">
        <v>136</v>
      </c>
      <c r="G55" s="21">
        <v>6.33</v>
      </c>
      <c r="H55" s="21">
        <v>111.25</v>
      </c>
      <c r="I55">
        <f t="shared" si="0"/>
        <v>5.5</v>
      </c>
      <c r="J55">
        <f t="shared" si="1"/>
        <v>7.25</v>
      </c>
      <c r="K55">
        <f t="shared" si="2"/>
        <v>110.33</v>
      </c>
      <c r="L55">
        <f t="shared" si="3"/>
        <v>112.08</v>
      </c>
      <c r="M55">
        <f t="shared" si="4"/>
        <v>1.75</v>
      </c>
      <c r="N55">
        <f t="shared" si="5"/>
        <v>107.705</v>
      </c>
      <c r="O55">
        <f t="shared" si="6"/>
        <v>114.705</v>
      </c>
      <c r="P55" t="str">
        <f t="shared" si="7"/>
        <v/>
      </c>
    </row>
    <row r="56" spans="1:16">
      <c r="A56" s="21" t="s">
        <v>25</v>
      </c>
      <c r="B56" s="21" t="s">
        <v>36</v>
      </c>
      <c r="C56" s="21" t="s">
        <v>37</v>
      </c>
      <c r="D56" s="22">
        <v>42598</v>
      </c>
      <c r="E56" s="21">
        <v>117.58</v>
      </c>
      <c r="F56" s="21" t="s">
        <v>136</v>
      </c>
      <c r="G56" s="21">
        <v>5.85</v>
      </c>
      <c r="H56" s="21">
        <v>111.73</v>
      </c>
      <c r="I56">
        <f t="shared" si="0"/>
        <v>5.5</v>
      </c>
      <c r="J56">
        <f t="shared" si="1"/>
        <v>7.25</v>
      </c>
      <c r="K56">
        <f t="shared" si="2"/>
        <v>110.33</v>
      </c>
      <c r="L56">
        <f t="shared" si="3"/>
        <v>112.08</v>
      </c>
      <c r="M56">
        <f t="shared" si="4"/>
        <v>1.75</v>
      </c>
      <c r="N56">
        <f t="shared" si="5"/>
        <v>107.705</v>
      </c>
      <c r="O56">
        <f t="shared" si="6"/>
        <v>114.705</v>
      </c>
      <c r="P56" t="str">
        <f t="shared" si="7"/>
        <v/>
      </c>
    </row>
    <row r="57" spans="1:16">
      <c r="A57" s="21" t="s">
        <v>25</v>
      </c>
      <c r="B57" s="21" t="s">
        <v>36</v>
      </c>
      <c r="C57" s="21" t="s">
        <v>37</v>
      </c>
      <c r="D57" s="22">
        <v>42695</v>
      </c>
      <c r="E57" s="21">
        <v>117.58</v>
      </c>
      <c r="F57" s="21" t="s">
        <v>136</v>
      </c>
      <c r="G57" s="21">
        <v>7.45</v>
      </c>
      <c r="H57" s="21">
        <v>110.13</v>
      </c>
      <c r="I57">
        <f t="shared" si="0"/>
        <v>5.5</v>
      </c>
      <c r="J57">
        <f t="shared" si="1"/>
        <v>7.25</v>
      </c>
      <c r="K57">
        <f t="shared" si="2"/>
        <v>110.33</v>
      </c>
      <c r="L57">
        <f t="shared" si="3"/>
        <v>112.08</v>
      </c>
      <c r="M57">
        <f t="shared" si="4"/>
        <v>1.75</v>
      </c>
      <c r="N57">
        <f t="shared" si="5"/>
        <v>107.705</v>
      </c>
      <c r="O57">
        <f t="shared" si="6"/>
        <v>114.705</v>
      </c>
      <c r="P57" t="str">
        <f t="shared" si="7"/>
        <v/>
      </c>
    </row>
    <row r="58" spans="1:16">
      <c r="A58" s="21" t="s">
        <v>25</v>
      </c>
      <c r="B58" s="21" t="s">
        <v>36</v>
      </c>
      <c r="C58" s="21" t="s">
        <v>37</v>
      </c>
      <c r="D58" s="22">
        <v>42879</v>
      </c>
      <c r="E58" s="21">
        <v>117.58</v>
      </c>
      <c r="F58" s="21" t="s">
        <v>136</v>
      </c>
      <c r="G58" s="21">
        <v>5.92</v>
      </c>
      <c r="H58" s="21">
        <v>111.66</v>
      </c>
      <c r="I58">
        <f t="shared" si="0"/>
        <v>5.5</v>
      </c>
      <c r="J58">
        <f t="shared" si="1"/>
        <v>7.25</v>
      </c>
      <c r="K58">
        <f t="shared" si="2"/>
        <v>110.33</v>
      </c>
      <c r="L58">
        <f t="shared" si="3"/>
        <v>112.08</v>
      </c>
      <c r="M58">
        <f t="shared" si="4"/>
        <v>1.75</v>
      </c>
      <c r="N58">
        <f t="shared" si="5"/>
        <v>107.705</v>
      </c>
      <c r="O58">
        <f t="shared" si="6"/>
        <v>114.705</v>
      </c>
      <c r="P58" t="str">
        <f t="shared" si="7"/>
        <v/>
      </c>
    </row>
    <row r="59" spans="1:16">
      <c r="A59" s="21" t="s">
        <v>25</v>
      </c>
      <c r="B59" s="21" t="s">
        <v>36</v>
      </c>
      <c r="C59" s="21" t="s">
        <v>37</v>
      </c>
      <c r="D59" s="22">
        <v>42956</v>
      </c>
      <c r="E59" s="21">
        <v>117.58</v>
      </c>
      <c r="F59" s="21" t="s">
        <v>136</v>
      </c>
      <c r="G59" s="21">
        <v>3.8</v>
      </c>
      <c r="H59" s="21">
        <v>113.78</v>
      </c>
      <c r="I59">
        <f t="shared" si="0"/>
        <v>5.5</v>
      </c>
      <c r="J59">
        <f t="shared" si="1"/>
        <v>7.25</v>
      </c>
      <c r="K59">
        <f t="shared" si="2"/>
        <v>110.33</v>
      </c>
      <c r="L59">
        <f t="shared" si="3"/>
        <v>112.08</v>
      </c>
      <c r="M59">
        <f t="shared" si="4"/>
        <v>1.75</v>
      </c>
      <c r="N59">
        <f t="shared" si="5"/>
        <v>107.705</v>
      </c>
      <c r="O59">
        <f t="shared" si="6"/>
        <v>114.705</v>
      </c>
      <c r="P59" t="str">
        <f t="shared" si="7"/>
        <v/>
      </c>
    </row>
    <row r="60" spans="1:16">
      <c r="A60" s="21" t="s">
        <v>25</v>
      </c>
      <c r="B60" s="21" t="s">
        <v>36</v>
      </c>
      <c r="C60" s="21" t="s">
        <v>37</v>
      </c>
      <c r="D60" s="22">
        <v>43062</v>
      </c>
      <c r="E60" s="21">
        <v>117.58</v>
      </c>
      <c r="F60" s="21" t="s">
        <v>136</v>
      </c>
      <c r="G60" s="21">
        <v>7.44</v>
      </c>
      <c r="H60" s="21">
        <v>110.14</v>
      </c>
      <c r="I60">
        <f t="shared" si="0"/>
        <v>5.5</v>
      </c>
      <c r="J60">
        <f t="shared" si="1"/>
        <v>7.25</v>
      </c>
      <c r="K60">
        <f t="shared" si="2"/>
        <v>110.33</v>
      </c>
      <c r="L60">
        <f t="shared" si="3"/>
        <v>112.08</v>
      </c>
      <c r="M60">
        <f t="shared" si="4"/>
        <v>1.75</v>
      </c>
      <c r="N60">
        <f t="shared" si="5"/>
        <v>107.705</v>
      </c>
      <c r="O60">
        <f t="shared" si="6"/>
        <v>114.705</v>
      </c>
      <c r="P60" t="str">
        <f t="shared" si="7"/>
        <v/>
      </c>
    </row>
    <row r="61" spans="1:16">
      <c r="A61" s="21" t="s">
        <v>25</v>
      </c>
      <c r="B61" s="21" t="s">
        <v>36</v>
      </c>
      <c r="C61" s="21" t="s">
        <v>37</v>
      </c>
      <c r="D61" s="22">
        <v>43147</v>
      </c>
      <c r="E61" s="21">
        <v>117.58</v>
      </c>
      <c r="F61" s="21" t="s">
        <v>136</v>
      </c>
      <c r="G61" s="21">
        <v>7.25</v>
      </c>
      <c r="H61" s="21">
        <v>110.33</v>
      </c>
      <c r="I61">
        <f t="shared" si="0"/>
        <v>5.5</v>
      </c>
      <c r="J61">
        <f t="shared" si="1"/>
        <v>7.25</v>
      </c>
      <c r="K61">
        <f t="shared" si="2"/>
        <v>110.33</v>
      </c>
      <c r="L61">
        <f t="shared" si="3"/>
        <v>112.08</v>
      </c>
      <c r="M61">
        <f t="shared" si="4"/>
        <v>1.75</v>
      </c>
      <c r="N61">
        <f t="shared" si="5"/>
        <v>107.705</v>
      </c>
      <c r="O61">
        <f t="shared" si="6"/>
        <v>114.705</v>
      </c>
      <c r="P61" t="str">
        <f t="shared" si="7"/>
        <v/>
      </c>
    </row>
    <row r="62" spans="1:16">
      <c r="A62" s="21" t="s">
        <v>25</v>
      </c>
      <c r="B62" s="21" t="s">
        <v>36</v>
      </c>
      <c r="C62" s="21" t="s">
        <v>37</v>
      </c>
      <c r="D62" s="22">
        <v>43237</v>
      </c>
      <c r="E62" s="21">
        <v>117.58</v>
      </c>
      <c r="F62" s="21" t="s">
        <v>136</v>
      </c>
      <c r="G62" s="21">
        <v>5.75</v>
      </c>
      <c r="H62" s="21">
        <v>111.83</v>
      </c>
      <c r="I62">
        <f t="shared" si="0"/>
        <v>5.5</v>
      </c>
      <c r="J62">
        <f t="shared" si="1"/>
        <v>7.25</v>
      </c>
      <c r="K62">
        <f t="shared" si="2"/>
        <v>110.33</v>
      </c>
      <c r="L62">
        <f t="shared" si="3"/>
        <v>112.08</v>
      </c>
      <c r="M62">
        <f t="shared" si="4"/>
        <v>1.75</v>
      </c>
      <c r="N62">
        <f t="shared" si="5"/>
        <v>107.705</v>
      </c>
      <c r="O62">
        <f t="shared" si="6"/>
        <v>114.705</v>
      </c>
      <c r="P62" t="str">
        <f t="shared" si="7"/>
        <v/>
      </c>
    </row>
    <row r="63" spans="1:16">
      <c r="A63" s="21" t="s">
        <v>25</v>
      </c>
      <c r="B63" s="21" t="s">
        <v>36</v>
      </c>
      <c r="C63" s="21" t="s">
        <v>37</v>
      </c>
      <c r="D63" s="22">
        <v>43276</v>
      </c>
      <c r="E63" s="21">
        <v>117.58</v>
      </c>
      <c r="F63" s="21" t="s">
        <v>136</v>
      </c>
      <c r="G63" s="21">
        <v>5</v>
      </c>
      <c r="H63" s="21">
        <v>112.58</v>
      </c>
      <c r="I63">
        <f t="shared" si="0"/>
        <v>5.5</v>
      </c>
      <c r="J63">
        <f t="shared" si="1"/>
        <v>7.25</v>
      </c>
      <c r="K63">
        <f t="shared" si="2"/>
        <v>110.33</v>
      </c>
      <c r="L63">
        <f t="shared" si="3"/>
        <v>112.08</v>
      </c>
      <c r="M63">
        <f t="shared" si="4"/>
        <v>1.75</v>
      </c>
      <c r="N63">
        <f t="shared" si="5"/>
        <v>107.705</v>
      </c>
      <c r="O63">
        <f t="shared" si="6"/>
        <v>114.705</v>
      </c>
      <c r="P63" t="str">
        <f t="shared" si="7"/>
        <v/>
      </c>
    </row>
    <row r="64" spans="1:16">
      <c r="A64" s="21" t="s">
        <v>25</v>
      </c>
      <c r="B64" s="21" t="s">
        <v>36</v>
      </c>
      <c r="C64" s="21" t="s">
        <v>37</v>
      </c>
      <c r="D64" s="22">
        <v>43305</v>
      </c>
      <c r="E64" s="21">
        <v>117.58</v>
      </c>
      <c r="F64" s="21" t="s">
        <v>136</v>
      </c>
      <c r="G64" s="21">
        <v>4.1399999999999997</v>
      </c>
      <c r="H64" s="21">
        <v>113.44</v>
      </c>
      <c r="I64">
        <f t="shared" si="0"/>
        <v>5.5</v>
      </c>
      <c r="J64">
        <f t="shared" si="1"/>
        <v>7.25</v>
      </c>
      <c r="K64">
        <f t="shared" si="2"/>
        <v>110.33</v>
      </c>
      <c r="L64">
        <f t="shared" si="3"/>
        <v>112.08</v>
      </c>
      <c r="M64">
        <f t="shared" si="4"/>
        <v>1.75</v>
      </c>
      <c r="N64">
        <f t="shared" si="5"/>
        <v>107.705</v>
      </c>
      <c r="O64">
        <f t="shared" si="6"/>
        <v>114.705</v>
      </c>
      <c r="P64" t="str">
        <f t="shared" si="7"/>
        <v/>
      </c>
    </row>
    <row r="65" spans="1:16">
      <c r="A65" s="21" t="s">
        <v>25</v>
      </c>
      <c r="B65" s="21" t="s">
        <v>36</v>
      </c>
      <c r="C65" s="21" t="s">
        <v>37</v>
      </c>
      <c r="D65" s="22">
        <v>43334</v>
      </c>
      <c r="E65" s="21">
        <v>117.58</v>
      </c>
      <c r="F65" s="21" t="s">
        <v>136</v>
      </c>
      <c r="G65" s="21">
        <v>4.2</v>
      </c>
      <c r="H65" s="21">
        <v>113.38</v>
      </c>
      <c r="I65">
        <f t="shared" si="0"/>
        <v>5.5</v>
      </c>
      <c r="J65">
        <f t="shared" si="1"/>
        <v>7.25</v>
      </c>
      <c r="K65">
        <f t="shared" si="2"/>
        <v>110.33</v>
      </c>
      <c r="L65">
        <f t="shared" si="3"/>
        <v>112.08</v>
      </c>
      <c r="M65">
        <f t="shared" si="4"/>
        <v>1.75</v>
      </c>
      <c r="N65">
        <f t="shared" si="5"/>
        <v>107.705</v>
      </c>
      <c r="O65">
        <f t="shared" si="6"/>
        <v>114.705</v>
      </c>
      <c r="P65" t="str">
        <f t="shared" si="7"/>
        <v/>
      </c>
    </row>
    <row r="66" spans="1:16">
      <c r="A66" s="21" t="s">
        <v>25</v>
      </c>
      <c r="B66" s="21" t="s">
        <v>36</v>
      </c>
      <c r="C66" s="21" t="s">
        <v>37</v>
      </c>
      <c r="D66" s="22">
        <v>43398</v>
      </c>
      <c r="E66" s="21">
        <v>117.58</v>
      </c>
      <c r="F66" s="21" t="s">
        <v>136</v>
      </c>
      <c r="G66" s="21">
        <v>6.6</v>
      </c>
      <c r="H66" s="21">
        <v>110.98</v>
      </c>
      <c r="I66">
        <f t="shared" si="0"/>
        <v>5.5</v>
      </c>
      <c r="J66">
        <f t="shared" si="1"/>
        <v>7.25</v>
      </c>
      <c r="K66">
        <f t="shared" si="2"/>
        <v>110.33</v>
      </c>
      <c r="L66">
        <f t="shared" si="3"/>
        <v>112.08</v>
      </c>
      <c r="M66">
        <f t="shared" si="4"/>
        <v>1.75</v>
      </c>
      <c r="N66">
        <f t="shared" si="5"/>
        <v>107.705</v>
      </c>
      <c r="O66">
        <f t="shared" si="6"/>
        <v>114.705</v>
      </c>
      <c r="P66" t="str">
        <f t="shared" si="7"/>
        <v/>
      </c>
    </row>
    <row r="67" spans="1:16">
      <c r="A67" s="21" t="s">
        <v>25</v>
      </c>
      <c r="B67" s="21" t="s">
        <v>36</v>
      </c>
      <c r="C67" s="21" t="s">
        <v>37</v>
      </c>
      <c r="D67" s="22">
        <v>43432</v>
      </c>
      <c r="E67" s="21">
        <v>117.58</v>
      </c>
      <c r="F67" s="21" t="s">
        <v>136</v>
      </c>
      <c r="G67" s="21">
        <v>7.5</v>
      </c>
      <c r="H67" s="21">
        <v>110.08</v>
      </c>
      <c r="I67">
        <f t="shared" ref="I67:I130" si="8">VLOOKUP($C67,$U$1:$Y$42,2,FALSE)</f>
        <v>5.5</v>
      </c>
      <c r="J67">
        <f t="shared" ref="J67:J130" si="9">VLOOKUP($C67,$U$1:$Y$42,3,FALSE)</f>
        <v>7.25</v>
      </c>
      <c r="K67">
        <f t="shared" ref="K67:K130" si="10">VLOOKUP($C67,$U$1:$Y$42,4,FALSE)</f>
        <v>110.33</v>
      </c>
      <c r="L67">
        <f t="shared" ref="L67:L130" si="11">VLOOKUP($C67,$U$1:$Y$42,5,FALSE)</f>
        <v>112.08</v>
      </c>
      <c r="M67">
        <f t="shared" ref="M67:M130" si="12">L67-K67</f>
        <v>1.75</v>
      </c>
      <c r="N67">
        <f t="shared" ref="N67:N130" si="13">K67-M67*1.5</f>
        <v>107.705</v>
      </c>
      <c r="O67">
        <f t="shared" ref="O67:O130" si="14">L67+M67*1.5</f>
        <v>114.705</v>
      </c>
      <c r="P67" t="str">
        <f t="shared" ref="P67:P130" si="15">IF(OR(H67&lt;N67,H67&gt;O67), "OUTLIER", "")</f>
        <v/>
      </c>
    </row>
    <row r="68" spans="1:16">
      <c r="A68" s="21" t="s">
        <v>25</v>
      </c>
      <c r="B68" s="21" t="s">
        <v>36</v>
      </c>
      <c r="C68" s="21" t="s">
        <v>37</v>
      </c>
      <c r="D68" s="22">
        <v>43524</v>
      </c>
      <c r="E68" s="21">
        <v>117.58</v>
      </c>
      <c r="F68" s="21" t="s">
        <v>136</v>
      </c>
      <c r="G68" s="21">
        <v>8.1999999999999993</v>
      </c>
      <c r="H68" s="21">
        <v>109.38</v>
      </c>
      <c r="I68">
        <f t="shared" si="8"/>
        <v>5.5</v>
      </c>
      <c r="J68">
        <f t="shared" si="9"/>
        <v>7.25</v>
      </c>
      <c r="K68">
        <f t="shared" si="10"/>
        <v>110.33</v>
      </c>
      <c r="L68">
        <f t="shared" si="11"/>
        <v>112.08</v>
      </c>
      <c r="M68">
        <f t="shared" si="12"/>
        <v>1.75</v>
      </c>
      <c r="N68">
        <f t="shared" si="13"/>
        <v>107.705</v>
      </c>
      <c r="O68">
        <f t="shared" si="14"/>
        <v>114.705</v>
      </c>
      <c r="P68" t="str">
        <f t="shared" si="15"/>
        <v/>
      </c>
    </row>
    <row r="69" spans="1:16">
      <c r="A69" s="21" t="s">
        <v>25</v>
      </c>
      <c r="B69" s="21" t="s">
        <v>36</v>
      </c>
      <c r="C69" s="21" t="s">
        <v>37</v>
      </c>
      <c r="D69" s="22">
        <v>43601</v>
      </c>
      <c r="E69" s="21">
        <v>117.58</v>
      </c>
      <c r="F69" s="21" t="s">
        <v>136</v>
      </c>
      <c r="G69" s="21">
        <v>6.9</v>
      </c>
      <c r="H69" s="21">
        <v>110.68</v>
      </c>
      <c r="I69">
        <f t="shared" si="8"/>
        <v>5.5</v>
      </c>
      <c r="J69">
        <f t="shared" si="9"/>
        <v>7.25</v>
      </c>
      <c r="K69">
        <f t="shared" si="10"/>
        <v>110.33</v>
      </c>
      <c r="L69">
        <f t="shared" si="11"/>
        <v>112.08</v>
      </c>
      <c r="M69">
        <f t="shared" si="12"/>
        <v>1.75</v>
      </c>
      <c r="N69">
        <f t="shared" si="13"/>
        <v>107.705</v>
      </c>
      <c r="O69">
        <f t="shared" si="14"/>
        <v>114.705</v>
      </c>
      <c r="P69" t="str">
        <f t="shared" si="15"/>
        <v/>
      </c>
    </row>
    <row r="70" spans="1:16">
      <c r="A70" s="21" t="s">
        <v>25</v>
      </c>
      <c r="B70" s="21" t="s">
        <v>36</v>
      </c>
      <c r="C70" s="21" t="s">
        <v>37</v>
      </c>
      <c r="D70" s="22">
        <v>43700</v>
      </c>
      <c r="E70" s="21">
        <v>117.58</v>
      </c>
      <c r="F70" s="21" t="s">
        <v>136</v>
      </c>
      <c r="G70" s="21">
        <v>4</v>
      </c>
      <c r="H70" s="21">
        <v>113.58</v>
      </c>
      <c r="I70">
        <f t="shared" si="8"/>
        <v>5.5</v>
      </c>
      <c r="J70">
        <f t="shared" si="9"/>
        <v>7.25</v>
      </c>
      <c r="K70">
        <f t="shared" si="10"/>
        <v>110.33</v>
      </c>
      <c r="L70">
        <f t="shared" si="11"/>
        <v>112.08</v>
      </c>
      <c r="M70">
        <f t="shared" si="12"/>
        <v>1.75</v>
      </c>
      <c r="N70">
        <f t="shared" si="13"/>
        <v>107.705</v>
      </c>
      <c r="O70">
        <f t="shared" si="14"/>
        <v>114.705</v>
      </c>
      <c r="P70" t="str">
        <f t="shared" si="15"/>
        <v/>
      </c>
    </row>
    <row r="71" spans="1:16">
      <c r="A71" s="21" t="s">
        <v>25</v>
      </c>
      <c r="B71" s="21" t="s">
        <v>36</v>
      </c>
      <c r="C71" s="21" t="s">
        <v>37</v>
      </c>
      <c r="D71" s="22">
        <v>43762</v>
      </c>
      <c r="E71" s="21">
        <v>117.58</v>
      </c>
      <c r="F71" s="21" t="s">
        <v>136</v>
      </c>
      <c r="G71" s="21">
        <v>6</v>
      </c>
      <c r="H71" s="21">
        <v>111.58</v>
      </c>
      <c r="I71">
        <f t="shared" si="8"/>
        <v>5.5</v>
      </c>
      <c r="J71">
        <f t="shared" si="9"/>
        <v>7.25</v>
      </c>
      <c r="K71">
        <f t="shared" si="10"/>
        <v>110.33</v>
      </c>
      <c r="L71">
        <f t="shared" si="11"/>
        <v>112.08</v>
      </c>
      <c r="M71">
        <f t="shared" si="12"/>
        <v>1.75</v>
      </c>
      <c r="N71">
        <f t="shared" si="13"/>
        <v>107.705</v>
      </c>
      <c r="O71">
        <f t="shared" si="14"/>
        <v>114.705</v>
      </c>
      <c r="P71" t="str">
        <f t="shared" si="15"/>
        <v/>
      </c>
    </row>
    <row r="72" spans="1:16">
      <c r="A72" s="21" t="s">
        <v>25</v>
      </c>
      <c r="B72" s="21" t="s">
        <v>36</v>
      </c>
      <c r="C72" s="21" t="s">
        <v>37</v>
      </c>
      <c r="D72" s="22">
        <v>43799</v>
      </c>
      <c r="E72" s="21">
        <v>117.58</v>
      </c>
      <c r="F72" s="21" t="s">
        <v>136</v>
      </c>
      <c r="G72" s="21">
        <v>6.95</v>
      </c>
      <c r="H72" s="21">
        <v>110.63</v>
      </c>
      <c r="I72">
        <f t="shared" si="8"/>
        <v>5.5</v>
      </c>
      <c r="J72">
        <f t="shared" si="9"/>
        <v>7.25</v>
      </c>
      <c r="K72">
        <f t="shared" si="10"/>
        <v>110.33</v>
      </c>
      <c r="L72">
        <f t="shared" si="11"/>
        <v>112.08</v>
      </c>
      <c r="M72">
        <f t="shared" si="12"/>
        <v>1.75</v>
      </c>
      <c r="N72">
        <f t="shared" si="13"/>
        <v>107.705</v>
      </c>
      <c r="O72">
        <f t="shared" si="14"/>
        <v>114.705</v>
      </c>
      <c r="P72" t="str">
        <f t="shared" si="15"/>
        <v/>
      </c>
    </row>
    <row r="73" spans="1:16">
      <c r="A73" s="21" t="s">
        <v>25</v>
      </c>
      <c r="B73" s="21" t="s">
        <v>36</v>
      </c>
      <c r="C73" s="21" t="s">
        <v>37</v>
      </c>
      <c r="D73" s="22">
        <v>44118</v>
      </c>
      <c r="E73" s="21">
        <v>117.58</v>
      </c>
      <c r="F73" s="21" t="s">
        <v>136</v>
      </c>
      <c r="G73" s="21">
        <v>6.03</v>
      </c>
      <c r="H73" s="21">
        <v>111.55</v>
      </c>
      <c r="I73">
        <f t="shared" si="8"/>
        <v>5.5</v>
      </c>
      <c r="J73">
        <f t="shared" si="9"/>
        <v>7.25</v>
      </c>
      <c r="K73">
        <f t="shared" si="10"/>
        <v>110.33</v>
      </c>
      <c r="L73">
        <f t="shared" si="11"/>
        <v>112.08</v>
      </c>
      <c r="M73">
        <f t="shared" si="12"/>
        <v>1.75</v>
      </c>
      <c r="N73">
        <f t="shared" si="13"/>
        <v>107.705</v>
      </c>
      <c r="O73">
        <f t="shared" si="14"/>
        <v>114.705</v>
      </c>
      <c r="P73" t="str">
        <f t="shared" si="15"/>
        <v/>
      </c>
    </row>
    <row r="74" spans="1:16">
      <c r="A74" s="21" t="s">
        <v>25</v>
      </c>
      <c r="B74" s="21" t="s">
        <v>42</v>
      </c>
      <c r="C74" s="21" t="s">
        <v>47</v>
      </c>
      <c r="D74" s="22">
        <v>43430</v>
      </c>
      <c r="E74" s="21">
        <v>108.154</v>
      </c>
      <c r="F74" s="21" t="s">
        <v>136</v>
      </c>
      <c r="G74" s="21">
        <v>2.33</v>
      </c>
      <c r="H74" s="21">
        <v>105.824</v>
      </c>
      <c r="I74">
        <f t="shared" si="8"/>
        <v>1.99</v>
      </c>
      <c r="J74">
        <f t="shared" si="9"/>
        <v>2.57</v>
      </c>
      <c r="K74">
        <f t="shared" si="10"/>
        <v>105.584</v>
      </c>
      <c r="L74">
        <f t="shared" si="11"/>
        <v>106.164</v>
      </c>
      <c r="M74">
        <f t="shared" si="12"/>
        <v>0.57999999999999829</v>
      </c>
      <c r="N74">
        <f t="shared" si="13"/>
        <v>104.714</v>
      </c>
      <c r="O74">
        <f t="shared" si="14"/>
        <v>107.03399999999999</v>
      </c>
      <c r="P74" t="str">
        <f t="shared" si="15"/>
        <v/>
      </c>
    </row>
    <row r="75" spans="1:16">
      <c r="A75" s="21" t="s">
        <v>25</v>
      </c>
      <c r="B75" s="21" t="s">
        <v>42</v>
      </c>
      <c r="C75" s="21" t="s">
        <v>47</v>
      </c>
      <c r="D75" s="22">
        <v>43487</v>
      </c>
      <c r="E75" s="21">
        <v>108.154</v>
      </c>
      <c r="F75" s="21" t="s">
        <v>136</v>
      </c>
      <c r="G75" s="21">
        <v>2.86</v>
      </c>
      <c r="H75" s="21">
        <v>105.294</v>
      </c>
      <c r="I75">
        <f t="shared" si="8"/>
        <v>1.99</v>
      </c>
      <c r="J75">
        <f t="shared" si="9"/>
        <v>2.57</v>
      </c>
      <c r="K75">
        <f t="shared" si="10"/>
        <v>105.584</v>
      </c>
      <c r="L75">
        <f t="shared" si="11"/>
        <v>106.164</v>
      </c>
      <c r="M75">
        <f t="shared" si="12"/>
        <v>0.57999999999999829</v>
      </c>
      <c r="N75">
        <f t="shared" si="13"/>
        <v>104.714</v>
      </c>
      <c r="O75">
        <f t="shared" si="14"/>
        <v>107.03399999999999</v>
      </c>
      <c r="P75" t="str">
        <f t="shared" si="15"/>
        <v/>
      </c>
    </row>
    <row r="76" spans="1:16">
      <c r="A76" s="21" t="s">
        <v>25</v>
      </c>
      <c r="B76" s="21" t="s">
        <v>42</v>
      </c>
      <c r="C76" s="21" t="s">
        <v>47</v>
      </c>
      <c r="D76" s="22">
        <v>43515</v>
      </c>
      <c r="E76" s="21">
        <v>108.154</v>
      </c>
      <c r="F76" s="21" t="s">
        <v>136</v>
      </c>
      <c r="G76" s="21">
        <v>3.07</v>
      </c>
      <c r="H76" s="21">
        <v>105.084</v>
      </c>
      <c r="I76">
        <f t="shared" si="8"/>
        <v>1.99</v>
      </c>
      <c r="J76">
        <f t="shared" si="9"/>
        <v>2.57</v>
      </c>
      <c r="K76">
        <f t="shared" si="10"/>
        <v>105.584</v>
      </c>
      <c r="L76">
        <f t="shared" si="11"/>
        <v>106.164</v>
      </c>
      <c r="M76">
        <f t="shared" si="12"/>
        <v>0.57999999999999829</v>
      </c>
      <c r="N76">
        <f t="shared" si="13"/>
        <v>104.714</v>
      </c>
      <c r="O76">
        <f t="shared" si="14"/>
        <v>107.03399999999999</v>
      </c>
      <c r="P76" t="str">
        <f t="shared" si="15"/>
        <v/>
      </c>
    </row>
    <row r="77" spans="1:16">
      <c r="A77" s="21" t="s">
        <v>25</v>
      </c>
      <c r="B77" s="21" t="s">
        <v>42</v>
      </c>
      <c r="C77" s="21" t="s">
        <v>47</v>
      </c>
      <c r="D77" s="22">
        <v>43545</v>
      </c>
      <c r="E77" s="21">
        <v>108.154</v>
      </c>
      <c r="F77" s="21" t="s">
        <v>136</v>
      </c>
      <c r="G77" s="21">
        <v>3.34</v>
      </c>
      <c r="H77" s="21">
        <v>104.81399999999999</v>
      </c>
      <c r="I77">
        <f t="shared" si="8"/>
        <v>1.99</v>
      </c>
      <c r="J77">
        <f t="shared" si="9"/>
        <v>2.57</v>
      </c>
      <c r="K77">
        <f t="shared" si="10"/>
        <v>105.584</v>
      </c>
      <c r="L77">
        <f t="shared" si="11"/>
        <v>106.164</v>
      </c>
      <c r="M77">
        <f t="shared" si="12"/>
        <v>0.57999999999999829</v>
      </c>
      <c r="N77">
        <f t="shared" si="13"/>
        <v>104.714</v>
      </c>
      <c r="O77">
        <f t="shared" si="14"/>
        <v>107.03399999999999</v>
      </c>
      <c r="P77" t="str">
        <f t="shared" si="15"/>
        <v/>
      </c>
    </row>
    <row r="78" spans="1:16">
      <c r="A78" s="21" t="s">
        <v>25</v>
      </c>
      <c r="B78" s="21" t="s">
        <v>42</v>
      </c>
      <c r="C78" s="21" t="s">
        <v>47</v>
      </c>
      <c r="D78" s="22">
        <v>43615</v>
      </c>
      <c r="E78" s="21">
        <v>108.154</v>
      </c>
      <c r="F78" s="21" t="s">
        <v>136</v>
      </c>
      <c r="G78" s="21">
        <v>2.85</v>
      </c>
      <c r="H78" s="21">
        <v>105.304</v>
      </c>
      <c r="I78">
        <f t="shared" si="8"/>
        <v>1.99</v>
      </c>
      <c r="J78">
        <f t="shared" si="9"/>
        <v>2.57</v>
      </c>
      <c r="K78">
        <f t="shared" si="10"/>
        <v>105.584</v>
      </c>
      <c r="L78">
        <f t="shared" si="11"/>
        <v>106.164</v>
      </c>
      <c r="M78">
        <f t="shared" si="12"/>
        <v>0.57999999999999829</v>
      </c>
      <c r="N78">
        <f t="shared" si="13"/>
        <v>104.714</v>
      </c>
      <c r="O78">
        <f t="shared" si="14"/>
        <v>107.03399999999999</v>
      </c>
      <c r="P78" t="str">
        <f t="shared" si="15"/>
        <v/>
      </c>
    </row>
    <row r="79" spans="1:16">
      <c r="A79" s="21" t="s">
        <v>25</v>
      </c>
      <c r="B79" s="21" t="s">
        <v>42</v>
      </c>
      <c r="C79" s="21" t="s">
        <v>47</v>
      </c>
      <c r="D79" s="22">
        <v>43641</v>
      </c>
      <c r="E79" s="21">
        <v>108.154</v>
      </c>
      <c r="F79" s="21" t="s">
        <v>136</v>
      </c>
      <c r="G79" s="21">
        <v>2.1</v>
      </c>
      <c r="H79" s="21">
        <v>106.054</v>
      </c>
      <c r="I79">
        <f t="shared" si="8"/>
        <v>1.99</v>
      </c>
      <c r="J79">
        <f t="shared" si="9"/>
        <v>2.57</v>
      </c>
      <c r="K79">
        <f t="shared" si="10"/>
        <v>105.584</v>
      </c>
      <c r="L79">
        <f t="shared" si="11"/>
        <v>106.164</v>
      </c>
      <c r="M79">
        <f t="shared" si="12"/>
        <v>0.57999999999999829</v>
      </c>
      <c r="N79">
        <f t="shared" si="13"/>
        <v>104.714</v>
      </c>
      <c r="O79">
        <f t="shared" si="14"/>
        <v>107.03399999999999</v>
      </c>
      <c r="P79" t="str">
        <f t="shared" si="15"/>
        <v/>
      </c>
    </row>
    <row r="80" spans="1:16">
      <c r="A80" s="21" t="s">
        <v>25</v>
      </c>
      <c r="B80" s="21" t="s">
        <v>42</v>
      </c>
      <c r="C80" s="21" t="s">
        <v>47</v>
      </c>
      <c r="D80" s="22">
        <v>43670</v>
      </c>
      <c r="E80" s="21">
        <v>108.154</v>
      </c>
      <c r="F80" s="21" t="s">
        <v>136</v>
      </c>
      <c r="G80" s="21">
        <v>1.45</v>
      </c>
      <c r="H80" s="21">
        <v>106.70399999999999</v>
      </c>
      <c r="I80">
        <f t="shared" si="8"/>
        <v>1.99</v>
      </c>
      <c r="J80">
        <f t="shared" si="9"/>
        <v>2.57</v>
      </c>
      <c r="K80">
        <f t="shared" si="10"/>
        <v>105.584</v>
      </c>
      <c r="L80">
        <f t="shared" si="11"/>
        <v>106.164</v>
      </c>
      <c r="M80">
        <f t="shared" si="12"/>
        <v>0.57999999999999829</v>
      </c>
      <c r="N80">
        <f t="shared" si="13"/>
        <v>104.714</v>
      </c>
      <c r="O80">
        <f t="shared" si="14"/>
        <v>107.03399999999999</v>
      </c>
      <c r="P80" t="str">
        <f t="shared" si="15"/>
        <v/>
      </c>
    </row>
    <row r="81" spans="1:16">
      <c r="A81" s="21" t="s">
        <v>25</v>
      </c>
      <c r="B81" s="21" t="s">
        <v>42</v>
      </c>
      <c r="C81" s="21" t="s">
        <v>47</v>
      </c>
      <c r="D81" s="22">
        <v>43704</v>
      </c>
      <c r="E81" s="21">
        <v>108.154</v>
      </c>
      <c r="F81" s="21" t="s">
        <v>136</v>
      </c>
      <c r="G81" s="21">
        <v>1.39</v>
      </c>
      <c r="H81" s="21">
        <v>106.764</v>
      </c>
      <c r="I81">
        <f t="shared" si="8"/>
        <v>1.99</v>
      </c>
      <c r="J81">
        <f t="shared" si="9"/>
        <v>2.57</v>
      </c>
      <c r="K81">
        <f t="shared" si="10"/>
        <v>105.584</v>
      </c>
      <c r="L81">
        <f t="shared" si="11"/>
        <v>106.164</v>
      </c>
      <c r="M81">
        <f t="shared" si="12"/>
        <v>0.57999999999999829</v>
      </c>
      <c r="N81">
        <f t="shared" si="13"/>
        <v>104.714</v>
      </c>
      <c r="O81">
        <f t="shared" si="14"/>
        <v>107.03399999999999</v>
      </c>
      <c r="P81" t="str">
        <f t="shared" si="15"/>
        <v/>
      </c>
    </row>
    <row r="82" spans="1:16">
      <c r="A82" s="21" t="s">
        <v>25</v>
      </c>
      <c r="B82" s="21" t="s">
        <v>42</v>
      </c>
      <c r="C82" s="21" t="s">
        <v>47</v>
      </c>
      <c r="D82" s="22">
        <v>43727</v>
      </c>
      <c r="E82" s="21">
        <v>108.154</v>
      </c>
      <c r="F82" s="21" t="s">
        <v>136</v>
      </c>
      <c r="G82" s="21">
        <v>2.0699999999999998</v>
      </c>
      <c r="H82" s="21">
        <v>106.084</v>
      </c>
      <c r="I82">
        <f t="shared" si="8"/>
        <v>1.99</v>
      </c>
      <c r="J82">
        <f t="shared" si="9"/>
        <v>2.57</v>
      </c>
      <c r="K82">
        <f t="shared" si="10"/>
        <v>105.584</v>
      </c>
      <c r="L82">
        <f t="shared" si="11"/>
        <v>106.164</v>
      </c>
      <c r="M82">
        <f t="shared" si="12"/>
        <v>0.57999999999999829</v>
      </c>
      <c r="N82">
        <f t="shared" si="13"/>
        <v>104.714</v>
      </c>
      <c r="O82">
        <f t="shared" si="14"/>
        <v>107.03399999999999</v>
      </c>
      <c r="P82" t="str">
        <f t="shared" si="15"/>
        <v/>
      </c>
    </row>
    <row r="83" spans="1:16">
      <c r="A83" s="21" t="s">
        <v>25</v>
      </c>
      <c r="B83" s="21" t="s">
        <v>42</v>
      </c>
      <c r="C83" s="21" t="s">
        <v>47</v>
      </c>
      <c r="D83" s="22">
        <v>43760</v>
      </c>
      <c r="E83" s="21">
        <v>108.154</v>
      </c>
      <c r="F83" s="21" t="s">
        <v>136</v>
      </c>
      <c r="G83" s="21">
        <v>2.37</v>
      </c>
      <c r="H83" s="21">
        <v>105.78400000000001</v>
      </c>
      <c r="I83">
        <f t="shared" si="8"/>
        <v>1.99</v>
      </c>
      <c r="J83">
        <f t="shared" si="9"/>
        <v>2.57</v>
      </c>
      <c r="K83">
        <f t="shared" si="10"/>
        <v>105.584</v>
      </c>
      <c r="L83">
        <f t="shared" si="11"/>
        <v>106.164</v>
      </c>
      <c r="M83">
        <f t="shared" si="12"/>
        <v>0.57999999999999829</v>
      </c>
      <c r="N83">
        <f t="shared" si="13"/>
        <v>104.714</v>
      </c>
      <c r="O83">
        <f t="shared" si="14"/>
        <v>107.03399999999999</v>
      </c>
      <c r="P83" t="str">
        <f t="shared" si="15"/>
        <v/>
      </c>
    </row>
    <row r="84" spans="1:16">
      <c r="A84" s="21" t="s">
        <v>25</v>
      </c>
      <c r="B84" s="21" t="s">
        <v>42</v>
      </c>
      <c r="C84" s="21" t="s">
        <v>47</v>
      </c>
      <c r="D84" s="22">
        <v>43796</v>
      </c>
      <c r="E84" s="21">
        <v>108.154</v>
      </c>
      <c r="F84" s="21" t="s">
        <v>136</v>
      </c>
      <c r="G84" s="21">
        <v>1.99</v>
      </c>
      <c r="H84" s="21">
        <v>106.164</v>
      </c>
      <c r="I84">
        <f t="shared" si="8"/>
        <v>1.99</v>
      </c>
      <c r="J84">
        <f t="shared" si="9"/>
        <v>2.57</v>
      </c>
      <c r="K84">
        <f t="shared" si="10"/>
        <v>105.584</v>
      </c>
      <c r="L84">
        <f t="shared" si="11"/>
        <v>106.164</v>
      </c>
      <c r="M84">
        <f t="shared" si="12"/>
        <v>0.57999999999999829</v>
      </c>
      <c r="N84">
        <f t="shared" si="13"/>
        <v>104.714</v>
      </c>
      <c r="O84">
        <f t="shared" si="14"/>
        <v>107.03399999999999</v>
      </c>
      <c r="P84" t="str">
        <f t="shared" si="15"/>
        <v/>
      </c>
    </row>
    <row r="85" spans="1:16">
      <c r="A85" s="21" t="s">
        <v>25</v>
      </c>
      <c r="B85" s="21" t="s">
        <v>42</v>
      </c>
      <c r="C85" s="21" t="s">
        <v>47</v>
      </c>
      <c r="D85" s="22">
        <v>43817</v>
      </c>
      <c r="E85" s="21">
        <v>108.154</v>
      </c>
      <c r="F85" s="21" t="s">
        <v>136</v>
      </c>
      <c r="G85" s="21">
        <v>2.1800000000000002</v>
      </c>
      <c r="H85" s="21">
        <v>105.974</v>
      </c>
      <c r="I85">
        <f t="shared" si="8"/>
        <v>1.99</v>
      </c>
      <c r="J85">
        <f t="shared" si="9"/>
        <v>2.57</v>
      </c>
      <c r="K85">
        <f t="shared" si="10"/>
        <v>105.584</v>
      </c>
      <c r="L85">
        <f t="shared" si="11"/>
        <v>106.164</v>
      </c>
      <c r="M85">
        <f t="shared" si="12"/>
        <v>0.57999999999999829</v>
      </c>
      <c r="N85">
        <f t="shared" si="13"/>
        <v>104.714</v>
      </c>
      <c r="O85">
        <f t="shared" si="14"/>
        <v>107.03399999999999</v>
      </c>
      <c r="P85" t="str">
        <f t="shared" si="15"/>
        <v/>
      </c>
    </row>
    <row r="86" spans="1:16">
      <c r="A86" s="21" t="s">
        <v>25</v>
      </c>
      <c r="B86" s="21" t="s">
        <v>42</v>
      </c>
      <c r="C86" s="21" t="s">
        <v>47</v>
      </c>
      <c r="D86" s="22">
        <v>43858</v>
      </c>
      <c r="E86" s="21">
        <v>108.154</v>
      </c>
      <c r="F86" s="21" t="s">
        <v>136</v>
      </c>
      <c r="G86" s="21">
        <v>2.57</v>
      </c>
      <c r="H86" s="21">
        <v>105.584</v>
      </c>
      <c r="I86">
        <f t="shared" si="8"/>
        <v>1.99</v>
      </c>
      <c r="J86">
        <f t="shared" si="9"/>
        <v>2.57</v>
      </c>
      <c r="K86">
        <f t="shared" si="10"/>
        <v>105.584</v>
      </c>
      <c r="L86">
        <f t="shared" si="11"/>
        <v>106.164</v>
      </c>
      <c r="M86">
        <f t="shared" si="12"/>
        <v>0.57999999999999829</v>
      </c>
      <c r="N86">
        <f t="shared" si="13"/>
        <v>104.714</v>
      </c>
      <c r="O86">
        <f t="shared" si="14"/>
        <v>107.03399999999999</v>
      </c>
      <c r="P86" t="str">
        <f t="shared" si="15"/>
        <v/>
      </c>
    </row>
    <row r="87" spans="1:16">
      <c r="A87" s="21" t="s">
        <v>25</v>
      </c>
      <c r="B87" s="21" t="s">
        <v>42</v>
      </c>
      <c r="C87" s="21" t="s">
        <v>47</v>
      </c>
      <c r="D87" s="22">
        <v>44006</v>
      </c>
      <c r="E87" s="21">
        <v>108.154</v>
      </c>
      <c r="F87" s="21" t="s">
        <v>136</v>
      </c>
      <c r="G87" s="21">
        <v>1.93</v>
      </c>
      <c r="H87" s="21">
        <v>106.224</v>
      </c>
      <c r="I87">
        <f t="shared" si="8"/>
        <v>1.99</v>
      </c>
      <c r="J87">
        <f t="shared" si="9"/>
        <v>2.57</v>
      </c>
      <c r="K87">
        <f t="shared" si="10"/>
        <v>105.584</v>
      </c>
      <c r="L87">
        <f t="shared" si="11"/>
        <v>106.164</v>
      </c>
      <c r="M87">
        <f t="shared" si="12"/>
        <v>0.57999999999999829</v>
      </c>
      <c r="N87">
        <f t="shared" si="13"/>
        <v>104.714</v>
      </c>
      <c r="O87">
        <f t="shared" si="14"/>
        <v>107.03399999999999</v>
      </c>
      <c r="P87" t="str">
        <f t="shared" si="15"/>
        <v/>
      </c>
    </row>
    <row r="88" spans="1:16">
      <c r="A88" s="21" t="s">
        <v>25</v>
      </c>
      <c r="B88" s="21" t="s">
        <v>42</v>
      </c>
      <c r="C88" s="21" t="s">
        <v>47</v>
      </c>
      <c r="D88" s="22">
        <v>44035</v>
      </c>
      <c r="E88" s="21">
        <v>108.154</v>
      </c>
      <c r="F88" s="21" t="s">
        <v>136</v>
      </c>
      <c r="G88" s="21">
        <v>1.45</v>
      </c>
      <c r="H88" s="21">
        <v>106.70399999999999</v>
      </c>
      <c r="I88">
        <f t="shared" si="8"/>
        <v>1.99</v>
      </c>
      <c r="J88">
        <f t="shared" si="9"/>
        <v>2.57</v>
      </c>
      <c r="K88">
        <f t="shared" si="10"/>
        <v>105.584</v>
      </c>
      <c r="L88">
        <f t="shared" si="11"/>
        <v>106.164</v>
      </c>
      <c r="M88">
        <f t="shared" si="12"/>
        <v>0.57999999999999829</v>
      </c>
      <c r="N88">
        <f t="shared" si="13"/>
        <v>104.714</v>
      </c>
      <c r="O88">
        <f t="shared" si="14"/>
        <v>107.03399999999999</v>
      </c>
      <c r="P88" t="str">
        <f t="shared" si="15"/>
        <v/>
      </c>
    </row>
    <row r="89" spans="1:16">
      <c r="A89" s="21" t="s">
        <v>25</v>
      </c>
      <c r="B89" s="21" t="s">
        <v>42</v>
      </c>
      <c r="C89" s="21" t="s">
        <v>47</v>
      </c>
      <c r="D89" s="22">
        <v>44069</v>
      </c>
      <c r="E89" s="21">
        <v>108.154</v>
      </c>
      <c r="F89" s="21" t="s">
        <v>136</v>
      </c>
      <c r="G89" s="21">
        <v>1.47</v>
      </c>
      <c r="H89" s="21">
        <v>106.684</v>
      </c>
      <c r="I89">
        <f t="shared" si="8"/>
        <v>1.99</v>
      </c>
      <c r="J89">
        <f t="shared" si="9"/>
        <v>2.57</v>
      </c>
      <c r="K89">
        <f t="shared" si="10"/>
        <v>105.584</v>
      </c>
      <c r="L89">
        <f t="shared" si="11"/>
        <v>106.164</v>
      </c>
      <c r="M89">
        <f t="shared" si="12"/>
        <v>0.57999999999999829</v>
      </c>
      <c r="N89">
        <f t="shared" si="13"/>
        <v>104.714</v>
      </c>
      <c r="O89">
        <f t="shared" si="14"/>
        <v>107.03399999999999</v>
      </c>
      <c r="P89" t="str">
        <f t="shared" si="15"/>
        <v/>
      </c>
    </row>
    <row r="90" spans="1:16">
      <c r="A90" s="21" t="s">
        <v>25</v>
      </c>
      <c r="B90" s="21" t="s">
        <v>42</v>
      </c>
      <c r="C90" s="21" t="s">
        <v>47</v>
      </c>
      <c r="D90" s="22">
        <v>44102</v>
      </c>
      <c r="E90" s="21">
        <v>108.154</v>
      </c>
      <c r="F90" s="21" t="s">
        <v>136</v>
      </c>
      <c r="G90" s="21">
        <v>2.25</v>
      </c>
      <c r="H90" s="21">
        <v>105.904</v>
      </c>
      <c r="I90">
        <f t="shared" si="8"/>
        <v>1.99</v>
      </c>
      <c r="J90">
        <f t="shared" si="9"/>
        <v>2.57</v>
      </c>
      <c r="K90">
        <f t="shared" si="10"/>
        <v>105.584</v>
      </c>
      <c r="L90">
        <f t="shared" si="11"/>
        <v>106.164</v>
      </c>
      <c r="M90">
        <f t="shared" si="12"/>
        <v>0.57999999999999829</v>
      </c>
      <c r="N90">
        <f t="shared" si="13"/>
        <v>104.714</v>
      </c>
      <c r="O90">
        <f t="shared" si="14"/>
        <v>107.03399999999999</v>
      </c>
      <c r="P90" t="str">
        <f t="shared" si="15"/>
        <v/>
      </c>
    </row>
    <row r="91" spans="1:16">
      <c r="A91" s="21" t="s">
        <v>25</v>
      </c>
      <c r="B91" s="21" t="s">
        <v>42</v>
      </c>
      <c r="C91" s="21" t="s">
        <v>47</v>
      </c>
      <c r="D91" s="22">
        <v>44124</v>
      </c>
      <c r="E91" s="21">
        <v>108.154</v>
      </c>
      <c r="F91" s="21" t="s">
        <v>136</v>
      </c>
      <c r="G91" s="21">
        <v>2.37</v>
      </c>
      <c r="H91" s="21">
        <v>105.78400000000001</v>
      </c>
      <c r="I91">
        <f t="shared" si="8"/>
        <v>1.99</v>
      </c>
      <c r="J91">
        <f t="shared" si="9"/>
        <v>2.57</v>
      </c>
      <c r="K91">
        <f t="shared" si="10"/>
        <v>105.584</v>
      </c>
      <c r="L91">
        <f t="shared" si="11"/>
        <v>106.164</v>
      </c>
      <c r="M91">
        <f t="shared" si="12"/>
        <v>0.57999999999999829</v>
      </c>
      <c r="N91">
        <f t="shared" si="13"/>
        <v>104.714</v>
      </c>
      <c r="O91">
        <f t="shared" si="14"/>
        <v>107.03399999999999</v>
      </c>
      <c r="P91" t="str">
        <f t="shared" si="15"/>
        <v/>
      </c>
    </row>
    <row r="92" spans="1:16">
      <c r="A92" s="21" t="s">
        <v>25</v>
      </c>
      <c r="B92" s="21" t="s">
        <v>42</v>
      </c>
      <c r="C92" s="21" t="s">
        <v>47</v>
      </c>
      <c r="D92" s="22">
        <v>44186</v>
      </c>
      <c r="E92" s="21">
        <v>108.154</v>
      </c>
      <c r="F92" s="21" t="s">
        <v>136</v>
      </c>
      <c r="G92" s="21">
        <v>2.41</v>
      </c>
      <c r="H92" s="21">
        <v>105.744</v>
      </c>
      <c r="I92">
        <f t="shared" si="8"/>
        <v>1.99</v>
      </c>
      <c r="J92">
        <f t="shared" si="9"/>
        <v>2.57</v>
      </c>
      <c r="K92">
        <f t="shared" si="10"/>
        <v>105.584</v>
      </c>
      <c r="L92">
        <f t="shared" si="11"/>
        <v>106.164</v>
      </c>
      <c r="M92">
        <f t="shared" si="12"/>
        <v>0.57999999999999829</v>
      </c>
      <c r="N92">
        <f t="shared" si="13"/>
        <v>104.714</v>
      </c>
      <c r="O92">
        <f t="shared" si="14"/>
        <v>107.03399999999999</v>
      </c>
      <c r="P92" t="str">
        <f t="shared" si="15"/>
        <v/>
      </c>
    </row>
    <row r="93" spans="1:16">
      <c r="A93" s="21" t="s">
        <v>25</v>
      </c>
      <c r="B93" s="21" t="s">
        <v>42</v>
      </c>
      <c r="C93" s="21" t="s">
        <v>47</v>
      </c>
      <c r="D93" s="22">
        <v>44222</v>
      </c>
      <c r="E93" s="21">
        <v>108.154</v>
      </c>
      <c r="F93" s="21" t="s">
        <v>136</v>
      </c>
      <c r="G93" s="21">
        <v>2.4</v>
      </c>
      <c r="H93" s="21">
        <v>105.754</v>
      </c>
      <c r="I93">
        <f t="shared" si="8"/>
        <v>1.99</v>
      </c>
      <c r="J93">
        <f t="shared" si="9"/>
        <v>2.57</v>
      </c>
      <c r="K93">
        <f t="shared" si="10"/>
        <v>105.584</v>
      </c>
      <c r="L93">
        <f t="shared" si="11"/>
        <v>106.164</v>
      </c>
      <c r="M93">
        <f t="shared" si="12"/>
        <v>0.57999999999999829</v>
      </c>
      <c r="N93">
        <f t="shared" si="13"/>
        <v>104.714</v>
      </c>
      <c r="O93">
        <f t="shared" si="14"/>
        <v>107.03399999999999</v>
      </c>
      <c r="P93" t="str">
        <f t="shared" si="15"/>
        <v/>
      </c>
    </row>
    <row r="94" spans="1:16">
      <c r="A94" s="21" t="s">
        <v>25</v>
      </c>
      <c r="B94" s="21" t="s">
        <v>42</v>
      </c>
      <c r="C94" s="21" t="s">
        <v>47</v>
      </c>
      <c r="D94" s="22">
        <v>44280</v>
      </c>
      <c r="E94" s="21">
        <v>108.154</v>
      </c>
      <c r="F94" s="21" t="s">
        <v>136</v>
      </c>
      <c r="G94" s="21">
        <v>2.93</v>
      </c>
      <c r="H94" s="21">
        <v>105.224</v>
      </c>
      <c r="I94">
        <f t="shared" si="8"/>
        <v>1.99</v>
      </c>
      <c r="J94">
        <f t="shared" si="9"/>
        <v>2.57</v>
      </c>
      <c r="K94">
        <f t="shared" si="10"/>
        <v>105.584</v>
      </c>
      <c r="L94">
        <f t="shared" si="11"/>
        <v>106.164</v>
      </c>
      <c r="M94">
        <f t="shared" si="12"/>
        <v>0.57999999999999829</v>
      </c>
      <c r="N94">
        <f t="shared" si="13"/>
        <v>104.714</v>
      </c>
      <c r="O94">
        <f t="shared" si="14"/>
        <v>107.03399999999999</v>
      </c>
      <c r="P94" t="str">
        <f t="shared" si="15"/>
        <v/>
      </c>
    </row>
    <row r="95" spans="1:16">
      <c r="A95" s="21" t="s">
        <v>25</v>
      </c>
      <c r="B95" s="21" t="s">
        <v>42</v>
      </c>
      <c r="C95" s="21" t="s">
        <v>43</v>
      </c>
      <c r="D95" s="22">
        <v>42423</v>
      </c>
      <c r="E95" s="21">
        <v>107.215</v>
      </c>
      <c r="F95" s="21" t="s">
        <v>136</v>
      </c>
      <c r="G95" s="21">
        <v>5.54</v>
      </c>
      <c r="H95" s="21">
        <v>101.675</v>
      </c>
      <c r="I95">
        <f t="shared" si="8"/>
        <v>3.72</v>
      </c>
      <c r="J95">
        <f t="shared" si="9"/>
        <v>5.2</v>
      </c>
      <c r="K95">
        <f t="shared" si="10"/>
        <v>102.015</v>
      </c>
      <c r="L95">
        <f t="shared" si="11"/>
        <v>103.495</v>
      </c>
      <c r="M95">
        <f t="shared" si="12"/>
        <v>1.480000000000004</v>
      </c>
      <c r="N95">
        <f t="shared" si="13"/>
        <v>99.794999999999987</v>
      </c>
      <c r="O95">
        <f t="shared" si="14"/>
        <v>105.715</v>
      </c>
      <c r="P95" t="str">
        <f t="shared" si="15"/>
        <v/>
      </c>
    </row>
    <row r="96" spans="1:16">
      <c r="A96" s="21" t="s">
        <v>25</v>
      </c>
      <c r="B96" s="21" t="s">
        <v>42</v>
      </c>
      <c r="C96" s="21" t="s">
        <v>43</v>
      </c>
      <c r="D96" s="22">
        <v>42452</v>
      </c>
      <c r="E96" s="21">
        <v>107.215</v>
      </c>
      <c r="F96" s="21" t="s">
        <v>136</v>
      </c>
      <c r="G96" s="21">
        <v>5.5</v>
      </c>
      <c r="H96" s="21">
        <v>101.715</v>
      </c>
      <c r="I96">
        <f t="shared" si="8"/>
        <v>3.72</v>
      </c>
      <c r="J96">
        <f t="shared" si="9"/>
        <v>5.2</v>
      </c>
      <c r="K96">
        <f t="shared" si="10"/>
        <v>102.015</v>
      </c>
      <c r="L96">
        <f t="shared" si="11"/>
        <v>103.495</v>
      </c>
      <c r="M96">
        <f t="shared" si="12"/>
        <v>1.480000000000004</v>
      </c>
      <c r="N96">
        <f t="shared" si="13"/>
        <v>99.794999999999987</v>
      </c>
      <c r="O96">
        <f t="shared" si="14"/>
        <v>105.715</v>
      </c>
      <c r="P96" t="str">
        <f t="shared" si="15"/>
        <v/>
      </c>
    </row>
    <row r="97" spans="1:16">
      <c r="A97" s="21" t="s">
        <v>25</v>
      </c>
      <c r="B97" s="21" t="s">
        <v>42</v>
      </c>
      <c r="C97" s="21" t="s">
        <v>43</v>
      </c>
      <c r="D97" s="22">
        <v>42479</v>
      </c>
      <c r="E97" s="21">
        <v>107.215</v>
      </c>
      <c r="F97" s="21" t="s">
        <v>136</v>
      </c>
      <c r="G97" s="21">
        <v>5.64</v>
      </c>
      <c r="H97" s="21">
        <v>101.575</v>
      </c>
      <c r="I97">
        <f t="shared" si="8"/>
        <v>3.72</v>
      </c>
      <c r="J97">
        <f t="shared" si="9"/>
        <v>5.2</v>
      </c>
      <c r="K97">
        <f t="shared" si="10"/>
        <v>102.015</v>
      </c>
      <c r="L97">
        <f t="shared" si="11"/>
        <v>103.495</v>
      </c>
      <c r="M97">
        <f t="shared" si="12"/>
        <v>1.480000000000004</v>
      </c>
      <c r="N97">
        <f t="shared" si="13"/>
        <v>99.794999999999987</v>
      </c>
      <c r="O97">
        <f t="shared" si="14"/>
        <v>105.715</v>
      </c>
      <c r="P97" t="str">
        <f t="shared" si="15"/>
        <v/>
      </c>
    </row>
    <row r="98" spans="1:16">
      <c r="A98" s="21" t="s">
        <v>25</v>
      </c>
      <c r="B98" s="21" t="s">
        <v>42</v>
      </c>
      <c r="C98" s="21" t="s">
        <v>43</v>
      </c>
      <c r="D98" s="22">
        <v>42506</v>
      </c>
      <c r="E98" s="21">
        <v>107.215</v>
      </c>
      <c r="F98" s="21" t="s">
        <v>136</v>
      </c>
      <c r="G98" s="21">
        <v>5.16</v>
      </c>
      <c r="H98" s="21">
        <v>102.05500000000001</v>
      </c>
      <c r="I98">
        <f t="shared" si="8"/>
        <v>3.72</v>
      </c>
      <c r="J98">
        <f t="shared" si="9"/>
        <v>5.2</v>
      </c>
      <c r="K98">
        <f t="shared" si="10"/>
        <v>102.015</v>
      </c>
      <c r="L98">
        <f t="shared" si="11"/>
        <v>103.495</v>
      </c>
      <c r="M98">
        <f t="shared" si="12"/>
        <v>1.480000000000004</v>
      </c>
      <c r="N98">
        <f t="shared" si="13"/>
        <v>99.794999999999987</v>
      </c>
      <c r="O98">
        <f t="shared" si="14"/>
        <v>105.715</v>
      </c>
      <c r="P98" t="str">
        <f t="shared" si="15"/>
        <v/>
      </c>
    </row>
    <row r="99" spans="1:16">
      <c r="A99" s="21" t="s">
        <v>25</v>
      </c>
      <c r="B99" s="21" t="s">
        <v>42</v>
      </c>
      <c r="C99" s="21" t="s">
        <v>43</v>
      </c>
      <c r="D99" s="22">
        <v>42541</v>
      </c>
      <c r="E99" s="21">
        <v>107.215</v>
      </c>
      <c r="F99" s="21" t="s">
        <v>136</v>
      </c>
      <c r="G99" s="21">
        <v>3.95</v>
      </c>
      <c r="H99" s="21">
        <v>103.265</v>
      </c>
      <c r="I99">
        <f t="shared" si="8"/>
        <v>3.72</v>
      </c>
      <c r="J99">
        <f t="shared" si="9"/>
        <v>5.2</v>
      </c>
      <c r="K99">
        <f t="shared" si="10"/>
        <v>102.015</v>
      </c>
      <c r="L99">
        <f t="shared" si="11"/>
        <v>103.495</v>
      </c>
      <c r="M99">
        <f t="shared" si="12"/>
        <v>1.480000000000004</v>
      </c>
      <c r="N99">
        <f t="shared" si="13"/>
        <v>99.794999999999987</v>
      </c>
      <c r="O99">
        <f t="shared" si="14"/>
        <v>105.715</v>
      </c>
      <c r="P99" t="str">
        <f t="shared" si="15"/>
        <v/>
      </c>
    </row>
    <row r="100" spans="1:16">
      <c r="A100" s="21" t="s">
        <v>25</v>
      </c>
      <c r="B100" s="21" t="s">
        <v>42</v>
      </c>
      <c r="C100" s="21" t="s">
        <v>43</v>
      </c>
      <c r="D100" s="22">
        <v>42573</v>
      </c>
      <c r="E100" s="21">
        <v>107.215</v>
      </c>
      <c r="F100" s="21" t="s">
        <v>136</v>
      </c>
      <c r="G100" s="21">
        <v>2.5099999999999998</v>
      </c>
      <c r="H100" s="21">
        <v>104.705</v>
      </c>
      <c r="I100">
        <f t="shared" si="8"/>
        <v>3.72</v>
      </c>
      <c r="J100">
        <f t="shared" si="9"/>
        <v>5.2</v>
      </c>
      <c r="K100">
        <f t="shared" si="10"/>
        <v>102.015</v>
      </c>
      <c r="L100">
        <f t="shared" si="11"/>
        <v>103.495</v>
      </c>
      <c r="M100">
        <f t="shared" si="12"/>
        <v>1.480000000000004</v>
      </c>
      <c r="N100">
        <f t="shared" si="13"/>
        <v>99.794999999999987</v>
      </c>
      <c r="O100">
        <f t="shared" si="14"/>
        <v>105.715</v>
      </c>
      <c r="P100" t="str">
        <f t="shared" si="15"/>
        <v/>
      </c>
    </row>
    <row r="101" spans="1:16">
      <c r="A101" s="21" t="s">
        <v>25</v>
      </c>
      <c r="B101" s="21" t="s">
        <v>42</v>
      </c>
      <c r="C101" s="21" t="s">
        <v>43</v>
      </c>
      <c r="D101" s="22">
        <v>42612</v>
      </c>
      <c r="E101" s="21">
        <v>107.215</v>
      </c>
      <c r="F101" s="21" t="s">
        <v>136</v>
      </c>
      <c r="G101" s="21">
        <v>2.41</v>
      </c>
      <c r="H101" s="21">
        <v>104.80500000000001</v>
      </c>
      <c r="I101">
        <f t="shared" si="8"/>
        <v>3.72</v>
      </c>
      <c r="J101">
        <f t="shared" si="9"/>
        <v>5.2</v>
      </c>
      <c r="K101">
        <f t="shared" si="10"/>
        <v>102.015</v>
      </c>
      <c r="L101">
        <f t="shared" si="11"/>
        <v>103.495</v>
      </c>
      <c r="M101">
        <f t="shared" si="12"/>
        <v>1.480000000000004</v>
      </c>
      <c r="N101">
        <f t="shared" si="13"/>
        <v>99.794999999999987</v>
      </c>
      <c r="O101">
        <f t="shared" si="14"/>
        <v>105.715</v>
      </c>
      <c r="P101" t="str">
        <f t="shared" si="15"/>
        <v/>
      </c>
    </row>
    <row r="102" spans="1:16">
      <c r="A102" s="21" t="s">
        <v>25</v>
      </c>
      <c r="B102" s="21" t="s">
        <v>42</v>
      </c>
      <c r="C102" s="21" t="s">
        <v>43</v>
      </c>
      <c r="D102" s="22">
        <v>42634</v>
      </c>
      <c r="E102" s="21">
        <v>107.215</v>
      </c>
      <c r="F102" s="21" t="s">
        <v>136</v>
      </c>
      <c r="G102" s="21">
        <v>3.57</v>
      </c>
      <c r="H102" s="21">
        <v>103.645</v>
      </c>
      <c r="I102">
        <f t="shared" si="8"/>
        <v>3.72</v>
      </c>
      <c r="J102">
        <f t="shared" si="9"/>
        <v>5.2</v>
      </c>
      <c r="K102">
        <f t="shared" si="10"/>
        <v>102.015</v>
      </c>
      <c r="L102">
        <f t="shared" si="11"/>
        <v>103.495</v>
      </c>
      <c r="M102">
        <f t="shared" si="12"/>
        <v>1.480000000000004</v>
      </c>
      <c r="N102">
        <f t="shared" si="13"/>
        <v>99.794999999999987</v>
      </c>
      <c r="O102">
        <f t="shared" si="14"/>
        <v>105.715</v>
      </c>
      <c r="P102" t="str">
        <f t="shared" si="15"/>
        <v/>
      </c>
    </row>
    <row r="103" spans="1:16">
      <c r="A103" s="21" t="s">
        <v>25</v>
      </c>
      <c r="B103" s="21" t="s">
        <v>42</v>
      </c>
      <c r="C103" s="21" t="s">
        <v>43</v>
      </c>
      <c r="D103" s="22">
        <v>42670</v>
      </c>
      <c r="E103" s="21">
        <v>107.215</v>
      </c>
      <c r="F103" s="21" t="s">
        <v>136</v>
      </c>
      <c r="G103" s="21">
        <v>4.43</v>
      </c>
      <c r="H103" s="21">
        <v>102.785</v>
      </c>
      <c r="I103">
        <f t="shared" si="8"/>
        <v>3.72</v>
      </c>
      <c r="J103">
        <f t="shared" si="9"/>
        <v>5.2</v>
      </c>
      <c r="K103">
        <f t="shared" si="10"/>
        <v>102.015</v>
      </c>
      <c r="L103">
        <f t="shared" si="11"/>
        <v>103.495</v>
      </c>
      <c r="M103">
        <f t="shared" si="12"/>
        <v>1.480000000000004</v>
      </c>
      <c r="N103">
        <f t="shared" si="13"/>
        <v>99.794999999999987</v>
      </c>
      <c r="O103">
        <f t="shared" si="14"/>
        <v>105.715</v>
      </c>
      <c r="P103" t="str">
        <f t="shared" si="15"/>
        <v/>
      </c>
    </row>
    <row r="104" spans="1:16">
      <c r="A104" s="21" t="s">
        <v>25</v>
      </c>
      <c r="B104" s="21" t="s">
        <v>42</v>
      </c>
      <c r="C104" s="21" t="s">
        <v>43</v>
      </c>
      <c r="D104" s="22">
        <v>42711</v>
      </c>
      <c r="E104" s="21">
        <v>107.215</v>
      </c>
      <c r="F104" s="21" t="s">
        <v>136</v>
      </c>
      <c r="G104" s="21">
        <v>4.62</v>
      </c>
      <c r="H104" s="21">
        <v>102.595</v>
      </c>
      <c r="I104">
        <f t="shared" si="8"/>
        <v>3.72</v>
      </c>
      <c r="J104">
        <f t="shared" si="9"/>
        <v>5.2</v>
      </c>
      <c r="K104">
        <f t="shared" si="10"/>
        <v>102.015</v>
      </c>
      <c r="L104">
        <f t="shared" si="11"/>
        <v>103.495</v>
      </c>
      <c r="M104">
        <f t="shared" si="12"/>
        <v>1.480000000000004</v>
      </c>
      <c r="N104">
        <f t="shared" si="13"/>
        <v>99.794999999999987</v>
      </c>
      <c r="O104">
        <f t="shared" si="14"/>
        <v>105.715</v>
      </c>
      <c r="P104" t="str">
        <f t="shared" si="15"/>
        <v/>
      </c>
    </row>
    <row r="105" spans="1:16">
      <c r="A105" s="21" t="s">
        <v>25</v>
      </c>
      <c r="B105" s="21" t="s">
        <v>42</v>
      </c>
      <c r="C105" s="21" t="s">
        <v>43</v>
      </c>
      <c r="D105" s="22">
        <v>42761</v>
      </c>
      <c r="E105" s="21">
        <v>107.215</v>
      </c>
      <c r="F105" s="21" t="s">
        <v>136</v>
      </c>
      <c r="G105" s="21">
        <v>4.78</v>
      </c>
      <c r="H105" s="21">
        <v>102.435</v>
      </c>
      <c r="I105">
        <f t="shared" si="8"/>
        <v>3.72</v>
      </c>
      <c r="J105">
        <f t="shared" si="9"/>
        <v>5.2</v>
      </c>
      <c r="K105">
        <f t="shared" si="10"/>
        <v>102.015</v>
      </c>
      <c r="L105">
        <f t="shared" si="11"/>
        <v>103.495</v>
      </c>
      <c r="M105">
        <f t="shared" si="12"/>
        <v>1.480000000000004</v>
      </c>
      <c r="N105">
        <f t="shared" si="13"/>
        <v>99.794999999999987</v>
      </c>
      <c r="O105">
        <f t="shared" si="14"/>
        <v>105.715</v>
      </c>
      <c r="P105" t="str">
        <f t="shared" si="15"/>
        <v/>
      </c>
    </row>
    <row r="106" spans="1:16">
      <c r="A106" s="21" t="s">
        <v>25</v>
      </c>
      <c r="B106" s="21" t="s">
        <v>42</v>
      </c>
      <c r="C106" s="21" t="s">
        <v>43</v>
      </c>
      <c r="D106" s="22">
        <v>42788</v>
      </c>
      <c r="E106" s="21">
        <v>107.215</v>
      </c>
      <c r="F106" s="21" t="s">
        <v>136</v>
      </c>
      <c r="G106" s="21">
        <v>5.2</v>
      </c>
      <c r="H106" s="21">
        <v>102.015</v>
      </c>
      <c r="I106">
        <f t="shared" si="8"/>
        <v>3.72</v>
      </c>
      <c r="J106">
        <f t="shared" si="9"/>
        <v>5.2</v>
      </c>
      <c r="K106">
        <f t="shared" si="10"/>
        <v>102.015</v>
      </c>
      <c r="L106">
        <f t="shared" si="11"/>
        <v>103.495</v>
      </c>
      <c r="M106">
        <f t="shared" si="12"/>
        <v>1.480000000000004</v>
      </c>
      <c r="N106">
        <f t="shared" si="13"/>
        <v>99.794999999999987</v>
      </c>
      <c r="O106">
        <f t="shared" si="14"/>
        <v>105.715</v>
      </c>
      <c r="P106" t="str">
        <f t="shared" si="15"/>
        <v/>
      </c>
    </row>
    <row r="107" spans="1:16">
      <c r="A107" s="21" t="s">
        <v>25</v>
      </c>
      <c r="B107" s="21" t="s">
        <v>42</v>
      </c>
      <c r="C107" s="21" t="s">
        <v>43</v>
      </c>
      <c r="D107" s="22">
        <v>42816</v>
      </c>
      <c r="E107" s="21">
        <v>107.215</v>
      </c>
      <c r="F107" s="21" t="s">
        <v>136</v>
      </c>
      <c r="G107" s="21">
        <v>5.29</v>
      </c>
      <c r="H107" s="21">
        <v>101.925</v>
      </c>
      <c r="I107">
        <f t="shared" si="8"/>
        <v>3.72</v>
      </c>
      <c r="J107">
        <f t="shared" si="9"/>
        <v>5.2</v>
      </c>
      <c r="K107">
        <f t="shared" si="10"/>
        <v>102.015</v>
      </c>
      <c r="L107">
        <f t="shared" si="11"/>
        <v>103.495</v>
      </c>
      <c r="M107">
        <f t="shared" si="12"/>
        <v>1.480000000000004</v>
      </c>
      <c r="N107">
        <f t="shared" si="13"/>
        <v>99.794999999999987</v>
      </c>
      <c r="O107">
        <f t="shared" si="14"/>
        <v>105.715</v>
      </c>
      <c r="P107" t="str">
        <f t="shared" si="15"/>
        <v/>
      </c>
    </row>
    <row r="108" spans="1:16">
      <c r="A108" s="21" t="s">
        <v>25</v>
      </c>
      <c r="B108" s="21" t="s">
        <v>42</v>
      </c>
      <c r="C108" s="21" t="s">
        <v>43</v>
      </c>
      <c r="D108" s="22">
        <v>42846</v>
      </c>
      <c r="E108" s="21">
        <v>107.215</v>
      </c>
      <c r="F108" s="21" t="s">
        <v>136</v>
      </c>
      <c r="G108" s="21">
        <v>5.24</v>
      </c>
      <c r="H108" s="21">
        <v>101.97499999999999</v>
      </c>
      <c r="I108">
        <f t="shared" si="8"/>
        <v>3.72</v>
      </c>
      <c r="J108">
        <f t="shared" si="9"/>
        <v>5.2</v>
      </c>
      <c r="K108">
        <f t="shared" si="10"/>
        <v>102.015</v>
      </c>
      <c r="L108">
        <f t="shared" si="11"/>
        <v>103.495</v>
      </c>
      <c r="M108">
        <f t="shared" si="12"/>
        <v>1.480000000000004</v>
      </c>
      <c r="N108">
        <f t="shared" si="13"/>
        <v>99.794999999999987</v>
      </c>
      <c r="O108">
        <f t="shared" si="14"/>
        <v>105.715</v>
      </c>
      <c r="P108" t="str">
        <f t="shared" si="15"/>
        <v/>
      </c>
    </row>
    <row r="109" spans="1:16">
      <c r="A109" s="21" t="s">
        <v>25</v>
      </c>
      <c r="B109" s="21" t="s">
        <v>42</v>
      </c>
      <c r="C109" s="21" t="s">
        <v>43</v>
      </c>
      <c r="D109" s="22">
        <v>42871</v>
      </c>
      <c r="E109" s="21">
        <v>107.215</v>
      </c>
      <c r="F109" s="21" t="s">
        <v>136</v>
      </c>
      <c r="G109" s="21">
        <v>5.12</v>
      </c>
      <c r="H109" s="21">
        <v>102.095</v>
      </c>
      <c r="I109">
        <f t="shared" si="8"/>
        <v>3.72</v>
      </c>
      <c r="J109">
        <f t="shared" si="9"/>
        <v>5.2</v>
      </c>
      <c r="K109">
        <f t="shared" si="10"/>
        <v>102.015</v>
      </c>
      <c r="L109">
        <f t="shared" si="11"/>
        <v>103.495</v>
      </c>
      <c r="M109">
        <f t="shared" si="12"/>
        <v>1.480000000000004</v>
      </c>
      <c r="N109">
        <f t="shared" si="13"/>
        <v>99.794999999999987</v>
      </c>
      <c r="O109">
        <f t="shared" si="14"/>
        <v>105.715</v>
      </c>
      <c r="P109" t="str">
        <f t="shared" si="15"/>
        <v/>
      </c>
    </row>
    <row r="110" spans="1:16">
      <c r="A110" s="21" t="s">
        <v>25</v>
      </c>
      <c r="B110" s="21" t="s">
        <v>42</v>
      </c>
      <c r="C110" s="21" t="s">
        <v>43</v>
      </c>
      <c r="D110" s="22">
        <v>42908</v>
      </c>
      <c r="E110" s="21">
        <v>107.215</v>
      </c>
      <c r="F110" s="21" t="s">
        <v>136</v>
      </c>
      <c r="G110" s="21">
        <v>3.83</v>
      </c>
      <c r="H110" s="21">
        <v>103.38500000000001</v>
      </c>
      <c r="I110">
        <f t="shared" si="8"/>
        <v>3.72</v>
      </c>
      <c r="J110">
        <f t="shared" si="9"/>
        <v>5.2</v>
      </c>
      <c r="K110">
        <f t="shared" si="10"/>
        <v>102.015</v>
      </c>
      <c r="L110">
        <f t="shared" si="11"/>
        <v>103.495</v>
      </c>
      <c r="M110">
        <f t="shared" si="12"/>
        <v>1.480000000000004</v>
      </c>
      <c r="N110">
        <f t="shared" si="13"/>
        <v>99.794999999999987</v>
      </c>
      <c r="O110">
        <f t="shared" si="14"/>
        <v>105.715</v>
      </c>
      <c r="P110" t="str">
        <f t="shared" si="15"/>
        <v/>
      </c>
    </row>
    <row r="111" spans="1:16">
      <c r="A111" s="21" t="s">
        <v>25</v>
      </c>
      <c r="B111" s="21" t="s">
        <v>42</v>
      </c>
      <c r="C111" s="21" t="s">
        <v>43</v>
      </c>
      <c r="D111" s="22">
        <v>42935</v>
      </c>
      <c r="E111" s="21">
        <v>107.215</v>
      </c>
      <c r="F111" s="21" t="s">
        <v>136</v>
      </c>
      <c r="G111" s="21">
        <v>2.6</v>
      </c>
      <c r="H111" s="21">
        <v>104.61499999999999</v>
      </c>
      <c r="I111">
        <f t="shared" si="8"/>
        <v>3.72</v>
      </c>
      <c r="J111">
        <f t="shared" si="9"/>
        <v>5.2</v>
      </c>
      <c r="K111">
        <f t="shared" si="10"/>
        <v>102.015</v>
      </c>
      <c r="L111">
        <f t="shared" si="11"/>
        <v>103.495</v>
      </c>
      <c r="M111">
        <f t="shared" si="12"/>
        <v>1.480000000000004</v>
      </c>
      <c r="N111">
        <f t="shared" si="13"/>
        <v>99.794999999999987</v>
      </c>
      <c r="O111">
        <f t="shared" si="14"/>
        <v>105.715</v>
      </c>
      <c r="P111" t="str">
        <f t="shared" si="15"/>
        <v/>
      </c>
    </row>
    <row r="112" spans="1:16">
      <c r="A112" s="21" t="s">
        <v>25</v>
      </c>
      <c r="B112" s="21" t="s">
        <v>42</v>
      </c>
      <c r="C112" s="21" t="s">
        <v>43</v>
      </c>
      <c r="D112" s="22">
        <v>42976</v>
      </c>
      <c r="E112" s="21">
        <v>107.215</v>
      </c>
      <c r="F112" s="21" t="s">
        <v>136</v>
      </c>
      <c r="G112" s="21">
        <v>1.9</v>
      </c>
      <c r="H112" s="21">
        <v>105.315</v>
      </c>
      <c r="I112">
        <f t="shared" si="8"/>
        <v>3.72</v>
      </c>
      <c r="J112">
        <f t="shared" si="9"/>
        <v>5.2</v>
      </c>
      <c r="K112">
        <f t="shared" si="10"/>
        <v>102.015</v>
      </c>
      <c r="L112">
        <f t="shared" si="11"/>
        <v>103.495</v>
      </c>
      <c r="M112">
        <f t="shared" si="12"/>
        <v>1.480000000000004</v>
      </c>
      <c r="N112">
        <f t="shared" si="13"/>
        <v>99.794999999999987</v>
      </c>
      <c r="O112">
        <f t="shared" si="14"/>
        <v>105.715</v>
      </c>
      <c r="P112" t="str">
        <f t="shared" si="15"/>
        <v/>
      </c>
    </row>
    <row r="113" spans="1:16">
      <c r="A113" s="21" t="s">
        <v>25</v>
      </c>
      <c r="B113" s="21" t="s">
        <v>42</v>
      </c>
      <c r="C113" s="21" t="s">
        <v>43</v>
      </c>
      <c r="D113" s="22">
        <v>43004</v>
      </c>
      <c r="E113" s="21">
        <v>107.215</v>
      </c>
      <c r="F113" s="21" t="s">
        <v>136</v>
      </c>
      <c r="G113" s="21">
        <v>3.72</v>
      </c>
      <c r="H113" s="21">
        <v>103.495</v>
      </c>
      <c r="I113">
        <f t="shared" si="8"/>
        <v>3.72</v>
      </c>
      <c r="J113">
        <f t="shared" si="9"/>
        <v>5.2</v>
      </c>
      <c r="K113">
        <f t="shared" si="10"/>
        <v>102.015</v>
      </c>
      <c r="L113">
        <f t="shared" si="11"/>
        <v>103.495</v>
      </c>
      <c r="M113">
        <f t="shared" si="12"/>
        <v>1.480000000000004</v>
      </c>
      <c r="N113">
        <f t="shared" si="13"/>
        <v>99.794999999999987</v>
      </c>
      <c r="O113">
        <f t="shared" si="14"/>
        <v>105.715</v>
      </c>
      <c r="P113" t="str">
        <f t="shared" si="15"/>
        <v/>
      </c>
    </row>
    <row r="114" spans="1:16">
      <c r="A114" s="21" t="s">
        <v>25</v>
      </c>
      <c r="B114" s="21" t="s">
        <v>42</v>
      </c>
      <c r="C114" s="21" t="s">
        <v>43</v>
      </c>
      <c r="D114" s="22">
        <v>43025</v>
      </c>
      <c r="E114" s="21">
        <v>107.215</v>
      </c>
      <c r="F114" s="21" t="s">
        <v>136</v>
      </c>
      <c r="G114" s="21">
        <v>4.41</v>
      </c>
      <c r="H114" s="21">
        <v>102.80500000000001</v>
      </c>
      <c r="I114">
        <f t="shared" si="8"/>
        <v>3.72</v>
      </c>
      <c r="J114">
        <f t="shared" si="9"/>
        <v>5.2</v>
      </c>
      <c r="K114">
        <f t="shared" si="10"/>
        <v>102.015</v>
      </c>
      <c r="L114">
        <f t="shared" si="11"/>
        <v>103.495</v>
      </c>
      <c r="M114">
        <f t="shared" si="12"/>
        <v>1.480000000000004</v>
      </c>
      <c r="N114">
        <f t="shared" si="13"/>
        <v>99.794999999999987</v>
      </c>
      <c r="O114">
        <f t="shared" si="14"/>
        <v>105.715</v>
      </c>
      <c r="P114" t="str">
        <f t="shared" si="15"/>
        <v/>
      </c>
    </row>
    <row r="115" spans="1:16">
      <c r="A115" s="21" t="s">
        <v>25</v>
      </c>
      <c r="B115" s="21" t="s">
        <v>42</v>
      </c>
      <c r="C115" s="21" t="s">
        <v>43</v>
      </c>
      <c r="D115" s="22">
        <v>43054</v>
      </c>
      <c r="E115" s="21">
        <v>107.215</v>
      </c>
      <c r="F115" s="21" t="s">
        <v>136</v>
      </c>
      <c r="G115" s="21">
        <v>4.83</v>
      </c>
      <c r="H115" s="21">
        <v>102.38500000000001</v>
      </c>
      <c r="I115">
        <f t="shared" si="8"/>
        <v>3.72</v>
      </c>
      <c r="J115">
        <f t="shared" si="9"/>
        <v>5.2</v>
      </c>
      <c r="K115">
        <f t="shared" si="10"/>
        <v>102.015</v>
      </c>
      <c r="L115">
        <f t="shared" si="11"/>
        <v>103.495</v>
      </c>
      <c r="M115">
        <f t="shared" si="12"/>
        <v>1.480000000000004</v>
      </c>
      <c r="N115">
        <f t="shared" si="13"/>
        <v>99.794999999999987</v>
      </c>
      <c r="O115">
        <f t="shared" si="14"/>
        <v>105.715</v>
      </c>
      <c r="P115" t="str">
        <f t="shared" si="15"/>
        <v/>
      </c>
    </row>
    <row r="116" spans="1:16">
      <c r="A116" s="21" t="s">
        <v>25</v>
      </c>
      <c r="B116" s="21" t="s">
        <v>42</v>
      </c>
      <c r="C116" s="21" t="s">
        <v>43</v>
      </c>
      <c r="D116" s="22">
        <v>43088</v>
      </c>
      <c r="E116" s="21">
        <v>107.215</v>
      </c>
      <c r="F116" s="21" t="s">
        <v>136</v>
      </c>
      <c r="G116" s="21">
        <v>4.96</v>
      </c>
      <c r="H116" s="21">
        <v>102.255</v>
      </c>
      <c r="I116">
        <f t="shared" si="8"/>
        <v>3.72</v>
      </c>
      <c r="J116">
        <f t="shared" si="9"/>
        <v>5.2</v>
      </c>
      <c r="K116">
        <f t="shared" si="10"/>
        <v>102.015</v>
      </c>
      <c r="L116">
        <f t="shared" si="11"/>
        <v>103.495</v>
      </c>
      <c r="M116">
        <f t="shared" si="12"/>
        <v>1.480000000000004</v>
      </c>
      <c r="N116">
        <f t="shared" si="13"/>
        <v>99.794999999999987</v>
      </c>
      <c r="O116">
        <f t="shared" si="14"/>
        <v>105.715</v>
      </c>
      <c r="P116" t="str">
        <f t="shared" si="15"/>
        <v/>
      </c>
    </row>
    <row r="117" spans="1:16">
      <c r="A117" s="21" t="s">
        <v>25</v>
      </c>
      <c r="B117" s="21" t="s">
        <v>42</v>
      </c>
      <c r="C117" s="21" t="s">
        <v>43</v>
      </c>
      <c r="D117" s="22">
        <v>43118</v>
      </c>
      <c r="E117" s="21">
        <v>107.215</v>
      </c>
      <c r="F117" s="21" t="s">
        <v>136</v>
      </c>
      <c r="G117" s="21">
        <v>5</v>
      </c>
      <c r="H117" s="21">
        <v>102.215</v>
      </c>
      <c r="I117">
        <f t="shared" si="8"/>
        <v>3.72</v>
      </c>
      <c r="J117">
        <f t="shared" si="9"/>
        <v>5.2</v>
      </c>
      <c r="K117">
        <f t="shared" si="10"/>
        <v>102.015</v>
      </c>
      <c r="L117">
        <f t="shared" si="11"/>
        <v>103.495</v>
      </c>
      <c r="M117">
        <f t="shared" si="12"/>
        <v>1.480000000000004</v>
      </c>
      <c r="N117">
        <f t="shared" si="13"/>
        <v>99.794999999999987</v>
      </c>
      <c r="O117">
        <f t="shared" si="14"/>
        <v>105.715</v>
      </c>
      <c r="P117" t="str">
        <f t="shared" si="15"/>
        <v/>
      </c>
    </row>
    <row r="118" spans="1:16">
      <c r="A118" s="21" t="s">
        <v>25</v>
      </c>
      <c r="B118" s="21" t="s">
        <v>42</v>
      </c>
      <c r="C118" s="21" t="s">
        <v>43</v>
      </c>
      <c r="D118" s="22">
        <v>43153</v>
      </c>
      <c r="E118" s="21">
        <v>107.215</v>
      </c>
      <c r="F118" s="21" t="s">
        <v>136</v>
      </c>
      <c r="G118" s="21">
        <v>5.26</v>
      </c>
      <c r="H118" s="21">
        <v>101.955</v>
      </c>
      <c r="I118">
        <f t="shared" si="8"/>
        <v>3.72</v>
      </c>
      <c r="J118">
        <f t="shared" si="9"/>
        <v>5.2</v>
      </c>
      <c r="K118">
        <f t="shared" si="10"/>
        <v>102.015</v>
      </c>
      <c r="L118">
        <f t="shared" si="11"/>
        <v>103.495</v>
      </c>
      <c r="M118">
        <f t="shared" si="12"/>
        <v>1.480000000000004</v>
      </c>
      <c r="N118">
        <f t="shared" si="13"/>
        <v>99.794999999999987</v>
      </c>
      <c r="O118">
        <f t="shared" si="14"/>
        <v>105.715</v>
      </c>
      <c r="P118" t="str">
        <f t="shared" si="15"/>
        <v/>
      </c>
    </row>
    <row r="119" spans="1:16">
      <c r="A119" s="21" t="s">
        <v>25</v>
      </c>
      <c r="B119" s="21" t="s">
        <v>42</v>
      </c>
      <c r="C119" s="21" t="s">
        <v>43</v>
      </c>
      <c r="D119" s="22">
        <v>43188</v>
      </c>
      <c r="E119" s="21">
        <v>107.215</v>
      </c>
      <c r="F119" s="21" t="s">
        <v>136</v>
      </c>
      <c r="G119" s="21">
        <v>5.25</v>
      </c>
      <c r="H119" s="21">
        <v>101.965</v>
      </c>
      <c r="I119">
        <f t="shared" si="8"/>
        <v>3.72</v>
      </c>
      <c r="J119">
        <f t="shared" si="9"/>
        <v>5.2</v>
      </c>
      <c r="K119">
        <f t="shared" si="10"/>
        <v>102.015</v>
      </c>
      <c r="L119">
        <f t="shared" si="11"/>
        <v>103.495</v>
      </c>
      <c r="M119">
        <f t="shared" si="12"/>
        <v>1.480000000000004</v>
      </c>
      <c r="N119">
        <f t="shared" si="13"/>
        <v>99.794999999999987</v>
      </c>
      <c r="O119">
        <f t="shared" si="14"/>
        <v>105.715</v>
      </c>
      <c r="P119" t="str">
        <f t="shared" si="15"/>
        <v/>
      </c>
    </row>
    <row r="120" spans="1:16">
      <c r="A120" s="21" t="s">
        <v>25</v>
      </c>
      <c r="B120" s="21" t="s">
        <v>42</v>
      </c>
      <c r="C120" s="21" t="s">
        <v>43</v>
      </c>
      <c r="D120" s="22">
        <v>43248</v>
      </c>
      <c r="E120" s="21">
        <v>107.215</v>
      </c>
      <c r="F120" s="21" t="s">
        <v>136</v>
      </c>
      <c r="G120" s="21">
        <v>4.6399999999999997</v>
      </c>
      <c r="H120" s="21">
        <v>102.575</v>
      </c>
      <c r="I120">
        <f t="shared" si="8"/>
        <v>3.72</v>
      </c>
      <c r="J120">
        <f t="shared" si="9"/>
        <v>5.2</v>
      </c>
      <c r="K120">
        <f t="shared" si="10"/>
        <v>102.015</v>
      </c>
      <c r="L120">
        <f t="shared" si="11"/>
        <v>103.495</v>
      </c>
      <c r="M120">
        <f t="shared" si="12"/>
        <v>1.480000000000004</v>
      </c>
      <c r="N120">
        <f t="shared" si="13"/>
        <v>99.794999999999987</v>
      </c>
      <c r="O120">
        <f t="shared" si="14"/>
        <v>105.715</v>
      </c>
      <c r="P120" t="str">
        <f t="shared" si="15"/>
        <v/>
      </c>
    </row>
    <row r="121" spans="1:16">
      <c r="A121" s="21" t="s">
        <v>25</v>
      </c>
      <c r="B121" s="21" t="s">
        <v>42</v>
      </c>
      <c r="C121" s="21" t="s">
        <v>43</v>
      </c>
      <c r="D121" s="22">
        <v>43272</v>
      </c>
      <c r="E121" s="21">
        <v>107.215</v>
      </c>
      <c r="F121" s="21" t="s">
        <v>136</v>
      </c>
      <c r="G121" s="21">
        <v>3.81</v>
      </c>
      <c r="H121" s="21">
        <v>103.405</v>
      </c>
      <c r="I121">
        <f t="shared" si="8"/>
        <v>3.72</v>
      </c>
      <c r="J121">
        <f t="shared" si="9"/>
        <v>5.2</v>
      </c>
      <c r="K121">
        <f t="shared" si="10"/>
        <v>102.015</v>
      </c>
      <c r="L121">
        <f t="shared" si="11"/>
        <v>103.495</v>
      </c>
      <c r="M121">
        <f t="shared" si="12"/>
        <v>1.480000000000004</v>
      </c>
      <c r="N121">
        <f t="shared" si="13"/>
        <v>99.794999999999987</v>
      </c>
      <c r="O121">
        <f t="shared" si="14"/>
        <v>105.715</v>
      </c>
      <c r="P121" t="str">
        <f t="shared" si="15"/>
        <v/>
      </c>
    </row>
    <row r="122" spans="1:16">
      <c r="A122" s="21" t="s">
        <v>25</v>
      </c>
      <c r="B122" s="21" t="s">
        <v>42</v>
      </c>
      <c r="C122" s="21" t="s">
        <v>43</v>
      </c>
      <c r="D122" s="22">
        <v>43304</v>
      </c>
      <c r="E122" s="21">
        <v>107.215</v>
      </c>
      <c r="F122" s="21" t="s">
        <v>136</v>
      </c>
      <c r="G122" s="21">
        <v>2.67</v>
      </c>
      <c r="H122" s="21">
        <v>104.545</v>
      </c>
      <c r="I122">
        <f t="shared" si="8"/>
        <v>3.72</v>
      </c>
      <c r="J122">
        <f t="shared" si="9"/>
        <v>5.2</v>
      </c>
      <c r="K122">
        <f t="shared" si="10"/>
        <v>102.015</v>
      </c>
      <c r="L122">
        <f t="shared" si="11"/>
        <v>103.495</v>
      </c>
      <c r="M122">
        <f t="shared" si="12"/>
        <v>1.480000000000004</v>
      </c>
      <c r="N122">
        <f t="shared" si="13"/>
        <v>99.794999999999987</v>
      </c>
      <c r="O122">
        <f t="shared" si="14"/>
        <v>105.715</v>
      </c>
      <c r="P122" t="str">
        <f t="shared" si="15"/>
        <v/>
      </c>
    </row>
    <row r="123" spans="1:16">
      <c r="A123" s="21" t="s">
        <v>25</v>
      </c>
      <c r="B123" s="21" t="s">
        <v>42</v>
      </c>
      <c r="C123" s="21" t="s">
        <v>43</v>
      </c>
      <c r="D123" s="22">
        <v>43334</v>
      </c>
      <c r="E123" s="21">
        <v>107.215</v>
      </c>
      <c r="F123" s="21" t="s">
        <v>136</v>
      </c>
      <c r="G123" s="21">
        <v>2.6</v>
      </c>
      <c r="H123" s="21">
        <v>104.61499999999999</v>
      </c>
      <c r="I123">
        <f t="shared" si="8"/>
        <v>3.72</v>
      </c>
      <c r="J123">
        <f t="shared" si="9"/>
        <v>5.2</v>
      </c>
      <c r="K123">
        <f t="shared" si="10"/>
        <v>102.015</v>
      </c>
      <c r="L123">
        <f t="shared" si="11"/>
        <v>103.495</v>
      </c>
      <c r="M123">
        <f t="shared" si="12"/>
        <v>1.480000000000004</v>
      </c>
      <c r="N123">
        <f t="shared" si="13"/>
        <v>99.794999999999987</v>
      </c>
      <c r="O123">
        <f t="shared" si="14"/>
        <v>105.715</v>
      </c>
      <c r="P123" t="str">
        <f t="shared" si="15"/>
        <v/>
      </c>
    </row>
    <row r="124" spans="1:16">
      <c r="A124" s="21" t="s">
        <v>25</v>
      </c>
      <c r="B124" s="21" t="s">
        <v>49</v>
      </c>
      <c r="C124" s="21" t="s">
        <v>50</v>
      </c>
      <c r="D124" s="22">
        <v>39475</v>
      </c>
      <c r="E124" s="21">
        <v>115.89700000000001</v>
      </c>
      <c r="F124" s="21" t="s">
        <v>136</v>
      </c>
      <c r="G124" s="21">
        <v>3.9</v>
      </c>
      <c r="H124" s="21">
        <v>111.997</v>
      </c>
      <c r="I124">
        <f t="shared" si="8"/>
        <v>3.5199999999999996</v>
      </c>
      <c r="J124">
        <f t="shared" si="9"/>
        <v>3.9575</v>
      </c>
      <c r="K124">
        <f t="shared" si="10"/>
        <v>111.9395</v>
      </c>
      <c r="L124">
        <f t="shared" si="11"/>
        <v>112.377</v>
      </c>
      <c r="M124">
        <f t="shared" si="12"/>
        <v>0.4375</v>
      </c>
      <c r="N124">
        <f t="shared" si="13"/>
        <v>111.28325</v>
      </c>
      <c r="O124">
        <f t="shared" si="14"/>
        <v>113.03325</v>
      </c>
      <c r="P124" t="str">
        <f t="shared" si="15"/>
        <v/>
      </c>
    </row>
    <row r="125" spans="1:16">
      <c r="A125" s="21" t="s">
        <v>25</v>
      </c>
      <c r="B125" s="21" t="s">
        <v>49</v>
      </c>
      <c r="C125" s="21" t="s">
        <v>50</v>
      </c>
      <c r="D125" s="22">
        <v>39503</v>
      </c>
      <c r="E125" s="21">
        <v>115.89700000000001</v>
      </c>
      <c r="F125" s="21" t="s">
        <v>136</v>
      </c>
      <c r="G125" s="21">
        <v>4</v>
      </c>
      <c r="H125" s="21">
        <v>111.89700000000001</v>
      </c>
      <c r="I125">
        <f t="shared" si="8"/>
        <v>3.5199999999999996</v>
      </c>
      <c r="J125">
        <f t="shared" si="9"/>
        <v>3.9575</v>
      </c>
      <c r="K125">
        <f t="shared" si="10"/>
        <v>111.9395</v>
      </c>
      <c r="L125">
        <f t="shared" si="11"/>
        <v>112.377</v>
      </c>
      <c r="M125">
        <f t="shared" si="12"/>
        <v>0.4375</v>
      </c>
      <c r="N125">
        <f t="shared" si="13"/>
        <v>111.28325</v>
      </c>
      <c r="O125">
        <f t="shared" si="14"/>
        <v>113.03325</v>
      </c>
      <c r="P125" t="str">
        <f t="shared" si="15"/>
        <v/>
      </c>
    </row>
    <row r="126" spans="1:16">
      <c r="A126" s="21" t="s">
        <v>25</v>
      </c>
      <c r="B126" s="21" t="s">
        <v>49</v>
      </c>
      <c r="C126" s="21" t="s">
        <v>50</v>
      </c>
      <c r="D126" s="22">
        <v>39517</v>
      </c>
      <c r="E126" s="21">
        <v>115.89700000000001</v>
      </c>
      <c r="F126" s="21" t="s">
        <v>136</v>
      </c>
      <c r="G126" s="21">
        <v>4.05</v>
      </c>
      <c r="H126" s="21">
        <v>111.84699999999999</v>
      </c>
      <c r="I126">
        <f t="shared" si="8"/>
        <v>3.5199999999999996</v>
      </c>
      <c r="J126">
        <f t="shared" si="9"/>
        <v>3.9575</v>
      </c>
      <c r="K126">
        <f t="shared" si="10"/>
        <v>111.9395</v>
      </c>
      <c r="L126">
        <f t="shared" si="11"/>
        <v>112.377</v>
      </c>
      <c r="M126">
        <f t="shared" si="12"/>
        <v>0.4375</v>
      </c>
      <c r="N126">
        <f t="shared" si="13"/>
        <v>111.28325</v>
      </c>
      <c r="O126">
        <f t="shared" si="14"/>
        <v>113.03325</v>
      </c>
      <c r="P126" t="str">
        <f t="shared" si="15"/>
        <v/>
      </c>
    </row>
    <row r="127" spans="1:16">
      <c r="A127" s="21" t="s">
        <v>25</v>
      </c>
      <c r="B127" s="21" t="s">
        <v>49</v>
      </c>
      <c r="C127" s="21" t="s">
        <v>50</v>
      </c>
      <c r="D127" s="22">
        <v>39559</v>
      </c>
      <c r="E127" s="21">
        <v>115.89700000000001</v>
      </c>
      <c r="F127" s="21" t="s">
        <v>136</v>
      </c>
      <c r="G127" s="21">
        <v>3.98</v>
      </c>
      <c r="H127" s="21">
        <v>111.917</v>
      </c>
      <c r="I127">
        <f t="shared" si="8"/>
        <v>3.5199999999999996</v>
      </c>
      <c r="J127">
        <f t="shared" si="9"/>
        <v>3.9575</v>
      </c>
      <c r="K127">
        <f t="shared" si="10"/>
        <v>111.9395</v>
      </c>
      <c r="L127">
        <f t="shared" si="11"/>
        <v>112.377</v>
      </c>
      <c r="M127">
        <f t="shared" si="12"/>
        <v>0.4375</v>
      </c>
      <c r="N127">
        <f t="shared" si="13"/>
        <v>111.28325</v>
      </c>
      <c r="O127">
        <f t="shared" si="14"/>
        <v>113.03325</v>
      </c>
      <c r="P127" t="str">
        <f t="shared" si="15"/>
        <v/>
      </c>
    </row>
    <row r="128" spans="1:16">
      <c r="A128" s="21" t="s">
        <v>25</v>
      </c>
      <c r="B128" s="21" t="s">
        <v>49</v>
      </c>
      <c r="C128" s="21" t="s">
        <v>50</v>
      </c>
      <c r="D128" s="22">
        <v>39596</v>
      </c>
      <c r="E128" s="21">
        <v>115.89700000000001</v>
      </c>
      <c r="F128" s="21" t="s">
        <v>136</v>
      </c>
      <c r="G128" s="21">
        <v>3.46</v>
      </c>
      <c r="H128" s="21">
        <v>112.437</v>
      </c>
      <c r="I128">
        <f t="shared" si="8"/>
        <v>3.5199999999999996</v>
      </c>
      <c r="J128">
        <f t="shared" si="9"/>
        <v>3.9575</v>
      </c>
      <c r="K128">
        <f t="shared" si="10"/>
        <v>111.9395</v>
      </c>
      <c r="L128">
        <f t="shared" si="11"/>
        <v>112.377</v>
      </c>
      <c r="M128">
        <f t="shared" si="12"/>
        <v>0.4375</v>
      </c>
      <c r="N128">
        <f t="shared" si="13"/>
        <v>111.28325</v>
      </c>
      <c r="O128">
        <f t="shared" si="14"/>
        <v>113.03325</v>
      </c>
      <c r="P128" t="str">
        <f t="shared" si="15"/>
        <v/>
      </c>
    </row>
    <row r="129" spans="1:16">
      <c r="A129" s="21" t="s">
        <v>25</v>
      </c>
      <c r="B129" s="21" t="s">
        <v>49</v>
      </c>
      <c r="C129" s="21" t="s">
        <v>50</v>
      </c>
      <c r="D129" s="22">
        <v>39626</v>
      </c>
      <c r="E129" s="21">
        <v>115.89700000000001</v>
      </c>
      <c r="F129" s="21" t="s">
        <v>136</v>
      </c>
      <c r="G129" s="21">
        <v>3.9</v>
      </c>
      <c r="H129" s="21">
        <v>111.997</v>
      </c>
      <c r="I129">
        <f t="shared" si="8"/>
        <v>3.5199999999999996</v>
      </c>
      <c r="J129">
        <f t="shared" si="9"/>
        <v>3.9575</v>
      </c>
      <c r="K129">
        <f t="shared" si="10"/>
        <v>111.9395</v>
      </c>
      <c r="L129">
        <f t="shared" si="11"/>
        <v>112.377</v>
      </c>
      <c r="M129">
        <f t="shared" si="12"/>
        <v>0.4375</v>
      </c>
      <c r="N129">
        <f t="shared" si="13"/>
        <v>111.28325</v>
      </c>
      <c r="O129">
        <f t="shared" si="14"/>
        <v>113.03325</v>
      </c>
      <c r="P129" t="str">
        <f t="shared" si="15"/>
        <v/>
      </c>
    </row>
    <row r="130" spans="1:16">
      <c r="A130" s="21" t="s">
        <v>25</v>
      </c>
      <c r="B130" s="21" t="s">
        <v>49</v>
      </c>
      <c r="C130" s="21" t="s">
        <v>50</v>
      </c>
      <c r="D130" s="22">
        <v>39650</v>
      </c>
      <c r="E130" s="21">
        <v>115.89700000000001</v>
      </c>
      <c r="F130" s="21" t="s">
        <v>136</v>
      </c>
      <c r="G130" s="21">
        <v>3.29</v>
      </c>
      <c r="H130" s="21">
        <v>112.607</v>
      </c>
      <c r="I130">
        <f t="shared" si="8"/>
        <v>3.5199999999999996</v>
      </c>
      <c r="J130">
        <f t="shared" si="9"/>
        <v>3.9575</v>
      </c>
      <c r="K130">
        <f t="shared" si="10"/>
        <v>111.9395</v>
      </c>
      <c r="L130">
        <f t="shared" si="11"/>
        <v>112.377</v>
      </c>
      <c r="M130">
        <f t="shared" si="12"/>
        <v>0.4375</v>
      </c>
      <c r="N130">
        <f t="shared" si="13"/>
        <v>111.28325</v>
      </c>
      <c r="O130">
        <f t="shared" si="14"/>
        <v>113.03325</v>
      </c>
      <c r="P130" t="str">
        <f t="shared" si="15"/>
        <v/>
      </c>
    </row>
    <row r="131" spans="1:16">
      <c r="A131" s="21" t="s">
        <v>25</v>
      </c>
      <c r="B131" s="21" t="s">
        <v>49</v>
      </c>
      <c r="C131" s="21" t="s">
        <v>50</v>
      </c>
      <c r="D131" s="22">
        <v>39686</v>
      </c>
      <c r="E131" s="21">
        <v>115.89700000000001</v>
      </c>
      <c r="F131" s="21" t="s">
        <v>136</v>
      </c>
      <c r="G131" s="21">
        <v>3.4</v>
      </c>
      <c r="H131" s="21">
        <v>112.497</v>
      </c>
      <c r="I131">
        <f t="shared" ref="I131:I194" si="16">VLOOKUP($C131,$U$1:$Y$42,2,FALSE)</f>
        <v>3.5199999999999996</v>
      </c>
      <c r="J131">
        <f t="shared" ref="J131:J194" si="17">VLOOKUP($C131,$U$1:$Y$42,3,FALSE)</f>
        <v>3.9575</v>
      </c>
      <c r="K131">
        <f t="shared" ref="K131:K194" si="18">VLOOKUP($C131,$U$1:$Y$42,4,FALSE)</f>
        <v>111.9395</v>
      </c>
      <c r="L131">
        <f t="shared" ref="L131:L194" si="19">VLOOKUP($C131,$U$1:$Y$42,5,FALSE)</f>
        <v>112.377</v>
      </c>
      <c r="M131">
        <f t="shared" ref="M131:M194" si="20">L131-K131</f>
        <v>0.4375</v>
      </c>
      <c r="N131">
        <f t="shared" ref="N131:N194" si="21">K131-M131*1.5</f>
        <v>111.28325</v>
      </c>
      <c r="O131">
        <f t="shared" ref="O131:O194" si="22">L131+M131*1.5</f>
        <v>113.03325</v>
      </c>
      <c r="P131" t="str">
        <f t="shared" ref="P131:P194" si="23">IF(OR(H131&lt;N131,H131&gt;O131), "OUTLIER", "")</f>
        <v/>
      </c>
    </row>
    <row r="132" spans="1:16">
      <c r="A132" s="21" t="s">
        <v>25</v>
      </c>
      <c r="B132" s="21" t="s">
        <v>49</v>
      </c>
      <c r="C132" s="21" t="s">
        <v>50</v>
      </c>
      <c r="D132" s="22">
        <v>39713</v>
      </c>
      <c r="E132" s="21">
        <v>115.89700000000001</v>
      </c>
      <c r="F132" s="21" t="s">
        <v>136</v>
      </c>
      <c r="G132" s="21">
        <v>3.58</v>
      </c>
      <c r="H132" s="21">
        <v>112.31699999999999</v>
      </c>
      <c r="I132">
        <f t="shared" si="16"/>
        <v>3.5199999999999996</v>
      </c>
      <c r="J132">
        <f t="shared" si="17"/>
        <v>3.9575</v>
      </c>
      <c r="K132">
        <f t="shared" si="18"/>
        <v>111.9395</v>
      </c>
      <c r="L132">
        <f t="shared" si="19"/>
        <v>112.377</v>
      </c>
      <c r="M132">
        <f t="shared" si="20"/>
        <v>0.4375</v>
      </c>
      <c r="N132">
        <f t="shared" si="21"/>
        <v>111.28325</v>
      </c>
      <c r="O132">
        <f t="shared" si="22"/>
        <v>113.03325</v>
      </c>
      <c r="P132" t="str">
        <f t="shared" si="23"/>
        <v/>
      </c>
    </row>
    <row r="133" spans="1:16">
      <c r="A133" s="21" t="s">
        <v>25</v>
      </c>
      <c r="B133" s="21" t="s">
        <v>49</v>
      </c>
      <c r="C133" s="21" t="s">
        <v>50</v>
      </c>
      <c r="D133" s="22">
        <v>39745</v>
      </c>
      <c r="E133" s="21">
        <v>115.89700000000001</v>
      </c>
      <c r="F133" s="21" t="s">
        <v>136</v>
      </c>
      <c r="G133" s="21">
        <v>4.01</v>
      </c>
      <c r="H133" s="21">
        <v>111.887</v>
      </c>
      <c r="I133">
        <f t="shared" si="16"/>
        <v>3.5199999999999996</v>
      </c>
      <c r="J133">
        <f t="shared" si="17"/>
        <v>3.9575</v>
      </c>
      <c r="K133">
        <f t="shared" si="18"/>
        <v>111.9395</v>
      </c>
      <c r="L133">
        <f t="shared" si="19"/>
        <v>112.377</v>
      </c>
      <c r="M133">
        <f t="shared" si="20"/>
        <v>0.4375</v>
      </c>
      <c r="N133">
        <f t="shared" si="21"/>
        <v>111.28325</v>
      </c>
      <c r="O133">
        <f t="shared" si="22"/>
        <v>113.03325</v>
      </c>
      <c r="P133" t="str">
        <f t="shared" si="23"/>
        <v/>
      </c>
    </row>
    <row r="134" spans="1:16">
      <c r="A134" s="21" t="s">
        <v>25</v>
      </c>
      <c r="B134" s="21" t="s">
        <v>49</v>
      </c>
      <c r="C134" s="21" t="s">
        <v>50</v>
      </c>
      <c r="D134" s="22">
        <v>39778</v>
      </c>
      <c r="E134" s="21">
        <v>115.89700000000001</v>
      </c>
      <c r="F134" s="21" t="s">
        <v>136</v>
      </c>
      <c r="G134" s="21">
        <v>4.05</v>
      </c>
      <c r="H134" s="21">
        <v>111.84699999999999</v>
      </c>
      <c r="I134">
        <f t="shared" si="16"/>
        <v>3.5199999999999996</v>
      </c>
      <c r="J134">
        <f t="shared" si="17"/>
        <v>3.9575</v>
      </c>
      <c r="K134">
        <f t="shared" si="18"/>
        <v>111.9395</v>
      </c>
      <c r="L134">
        <f t="shared" si="19"/>
        <v>112.377</v>
      </c>
      <c r="M134">
        <f t="shared" si="20"/>
        <v>0.4375</v>
      </c>
      <c r="N134">
        <f t="shared" si="21"/>
        <v>111.28325</v>
      </c>
      <c r="O134">
        <f t="shared" si="22"/>
        <v>113.03325</v>
      </c>
      <c r="P134" t="str">
        <f t="shared" si="23"/>
        <v/>
      </c>
    </row>
    <row r="135" spans="1:16">
      <c r="A135" s="21" t="s">
        <v>25</v>
      </c>
      <c r="B135" s="21" t="s">
        <v>49</v>
      </c>
      <c r="C135" s="21" t="s">
        <v>50</v>
      </c>
      <c r="D135" s="22">
        <v>39818</v>
      </c>
      <c r="E135" s="21">
        <v>115.89700000000001</v>
      </c>
      <c r="F135" s="21" t="s">
        <v>136</v>
      </c>
      <c r="G135" s="21">
        <v>3.87</v>
      </c>
      <c r="H135" s="21">
        <v>112.027</v>
      </c>
      <c r="I135">
        <f t="shared" si="16"/>
        <v>3.5199999999999996</v>
      </c>
      <c r="J135">
        <f t="shared" si="17"/>
        <v>3.9575</v>
      </c>
      <c r="K135">
        <f t="shared" si="18"/>
        <v>111.9395</v>
      </c>
      <c r="L135">
        <f t="shared" si="19"/>
        <v>112.377</v>
      </c>
      <c r="M135">
        <f t="shared" si="20"/>
        <v>0.4375</v>
      </c>
      <c r="N135">
        <f t="shared" si="21"/>
        <v>111.28325</v>
      </c>
      <c r="O135">
        <f t="shared" si="22"/>
        <v>113.03325</v>
      </c>
      <c r="P135" t="str">
        <f t="shared" si="23"/>
        <v/>
      </c>
    </row>
    <row r="136" spans="1:16">
      <c r="A136" s="21" t="s">
        <v>25</v>
      </c>
      <c r="B136" s="21" t="s">
        <v>49</v>
      </c>
      <c r="C136" s="21" t="s">
        <v>50</v>
      </c>
      <c r="D136" s="22">
        <v>40206</v>
      </c>
      <c r="E136" s="21">
        <v>115.89700000000001</v>
      </c>
      <c r="F136" s="21" t="s">
        <v>136</v>
      </c>
      <c r="G136" s="21">
        <v>2.7</v>
      </c>
      <c r="H136" s="21">
        <v>113.197</v>
      </c>
      <c r="I136">
        <f t="shared" si="16"/>
        <v>3.5199999999999996</v>
      </c>
      <c r="J136">
        <f t="shared" si="17"/>
        <v>3.9575</v>
      </c>
      <c r="K136">
        <f t="shared" si="18"/>
        <v>111.9395</v>
      </c>
      <c r="L136">
        <f t="shared" si="19"/>
        <v>112.377</v>
      </c>
      <c r="M136">
        <f t="shared" si="20"/>
        <v>0.4375</v>
      </c>
      <c r="N136">
        <f t="shared" si="21"/>
        <v>111.28325</v>
      </c>
      <c r="O136">
        <f t="shared" si="22"/>
        <v>113.03325</v>
      </c>
      <c r="P136" t="str">
        <f t="shared" si="23"/>
        <v>OUTLIER</v>
      </c>
    </row>
    <row r="137" spans="1:16">
      <c r="A137" s="21" t="s">
        <v>25</v>
      </c>
      <c r="B137" s="21" t="s">
        <v>49</v>
      </c>
      <c r="C137" s="21" t="s">
        <v>50</v>
      </c>
      <c r="D137" s="22">
        <v>40227</v>
      </c>
      <c r="E137" s="21">
        <v>115.89700000000001</v>
      </c>
      <c r="F137" s="21" t="s">
        <v>136</v>
      </c>
      <c r="G137" s="21">
        <v>3.72</v>
      </c>
      <c r="H137" s="21">
        <v>112.17700000000001</v>
      </c>
      <c r="I137">
        <f t="shared" si="16"/>
        <v>3.5199999999999996</v>
      </c>
      <c r="J137">
        <f t="shared" si="17"/>
        <v>3.9575</v>
      </c>
      <c r="K137">
        <f t="shared" si="18"/>
        <v>111.9395</v>
      </c>
      <c r="L137">
        <f t="shared" si="19"/>
        <v>112.377</v>
      </c>
      <c r="M137">
        <f t="shared" si="20"/>
        <v>0.4375</v>
      </c>
      <c r="N137">
        <f t="shared" si="21"/>
        <v>111.28325</v>
      </c>
      <c r="O137">
        <f t="shared" si="22"/>
        <v>113.03325</v>
      </c>
      <c r="P137" t="str">
        <f t="shared" si="23"/>
        <v/>
      </c>
    </row>
    <row r="138" spans="1:16">
      <c r="A138" s="21" t="s">
        <v>25</v>
      </c>
      <c r="B138" s="21" t="s">
        <v>49</v>
      </c>
      <c r="C138" s="21" t="s">
        <v>50</v>
      </c>
      <c r="D138" s="22">
        <v>40254</v>
      </c>
      <c r="E138" s="21">
        <v>115.89700000000001</v>
      </c>
      <c r="F138" s="21" t="s">
        <v>136</v>
      </c>
      <c r="G138" s="21">
        <v>3.72</v>
      </c>
      <c r="H138" s="21">
        <v>112.17700000000001</v>
      </c>
      <c r="I138">
        <f t="shared" si="16"/>
        <v>3.5199999999999996</v>
      </c>
      <c r="J138">
        <f t="shared" si="17"/>
        <v>3.9575</v>
      </c>
      <c r="K138">
        <f t="shared" si="18"/>
        <v>111.9395</v>
      </c>
      <c r="L138">
        <f t="shared" si="19"/>
        <v>112.377</v>
      </c>
      <c r="M138">
        <f t="shared" si="20"/>
        <v>0.4375</v>
      </c>
      <c r="N138">
        <f t="shared" si="21"/>
        <v>111.28325</v>
      </c>
      <c r="O138">
        <f t="shared" si="22"/>
        <v>113.03325</v>
      </c>
      <c r="P138" t="str">
        <f t="shared" si="23"/>
        <v/>
      </c>
    </row>
    <row r="139" spans="1:16">
      <c r="A139" s="21" t="s">
        <v>25</v>
      </c>
      <c r="B139" s="21" t="s">
        <v>49</v>
      </c>
      <c r="C139" s="21" t="s">
        <v>50</v>
      </c>
      <c r="D139" s="22">
        <v>40288</v>
      </c>
      <c r="E139" s="21">
        <v>115.89700000000001</v>
      </c>
      <c r="F139" s="21" t="s">
        <v>136</v>
      </c>
      <c r="G139" s="21">
        <v>3.96</v>
      </c>
      <c r="H139" s="21">
        <v>111.937</v>
      </c>
      <c r="I139">
        <f t="shared" si="16"/>
        <v>3.5199999999999996</v>
      </c>
      <c r="J139">
        <f t="shared" si="17"/>
        <v>3.9575</v>
      </c>
      <c r="K139">
        <f t="shared" si="18"/>
        <v>111.9395</v>
      </c>
      <c r="L139">
        <f t="shared" si="19"/>
        <v>112.377</v>
      </c>
      <c r="M139">
        <f t="shared" si="20"/>
        <v>0.4375</v>
      </c>
      <c r="N139">
        <f t="shared" si="21"/>
        <v>111.28325</v>
      </c>
      <c r="O139">
        <f t="shared" si="22"/>
        <v>113.03325</v>
      </c>
      <c r="P139" t="str">
        <f t="shared" si="23"/>
        <v/>
      </c>
    </row>
    <row r="140" spans="1:16">
      <c r="A140" s="21" t="s">
        <v>25</v>
      </c>
      <c r="B140" s="21" t="s">
        <v>49</v>
      </c>
      <c r="C140" s="21" t="s">
        <v>50</v>
      </c>
      <c r="D140" s="22">
        <v>40324</v>
      </c>
      <c r="E140" s="21">
        <v>115.89700000000001</v>
      </c>
      <c r="F140" s="21" t="s">
        <v>136</v>
      </c>
      <c r="G140" s="21">
        <v>3.5</v>
      </c>
      <c r="H140" s="21">
        <v>112.39700000000001</v>
      </c>
      <c r="I140">
        <f t="shared" si="16"/>
        <v>3.5199999999999996</v>
      </c>
      <c r="J140">
        <f t="shared" si="17"/>
        <v>3.9575</v>
      </c>
      <c r="K140">
        <f t="shared" si="18"/>
        <v>111.9395</v>
      </c>
      <c r="L140">
        <f t="shared" si="19"/>
        <v>112.377</v>
      </c>
      <c r="M140">
        <f t="shared" si="20"/>
        <v>0.4375</v>
      </c>
      <c r="N140">
        <f t="shared" si="21"/>
        <v>111.28325</v>
      </c>
      <c r="O140">
        <f t="shared" si="22"/>
        <v>113.03325</v>
      </c>
      <c r="P140" t="str">
        <f t="shared" si="23"/>
        <v/>
      </c>
    </row>
    <row r="141" spans="1:16">
      <c r="A141" s="21" t="s">
        <v>25</v>
      </c>
      <c r="B141" s="21" t="s">
        <v>49</v>
      </c>
      <c r="C141" s="21" t="s">
        <v>50</v>
      </c>
      <c r="D141" s="22">
        <v>40353</v>
      </c>
      <c r="E141" s="21">
        <v>115.89700000000001</v>
      </c>
      <c r="F141" s="21" t="s">
        <v>136</v>
      </c>
      <c r="G141" s="21">
        <v>2.98</v>
      </c>
      <c r="H141" s="21">
        <v>112.917</v>
      </c>
      <c r="I141">
        <f t="shared" si="16"/>
        <v>3.5199999999999996</v>
      </c>
      <c r="J141">
        <f t="shared" si="17"/>
        <v>3.9575</v>
      </c>
      <c r="K141">
        <f t="shared" si="18"/>
        <v>111.9395</v>
      </c>
      <c r="L141">
        <f t="shared" si="19"/>
        <v>112.377</v>
      </c>
      <c r="M141">
        <f t="shared" si="20"/>
        <v>0.4375</v>
      </c>
      <c r="N141">
        <f t="shared" si="21"/>
        <v>111.28325</v>
      </c>
      <c r="O141">
        <f t="shared" si="22"/>
        <v>113.03325</v>
      </c>
      <c r="P141" t="str">
        <f t="shared" si="23"/>
        <v/>
      </c>
    </row>
    <row r="142" spans="1:16">
      <c r="A142" s="21" t="s">
        <v>25</v>
      </c>
      <c r="B142" s="21" t="s">
        <v>49</v>
      </c>
      <c r="C142" s="21" t="s">
        <v>50</v>
      </c>
      <c r="D142" s="22">
        <v>40381</v>
      </c>
      <c r="E142" s="21">
        <v>115.89700000000001</v>
      </c>
      <c r="F142" s="21" t="s">
        <v>136</v>
      </c>
      <c r="G142" s="21">
        <v>3.4</v>
      </c>
      <c r="H142" s="21">
        <v>112.497</v>
      </c>
      <c r="I142">
        <f t="shared" si="16"/>
        <v>3.5199999999999996</v>
      </c>
      <c r="J142">
        <f t="shared" si="17"/>
        <v>3.9575</v>
      </c>
      <c r="K142">
        <f t="shared" si="18"/>
        <v>111.9395</v>
      </c>
      <c r="L142">
        <f t="shared" si="19"/>
        <v>112.377</v>
      </c>
      <c r="M142">
        <f t="shared" si="20"/>
        <v>0.4375</v>
      </c>
      <c r="N142">
        <f t="shared" si="21"/>
        <v>111.28325</v>
      </c>
      <c r="O142">
        <f t="shared" si="22"/>
        <v>113.03325</v>
      </c>
      <c r="P142" t="str">
        <f t="shared" si="23"/>
        <v/>
      </c>
    </row>
    <row r="143" spans="1:16">
      <c r="A143" s="21" t="s">
        <v>25</v>
      </c>
      <c r="B143" s="21" t="s">
        <v>49</v>
      </c>
      <c r="C143" s="21" t="s">
        <v>50</v>
      </c>
      <c r="D143" s="22">
        <v>40402</v>
      </c>
      <c r="E143" s="21">
        <v>115.89700000000001</v>
      </c>
      <c r="F143" s="21" t="s">
        <v>136</v>
      </c>
      <c r="G143" s="21">
        <v>3.38</v>
      </c>
      <c r="H143" s="21">
        <v>112.517</v>
      </c>
      <c r="I143">
        <f t="shared" si="16"/>
        <v>3.5199999999999996</v>
      </c>
      <c r="J143">
        <f t="shared" si="17"/>
        <v>3.9575</v>
      </c>
      <c r="K143">
        <f t="shared" si="18"/>
        <v>111.9395</v>
      </c>
      <c r="L143">
        <f t="shared" si="19"/>
        <v>112.377</v>
      </c>
      <c r="M143">
        <f t="shared" si="20"/>
        <v>0.4375</v>
      </c>
      <c r="N143">
        <f t="shared" si="21"/>
        <v>111.28325</v>
      </c>
      <c r="O143">
        <f t="shared" si="22"/>
        <v>113.03325</v>
      </c>
      <c r="P143" t="str">
        <f t="shared" si="23"/>
        <v/>
      </c>
    </row>
    <row r="144" spans="1:16">
      <c r="A144" s="21" t="s">
        <v>25</v>
      </c>
      <c r="B144" s="21" t="s">
        <v>49</v>
      </c>
      <c r="C144" s="21" t="s">
        <v>50</v>
      </c>
      <c r="D144" s="22">
        <v>40444</v>
      </c>
      <c r="E144" s="21">
        <v>115.89700000000001</v>
      </c>
      <c r="F144" s="21" t="s">
        <v>136</v>
      </c>
      <c r="G144" s="21">
        <v>3.68</v>
      </c>
      <c r="H144" s="21">
        <v>112.217</v>
      </c>
      <c r="I144">
        <f t="shared" si="16"/>
        <v>3.5199999999999996</v>
      </c>
      <c r="J144">
        <f t="shared" si="17"/>
        <v>3.9575</v>
      </c>
      <c r="K144">
        <f t="shared" si="18"/>
        <v>111.9395</v>
      </c>
      <c r="L144">
        <f t="shared" si="19"/>
        <v>112.377</v>
      </c>
      <c r="M144">
        <f t="shared" si="20"/>
        <v>0.4375</v>
      </c>
      <c r="N144">
        <f t="shared" si="21"/>
        <v>111.28325</v>
      </c>
      <c r="O144">
        <f t="shared" si="22"/>
        <v>113.03325</v>
      </c>
      <c r="P144" t="str">
        <f t="shared" si="23"/>
        <v/>
      </c>
    </row>
    <row r="145" spans="1:16">
      <c r="A145" s="21" t="s">
        <v>25</v>
      </c>
      <c r="B145" s="21" t="s">
        <v>49</v>
      </c>
      <c r="C145" s="21" t="s">
        <v>50</v>
      </c>
      <c r="D145" s="22">
        <v>40479</v>
      </c>
      <c r="E145" s="21">
        <v>115.89700000000001</v>
      </c>
      <c r="F145" s="21" t="s">
        <v>136</v>
      </c>
      <c r="G145" s="21">
        <v>3.7</v>
      </c>
      <c r="H145" s="21">
        <v>112.197</v>
      </c>
      <c r="I145">
        <f t="shared" si="16"/>
        <v>3.5199999999999996</v>
      </c>
      <c r="J145">
        <f t="shared" si="17"/>
        <v>3.9575</v>
      </c>
      <c r="K145">
        <f t="shared" si="18"/>
        <v>111.9395</v>
      </c>
      <c r="L145">
        <f t="shared" si="19"/>
        <v>112.377</v>
      </c>
      <c r="M145">
        <f t="shared" si="20"/>
        <v>0.4375</v>
      </c>
      <c r="N145">
        <f t="shared" si="21"/>
        <v>111.28325</v>
      </c>
      <c r="O145">
        <f t="shared" si="22"/>
        <v>113.03325</v>
      </c>
      <c r="P145" t="str">
        <f t="shared" si="23"/>
        <v/>
      </c>
    </row>
    <row r="146" spans="1:16">
      <c r="A146" s="21" t="s">
        <v>25</v>
      </c>
      <c r="B146" s="21" t="s">
        <v>49</v>
      </c>
      <c r="C146" s="21" t="s">
        <v>50</v>
      </c>
      <c r="D146" s="22">
        <v>40500</v>
      </c>
      <c r="E146" s="21">
        <v>115.89700000000001</v>
      </c>
      <c r="F146" s="21" t="s">
        <v>136</v>
      </c>
      <c r="G146" s="21">
        <v>3.7</v>
      </c>
      <c r="H146" s="21">
        <v>112.197</v>
      </c>
      <c r="I146">
        <f t="shared" si="16"/>
        <v>3.5199999999999996</v>
      </c>
      <c r="J146">
        <f t="shared" si="17"/>
        <v>3.9575</v>
      </c>
      <c r="K146">
        <f t="shared" si="18"/>
        <v>111.9395</v>
      </c>
      <c r="L146">
        <f t="shared" si="19"/>
        <v>112.377</v>
      </c>
      <c r="M146">
        <f t="shared" si="20"/>
        <v>0.4375</v>
      </c>
      <c r="N146">
        <f t="shared" si="21"/>
        <v>111.28325</v>
      </c>
      <c r="O146">
        <f t="shared" si="22"/>
        <v>113.03325</v>
      </c>
      <c r="P146" t="str">
        <f t="shared" si="23"/>
        <v/>
      </c>
    </row>
    <row r="147" spans="1:16">
      <c r="A147" s="21" t="s">
        <v>25</v>
      </c>
      <c r="B147" s="21" t="s">
        <v>49</v>
      </c>
      <c r="C147" s="21" t="s">
        <v>50</v>
      </c>
      <c r="D147" s="22">
        <v>40563</v>
      </c>
      <c r="E147" s="21">
        <v>115.89700000000001</v>
      </c>
      <c r="F147" s="21" t="s">
        <v>136</v>
      </c>
      <c r="G147" s="21">
        <v>3.9</v>
      </c>
      <c r="H147" s="21">
        <v>111.997</v>
      </c>
      <c r="I147">
        <f t="shared" si="16"/>
        <v>3.5199999999999996</v>
      </c>
      <c r="J147">
        <f t="shared" si="17"/>
        <v>3.9575</v>
      </c>
      <c r="K147">
        <f t="shared" si="18"/>
        <v>111.9395</v>
      </c>
      <c r="L147">
        <f t="shared" si="19"/>
        <v>112.377</v>
      </c>
      <c r="M147">
        <f t="shared" si="20"/>
        <v>0.4375</v>
      </c>
      <c r="N147">
        <f t="shared" si="21"/>
        <v>111.28325</v>
      </c>
      <c r="O147">
        <f t="shared" si="22"/>
        <v>113.03325</v>
      </c>
      <c r="P147" t="str">
        <f t="shared" si="23"/>
        <v/>
      </c>
    </row>
    <row r="148" spans="1:16">
      <c r="A148" s="21" t="s">
        <v>25</v>
      </c>
      <c r="B148" s="21" t="s">
        <v>49</v>
      </c>
      <c r="C148" s="21" t="s">
        <v>50</v>
      </c>
      <c r="D148" s="22">
        <v>40598</v>
      </c>
      <c r="E148" s="21">
        <v>115.89700000000001</v>
      </c>
      <c r="F148" s="21" t="s">
        <v>136</v>
      </c>
      <c r="G148" s="21">
        <v>3.75</v>
      </c>
      <c r="H148" s="21">
        <v>112.14700000000001</v>
      </c>
      <c r="I148">
        <f t="shared" si="16"/>
        <v>3.5199999999999996</v>
      </c>
      <c r="J148">
        <f t="shared" si="17"/>
        <v>3.9575</v>
      </c>
      <c r="K148">
        <f t="shared" si="18"/>
        <v>111.9395</v>
      </c>
      <c r="L148">
        <f t="shared" si="19"/>
        <v>112.377</v>
      </c>
      <c r="M148">
        <f t="shared" si="20"/>
        <v>0.4375</v>
      </c>
      <c r="N148">
        <f t="shared" si="21"/>
        <v>111.28325</v>
      </c>
      <c r="O148">
        <f t="shared" si="22"/>
        <v>113.03325</v>
      </c>
      <c r="P148" t="str">
        <f t="shared" si="23"/>
        <v/>
      </c>
    </row>
    <row r="149" spans="1:16">
      <c r="A149" s="21" t="s">
        <v>25</v>
      </c>
      <c r="B149" s="21" t="s">
        <v>49</v>
      </c>
      <c r="C149" s="21" t="s">
        <v>50</v>
      </c>
      <c r="D149" s="22">
        <v>40613</v>
      </c>
      <c r="E149" s="21">
        <v>115.89700000000001</v>
      </c>
      <c r="F149" s="21" t="s">
        <v>136</v>
      </c>
      <c r="G149" s="21">
        <v>3.7</v>
      </c>
      <c r="H149" s="21">
        <v>112.197</v>
      </c>
      <c r="I149">
        <f t="shared" si="16"/>
        <v>3.5199999999999996</v>
      </c>
      <c r="J149">
        <f t="shared" si="17"/>
        <v>3.9575</v>
      </c>
      <c r="K149">
        <f t="shared" si="18"/>
        <v>111.9395</v>
      </c>
      <c r="L149">
        <f t="shared" si="19"/>
        <v>112.377</v>
      </c>
      <c r="M149">
        <f t="shared" si="20"/>
        <v>0.4375</v>
      </c>
      <c r="N149">
        <f t="shared" si="21"/>
        <v>111.28325</v>
      </c>
      <c r="O149">
        <f t="shared" si="22"/>
        <v>113.03325</v>
      </c>
      <c r="P149" t="str">
        <f t="shared" si="23"/>
        <v/>
      </c>
    </row>
    <row r="150" spans="1:16">
      <c r="A150" s="21" t="s">
        <v>25</v>
      </c>
      <c r="B150" s="21" t="s">
        <v>49</v>
      </c>
      <c r="C150" s="21" t="s">
        <v>50</v>
      </c>
      <c r="D150" s="22">
        <v>40644</v>
      </c>
      <c r="E150" s="21">
        <v>115.89700000000001</v>
      </c>
      <c r="F150" s="21" t="s">
        <v>136</v>
      </c>
      <c r="G150" s="21">
        <v>3.88</v>
      </c>
      <c r="H150" s="21">
        <v>112.017</v>
      </c>
      <c r="I150">
        <f t="shared" si="16"/>
        <v>3.5199999999999996</v>
      </c>
      <c r="J150">
        <f t="shared" si="17"/>
        <v>3.9575</v>
      </c>
      <c r="K150">
        <f t="shared" si="18"/>
        <v>111.9395</v>
      </c>
      <c r="L150">
        <f t="shared" si="19"/>
        <v>112.377</v>
      </c>
      <c r="M150">
        <f t="shared" si="20"/>
        <v>0.4375</v>
      </c>
      <c r="N150">
        <f t="shared" si="21"/>
        <v>111.28325</v>
      </c>
      <c r="O150">
        <f t="shared" si="22"/>
        <v>113.03325</v>
      </c>
      <c r="P150" t="str">
        <f t="shared" si="23"/>
        <v/>
      </c>
    </row>
    <row r="151" spans="1:16">
      <c r="A151" s="21" t="s">
        <v>25</v>
      </c>
      <c r="B151" s="21" t="s">
        <v>49</v>
      </c>
      <c r="C151" s="21" t="s">
        <v>50</v>
      </c>
      <c r="D151" s="22">
        <v>40674</v>
      </c>
      <c r="E151" s="21">
        <v>115.89700000000001</v>
      </c>
      <c r="F151" s="21" t="s">
        <v>136</v>
      </c>
      <c r="G151" s="21">
        <v>3.42</v>
      </c>
      <c r="H151" s="21">
        <v>112.477</v>
      </c>
      <c r="I151">
        <f t="shared" si="16"/>
        <v>3.5199999999999996</v>
      </c>
      <c r="J151">
        <f t="shared" si="17"/>
        <v>3.9575</v>
      </c>
      <c r="K151">
        <f t="shared" si="18"/>
        <v>111.9395</v>
      </c>
      <c r="L151">
        <f t="shared" si="19"/>
        <v>112.377</v>
      </c>
      <c r="M151">
        <f t="shared" si="20"/>
        <v>0.4375</v>
      </c>
      <c r="N151">
        <f t="shared" si="21"/>
        <v>111.28325</v>
      </c>
      <c r="O151">
        <f t="shared" si="22"/>
        <v>113.03325</v>
      </c>
      <c r="P151" t="str">
        <f t="shared" si="23"/>
        <v/>
      </c>
    </row>
    <row r="152" spans="1:16">
      <c r="A152" s="21" t="s">
        <v>25</v>
      </c>
      <c r="B152" s="21" t="s">
        <v>49</v>
      </c>
      <c r="C152" s="21" t="s">
        <v>50</v>
      </c>
      <c r="D152" s="22">
        <v>40717</v>
      </c>
      <c r="E152" s="21">
        <v>115.89700000000001</v>
      </c>
      <c r="F152" s="21" t="s">
        <v>136</v>
      </c>
      <c r="G152" s="21">
        <v>4</v>
      </c>
      <c r="H152" s="21">
        <v>111.89700000000001</v>
      </c>
      <c r="I152">
        <f t="shared" si="16"/>
        <v>3.5199999999999996</v>
      </c>
      <c r="J152">
        <f t="shared" si="17"/>
        <v>3.9575</v>
      </c>
      <c r="K152">
        <f t="shared" si="18"/>
        <v>111.9395</v>
      </c>
      <c r="L152">
        <f t="shared" si="19"/>
        <v>112.377</v>
      </c>
      <c r="M152">
        <f t="shared" si="20"/>
        <v>0.4375</v>
      </c>
      <c r="N152">
        <f t="shared" si="21"/>
        <v>111.28325</v>
      </c>
      <c r="O152">
        <f t="shared" si="22"/>
        <v>113.03325</v>
      </c>
      <c r="P152" t="str">
        <f t="shared" si="23"/>
        <v/>
      </c>
    </row>
    <row r="153" spans="1:16">
      <c r="A153" s="21" t="s">
        <v>25</v>
      </c>
      <c r="B153" s="21" t="s">
        <v>49</v>
      </c>
      <c r="C153" s="21" t="s">
        <v>50</v>
      </c>
      <c r="D153" s="22">
        <v>40737</v>
      </c>
      <c r="E153" s="21">
        <v>115.89700000000001</v>
      </c>
      <c r="F153" s="21" t="s">
        <v>136</v>
      </c>
      <c r="G153" s="21">
        <v>2.85</v>
      </c>
      <c r="H153" s="21">
        <v>113.047</v>
      </c>
      <c r="I153">
        <f t="shared" si="16"/>
        <v>3.5199999999999996</v>
      </c>
      <c r="J153">
        <f t="shared" si="17"/>
        <v>3.9575</v>
      </c>
      <c r="K153">
        <f t="shared" si="18"/>
        <v>111.9395</v>
      </c>
      <c r="L153">
        <f t="shared" si="19"/>
        <v>112.377</v>
      </c>
      <c r="M153">
        <f t="shared" si="20"/>
        <v>0.4375</v>
      </c>
      <c r="N153">
        <f t="shared" si="21"/>
        <v>111.28325</v>
      </c>
      <c r="O153">
        <f t="shared" si="22"/>
        <v>113.03325</v>
      </c>
      <c r="P153" t="str">
        <f t="shared" si="23"/>
        <v>OUTLIER</v>
      </c>
    </row>
    <row r="154" spans="1:16">
      <c r="A154" s="21" t="s">
        <v>25</v>
      </c>
      <c r="B154" s="21" t="s">
        <v>49</v>
      </c>
      <c r="C154" s="21" t="s">
        <v>50</v>
      </c>
      <c r="D154" s="22">
        <v>40760</v>
      </c>
      <c r="E154" s="21">
        <v>115.89700000000001</v>
      </c>
      <c r="F154" s="21" t="s">
        <v>136</v>
      </c>
      <c r="G154" s="21">
        <v>2.8</v>
      </c>
      <c r="H154" s="21">
        <v>113.09699999999999</v>
      </c>
      <c r="I154">
        <f t="shared" si="16"/>
        <v>3.5199999999999996</v>
      </c>
      <c r="J154">
        <f t="shared" si="17"/>
        <v>3.9575</v>
      </c>
      <c r="K154">
        <f t="shared" si="18"/>
        <v>111.9395</v>
      </c>
      <c r="L154">
        <f t="shared" si="19"/>
        <v>112.377</v>
      </c>
      <c r="M154">
        <f t="shared" si="20"/>
        <v>0.4375</v>
      </c>
      <c r="N154">
        <f t="shared" si="21"/>
        <v>111.28325</v>
      </c>
      <c r="O154">
        <f t="shared" si="22"/>
        <v>113.03325</v>
      </c>
      <c r="P154" t="str">
        <f t="shared" si="23"/>
        <v>OUTLIER</v>
      </c>
    </row>
    <row r="155" spans="1:16">
      <c r="A155" s="21" t="s">
        <v>25</v>
      </c>
      <c r="B155" s="21" t="s">
        <v>49</v>
      </c>
      <c r="C155" s="21" t="s">
        <v>50</v>
      </c>
      <c r="D155" s="22">
        <v>40814</v>
      </c>
      <c r="E155" s="21">
        <v>115.89700000000001</v>
      </c>
      <c r="F155" s="21" t="s">
        <v>136</v>
      </c>
      <c r="G155" s="21">
        <v>3.35</v>
      </c>
      <c r="H155" s="21">
        <v>112.547</v>
      </c>
      <c r="I155">
        <f t="shared" si="16"/>
        <v>3.5199999999999996</v>
      </c>
      <c r="J155">
        <f t="shared" si="17"/>
        <v>3.9575</v>
      </c>
      <c r="K155">
        <f t="shared" si="18"/>
        <v>111.9395</v>
      </c>
      <c r="L155">
        <f t="shared" si="19"/>
        <v>112.377</v>
      </c>
      <c r="M155">
        <f t="shared" si="20"/>
        <v>0.4375</v>
      </c>
      <c r="N155">
        <f t="shared" si="21"/>
        <v>111.28325</v>
      </c>
      <c r="O155">
        <f t="shared" si="22"/>
        <v>113.03325</v>
      </c>
      <c r="P155" t="str">
        <f t="shared" si="23"/>
        <v/>
      </c>
    </row>
    <row r="156" spans="1:16">
      <c r="A156" s="21" t="s">
        <v>25</v>
      </c>
      <c r="B156" s="21" t="s">
        <v>49</v>
      </c>
      <c r="C156" s="21" t="s">
        <v>50</v>
      </c>
      <c r="D156" s="22">
        <v>40844</v>
      </c>
      <c r="E156" s="21">
        <v>115.89700000000001</v>
      </c>
      <c r="F156" s="21" t="s">
        <v>136</v>
      </c>
      <c r="G156" s="21">
        <v>3.78</v>
      </c>
      <c r="H156" s="21">
        <v>112.117</v>
      </c>
      <c r="I156">
        <f t="shared" si="16"/>
        <v>3.5199999999999996</v>
      </c>
      <c r="J156">
        <f t="shared" si="17"/>
        <v>3.9575</v>
      </c>
      <c r="K156">
        <f t="shared" si="18"/>
        <v>111.9395</v>
      </c>
      <c r="L156">
        <f t="shared" si="19"/>
        <v>112.377</v>
      </c>
      <c r="M156">
        <f t="shared" si="20"/>
        <v>0.4375</v>
      </c>
      <c r="N156">
        <f t="shared" si="21"/>
        <v>111.28325</v>
      </c>
      <c r="O156">
        <f t="shared" si="22"/>
        <v>113.03325</v>
      </c>
      <c r="P156" t="str">
        <f t="shared" si="23"/>
        <v/>
      </c>
    </row>
    <row r="157" spans="1:16">
      <c r="A157" s="21" t="s">
        <v>25</v>
      </c>
      <c r="B157" s="21" t="s">
        <v>49</v>
      </c>
      <c r="C157" s="21" t="s">
        <v>50</v>
      </c>
      <c r="D157" s="22">
        <v>40869</v>
      </c>
      <c r="E157" s="21">
        <v>115.89700000000001</v>
      </c>
      <c r="F157" s="21" t="s">
        <v>136</v>
      </c>
      <c r="G157" s="21">
        <v>3.8</v>
      </c>
      <c r="H157" s="21">
        <v>112.09699999999999</v>
      </c>
      <c r="I157">
        <f t="shared" si="16"/>
        <v>3.5199999999999996</v>
      </c>
      <c r="J157">
        <f t="shared" si="17"/>
        <v>3.9575</v>
      </c>
      <c r="K157">
        <f t="shared" si="18"/>
        <v>111.9395</v>
      </c>
      <c r="L157">
        <f t="shared" si="19"/>
        <v>112.377</v>
      </c>
      <c r="M157">
        <f t="shared" si="20"/>
        <v>0.4375</v>
      </c>
      <c r="N157">
        <f t="shared" si="21"/>
        <v>111.28325</v>
      </c>
      <c r="O157">
        <f t="shared" si="22"/>
        <v>113.03325</v>
      </c>
      <c r="P157" t="str">
        <f t="shared" si="23"/>
        <v/>
      </c>
    </row>
    <row r="158" spans="1:16">
      <c r="A158" s="21" t="s">
        <v>25</v>
      </c>
      <c r="B158" s="21" t="s">
        <v>49</v>
      </c>
      <c r="C158" s="21" t="s">
        <v>50</v>
      </c>
      <c r="D158" s="22">
        <v>40890</v>
      </c>
      <c r="E158" s="21">
        <v>115.89700000000001</v>
      </c>
      <c r="F158" s="21" t="s">
        <v>136</v>
      </c>
      <c r="G158" s="21">
        <v>3.93</v>
      </c>
      <c r="H158" s="21">
        <v>111.967</v>
      </c>
      <c r="I158">
        <f t="shared" si="16"/>
        <v>3.5199999999999996</v>
      </c>
      <c r="J158">
        <f t="shared" si="17"/>
        <v>3.9575</v>
      </c>
      <c r="K158">
        <f t="shared" si="18"/>
        <v>111.9395</v>
      </c>
      <c r="L158">
        <f t="shared" si="19"/>
        <v>112.377</v>
      </c>
      <c r="M158">
        <f t="shared" si="20"/>
        <v>0.4375</v>
      </c>
      <c r="N158">
        <f t="shared" si="21"/>
        <v>111.28325</v>
      </c>
      <c r="O158">
        <f t="shared" si="22"/>
        <v>113.03325</v>
      </c>
      <c r="P158" t="str">
        <f t="shared" si="23"/>
        <v/>
      </c>
    </row>
    <row r="159" spans="1:16">
      <c r="A159" s="21" t="s">
        <v>25</v>
      </c>
      <c r="B159" s="21" t="s">
        <v>49</v>
      </c>
      <c r="C159" s="21" t="s">
        <v>50</v>
      </c>
      <c r="D159" s="22">
        <v>40931</v>
      </c>
      <c r="E159" s="21">
        <v>115.89700000000001</v>
      </c>
      <c r="F159" s="21" t="s">
        <v>136</v>
      </c>
      <c r="G159" s="21">
        <v>4.0599999999999996</v>
      </c>
      <c r="H159" s="21">
        <v>111.837</v>
      </c>
      <c r="I159">
        <f t="shared" si="16"/>
        <v>3.5199999999999996</v>
      </c>
      <c r="J159">
        <f t="shared" si="17"/>
        <v>3.9575</v>
      </c>
      <c r="K159">
        <f t="shared" si="18"/>
        <v>111.9395</v>
      </c>
      <c r="L159">
        <f t="shared" si="19"/>
        <v>112.377</v>
      </c>
      <c r="M159">
        <f t="shared" si="20"/>
        <v>0.4375</v>
      </c>
      <c r="N159">
        <f t="shared" si="21"/>
        <v>111.28325</v>
      </c>
      <c r="O159">
        <f t="shared" si="22"/>
        <v>113.03325</v>
      </c>
      <c r="P159" t="str">
        <f t="shared" si="23"/>
        <v/>
      </c>
    </row>
    <row r="160" spans="1:16">
      <c r="A160" s="21" t="s">
        <v>25</v>
      </c>
      <c r="B160" s="21" t="s">
        <v>49</v>
      </c>
      <c r="C160" s="21" t="s">
        <v>50</v>
      </c>
      <c r="D160" s="22">
        <v>40956</v>
      </c>
      <c r="E160" s="21">
        <v>115.89700000000001</v>
      </c>
      <c r="F160" s="21" t="s">
        <v>136</v>
      </c>
      <c r="G160" s="21">
        <v>4</v>
      </c>
      <c r="H160" s="21">
        <v>111.89700000000001</v>
      </c>
      <c r="I160">
        <f t="shared" si="16"/>
        <v>3.5199999999999996</v>
      </c>
      <c r="J160">
        <f t="shared" si="17"/>
        <v>3.9575</v>
      </c>
      <c r="K160">
        <f t="shared" si="18"/>
        <v>111.9395</v>
      </c>
      <c r="L160">
        <f t="shared" si="19"/>
        <v>112.377</v>
      </c>
      <c r="M160">
        <f t="shared" si="20"/>
        <v>0.4375</v>
      </c>
      <c r="N160">
        <f t="shared" si="21"/>
        <v>111.28325</v>
      </c>
      <c r="O160">
        <f t="shared" si="22"/>
        <v>113.03325</v>
      </c>
      <c r="P160" t="str">
        <f t="shared" si="23"/>
        <v/>
      </c>
    </row>
    <row r="161" spans="1:16">
      <c r="A161" s="21" t="s">
        <v>25</v>
      </c>
      <c r="B161" s="21" t="s">
        <v>49</v>
      </c>
      <c r="C161" s="21" t="s">
        <v>50</v>
      </c>
      <c r="D161" s="22">
        <v>40976</v>
      </c>
      <c r="E161" s="21">
        <v>115.89700000000001</v>
      </c>
      <c r="F161" s="21" t="s">
        <v>136</v>
      </c>
      <c r="G161" s="21">
        <v>4.2</v>
      </c>
      <c r="H161" s="21">
        <v>111.697</v>
      </c>
      <c r="I161">
        <f t="shared" si="16"/>
        <v>3.5199999999999996</v>
      </c>
      <c r="J161">
        <f t="shared" si="17"/>
        <v>3.9575</v>
      </c>
      <c r="K161">
        <f t="shared" si="18"/>
        <v>111.9395</v>
      </c>
      <c r="L161">
        <f t="shared" si="19"/>
        <v>112.377</v>
      </c>
      <c r="M161">
        <f t="shared" si="20"/>
        <v>0.4375</v>
      </c>
      <c r="N161">
        <f t="shared" si="21"/>
        <v>111.28325</v>
      </c>
      <c r="O161">
        <f t="shared" si="22"/>
        <v>113.03325</v>
      </c>
      <c r="P161" t="str">
        <f t="shared" si="23"/>
        <v/>
      </c>
    </row>
    <row r="162" spans="1:16">
      <c r="A162" s="21" t="s">
        <v>25</v>
      </c>
      <c r="B162" s="21" t="s">
        <v>49</v>
      </c>
      <c r="C162" s="21" t="s">
        <v>50</v>
      </c>
      <c r="D162" s="22">
        <v>41010</v>
      </c>
      <c r="E162" s="21">
        <v>115.89700000000001</v>
      </c>
      <c r="F162" s="21" t="s">
        <v>136</v>
      </c>
      <c r="G162" s="21">
        <v>3.82</v>
      </c>
      <c r="H162" s="21">
        <v>112.077</v>
      </c>
      <c r="I162">
        <f t="shared" si="16"/>
        <v>3.5199999999999996</v>
      </c>
      <c r="J162">
        <f t="shared" si="17"/>
        <v>3.9575</v>
      </c>
      <c r="K162">
        <f t="shared" si="18"/>
        <v>111.9395</v>
      </c>
      <c r="L162">
        <f t="shared" si="19"/>
        <v>112.377</v>
      </c>
      <c r="M162">
        <f t="shared" si="20"/>
        <v>0.4375</v>
      </c>
      <c r="N162">
        <f t="shared" si="21"/>
        <v>111.28325</v>
      </c>
      <c r="O162">
        <f t="shared" si="22"/>
        <v>113.03325</v>
      </c>
      <c r="P162" t="str">
        <f t="shared" si="23"/>
        <v/>
      </c>
    </row>
    <row r="163" spans="1:16">
      <c r="A163" s="21" t="s">
        <v>25</v>
      </c>
      <c r="B163" s="21" t="s">
        <v>49</v>
      </c>
      <c r="C163" s="21" t="s">
        <v>50</v>
      </c>
      <c r="D163" s="22">
        <v>41037</v>
      </c>
      <c r="E163" s="21">
        <v>115.89700000000001</v>
      </c>
      <c r="F163" s="21" t="s">
        <v>136</v>
      </c>
      <c r="G163" s="21">
        <v>3.75</v>
      </c>
      <c r="H163" s="21">
        <v>112.14700000000001</v>
      </c>
      <c r="I163">
        <f t="shared" si="16"/>
        <v>3.5199999999999996</v>
      </c>
      <c r="J163">
        <f t="shared" si="17"/>
        <v>3.9575</v>
      </c>
      <c r="K163">
        <f t="shared" si="18"/>
        <v>111.9395</v>
      </c>
      <c r="L163">
        <f t="shared" si="19"/>
        <v>112.377</v>
      </c>
      <c r="M163">
        <f t="shared" si="20"/>
        <v>0.4375</v>
      </c>
      <c r="N163">
        <f t="shared" si="21"/>
        <v>111.28325</v>
      </c>
      <c r="O163">
        <f t="shared" si="22"/>
        <v>113.03325</v>
      </c>
      <c r="P163" t="str">
        <f t="shared" si="23"/>
        <v/>
      </c>
    </row>
    <row r="164" spans="1:16">
      <c r="A164" s="21" t="s">
        <v>25</v>
      </c>
      <c r="B164" s="21" t="s">
        <v>49</v>
      </c>
      <c r="C164" s="21" t="s">
        <v>50</v>
      </c>
      <c r="D164" s="22">
        <v>41072</v>
      </c>
      <c r="E164" s="21">
        <v>115.89700000000001</v>
      </c>
      <c r="F164" s="21" t="s">
        <v>136</v>
      </c>
      <c r="G164" s="21">
        <v>4.05</v>
      </c>
      <c r="H164" s="21">
        <v>111.84699999999999</v>
      </c>
      <c r="I164">
        <f t="shared" si="16"/>
        <v>3.5199999999999996</v>
      </c>
      <c r="J164">
        <f t="shared" si="17"/>
        <v>3.9575</v>
      </c>
      <c r="K164">
        <f t="shared" si="18"/>
        <v>111.9395</v>
      </c>
      <c r="L164">
        <f t="shared" si="19"/>
        <v>112.377</v>
      </c>
      <c r="M164">
        <f t="shared" si="20"/>
        <v>0.4375</v>
      </c>
      <c r="N164">
        <f t="shared" si="21"/>
        <v>111.28325</v>
      </c>
      <c r="O164">
        <f t="shared" si="22"/>
        <v>113.03325</v>
      </c>
      <c r="P164" t="str">
        <f t="shared" si="23"/>
        <v/>
      </c>
    </row>
    <row r="165" spans="1:16">
      <c r="A165" s="21" t="s">
        <v>25</v>
      </c>
      <c r="B165" s="21" t="s">
        <v>49</v>
      </c>
      <c r="C165" s="21" t="s">
        <v>50</v>
      </c>
      <c r="D165" s="22">
        <v>41095</v>
      </c>
      <c r="E165" s="21">
        <v>115.89700000000001</v>
      </c>
      <c r="F165" s="21" t="s">
        <v>136</v>
      </c>
      <c r="G165" s="21">
        <v>3.9</v>
      </c>
      <c r="H165" s="21">
        <v>111.997</v>
      </c>
      <c r="I165">
        <f t="shared" si="16"/>
        <v>3.5199999999999996</v>
      </c>
      <c r="J165">
        <f t="shared" si="17"/>
        <v>3.9575</v>
      </c>
      <c r="K165">
        <f t="shared" si="18"/>
        <v>111.9395</v>
      </c>
      <c r="L165">
        <f t="shared" si="19"/>
        <v>112.377</v>
      </c>
      <c r="M165">
        <f t="shared" si="20"/>
        <v>0.4375</v>
      </c>
      <c r="N165">
        <f t="shared" si="21"/>
        <v>111.28325</v>
      </c>
      <c r="O165">
        <f t="shared" si="22"/>
        <v>113.03325</v>
      </c>
      <c r="P165" t="str">
        <f t="shared" si="23"/>
        <v/>
      </c>
    </row>
    <row r="166" spans="1:16">
      <c r="A166" s="21" t="s">
        <v>25</v>
      </c>
      <c r="B166" s="21" t="s">
        <v>49</v>
      </c>
      <c r="C166" s="21" t="s">
        <v>50</v>
      </c>
      <c r="D166" s="22">
        <v>41176</v>
      </c>
      <c r="E166" s="21">
        <v>115.89700000000001</v>
      </c>
      <c r="F166" s="21" t="s">
        <v>136</v>
      </c>
      <c r="G166" s="21">
        <v>4.9000000000000004</v>
      </c>
      <c r="H166" s="21">
        <v>110.997</v>
      </c>
      <c r="I166">
        <f t="shared" si="16"/>
        <v>3.5199999999999996</v>
      </c>
      <c r="J166">
        <f t="shared" si="17"/>
        <v>3.9575</v>
      </c>
      <c r="K166">
        <f t="shared" si="18"/>
        <v>111.9395</v>
      </c>
      <c r="L166">
        <f t="shared" si="19"/>
        <v>112.377</v>
      </c>
      <c r="M166">
        <f t="shared" si="20"/>
        <v>0.4375</v>
      </c>
      <c r="N166">
        <f t="shared" si="21"/>
        <v>111.28325</v>
      </c>
      <c r="O166">
        <f t="shared" si="22"/>
        <v>113.03325</v>
      </c>
      <c r="P166" t="str">
        <f t="shared" si="23"/>
        <v>OUTLIER</v>
      </c>
    </row>
    <row r="167" spans="1:16">
      <c r="A167" s="21" t="s">
        <v>25</v>
      </c>
      <c r="B167" s="21" t="s">
        <v>49</v>
      </c>
      <c r="C167" s="21" t="s">
        <v>50</v>
      </c>
      <c r="D167" s="22">
        <v>41213</v>
      </c>
      <c r="E167" s="21">
        <v>115.89700000000001</v>
      </c>
      <c r="F167" s="21" t="s">
        <v>136</v>
      </c>
      <c r="G167" s="21">
        <v>4.05</v>
      </c>
      <c r="H167" s="21">
        <v>111.84699999999999</v>
      </c>
      <c r="I167">
        <f t="shared" si="16"/>
        <v>3.5199999999999996</v>
      </c>
      <c r="J167">
        <f t="shared" si="17"/>
        <v>3.9575</v>
      </c>
      <c r="K167">
        <f t="shared" si="18"/>
        <v>111.9395</v>
      </c>
      <c r="L167">
        <f t="shared" si="19"/>
        <v>112.377</v>
      </c>
      <c r="M167">
        <f t="shared" si="20"/>
        <v>0.4375</v>
      </c>
      <c r="N167">
        <f t="shared" si="21"/>
        <v>111.28325</v>
      </c>
      <c r="O167">
        <f t="shared" si="22"/>
        <v>113.03325</v>
      </c>
      <c r="P167" t="str">
        <f t="shared" si="23"/>
        <v/>
      </c>
    </row>
    <row r="168" spans="1:16">
      <c r="A168" s="21" t="s">
        <v>25</v>
      </c>
      <c r="B168" s="21" t="s">
        <v>49</v>
      </c>
      <c r="C168" s="21" t="s">
        <v>50</v>
      </c>
      <c r="D168" s="22">
        <v>41235</v>
      </c>
      <c r="E168" s="21">
        <v>115.89700000000001</v>
      </c>
      <c r="F168" s="21" t="s">
        <v>136</v>
      </c>
      <c r="G168" s="21">
        <v>5.9</v>
      </c>
      <c r="H168" s="21">
        <v>109.997</v>
      </c>
      <c r="I168">
        <f t="shared" si="16"/>
        <v>3.5199999999999996</v>
      </c>
      <c r="J168">
        <f t="shared" si="17"/>
        <v>3.9575</v>
      </c>
      <c r="K168">
        <f t="shared" si="18"/>
        <v>111.9395</v>
      </c>
      <c r="L168">
        <f t="shared" si="19"/>
        <v>112.377</v>
      </c>
      <c r="M168">
        <f t="shared" si="20"/>
        <v>0.4375</v>
      </c>
      <c r="N168">
        <f t="shared" si="21"/>
        <v>111.28325</v>
      </c>
      <c r="O168">
        <f t="shared" si="22"/>
        <v>113.03325</v>
      </c>
      <c r="P168" t="str">
        <f t="shared" si="23"/>
        <v>OUTLIER</v>
      </c>
    </row>
    <row r="169" spans="1:16">
      <c r="A169" s="21" t="s">
        <v>25</v>
      </c>
      <c r="B169" s="21" t="s">
        <v>49</v>
      </c>
      <c r="C169" s="21" t="s">
        <v>50</v>
      </c>
      <c r="D169" s="22">
        <v>41288</v>
      </c>
      <c r="E169" s="21">
        <v>115.89700000000001</v>
      </c>
      <c r="F169" s="21" t="s">
        <v>136</v>
      </c>
      <c r="G169" s="21">
        <v>3.8</v>
      </c>
      <c r="H169" s="21">
        <v>112.09699999999999</v>
      </c>
      <c r="I169">
        <f t="shared" si="16"/>
        <v>3.5199999999999996</v>
      </c>
      <c r="J169">
        <f t="shared" si="17"/>
        <v>3.9575</v>
      </c>
      <c r="K169">
        <f t="shared" si="18"/>
        <v>111.9395</v>
      </c>
      <c r="L169">
        <f t="shared" si="19"/>
        <v>112.377</v>
      </c>
      <c r="M169">
        <f t="shared" si="20"/>
        <v>0.4375</v>
      </c>
      <c r="N169">
        <f t="shared" si="21"/>
        <v>111.28325</v>
      </c>
      <c r="O169">
        <f t="shared" si="22"/>
        <v>113.03325</v>
      </c>
      <c r="P169" t="str">
        <f t="shared" si="23"/>
        <v/>
      </c>
    </row>
    <row r="170" spans="1:16">
      <c r="A170" s="21" t="s">
        <v>25</v>
      </c>
      <c r="B170" s="21" t="s">
        <v>49</v>
      </c>
      <c r="C170" s="21" t="s">
        <v>50</v>
      </c>
      <c r="D170" s="22">
        <v>41333</v>
      </c>
      <c r="E170" s="21">
        <v>115.89700000000001</v>
      </c>
      <c r="F170" s="21" t="s">
        <v>136</v>
      </c>
      <c r="G170" s="21">
        <v>3.9</v>
      </c>
      <c r="H170" s="21">
        <v>111.997</v>
      </c>
      <c r="I170">
        <f t="shared" si="16"/>
        <v>3.5199999999999996</v>
      </c>
      <c r="J170">
        <f t="shared" si="17"/>
        <v>3.9575</v>
      </c>
      <c r="K170">
        <f t="shared" si="18"/>
        <v>111.9395</v>
      </c>
      <c r="L170">
        <f t="shared" si="19"/>
        <v>112.377</v>
      </c>
      <c r="M170">
        <f t="shared" si="20"/>
        <v>0.4375</v>
      </c>
      <c r="N170">
        <f t="shared" si="21"/>
        <v>111.28325</v>
      </c>
      <c r="O170">
        <f t="shared" si="22"/>
        <v>113.03325</v>
      </c>
      <c r="P170" t="str">
        <f t="shared" si="23"/>
        <v/>
      </c>
    </row>
    <row r="171" spans="1:16">
      <c r="A171" s="21" t="s">
        <v>25</v>
      </c>
      <c r="B171" s="21" t="s">
        <v>49</v>
      </c>
      <c r="C171" s="21" t="s">
        <v>50</v>
      </c>
      <c r="D171" s="22">
        <v>41362</v>
      </c>
      <c r="E171" s="21">
        <v>115.89700000000001</v>
      </c>
      <c r="F171" s="21" t="s">
        <v>136</v>
      </c>
      <c r="G171" s="21">
        <v>3.98</v>
      </c>
      <c r="H171" s="21">
        <v>111.917</v>
      </c>
      <c r="I171">
        <f t="shared" si="16"/>
        <v>3.5199999999999996</v>
      </c>
      <c r="J171">
        <f t="shared" si="17"/>
        <v>3.9575</v>
      </c>
      <c r="K171">
        <f t="shared" si="18"/>
        <v>111.9395</v>
      </c>
      <c r="L171">
        <f t="shared" si="19"/>
        <v>112.377</v>
      </c>
      <c r="M171">
        <f t="shared" si="20"/>
        <v>0.4375</v>
      </c>
      <c r="N171">
        <f t="shared" si="21"/>
        <v>111.28325</v>
      </c>
      <c r="O171">
        <f t="shared" si="22"/>
        <v>113.03325</v>
      </c>
      <c r="P171" t="str">
        <f t="shared" si="23"/>
        <v/>
      </c>
    </row>
    <row r="172" spans="1:16">
      <c r="A172" s="21" t="s">
        <v>25</v>
      </c>
      <c r="B172" s="21" t="s">
        <v>49</v>
      </c>
      <c r="C172" s="21" t="s">
        <v>50</v>
      </c>
      <c r="D172" s="22">
        <v>41381</v>
      </c>
      <c r="E172" s="21">
        <v>115.89700000000001</v>
      </c>
      <c r="F172" s="21" t="s">
        <v>136</v>
      </c>
      <c r="G172" s="21">
        <v>3.45</v>
      </c>
      <c r="H172" s="21">
        <v>112.447</v>
      </c>
      <c r="I172">
        <f t="shared" si="16"/>
        <v>3.5199999999999996</v>
      </c>
      <c r="J172">
        <f t="shared" si="17"/>
        <v>3.9575</v>
      </c>
      <c r="K172">
        <f t="shared" si="18"/>
        <v>111.9395</v>
      </c>
      <c r="L172">
        <f t="shared" si="19"/>
        <v>112.377</v>
      </c>
      <c r="M172">
        <f t="shared" si="20"/>
        <v>0.4375</v>
      </c>
      <c r="N172">
        <f t="shared" si="21"/>
        <v>111.28325</v>
      </c>
      <c r="O172">
        <f t="shared" si="22"/>
        <v>113.03325</v>
      </c>
      <c r="P172" t="str">
        <f t="shared" si="23"/>
        <v/>
      </c>
    </row>
    <row r="173" spans="1:16">
      <c r="A173" s="21" t="s">
        <v>25</v>
      </c>
      <c r="B173" s="21" t="s">
        <v>49</v>
      </c>
      <c r="C173" s="21" t="s">
        <v>50</v>
      </c>
      <c r="D173" s="22">
        <v>41410</v>
      </c>
      <c r="E173" s="21">
        <v>115.89700000000001</v>
      </c>
      <c r="F173" s="21" t="s">
        <v>136</v>
      </c>
      <c r="G173" s="21">
        <v>3.91</v>
      </c>
      <c r="H173" s="21">
        <v>111.98699999999999</v>
      </c>
      <c r="I173">
        <f t="shared" si="16"/>
        <v>3.5199999999999996</v>
      </c>
      <c r="J173">
        <f t="shared" si="17"/>
        <v>3.9575</v>
      </c>
      <c r="K173">
        <f t="shared" si="18"/>
        <v>111.9395</v>
      </c>
      <c r="L173">
        <f t="shared" si="19"/>
        <v>112.377</v>
      </c>
      <c r="M173">
        <f t="shared" si="20"/>
        <v>0.4375</v>
      </c>
      <c r="N173">
        <f t="shared" si="21"/>
        <v>111.28325</v>
      </c>
      <c r="O173">
        <f t="shared" si="22"/>
        <v>113.03325</v>
      </c>
      <c r="P173" t="str">
        <f t="shared" si="23"/>
        <v/>
      </c>
    </row>
    <row r="174" spans="1:16">
      <c r="A174" s="21" t="s">
        <v>25</v>
      </c>
      <c r="B174" s="21" t="s">
        <v>49</v>
      </c>
      <c r="C174" s="21" t="s">
        <v>50</v>
      </c>
      <c r="D174" s="22">
        <v>41455</v>
      </c>
      <c r="E174" s="21">
        <v>115.89700000000001</v>
      </c>
      <c r="F174" s="21" t="s">
        <v>136</v>
      </c>
      <c r="G174" s="21">
        <v>3.08</v>
      </c>
      <c r="H174" s="21">
        <v>112.81699999999999</v>
      </c>
      <c r="I174">
        <f t="shared" si="16"/>
        <v>3.5199999999999996</v>
      </c>
      <c r="J174">
        <f t="shared" si="17"/>
        <v>3.9575</v>
      </c>
      <c r="K174">
        <f t="shared" si="18"/>
        <v>111.9395</v>
      </c>
      <c r="L174">
        <f t="shared" si="19"/>
        <v>112.377</v>
      </c>
      <c r="M174">
        <f t="shared" si="20"/>
        <v>0.4375</v>
      </c>
      <c r="N174">
        <f t="shared" si="21"/>
        <v>111.28325</v>
      </c>
      <c r="O174">
        <f t="shared" si="22"/>
        <v>113.03325</v>
      </c>
      <c r="P174" t="str">
        <f t="shared" si="23"/>
        <v/>
      </c>
    </row>
    <row r="175" spans="1:16">
      <c r="A175" s="21" t="s">
        <v>25</v>
      </c>
      <c r="B175" s="21" t="s">
        <v>49</v>
      </c>
      <c r="C175" s="21" t="s">
        <v>50</v>
      </c>
      <c r="D175" s="22">
        <v>41474</v>
      </c>
      <c r="E175" s="21">
        <v>115.89700000000001</v>
      </c>
      <c r="F175" s="21" t="s">
        <v>136</v>
      </c>
      <c r="G175" s="21">
        <v>3.08</v>
      </c>
      <c r="H175" s="21">
        <v>112.81699999999999</v>
      </c>
      <c r="I175">
        <f t="shared" si="16"/>
        <v>3.5199999999999996</v>
      </c>
      <c r="J175">
        <f t="shared" si="17"/>
        <v>3.9575</v>
      </c>
      <c r="K175">
        <f t="shared" si="18"/>
        <v>111.9395</v>
      </c>
      <c r="L175">
        <f t="shared" si="19"/>
        <v>112.377</v>
      </c>
      <c r="M175">
        <f t="shared" si="20"/>
        <v>0.4375</v>
      </c>
      <c r="N175">
        <f t="shared" si="21"/>
        <v>111.28325</v>
      </c>
      <c r="O175">
        <f t="shared" si="22"/>
        <v>113.03325</v>
      </c>
      <c r="P175" t="str">
        <f t="shared" si="23"/>
        <v/>
      </c>
    </row>
    <row r="176" spans="1:16">
      <c r="A176" s="21" t="s">
        <v>25</v>
      </c>
      <c r="B176" s="21" t="s">
        <v>49</v>
      </c>
      <c r="C176" s="21" t="s">
        <v>50</v>
      </c>
      <c r="D176" s="22">
        <v>41506</v>
      </c>
      <c r="E176" s="21">
        <v>115.89700000000001</v>
      </c>
      <c r="F176" s="21" t="s">
        <v>136</v>
      </c>
      <c r="G176" s="21">
        <v>3.45</v>
      </c>
      <c r="H176" s="21">
        <v>112.447</v>
      </c>
      <c r="I176">
        <f t="shared" si="16"/>
        <v>3.5199999999999996</v>
      </c>
      <c r="J176">
        <f t="shared" si="17"/>
        <v>3.9575</v>
      </c>
      <c r="K176">
        <f t="shared" si="18"/>
        <v>111.9395</v>
      </c>
      <c r="L176">
        <f t="shared" si="19"/>
        <v>112.377</v>
      </c>
      <c r="M176">
        <f t="shared" si="20"/>
        <v>0.4375</v>
      </c>
      <c r="N176">
        <f t="shared" si="21"/>
        <v>111.28325</v>
      </c>
      <c r="O176">
        <f t="shared" si="22"/>
        <v>113.03325</v>
      </c>
      <c r="P176" t="str">
        <f t="shared" si="23"/>
        <v/>
      </c>
    </row>
    <row r="177" spans="1:16">
      <c r="A177" s="21" t="s">
        <v>25</v>
      </c>
      <c r="B177" s="21" t="s">
        <v>49</v>
      </c>
      <c r="C177" s="21" t="s">
        <v>50</v>
      </c>
      <c r="D177" s="22">
        <v>41547</v>
      </c>
      <c r="E177" s="21">
        <v>115.89700000000001</v>
      </c>
      <c r="F177" s="21" t="s">
        <v>136</v>
      </c>
      <c r="G177" s="21">
        <v>3.45</v>
      </c>
      <c r="H177" s="21">
        <v>112.447</v>
      </c>
      <c r="I177">
        <f t="shared" si="16"/>
        <v>3.5199999999999996</v>
      </c>
      <c r="J177">
        <f t="shared" si="17"/>
        <v>3.9575</v>
      </c>
      <c r="K177">
        <f t="shared" si="18"/>
        <v>111.9395</v>
      </c>
      <c r="L177">
        <f t="shared" si="19"/>
        <v>112.377</v>
      </c>
      <c r="M177">
        <f t="shared" si="20"/>
        <v>0.4375</v>
      </c>
      <c r="N177">
        <f t="shared" si="21"/>
        <v>111.28325</v>
      </c>
      <c r="O177">
        <f t="shared" si="22"/>
        <v>113.03325</v>
      </c>
      <c r="P177" t="str">
        <f t="shared" si="23"/>
        <v/>
      </c>
    </row>
    <row r="178" spans="1:16">
      <c r="A178" s="21" t="s">
        <v>25</v>
      </c>
      <c r="B178" s="21" t="s">
        <v>49</v>
      </c>
      <c r="C178" s="21" t="s">
        <v>50</v>
      </c>
      <c r="D178" s="22">
        <v>41561</v>
      </c>
      <c r="E178" s="21">
        <v>115.89700000000001</v>
      </c>
      <c r="F178" s="21" t="s">
        <v>136</v>
      </c>
      <c r="G178" s="21">
        <v>3.5</v>
      </c>
      <c r="H178" s="21">
        <v>112.39700000000001</v>
      </c>
      <c r="I178">
        <f t="shared" si="16"/>
        <v>3.5199999999999996</v>
      </c>
      <c r="J178">
        <f t="shared" si="17"/>
        <v>3.9575</v>
      </c>
      <c r="K178">
        <f t="shared" si="18"/>
        <v>111.9395</v>
      </c>
      <c r="L178">
        <f t="shared" si="19"/>
        <v>112.377</v>
      </c>
      <c r="M178">
        <f t="shared" si="20"/>
        <v>0.4375</v>
      </c>
      <c r="N178">
        <f t="shared" si="21"/>
        <v>111.28325</v>
      </c>
      <c r="O178">
        <f t="shared" si="22"/>
        <v>113.03325</v>
      </c>
      <c r="P178" t="str">
        <f t="shared" si="23"/>
        <v/>
      </c>
    </row>
    <row r="179" spans="1:16">
      <c r="A179" s="21" t="s">
        <v>25</v>
      </c>
      <c r="B179" s="21" t="s">
        <v>49</v>
      </c>
      <c r="C179" s="21" t="s">
        <v>50</v>
      </c>
      <c r="D179" s="22">
        <v>41590</v>
      </c>
      <c r="E179" s="21">
        <v>115.89700000000001</v>
      </c>
      <c r="F179" s="21" t="s">
        <v>136</v>
      </c>
      <c r="G179" s="21">
        <v>3.5</v>
      </c>
      <c r="H179" s="21">
        <v>112.39700000000001</v>
      </c>
      <c r="I179">
        <f t="shared" si="16"/>
        <v>3.5199999999999996</v>
      </c>
      <c r="J179">
        <f t="shared" si="17"/>
        <v>3.9575</v>
      </c>
      <c r="K179">
        <f t="shared" si="18"/>
        <v>111.9395</v>
      </c>
      <c r="L179">
        <f t="shared" si="19"/>
        <v>112.377</v>
      </c>
      <c r="M179">
        <f t="shared" si="20"/>
        <v>0.4375</v>
      </c>
      <c r="N179">
        <f t="shared" si="21"/>
        <v>111.28325</v>
      </c>
      <c r="O179">
        <f t="shared" si="22"/>
        <v>113.03325</v>
      </c>
      <c r="P179" t="str">
        <f t="shared" si="23"/>
        <v/>
      </c>
    </row>
    <row r="180" spans="1:16">
      <c r="A180" s="21" t="s">
        <v>25</v>
      </c>
      <c r="B180" s="21" t="s">
        <v>49</v>
      </c>
      <c r="C180" s="21" t="s">
        <v>50</v>
      </c>
      <c r="D180" s="22">
        <v>41610</v>
      </c>
      <c r="E180" s="21">
        <v>115.89700000000001</v>
      </c>
      <c r="F180" s="21" t="s">
        <v>136</v>
      </c>
      <c r="G180" s="21">
        <v>3.4</v>
      </c>
      <c r="H180" s="21">
        <v>112.497</v>
      </c>
      <c r="I180">
        <f t="shared" si="16"/>
        <v>3.5199999999999996</v>
      </c>
      <c r="J180">
        <f t="shared" si="17"/>
        <v>3.9575</v>
      </c>
      <c r="K180">
        <f t="shared" si="18"/>
        <v>111.9395</v>
      </c>
      <c r="L180">
        <f t="shared" si="19"/>
        <v>112.377</v>
      </c>
      <c r="M180">
        <f t="shared" si="20"/>
        <v>0.4375</v>
      </c>
      <c r="N180">
        <f t="shared" si="21"/>
        <v>111.28325</v>
      </c>
      <c r="O180">
        <f t="shared" si="22"/>
        <v>113.03325</v>
      </c>
      <c r="P180" t="str">
        <f t="shared" si="23"/>
        <v/>
      </c>
    </row>
    <row r="181" spans="1:16">
      <c r="A181" s="21" t="s">
        <v>25</v>
      </c>
      <c r="B181" s="21" t="s">
        <v>49</v>
      </c>
      <c r="C181" s="21" t="s">
        <v>50</v>
      </c>
      <c r="D181" s="22">
        <v>41654</v>
      </c>
      <c r="E181" s="21">
        <v>115.89700000000001</v>
      </c>
      <c r="F181" s="21" t="s">
        <v>136</v>
      </c>
      <c r="G181" s="21">
        <v>3.38</v>
      </c>
      <c r="H181" s="21">
        <v>112.517</v>
      </c>
      <c r="I181">
        <f t="shared" si="16"/>
        <v>3.5199999999999996</v>
      </c>
      <c r="J181">
        <f t="shared" si="17"/>
        <v>3.9575</v>
      </c>
      <c r="K181">
        <f t="shared" si="18"/>
        <v>111.9395</v>
      </c>
      <c r="L181">
        <f t="shared" si="19"/>
        <v>112.377</v>
      </c>
      <c r="M181">
        <f t="shared" si="20"/>
        <v>0.4375</v>
      </c>
      <c r="N181">
        <f t="shared" si="21"/>
        <v>111.28325</v>
      </c>
      <c r="O181">
        <f t="shared" si="22"/>
        <v>113.03325</v>
      </c>
      <c r="P181" t="str">
        <f t="shared" si="23"/>
        <v/>
      </c>
    </row>
    <row r="182" spans="1:16">
      <c r="A182" s="21" t="s">
        <v>25</v>
      </c>
      <c r="B182" s="21" t="s">
        <v>49</v>
      </c>
      <c r="C182" s="21" t="s">
        <v>50</v>
      </c>
      <c r="D182" s="22">
        <v>41675</v>
      </c>
      <c r="E182" s="21">
        <v>115.89700000000001</v>
      </c>
      <c r="F182" s="21" t="s">
        <v>136</v>
      </c>
      <c r="G182" s="21">
        <v>3.95</v>
      </c>
      <c r="H182" s="21">
        <v>111.947</v>
      </c>
      <c r="I182">
        <f t="shared" si="16"/>
        <v>3.5199999999999996</v>
      </c>
      <c r="J182">
        <f t="shared" si="17"/>
        <v>3.9575</v>
      </c>
      <c r="K182">
        <f t="shared" si="18"/>
        <v>111.9395</v>
      </c>
      <c r="L182">
        <f t="shared" si="19"/>
        <v>112.377</v>
      </c>
      <c r="M182">
        <f t="shared" si="20"/>
        <v>0.4375</v>
      </c>
      <c r="N182">
        <f t="shared" si="21"/>
        <v>111.28325</v>
      </c>
      <c r="O182">
        <f t="shared" si="22"/>
        <v>113.03325</v>
      </c>
      <c r="P182" t="str">
        <f t="shared" si="23"/>
        <v/>
      </c>
    </row>
    <row r="183" spans="1:16">
      <c r="A183" s="21" t="s">
        <v>25</v>
      </c>
      <c r="B183" s="21" t="s">
        <v>49</v>
      </c>
      <c r="C183" s="21" t="s">
        <v>50</v>
      </c>
      <c r="D183" s="22">
        <v>41703</v>
      </c>
      <c r="E183" s="21">
        <v>115.89700000000001</v>
      </c>
      <c r="F183" s="21" t="s">
        <v>136</v>
      </c>
      <c r="G183" s="21">
        <v>3.5</v>
      </c>
      <c r="H183" s="21">
        <v>112.39700000000001</v>
      </c>
      <c r="I183">
        <f t="shared" si="16"/>
        <v>3.5199999999999996</v>
      </c>
      <c r="J183">
        <f t="shared" si="17"/>
        <v>3.9575</v>
      </c>
      <c r="K183">
        <f t="shared" si="18"/>
        <v>111.9395</v>
      </c>
      <c r="L183">
        <f t="shared" si="19"/>
        <v>112.377</v>
      </c>
      <c r="M183">
        <f t="shared" si="20"/>
        <v>0.4375</v>
      </c>
      <c r="N183">
        <f t="shared" si="21"/>
        <v>111.28325</v>
      </c>
      <c r="O183">
        <f t="shared" si="22"/>
        <v>113.03325</v>
      </c>
      <c r="P183" t="str">
        <f t="shared" si="23"/>
        <v/>
      </c>
    </row>
    <row r="184" spans="1:16">
      <c r="A184" s="21" t="s">
        <v>25</v>
      </c>
      <c r="B184" s="21" t="s">
        <v>49</v>
      </c>
      <c r="C184" s="21" t="s">
        <v>50</v>
      </c>
      <c r="D184" s="22">
        <v>41730</v>
      </c>
      <c r="E184" s="21">
        <v>115.89700000000001</v>
      </c>
      <c r="F184" s="21" t="s">
        <v>136</v>
      </c>
      <c r="G184" s="21">
        <v>3.55</v>
      </c>
      <c r="H184" s="21">
        <v>112.34699999999999</v>
      </c>
      <c r="I184">
        <f t="shared" si="16"/>
        <v>3.5199999999999996</v>
      </c>
      <c r="J184">
        <f t="shared" si="17"/>
        <v>3.9575</v>
      </c>
      <c r="K184">
        <f t="shared" si="18"/>
        <v>111.9395</v>
      </c>
      <c r="L184">
        <f t="shared" si="19"/>
        <v>112.377</v>
      </c>
      <c r="M184">
        <f t="shared" si="20"/>
        <v>0.4375</v>
      </c>
      <c r="N184">
        <f t="shared" si="21"/>
        <v>111.28325</v>
      </c>
      <c r="O184">
        <f t="shared" si="22"/>
        <v>113.03325</v>
      </c>
      <c r="P184" t="str">
        <f t="shared" si="23"/>
        <v/>
      </c>
    </row>
    <row r="185" spans="1:16">
      <c r="A185" s="21" t="s">
        <v>25</v>
      </c>
      <c r="B185" s="21" t="s">
        <v>49</v>
      </c>
      <c r="C185" s="21" t="s">
        <v>50</v>
      </c>
      <c r="D185" s="22">
        <v>41774</v>
      </c>
      <c r="E185" s="21">
        <v>115.89700000000001</v>
      </c>
      <c r="F185" s="21" t="s">
        <v>136</v>
      </c>
      <c r="G185" s="21">
        <v>3.5</v>
      </c>
      <c r="H185" s="21">
        <v>112.39700000000001</v>
      </c>
      <c r="I185">
        <f t="shared" si="16"/>
        <v>3.5199999999999996</v>
      </c>
      <c r="J185">
        <f t="shared" si="17"/>
        <v>3.9575</v>
      </c>
      <c r="K185">
        <f t="shared" si="18"/>
        <v>111.9395</v>
      </c>
      <c r="L185">
        <f t="shared" si="19"/>
        <v>112.377</v>
      </c>
      <c r="M185">
        <f t="shared" si="20"/>
        <v>0.4375</v>
      </c>
      <c r="N185">
        <f t="shared" si="21"/>
        <v>111.28325</v>
      </c>
      <c r="O185">
        <f t="shared" si="22"/>
        <v>113.03325</v>
      </c>
      <c r="P185" t="str">
        <f t="shared" si="23"/>
        <v/>
      </c>
    </row>
    <row r="186" spans="1:16">
      <c r="A186" s="21" t="s">
        <v>25</v>
      </c>
      <c r="B186" s="21" t="s">
        <v>49</v>
      </c>
      <c r="C186" s="21" t="s">
        <v>50</v>
      </c>
      <c r="D186" s="22">
        <v>41801</v>
      </c>
      <c r="E186" s="21">
        <v>115.89700000000001</v>
      </c>
      <c r="F186" s="21" t="s">
        <v>136</v>
      </c>
      <c r="G186" s="21">
        <v>3.47</v>
      </c>
      <c r="H186" s="21">
        <v>112.42700000000001</v>
      </c>
      <c r="I186">
        <f t="shared" si="16"/>
        <v>3.5199999999999996</v>
      </c>
      <c r="J186">
        <f t="shared" si="17"/>
        <v>3.9575</v>
      </c>
      <c r="K186">
        <f t="shared" si="18"/>
        <v>111.9395</v>
      </c>
      <c r="L186">
        <f t="shared" si="19"/>
        <v>112.377</v>
      </c>
      <c r="M186">
        <f t="shared" si="20"/>
        <v>0.4375</v>
      </c>
      <c r="N186">
        <f t="shared" si="21"/>
        <v>111.28325</v>
      </c>
      <c r="O186">
        <f t="shared" si="22"/>
        <v>113.03325</v>
      </c>
      <c r="P186" t="str">
        <f t="shared" si="23"/>
        <v/>
      </c>
    </row>
    <row r="187" spans="1:16">
      <c r="A187" s="21" t="s">
        <v>25</v>
      </c>
      <c r="B187" s="21" t="s">
        <v>49</v>
      </c>
      <c r="C187" s="21" t="s">
        <v>50</v>
      </c>
      <c r="D187" s="22">
        <v>41828</v>
      </c>
      <c r="E187" s="21">
        <v>115.89700000000001</v>
      </c>
      <c r="F187" s="21" t="s">
        <v>136</v>
      </c>
      <c r="G187" s="21">
        <v>3.45</v>
      </c>
      <c r="H187" s="21">
        <v>112.447</v>
      </c>
      <c r="I187">
        <f t="shared" si="16"/>
        <v>3.5199999999999996</v>
      </c>
      <c r="J187">
        <f t="shared" si="17"/>
        <v>3.9575</v>
      </c>
      <c r="K187">
        <f t="shared" si="18"/>
        <v>111.9395</v>
      </c>
      <c r="L187">
        <f t="shared" si="19"/>
        <v>112.377</v>
      </c>
      <c r="M187">
        <f t="shared" si="20"/>
        <v>0.4375</v>
      </c>
      <c r="N187">
        <f t="shared" si="21"/>
        <v>111.28325</v>
      </c>
      <c r="O187">
        <f t="shared" si="22"/>
        <v>113.03325</v>
      </c>
      <c r="P187" t="str">
        <f t="shared" si="23"/>
        <v/>
      </c>
    </row>
    <row r="188" spans="1:16">
      <c r="A188" s="21" t="s">
        <v>25</v>
      </c>
      <c r="B188" s="21" t="s">
        <v>49</v>
      </c>
      <c r="C188" s="21" t="s">
        <v>50</v>
      </c>
      <c r="D188" s="22">
        <v>41878</v>
      </c>
      <c r="E188" s="21">
        <v>115.89700000000001</v>
      </c>
      <c r="F188" s="21" t="s">
        <v>136</v>
      </c>
      <c r="G188" s="21">
        <v>3.9</v>
      </c>
      <c r="H188" s="21">
        <v>111.997</v>
      </c>
      <c r="I188">
        <f t="shared" si="16"/>
        <v>3.5199999999999996</v>
      </c>
      <c r="J188">
        <f t="shared" si="17"/>
        <v>3.9575</v>
      </c>
      <c r="K188">
        <f t="shared" si="18"/>
        <v>111.9395</v>
      </c>
      <c r="L188">
        <f t="shared" si="19"/>
        <v>112.377</v>
      </c>
      <c r="M188">
        <f t="shared" si="20"/>
        <v>0.4375</v>
      </c>
      <c r="N188">
        <f t="shared" si="21"/>
        <v>111.28325</v>
      </c>
      <c r="O188">
        <f t="shared" si="22"/>
        <v>113.03325</v>
      </c>
      <c r="P188" t="str">
        <f t="shared" si="23"/>
        <v/>
      </c>
    </row>
    <row r="189" spans="1:16">
      <c r="A189" s="21" t="s">
        <v>25</v>
      </c>
      <c r="B189" s="21" t="s">
        <v>49</v>
      </c>
      <c r="C189" s="21" t="s">
        <v>50</v>
      </c>
      <c r="D189" s="22">
        <v>41890</v>
      </c>
      <c r="E189" s="21">
        <v>115.89700000000001</v>
      </c>
      <c r="F189" s="21" t="s">
        <v>136</v>
      </c>
      <c r="G189" s="21">
        <v>3.82</v>
      </c>
      <c r="H189" s="21">
        <v>112.077</v>
      </c>
      <c r="I189">
        <f t="shared" si="16"/>
        <v>3.5199999999999996</v>
      </c>
      <c r="J189">
        <f t="shared" si="17"/>
        <v>3.9575</v>
      </c>
      <c r="K189">
        <f t="shared" si="18"/>
        <v>111.9395</v>
      </c>
      <c r="L189">
        <f t="shared" si="19"/>
        <v>112.377</v>
      </c>
      <c r="M189">
        <f t="shared" si="20"/>
        <v>0.4375</v>
      </c>
      <c r="N189">
        <f t="shared" si="21"/>
        <v>111.28325</v>
      </c>
      <c r="O189">
        <f t="shared" si="22"/>
        <v>113.03325</v>
      </c>
      <c r="P189" t="str">
        <f t="shared" si="23"/>
        <v/>
      </c>
    </row>
    <row r="190" spans="1:16">
      <c r="A190" s="21" t="s">
        <v>25</v>
      </c>
      <c r="B190" s="21" t="s">
        <v>49</v>
      </c>
      <c r="C190" s="21" t="s">
        <v>50</v>
      </c>
      <c r="D190" s="22">
        <v>41955</v>
      </c>
      <c r="E190" s="21">
        <v>115.89700000000001</v>
      </c>
      <c r="F190" s="21" t="s">
        <v>136</v>
      </c>
      <c r="G190" s="21">
        <v>3.7</v>
      </c>
      <c r="H190" s="21">
        <v>112.197</v>
      </c>
      <c r="I190">
        <f t="shared" si="16"/>
        <v>3.5199999999999996</v>
      </c>
      <c r="J190">
        <f t="shared" si="17"/>
        <v>3.9575</v>
      </c>
      <c r="K190">
        <f t="shared" si="18"/>
        <v>111.9395</v>
      </c>
      <c r="L190">
        <f t="shared" si="19"/>
        <v>112.377</v>
      </c>
      <c r="M190">
        <f t="shared" si="20"/>
        <v>0.4375</v>
      </c>
      <c r="N190">
        <f t="shared" si="21"/>
        <v>111.28325</v>
      </c>
      <c r="O190">
        <f t="shared" si="22"/>
        <v>113.03325</v>
      </c>
      <c r="P190" t="str">
        <f t="shared" si="23"/>
        <v/>
      </c>
    </row>
    <row r="191" spans="1:16">
      <c r="A191" s="21" t="s">
        <v>25</v>
      </c>
      <c r="B191" s="21" t="s">
        <v>49</v>
      </c>
      <c r="C191" s="21" t="s">
        <v>50</v>
      </c>
      <c r="D191" s="22">
        <v>42031</v>
      </c>
      <c r="E191" s="21">
        <v>115.89700000000001</v>
      </c>
      <c r="F191" s="21" t="s">
        <v>136</v>
      </c>
      <c r="G191" s="21">
        <v>4</v>
      </c>
      <c r="H191" s="21">
        <v>111.89700000000001</v>
      </c>
      <c r="I191">
        <f t="shared" si="16"/>
        <v>3.5199999999999996</v>
      </c>
      <c r="J191">
        <f t="shared" si="17"/>
        <v>3.9575</v>
      </c>
      <c r="K191">
        <f t="shared" si="18"/>
        <v>111.9395</v>
      </c>
      <c r="L191">
        <f t="shared" si="19"/>
        <v>112.377</v>
      </c>
      <c r="M191">
        <f t="shared" si="20"/>
        <v>0.4375</v>
      </c>
      <c r="N191">
        <f t="shared" si="21"/>
        <v>111.28325</v>
      </c>
      <c r="O191">
        <f t="shared" si="22"/>
        <v>113.03325</v>
      </c>
      <c r="P191" t="str">
        <f t="shared" si="23"/>
        <v/>
      </c>
    </row>
    <row r="192" spans="1:16">
      <c r="A192" s="21" t="s">
        <v>25</v>
      </c>
      <c r="B192" s="21" t="s">
        <v>49</v>
      </c>
      <c r="C192" s="21" t="s">
        <v>50</v>
      </c>
      <c r="D192" s="22">
        <v>42053</v>
      </c>
      <c r="E192" s="21">
        <v>115.89700000000001</v>
      </c>
      <c r="F192" s="21" t="s">
        <v>136</v>
      </c>
      <c r="G192" s="21">
        <v>3.92</v>
      </c>
      <c r="H192" s="21">
        <v>111.977</v>
      </c>
      <c r="I192">
        <f t="shared" si="16"/>
        <v>3.5199999999999996</v>
      </c>
      <c r="J192">
        <f t="shared" si="17"/>
        <v>3.9575</v>
      </c>
      <c r="K192">
        <f t="shared" si="18"/>
        <v>111.9395</v>
      </c>
      <c r="L192">
        <f t="shared" si="19"/>
        <v>112.377</v>
      </c>
      <c r="M192">
        <f t="shared" si="20"/>
        <v>0.4375</v>
      </c>
      <c r="N192">
        <f t="shared" si="21"/>
        <v>111.28325</v>
      </c>
      <c r="O192">
        <f t="shared" si="22"/>
        <v>113.03325</v>
      </c>
      <c r="P192" t="str">
        <f t="shared" si="23"/>
        <v/>
      </c>
    </row>
    <row r="193" spans="1:16">
      <c r="A193" s="21" t="s">
        <v>25</v>
      </c>
      <c r="B193" s="21" t="s">
        <v>49</v>
      </c>
      <c r="C193" s="21" t="s">
        <v>50</v>
      </c>
      <c r="D193" s="22">
        <v>42086</v>
      </c>
      <c r="E193" s="21">
        <v>115.89700000000001</v>
      </c>
      <c r="F193" s="21" t="s">
        <v>136</v>
      </c>
      <c r="G193" s="21">
        <v>4.0199999999999996</v>
      </c>
      <c r="H193" s="21">
        <v>111.877</v>
      </c>
      <c r="I193">
        <f t="shared" si="16"/>
        <v>3.5199999999999996</v>
      </c>
      <c r="J193">
        <f t="shared" si="17"/>
        <v>3.9575</v>
      </c>
      <c r="K193">
        <f t="shared" si="18"/>
        <v>111.9395</v>
      </c>
      <c r="L193">
        <f t="shared" si="19"/>
        <v>112.377</v>
      </c>
      <c r="M193">
        <f t="shared" si="20"/>
        <v>0.4375</v>
      </c>
      <c r="N193">
        <f t="shared" si="21"/>
        <v>111.28325</v>
      </c>
      <c r="O193">
        <f t="shared" si="22"/>
        <v>113.03325</v>
      </c>
      <c r="P193" t="str">
        <f t="shared" si="23"/>
        <v/>
      </c>
    </row>
    <row r="194" spans="1:16">
      <c r="A194" s="21" t="s">
        <v>25</v>
      </c>
      <c r="B194" s="21" t="s">
        <v>49</v>
      </c>
      <c r="C194" s="21" t="s">
        <v>50</v>
      </c>
      <c r="D194" s="22">
        <v>42116</v>
      </c>
      <c r="E194" s="21">
        <v>115.89700000000001</v>
      </c>
      <c r="F194" s="21" t="s">
        <v>136</v>
      </c>
      <c r="G194" s="21">
        <v>3.9</v>
      </c>
      <c r="H194" s="21">
        <v>111.997</v>
      </c>
      <c r="I194">
        <f t="shared" si="16"/>
        <v>3.5199999999999996</v>
      </c>
      <c r="J194">
        <f t="shared" si="17"/>
        <v>3.9575</v>
      </c>
      <c r="K194">
        <f t="shared" si="18"/>
        <v>111.9395</v>
      </c>
      <c r="L194">
        <f t="shared" si="19"/>
        <v>112.377</v>
      </c>
      <c r="M194">
        <f t="shared" si="20"/>
        <v>0.4375</v>
      </c>
      <c r="N194">
        <f t="shared" si="21"/>
        <v>111.28325</v>
      </c>
      <c r="O194">
        <f t="shared" si="22"/>
        <v>113.03325</v>
      </c>
      <c r="P194" t="str">
        <f t="shared" si="23"/>
        <v/>
      </c>
    </row>
    <row r="195" spans="1:16">
      <c r="A195" s="21" t="s">
        <v>25</v>
      </c>
      <c r="B195" s="21" t="s">
        <v>49</v>
      </c>
      <c r="C195" s="21" t="s">
        <v>50</v>
      </c>
      <c r="D195" s="22">
        <v>42136</v>
      </c>
      <c r="E195" s="21">
        <v>115.89700000000001</v>
      </c>
      <c r="F195" s="21" t="s">
        <v>136</v>
      </c>
      <c r="G195" s="21">
        <v>3.88</v>
      </c>
      <c r="H195" s="21">
        <v>112.017</v>
      </c>
      <c r="I195">
        <f t="shared" ref="I195:I258" si="24">VLOOKUP($C195,$U$1:$Y$42,2,FALSE)</f>
        <v>3.5199999999999996</v>
      </c>
      <c r="J195">
        <f t="shared" ref="J195:J258" si="25">VLOOKUP($C195,$U$1:$Y$42,3,FALSE)</f>
        <v>3.9575</v>
      </c>
      <c r="K195">
        <f t="shared" ref="K195:K258" si="26">VLOOKUP($C195,$U$1:$Y$42,4,FALSE)</f>
        <v>111.9395</v>
      </c>
      <c r="L195">
        <f t="shared" ref="L195:L258" si="27">VLOOKUP($C195,$U$1:$Y$42,5,FALSE)</f>
        <v>112.377</v>
      </c>
      <c r="M195">
        <f t="shared" ref="M195:M258" si="28">L195-K195</f>
        <v>0.4375</v>
      </c>
      <c r="N195">
        <f t="shared" ref="N195:N258" si="29">K195-M195*1.5</f>
        <v>111.28325</v>
      </c>
      <c r="O195">
        <f t="shared" ref="O195:O258" si="30">L195+M195*1.5</f>
        <v>113.03325</v>
      </c>
      <c r="P195" t="str">
        <f t="shared" ref="P195:P258" si="31">IF(OR(H195&lt;N195,H195&gt;O195), "OUTLIER", "")</f>
        <v/>
      </c>
    </row>
    <row r="196" spans="1:16">
      <c r="A196" s="21" t="s">
        <v>25</v>
      </c>
      <c r="B196" s="21" t="s">
        <v>49</v>
      </c>
      <c r="C196" s="21" t="s">
        <v>50</v>
      </c>
      <c r="D196" s="22">
        <v>42181</v>
      </c>
      <c r="E196" s="21">
        <v>115.89700000000001</v>
      </c>
      <c r="F196" s="21" t="s">
        <v>136</v>
      </c>
      <c r="G196" s="21">
        <v>3.9</v>
      </c>
      <c r="H196" s="21">
        <v>111.997</v>
      </c>
      <c r="I196">
        <f t="shared" si="24"/>
        <v>3.5199999999999996</v>
      </c>
      <c r="J196">
        <f t="shared" si="25"/>
        <v>3.9575</v>
      </c>
      <c r="K196">
        <f t="shared" si="26"/>
        <v>111.9395</v>
      </c>
      <c r="L196">
        <f t="shared" si="27"/>
        <v>112.377</v>
      </c>
      <c r="M196">
        <f t="shared" si="28"/>
        <v>0.4375</v>
      </c>
      <c r="N196">
        <f t="shared" si="29"/>
        <v>111.28325</v>
      </c>
      <c r="O196">
        <f t="shared" si="30"/>
        <v>113.03325</v>
      </c>
      <c r="P196" t="str">
        <f t="shared" si="31"/>
        <v/>
      </c>
    </row>
    <row r="197" spans="1:16">
      <c r="A197" s="21" t="s">
        <v>25</v>
      </c>
      <c r="B197" s="21" t="s">
        <v>49</v>
      </c>
      <c r="C197" s="21" t="s">
        <v>50</v>
      </c>
      <c r="D197" s="22">
        <v>42212</v>
      </c>
      <c r="E197" s="21">
        <v>115.89700000000001</v>
      </c>
      <c r="F197" s="21" t="s">
        <v>136</v>
      </c>
      <c r="G197" s="21">
        <v>3.51</v>
      </c>
      <c r="H197" s="21">
        <v>112.387</v>
      </c>
      <c r="I197">
        <f t="shared" si="24"/>
        <v>3.5199999999999996</v>
      </c>
      <c r="J197">
        <f t="shared" si="25"/>
        <v>3.9575</v>
      </c>
      <c r="K197">
        <f t="shared" si="26"/>
        <v>111.9395</v>
      </c>
      <c r="L197">
        <f t="shared" si="27"/>
        <v>112.377</v>
      </c>
      <c r="M197">
        <f t="shared" si="28"/>
        <v>0.4375</v>
      </c>
      <c r="N197">
        <f t="shared" si="29"/>
        <v>111.28325</v>
      </c>
      <c r="O197">
        <f t="shared" si="30"/>
        <v>113.03325</v>
      </c>
      <c r="P197" t="str">
        <f t="shared" si="31"/>
        <v/>
      </c>
    </row>
    <row r="198" spans="1:16">
      <c r="A198" s="21" t="s">
        <v>25</v>
      </c>
      <c r="B198" s="21" t="s">
        <v>49</v>
      </c>
      <c r="C198" s="21" t="s">
        <v>50</v>
      </c>
      <c r="D198" s="22">
        <v>42238</v>
      </c>
      <c r="E198" s="21">
        <v>115.89700000000001</v>
      </c>
      <c r="F198" s="21" t="s">
        <v>136</v>
      </c>
      <c r="G198" s="21">
        <v>3.8</v>
      </c>
      <c r="H198" s="21">
        <v>112.09699999999999</v>
      </c>
      <c r="I198">
        <f t="shared" si="24"/>
        <v>3.5199999999999996</v>
      </c>
      <c r="J198">
        <f t="shared" si="25"/>
        <v>3.9575</v>
      </c>
      <c r="K198">
        <f t="shared" si="26"/>
        <v>111.9395</v>
      </c>
      <c r="L198">
        <f t="shared" si="27"/>
        <v>112.377</v>
      </c>
      <c r="M198">
        <f t="shared" si="28"/>
        <v>0.4375</v>
      </c>
      <c r="N198">
        <f t="shared" si="29"/>
        <v>111.28325</v>
      </c>
      <c r="O198">
        <f t="shared" si="30"/>
        <v>113.03325</v>
      </c>
      <c r="P198" t="str">
        <f t="shared" si="31"/>
        <v/>
      </c>
    </row>
    <row r="199" spans="1:16">
      <c r="A199" s="21" t="s">
        <v>25</v>
      </c>
      <c r="B199" s="21" t="s">
        <v>49</v>
      </c>
      <c r="C199" s="21" t="s">
        <v>50</v>
      </c>
      <c r="D199" s="22">
        <v>42262</v>
      </c>
      <c r="E199" s="21">
        <v>115.89700000000001</v>
      </c>
      <c r="F199" s="21" t="s">
        <v>136</v>
      </c>
      <c r="G199" s="21">
        <v>3.7</v>
      </c>
      <c r="H199" s="21">
        <v>112.197</v>
      </c>
      <c r="I199">
        <f t="shared" si="24"/>
        <v>3.5199999999999996</v>
      </c>
      <c r="J199">
        <f t="shared" si="25"/>
        <v>3.9575</v>
      </c>
      <c r="K199">
        <f t="shared" si="26"/>
        <v>111.9395</v>
      </c>
      <c r="L199">
        <f t="shared" si="27"/>
        <v>112.377</v>
      </c>
      <c r="M199">
        <f t="shared" si="28"/>
        <v>0.4375</v>
      </c>
      <c r="N199">
        <f t="shared" si="29"/>
        <v>111.28325</v>
      </c>
      <c r="O199">
        <f t="shared" si="30"/>
        <v>113.03325</v>
      </c>
      <c r="P199" t="str">
        <f t="shared" si="31"/>
        <v/>
      </c>
    </row>
    <row r="200" spans="1:16">
      <c r="A200" s="21" t="s">
        <v>25</v>
      </c>
      <c r="B200" s="21" t="s">
        <v>49</v>
      </c>
      <c r="C200" s="21" t="s">
        <v>50</v>
      </c>
      <c r="D200" s="22">
        <v>42292</v>
      </c>
      <c r="E200" s="21">
        <v>115.89700000000001</v>
      </c>
      <c r="F200" s="21" t="s">
        <v>136</v>
      </c>
      <c r="G200" s="21">
        <v>3.7</v>
      </c>
      <c r="H200" s="21">
        <v>112.197</v>
      </c>
      <c r="I200">
        <f t="shared" si="24"/>
        <v>3.5199999999999996</v>
      </c>
      <c r="J200">
        <f t="shared" si="25"/>
        <v>3.9575</v>
      </c>
      <c r="K200">
        <f t="shared" si="26"/>
        <v>111.9395</v>
      </c>
      <c r="L200">
        <f t="shared" si="27"/>
        <v>112.377</v>
      </c>
      <c r="M200">
        <f t="shared" si="28"/>
        <v>0.4375</v>
      </c>
      <c r="N200">
        <f t="shared" si="29"/>
        <v>111.28325</v>
      </c>
      <c r="O200">
        <f t="shared" si="30"/>
        <v>113.03325</v>
      </c>
      <c r="P200" t="str">
        <f t="shared" si="31"/>
        <v/>
      </c>
    </row>
    <row r="201" spans="1:16">
      <c r="A201" s="21" t="s">
        <v>25</v>
      </c>
      <c r="B201" s="21" t="s">
        <v>49</v>
      </c>
      <c r="C201" s="21" t="s">
        <v>50</v>
      </c>
      <c r="D201" s="22">
        <v>42319</v>
      </c>
      <c r="E201" s="21">
        <v>115.89700000000001</v>
      </c>
      <c r="F201" s="21" t="s">
        <v>136</v>
      </c>
      <c r="G201" s="21">
        <v>3.62</v>
      </c>
      <c r="H201" s="21">
        <v>112.277</v>
      </c>
      <c r="I201">
        <f t="shared" si="24"/>
        <v>3.5199999999999996</v>
      </c>
      <c r="J201">
        <f t="shared" si="25"/>
        <v>3.9575</v>
      </c>
      <c r="K201">
        <f t="shared" si="26"/>
        <v>111.9395</v>
      </c>
      <c r="L201">
        <f t="shared" si="27"/>
        <v>112.377</v>
      </c>
      <c r="M201">
        <f t="shared" si="28"/>
        <v>0.4375</v>
      </c>
      <c r="N201">
        <f t="shared" si="29"/>
        <v>111.28325</v>
      </c>
      <c r="O201">
        <f t="shared" si="30"/>
        <v>113.03325</v>
      </c>
      <c r="P201" t="str">
        <f t="shared" si="31"/>
        <v/>
      </c>
    </row>
    <row r="202" spans="1:16">
      <c r="A202" s="21" t="s">
        <v>25</v>
      </c>
      <c r="B202" s="21" t="s">
        <v>49</v>
      </c>
      <c r="C202" s="21" t="s">
        <v>50</v>
      </c>
      <c r="D202" s="22">
        <v>42359</v>
      </c>
      <c r="E202" s="21">
        <v>115.89700000000001</v>
      </c>
      <c r="F202" s="21" t="s">
        <v>136</v>
      </c>
      <c r="G202" s="21">
        <v>3.76</v>
      </c>
      <c r="H202" s="21">
        <v>112.137</v>
      </c>
      <c r="I202">
        <f t="shared" si="24"/>
        <v>3.5199999999999996</v>
      </c>
      <c r="J202">
        <f t="shared" si="25"/>
        <v>3.9575</v>
      </c>
      <c r="K202">
        <f t="shared" si="26"/>
        <v>111.9395</v>
      </c>
      <c r="L202">
        <f t="shared" si="27"/>
        <v>112.377</v>
      </c>
      <c r="M202">
        <f t="shared" si="28"/>
        <v>0.4375</v>
      </c>
      <c r="N202">
        <f t="shared" si="29"/>
        <v>111.28325</v>
      </c>
      <c r="O202">
        <f t="shared" si="30"/>
        <v>113.03325</v>
      </c>
      <c r="P202" t="str">
        <f t="shared" si="31"/>
        <v/>
      </c>
    </row>
    <row r="203" spans="1:16">
      <c r="A203" s="21" t="s">
        <v>25</v>
      </c>
      <c r="B203" s="21" t="s">
        <v>49</v>
      </c>
      <c r="C203" s="21" t="s">
        <v>50</v>
      </c>
      <c r="D203" s="22">
        <v>42397</v>
      </c>
      <c r="E203" s="21">
        <v>115.89700000000001</v>
      </c>
      <c r="F203" s="21" t="s">
        <v>136</v>
      </c>
      <c r="G203" s="21">
        <v>4.3</v>
      </c>
      <c r="H203" s="21">
        <v>111.59699999999999</v>
      </c>
      <c r="I203">
        <f t="shared" si="24"/>
        <v>3.5199999999999996</v>
      </c>
      <c r="J203">
        <f t="shared" si="25"/>
        <v>3.9575</v>
      </c>
      <c r="K203">
        <f t="shared" si="26"/>
        <v>111.9395</v>
      </c>
      <c r="L203">
        <f t="shared" si="27"/>
        <v>112.377</v>
      </c>
      <c r="M203">
        <f t="shared" si="28"/>
        <v>0.4375</v>
      </c>
      <c r="N203">
        <f t="shared" si="29"/>
        <v>111.28325</v>
      </c>
      <c r="O203">
        <f t="shared" si="30"/>
        <v>113.03325</v>
      </c>
      <c r="P203" t="str">
        <f t="shared" si="31"/>
        <v/>
      </c>
    </row>
    <row r="204" spans="1:16">
      <c r="A204" s="21" t="s">
        <v>25</v>
      </c>
      <c r="B204" s="21" t="s">
        <v>49</v>
      </c>
      <c r="C204" s="21" t="s">
        <v>50</v>
      </c>
      <c r="D204" s="22">
        <v>42424</v>
      </c>
      <c r="E204" s="21">
        <v>115.89700000000001</v>
      </c>
      <c r="F204" s="21" t="s">
        <v>136</v>
      </c>
      <c r="G204" s="21">
        <v>4.4000000000000004</v>
      </c>
      <c r="H204" s="21">
        <v>111.497</v>
      </c>
      <c r="I204">
        <f t="shared" si="24"/>
        <v>3.5199999999999996</v>
      </c>
      <c r="J204">
        <f t="shared" si="25"/>
        <v>3.9575</v>
      </c>
      <c r="K204">
        <f t="shared" si="26"/>
        <v>111.9395</v>
      </c>
      <c r="L204">
        <f t="shared" si="27"/>
        <v>112.377</v>
      </c>
      <c r="M204">
        <f t="shared" si="28"/>
        <v>0.4375</v>
      </c>
      <c r="N204">
        <f t="shared" si="29"/>
        <v>111.28325</v>
      </c>
      <c r="O204">
        <f t="shared" si="30"/>
        <v>113.03325</v>
      </c>
      <c r="P204" t="str">
        <f t="shared" si="31"/>
        <v/>
      </c>
    </row>
    <row r="205" spans="1:16">
      <c r="A205" s="21" t="s">
        <v>25</v>
      </c>
      <c r="B205" s="21" t="s">
        <v>49</v>
      </c>
      <c r="C205" s="21" t="s">
        <v>50</v>
      </c>
      <c r="D205" s="22">
        <v>42460</v>
      </c>
      <c r="E205" s="21">
        <v>115.89700000000001</v>
      </c>
      <c r="F205" s="21" t="s">
        <v>136</v>
      </c>
      <c r="G205" s="21">
        <v>3.75</v>
      </c>
      <c r="H205" s="21">
        <v>112.14700000000001</v>
      </c>
      <c r="I205">
        <f t="shared" si="24"/>
        <v>3.5199999999999996</v>
      </c>
      <c r="J205">
        <f t="shared" si="25"/>
        <v>3.9575</v>
      </c>
      <c r="K205">
        <f t="shared" si="26"/>
        <v>111.9395</v>
      </c>
      <c r="L205">
        <f t="shared" si="27"/>
        <v>112.377</v>
      </c>
      <c r="M205">
        <f t="shared" si="28"/>
        <v>0.4375</v>
      </c>
      <c r="N205">
        <f t="shared" si="29"/>
        <v>111.28325</v>
      </c>
      <c r="O205">
        <f t="shared" si="30"/>
        <v>113.03325</v>
      </c>
      <c r="P205" t="str">
        <f t="shared" si="31"/>
        <v/>
      </c>
    </row>
    <row r="206" spans="1:16">
      <c r="A206" s="21" t="s">
        <v>25</v>
      </c>
      <c r="B206" s="21" t="s">
        <v>49</v>
      </c>
      <c r="C206" s="21" t="s">
        <v>50</v>
      </c>
      <c r="D206" s="22">
        <v>42488</v>
      </c>
      <c r="E206" s="21">
        <v>115.89700000000001</v>
      </c>
      <c r="F206" s="21" t="s">
        <v>136</v>
      </c>
      <c r="G206" s="21">
        <v>4.2</v>
      </c>
      <c r="H206" s="21">
        <v>111.697</v>
      </c>
      <c r="I206">
        <f t="shared" si="24"/>
        <v>3.5199999999999996</v>
      </c>
      <c r="J206">
        <f t="shared" si="25"/>
        <v>3.9575</v>
      </c>
      <c r="K206">
        <f t="shared" si="26"/>
        <v>111.9395</v>
      </c>
      <c r="L206">
        <f t="shared" si="27"/>
        <v>112.377</v>
      </c>
      <c r="M206">
        <f t="shared" si="28"/>
        <v>0.4375</v>
      </c>
      <c r="N206">
        <f t="shared" si="29"/>
        <v>111.28325</v>
      </c>
      <c r="O206">
        <f t="shared" si="30"/>
        <v>113.03325</v>
      </c>
      <c r="P206" t="str">
        <f t="shared" si="31"/>
        <v/>
      </c>
    </row>
    <row r="207" spans="1:16">
      <c r="A207" s="21" t="s">
        <v>25</v>
      </c>
      <c r="B207" s="21" t="s">
        <v>49</v>
      </c>
      <c r="C207" s="21" t="s">
        <v>50</v>
      </c>
      <c r="D207" s="22">
        <v>42507</v>
      </c>
      <c r="E207" s="21">
        <v>115.89700000000001</v>
      </c>
      <c r="F207" s="21" t="s">
        <v>136</v>
      </c>
      <c r="G207" s="21">
        <v>3.69</v>
      </c>
      <c r="H207" s="21">
        <v>112.20699999999999</v>
      </c>
      <c r="I207">
        <f t="shared" si="24"/>
        <v>3.5199999999999996</v>
      </c>
      <c r="J207">
        <f t="shared" si="25"/>
        <v>3.9575</v>
      </c>
      <c r="K207">
        <f t="shared" si="26"/>
        <v>111.9395</v>
      </c>
      <c r="L207">
        <f t="shared" si="27"/>
        <v>112.377</v>
      </c>
      <c r="M207">
        <f t="shared" si="28"/>
        <v>0.4375</v>
      </c>
      <c r="N207">
        <f t="shared" si="29"/>
        <v>111.28325</v>
      </c>
      <c r="O207">
        <f t="shared" si="30"/>
        <v>113.03325</v>
      </c>
      <c r="P207" t="str">
        <f t="shared" si="31"/>
        <v/>
      </c>
    </row>
    <row r="208" spans="1:16">
      <c r="A208" s="21" t="s">
        <v>25</v>
      </c>
      <c r="B208" s="21" t="s">
        <v>49</v>
      </c>
      <c r="C208" s="21" t="s">
        <v>50</v>
      </c>
      <c r="D208" s="22">
        <v>42548</v>
      </c>
      <c r="E208" s="21">
        <v>115.89700000000001</v>
      </c>
      <c r="F208" s="21" t="s">
        <v>136</v>
      </c>
      <c r="G208" s="21">
        <v>3.55</v>
      </c>
      <c r="H208" s="21">
        <v>112.34699999999999</v>
      </c>
      <c r="I208">
        <f t="shared" si="24"/>
        <v>3.5199999999999996</v>
      </c>
      <c r="J208">
        <f t="shared" si="25"/>
        <v>3.9575</v>
      </c>
      <c r="K208">
        <f t="shared" si="26"/>
        <v>111.9395</v>
      </c>
      <c r="L208">
        <f t="shared" si="27"/>
        <v>112.377</v>
      </c>
      <c r="M208">
        <f t="shared" si="28"/>
        <v>0.4375</v>
      </c>
      <c r="N208">
        <f t="shared" si="29"/>
        <v>111.28325</v>
      </c>
      <c r="O208">
        <f t="shared" si="30"/>
        <v>113.03325</v>
      </c>
      <c r="P208" t="str">
        <f t="shared" si="31"/>
        <v/>
      </c>
    </row>
    <row r="209" spans="1:16">
      <c r="A209" s="21" t="s">
        <v>25</v>
      </c>
      <c r="B209" s="21" t="s">
        <v>49</v>
      </c>
      <c r="C209" s="21" t="s">
        <v>50</v>
      </c>
      <c r="D209" s="22">
        <v>42576</v>
      </c>
      <c r="E209" s="21">
        <v>115.89700000000001</v>
      </c>
      <c r="F209" s="21" t="s">
        <v>136</v>
      </c>
      <c r="G209" s="21">
        <v>3.5</v>
      </c>
      <c r="H209" s="21">
        <v>112.39700000000001</v>
      </c>
      <c r="I209">
        <f t="shared" si="24"/>
        <v>3.5199999999999996</v>
      </c>
      <c r="J209">
        <f t="shared" si="25"/>
        <v>3.9575</v>
      </c>
      <c r="K209">
        <f t="shared" si="26"/>
        <v>111.9395</v>
      </c>
      <c r="L209">
        <f t="shared" si="27"/>
        <v>112.377</v>
      </c>
      <c r="M209">
        <f t="shared" si="28"/>
        <v>0.4375</v>
      </c>
      <c r="N209">
        <f t="shared" si="29"/>
        <v>111.28325</v>
      </c>
      <c r="O209">
        <f t="shared" si="30"/>
        <v>113.03325</v>
      </c>
      <c r="P209" t="str">
        <f t="shared" si="31"/>
        <v/>
      </c>
    </row>
    <row r="210" spans="1:16">
      <c r="A210" s="21" t="s">
        <v>25</v>
      </c>
      <c r="B210" s="21" t="s">
        <v>49</v>
      </c>
      <c r="C210" s="21" t="s">
        <v>50</v>
      </c>
      <c r="D210" s="22">
        <v>42607</v>
      </c>
      <c r="E210" s="21">
        <v>115.89700000000001</v>
      </c>
      <c r="F210" s="21" t="s">
        <v>136</v>
      </c>
      <c r="G210" s="21">
        <v>3.9</v>
      </c>
      <c r="H210" s="21">
        <v>111.997</v>
      </c>
      <c r="I210">
        <f t="shared" si="24"/>
        <v>3.5199999999999996</v>
      </c>
      <c r="J210">
        <f t="shared" si="25"/>
        <v>3.9575</v>
      </c>
      <c r="K210">
        <f t="shared" si="26"/>
        <v>111.9395</v>
      </c>
      <c r="L210">
        <f t="shared" si="27"/>
        <v>112.377</v>
      </c>
      <c r="M210">
        <f t="shared" si="28"/>
        <v>0.4375</v>
      </c>
      <c r="N210">
        <f t="shared" si="29"/>
        <v>111.28325</v>
      </c>
      <c r="O210">
        <f t="shared" si="30"/>
        <v>113.03325</v>
      </c>
      <c r="P210" t="str">
        <f t="shared" si="31"/>
        <v/>
      </c>
    </row>
    <row r="211" spans="1:16">
      <c r="A211" s="21" t="s">
        <v>25</v>
      </c>
      <c r="B211" s="21" t="s">
        <v>49</v>
      </c>
      <c r="C211" s="21" t="s">
        <v>50</v>
      </c>
      <c r="D211" s="22">
        <v>42640</v>
      </c>
      <c r="E211" s="21">
        <v>115.89700000000001</v>
      </c>
      <c r="F211" s="21" t="s">
        <v>136</v>
      </c>
      <c r="G211" s="21">
        <v>3.8</v>
      </c>
      <c r="H211" s="21">
        <v>112.09699999999999</v>
      </c>
      <c r="I211">
        <f t="shared" si="24"/>
        <v>3.5199999999999996</v>
      </c>
      <c r="J211">
        <f t="shared" si="25"/>
        <v>3.9575</v>
      </c>
      <c r="K211">
        <f t="shared" si="26"/>
        <v>111.9395</v>
      </c>
      <c r="L211">
        <f t="shared" si="27"/>
        <v>112.377</v>
      </c>
      <c r="M211">
        <f t="shared" si="28"/>
        <v>0.4375</v>
      </c>
      <c r="N211">
        <f t="shared" si="29"/>
        <v>111.28325</v>
      </c>
      <c r="O211">
        <f t="shared" si="30"/>
        <v>113.03325</v>
      </c>
      <c r="P211" t="str">
        <f t="shared" si="31"/>
        <v/>
      </c>
    </row>
    <row r="212" spans="1:16">
      <c r="A212" s="21" t="s">
        <v>25</v>
      </c>
      <c r="B212" s="21" t="s">
        <v>49</v>
      </c>
      <c r="C212" s="21" t="s">
        <v>50</v>
      </c>
      <c r="D212" s="22">
        <v>42676</v>
      </c>
      <c r="E212" s="21">
        <v>115.89700000000001</v>
      </c>
      <c r="F212" s="21" t="s">
        <v>136</v>
      </c>
      <c r="G212" s="21">
        <v>4.0999999999999996</v>
      </c>
      <c r="H212" s="21">
        <v>111.797</v>
      </c>
      <c r="I212">
        <f t="shared" si="24"/>
        <v>3.5199999999999996</v>
      </c>
      <c r="J212">
        <f t="shared" si="25"/>
        <v>3.9575</v>
      </c>
      <c r="K212">
        <f t="shared" si="26"/>
        <v>111.9395</v>
      </c>
      <c r="L212">
        <f t="shared" si="27"/>
        <v>112.377</v>
      </c>
      <c r="M212">
        <f t="shared" si="28"/>
        <v>0.4375</v>
      </c>
      <c r="N212">
        <f t="shared" si="29"/>
        <v>111.28325</v>
      </c>
      <c r="O212">
        <f t="shared" si="30"/>
        <v>113.03325</v>
      </c>
      <c r="P212" t="str">
        <f t="shared" si="31"/>
        <v/>
      </c>
    </row>
    <row r="213" spans="1:16">
      <c r="A213" s="21" t="s">
        <v>25</v>
      </c>
      <c r="B213" s="21" t="s">
        <v>49</v>
      </c>
      <c r="C213" s="21" t="s">
        <v>50</v>
      </c>
      <c r="D213" s="22">
        <v>42731</v>
      </c>
      <c r="E213" s="21">
        <v>115.89700000000001</v>
      </c>
      <c r="F213" s="21" t="s">
        <v>136</v>
      </c>
      <c r="G213" s="21">
        <v>4.3</v>
      </c>
      <c r="H213" s="21">
        <v>111.59699999999999</v>
      </c>
      <c r="I213">
        <f t="shared" si="24"/>
        <v>3.5199999999999996</v>
      </c>
      <c r="J213">
        <f t="shared" si="25"/>
        <v>3.9575</v>
      </c>
      <c r="K213">
        <f t="shared" si="26"/>
        <v>111.9395</v>
      </c>
      <c r="L213">
        <f t="shared" si="27"/>
        <v>112.377</v>
      </c>
      <c r="M213">
        <f t="shared" si="28"/>
        <v>0.4375</v>
      </c>
      <c r="N213">
        <f t="shared" si="29"/>
        <v>111.28325</v>
      </c>
      <c r="O213">
        <f t="shared" si="30"/>
        <v>113.03325</v>
      </c>
      <c r="P213" t="str">
        <f t="shared" si="31"/>
        <v/>
      </c>
    </row>
    <row r="214" spans="1:16">
      <c r="A214" s="21" t="s">
        <v>25</v>
      </c>
      <c r="B214" s="21" t="s">
        <v>49</v>
      </c>
      <c r="C214" s="21" t="s">
        <v>50</v>
      </c>
      <c r="D214" s="22">
        <v>42753</v>
      </c>
      <c r="E214" s="21">
        <v>115.89700000000001</v>
      </c>
      <c r="F214" s="21" t="s">
        <v>136</v>
      </c>
      <c r="G214" s="21">
        <v>4.2</v>
      </c>
      <c r="H214" s="21">
        <v>111.697</v>
      </c>
      <c r="I214">
        <f t="shared" si="24"/>
        <v>3.5199999999999996</v>
      </c>
      <c r="J214">
        <f t="shared" si="25"/>
        <v>3.9575</v>
      </c>
      <c r="K214">
        <f t="shared" si="26"/>
        <v>111.9395</v>
      </c>
      <c r="L214">
        <f t="shared" si="27"/>
        <v>112.377</v>
      </c>
      <c r="M214">
        <f t="shared" si="28"/>
        <v>0.4375</v>
      </c>
      <c r="N214">
        <f t="shared" si="29"/>
        <v>111.28325</v>
      </c>
      <c r="O214">
        <f t="shared" si="30"/>
        <v>113.03325</v>
      </c>
      <c r="P214" t="str">
        <f t="shared" si="31"/>
        <v/>
      </c>
    </row>
    <row r="215" spans="1:16">
      <c r="A215" s="21" t="s">
        <v>25</v>
      </c>
      <c r="B215" s="21" t="s">
        <v>49</v>
      </c>
      <c r="C215" s="21" t="s">
        <v>50</v>
      </c>
      <c r="D215" s="22">
        <v>42809</v>
      </c>
      <c r="E215" s="21">
        <v>115.89700000000001</v>
      </c>
      <c r="F215" s="21" t="s">
        <v>136</v>
      </c>
      <c r="G215" s="21">
        <v>3.92</v>
      </c>
      <c r="H215" s="21">
        <v>111.977</v>
      </c>
      <c r="I215">
        <f t="shared" si="24"/>
        <v>3.5199999999999996</v>
      </c>
      <c r="J215">
        <f t="shared" si="25"/>
        <v>3.9575</v>
      </c>
      <c r="K215">
        <f t="shared" si="26"/>
        <v>111.9395</v>
      </c>
      <c r="L215">
        <f t="shared" si="27"/>
        <v>112.377</v>
      </c>
      <c r="M215">
        <f t="shared" si="28"/>
        <v>0.4375</v>
      </c>
      <c r="N215">
        <f t="shared" si="29"/>
        <v>111.28325</v>
      </c>
      <c r="O215">
        <f t="shared" si="30"/>
        <v>113.03325</v>
      </c>
      <c r="P215" t="str">
        <f t="shared" si="31"/>
        <v/>
      </c>
    </row>
    <row r="216" spans="1:16">
      <c r="A216" s="21" t="s">
        <v>25</v>
      </c>
      <c r="B216" s="21" t="s">
        <v>49</v>
      </c>
      <c r="C216" s="21" t="s">
        <v>50</v>
      </c>
      <c r="D216" s="22">
        <v>42851</v>
      </c>
      <c r="E216" s="21">
        <v>115.89700000000001</v>
      </c>
      <c r="F216" s="21" t="s">
        <v>136</v>
      </c>
      <c r="G216" s="21">
        <v>3.95</v>
      </c>
      <c r="H216" s="21">
        <v>111.947</v>
      </c>
      <c r="I216">
        <f t="shared" si="24"/>
        <v>3.5199999999999996</v>
      </c>
      <c r="J216">
        <f t="shared" si="25"/>
        <v>3.9575</v>
      </c>
      <c r="K216">
        <f t="shared" si="26"/>
        <v>111.9395</v>
      </c>
      <c r="L216">
        <f t="shared" si="27"/>
        <v>112.377</v>
      </c>
      <c r="M216">
        <f t="shared" si="28"/>
        <v>0.4375</v>
      </c>
      <c r="N216">
        <f t="shared" si="29"/>
        <v>111.28325</v>
      </c>
      <c r="O216">
        <f t="shared" si="30"/>
        <v>113.03325</v>
      </c>
      <c r="P216" t="str">
        <f t="shared" si="31"/>
        <v/>
      </c>
    </row>
    <row r="217" spans="1:16">
      <c r="A217" s="21" t="s">
        <v>25</v>
      </c>
      <c r="B217" s="21" t="s">
        <v>49</v>
      </c>
      <c r="C217" s="21" t="s">
        <v>50</v>
      </c>
      <c r="D217" s="22">
        <v>42870</v>
      </c>
      <c r="E217" s="21">
        <v>115.89700000000001</v>
      </c>
      <c r="F217" s="21" t="s">
        <v>136</v>
      </c>
      <c r="G217" s="21">
        <v>3.7</v>
      </c>
      <c r="H217" s="21">
        <v>112.197</v>
      </c>
      <c r="I217">
        <f t="shared" si="24"/>
        <v>3.5199999999999996</v>
      </c>
      <c r="J217">
        <f t="shared" si="25"/>
        <v>3.9575</v>
      </c>
      <c r="K217">
        <f t="shared" si="26"/>
        <v>111.9395</v>
      </c>
      <c r="L217">
        <f t="shared" si="27"/>
        <v>112.377</v>
      </c>
      <c r="M217">
        <f t="shared" si="28"/>
        <v>0.4375</v>
      </c>
      <c r="N217">
        <f t="shared" si="29"/>
        <v>111.28325</v>
      </c>
      <c r="O217">
        <f t="shared" si="30"/>
        <v>113.03325</v>
      </c>
      <c r="P217" t="str">
        <f t="shared" si="31"/>
        <v/>
      </c>
    </row>
    <row r="218" spans="1:16">
      <c r="A218" s="21" t="s">
        <v>25</v>
      </c>
      <c r="B218" s="21" t="s">
        <v>49</v>
      </c>
      <c r="C218" s="21" t="s">
        <v>50</v>
      </c>
      <c r="D218" s="22">
        <v>42901</v>
      </c>
      <c r="E218" s="21">
        <v>115.89700000000001</v>
      </c>
      <c r="F218" s="21" t="s">
        <v>136</v>
      </c>
      <c r="G218" s="21">
        <v>3.64</v>
      </c>
      <c r="H218" s="21">
        <v>112.25700000000001</v>
      </c>
      <c r="I218">
        <f t="shared" si="24"/>
        <v>3.5199999999999996</v>
      </c>
      <c r="J218">
        <f t="shared" si="25"/>
        <v>3.9575</v>
      </c>
      <c r="K218">
        <f t="shared" si="26"/>
        <v>111.9395</v>
      </c>
      <c r="L218">
        <f t="shared" si="27"/>
        <v>112.377</v>
      </c>
      <c r="M218">
        <f t="shared" si="28"/>
        <v>0.4375</v>
      </c>
      <c r="N218">
        <f t="shared" si="29"/>
        <v>111.28325</v>
      </c>
      <c r="O218">
        <f t="shared" si="30"/>
        <v>113.03325</v>
      </c>
      <c r="P218" t="str">
        <f t="shared" si="31"/>
        <v/>
      </c>
    </row>
    <row r="219" spans="1:16">
      <c r="A219" s="21" t="s">
        <v>25</v>
      </c>
      <c r="B219" s="21" t="s">
        <v>49</v>
      </c>
      <c r="C219" s="21" t="s">
        <v>50</v>
      </c>
      <c r="D219" s="22">
        <v>42931</v>
      </c>
      <c r="E219" s="21">
        <v>115.89700000000001</v>
      </c>
      <c r="F219" s="21" t="s">
        <v>136</v>
      </c>
      <c r="G219" s="21">
        <v>3.7</v>
      </c>
      <c r="H219" s="21">
        <v>112.197</v>
      </c>
      <c r="I219">
        <f t="shared" si="24"/>
        <v>3.5199999999999996</v>
      </c>
      <c r="J219">
        <f t="shared" si="25"/>
        <v>3.9575</v>
      </c>
      <c r="K219">
        <f t="shared" si="26"/>
        <v>111.9395</v>
      </c>
      <c r="L219">
        <f t="shared" si="27"/>
        <v>112.377</v>
      </c>
      <c r="M219">
        <f t="shared" si="28"/>
        <v>0.4375</v>
      </c>
      <c r="N219">
        <f t="shared" si="29"/>
        <v>111.28325</v>
      </c>
      <c r="O219">
        <f t="shared" si="30"/>
        <v>113.03325</v>
      </c>
      <c r="P219" t="str">
        <f t="shared" si="31"/>
        <v/>
      </c>
    </row>
    <row r="220" spans="1:16">
      <c r="A220" s="21" t="s">
        <v>25</v>
      </c>
      <c r="B220" s="21" t="s">
        <v>49</v>
      </c>
      <c r="C220" s="21" t="s">
        <v>50</v>
      </c>
      <c r="D220" s="22">
        <v>42963</v>
      </c>
      <c r="E220" s="21">
        <v>115.89700000000001</v>
      </c>
      <c r="F220" s="21" t="s">
        <v>136</v>
      </c>
      <c r="G220" s="21">
        <v>3.6</v>
      </c>
      <c r="H220" s="21">
        <v>112.297</v>
      </c>
      <c r="I220">
        <f t="shared" si="24"/>
        <v>3.5199999999999996</v>
      </c>
      <c r="J220">
        <f t="shared" si="25"/>
        <v>3.9575</v>
      </c>
      <c r="K220">
        <f t="shared" si="26"/>
        <v>111.9395</v>
      </c>
      <c r="L220">
        <f t="shared" si="27"/>
        <v>112.377</v>
      </c>
      <c r="M220">
        <f t="shared" si="28"/>
        <v>0.4375</v>
      </c>
      <c r="N220">
        <f t="shared" si="29"/>
        <v>111.28325</v>
      </c>
      <c r="O220">
        <f t="shared" si="30"/>
        <v>113.03325</v>
      </c>
      <c r="P220" t="str">
        <f t="shared" si="31"/>
        <v/>
      </c>
    </row>
    <row r="221" spans="1:16">
      <c r="A221" s="21" t="s">
        <v>25</v>
      </c>
      <c r="B221" s="21" t="s">
        <v>49</v>
      </c>
      <c r="C221" s="21" t="s">
        <v>50</v>
      </c>
      <c r="D221" s="22">
        <v>42990</v>
      </c>
      <c r="E221" s="21">
        <v>115.89700000000001</v>
      </c>
      <c r="F221" s="21" t="s">
        <v>136</v>
      </c>
      <c r="G221" s="21">
        <v>3.51</v>
      </c>
      <c r="H221" s="21">
        <v>112.387</v>
      </c>
      <c r="I221">
        <f t="shared" si="24"/>
        <v>3.5199999999999996</v>
      </c>
      <c r="J221">
        <f t="shared" si="25"/>
        <v>3.9575</v>
      </c>
      <c r="K221">
        <f t="shared" si="26"/>
        <v>111.9395</v>
      </c>
      <c r="L221">
        <f t="shared" si="27"/>
        <v>112.377</v>
      </c>
      <c r="M221">
        <f t="shared" si="28"/>
        <v>0.4375</v>
      </c>
      <c r="N221">
        <f t="shared" si="29"/>
        <v>111.28325</v>
      </c>
      <c r="O221">
        <f t="shared" si="30"/>
        <v>113.03325</v>
      </c>
      <c r="P221" t="str">
        <f t="shared" si="31"/>
        <v/>
      </c>
    </row>
    <row r="222" spans="1:16">
      <c r="A222" s="21" t="s">
        <v>25</v>
      </c>
      <c r="B222" s="21" t="s">
        <v>49</v>
      </c>
      <c r="C222" s="21" t="s">
        <v>50</v>
      </c>
      <c r="D222" s="22">
        <v>43039</v>
      </c>
      <c r="E222" s="21">
        <v>115.89700000000001</v>
      </c>
      <c r="F222" s="21" t="s">
        <v>136</v>
      </c>
      <c r="G222" s="21">
        <v>3.7</v>
      </c>
      <c r="H222" s="21">
        <v>112.197</v>
      </c>
      <c r="I222">
        <f t="shared" si="24"/>
        <v>3.5199999999999996</v>
      </c>
      <c r="J222">
        <f t="shared" si="25"/>
        <v>3.9575</v>
      </c>
      <c r="K222">
        <f t="shared" si="26"/>
        <v>111.9395</v>
      </c>
      <c r="L222">
        <f t="shared" si="27"/>
        <v>112.377</v>
      </c>
      <c r="M222">
        <f t="shared" si="28"/>
        <v>0.4375</v>
      </c>
      <c r="N222">
        <f t="shared" si="29"/>
        <v>111.28325</v>
      </c>
      <c r="O222">
        <f t="shared" si="30"/>
        <v>113.03325</v>
      </c>
      <c r="P222" t="str">
        <f t="shared" si="31"/>
        <v/>
      </c>
    </row>
    <row r="223" spans="1:16">
      <c r="A223" s="21" t="s">
        <v>25</v>
      </c>
      <c r="B223" s="21" t="s">
        <v>49</v>
      </c>
      <c r="C223" s="21" t="s">
        <v>50</v>
      </c>
      <c r="D223" s="22">
        <v>43069</v>
      </c>
      <c r="E223" s="21">
        <v>115.89700000000001</v>
      </c>
      <c r="F223" s="21" t="s">
        <v>136</v>
      </c>
      <c r="G223" s="21">
        <v>3.58</v>
      </c>
      <c r="H223" s="21">
        <v>112.31699999999999</v>
      </c>
      <c r="I223">
        <f t="shared" si="24"/>
        <v>3.5199999999999996</v>
      </c>
      <c r="J223">
        <f t="shared" si="25"/>
        <v>3.9575</v>
      </c>
      <c r="K223">
        <f t="shared" si="26"/>
        <v>111.9395</v>
      </c>
      <c r="L223">
        <f t="shared" si="27"/>
        <v>112.377</v>
      </c>
      <c r="M223">
        <f t="shared" si="28"/>
        <v>0.4375</v>
      </c>
      <c r="N223">
        <f t="shared" si="29"/>
        <v>111.28325</v>
      </c>
      <c r="O223">
        <f t="shared" si="30"/>
        <v>113.03325</v>
      </c>
      <c r="P223" t="str">
        <f t="shared" si="31"/>
        <v/>
      </c>
    </row>
    <row r="224" spans="1:16">
      <c r="A224" s="21" t="s">
        <v>25</v>
      </c>
      <c r="B224" s="21" t="s">
        <v>49</v>
      </c>
      <c r="C224" s="21" t="s">
        <v>50</v>
      </c>
      <c r="D224" s="22">
        <v>43099</v>
      </c>
      <c r="E224" s="21">
        <v>115.89700000000001</v>
      </c>
      <c r="F224" s="21" t="s">
        <v>136</v>
      </c>
      <c r="G224" s="21">
        <v>3.63</v>
      </c>
      <c r="H224" s="21">
        <v>112.267</v>
      </c>
      <c r="I224">
        <f t="shared" si="24"/>
        <v>3.5199999999999996</v>
      </c>
      <c r="J224">
        <f t="shared" si="25"/>
        <v>3.9575</v>
      </c>
      <c r="K224">
        <f t="shared" si="26"/>
        <v>111.9395</v>
      </c>
      <c r="L224">
        <f t="shared" si="27"/>
        <v>112.377</v>
      </c>
      <c r="M224">
        <f t="shared" si="28"/>
        <v>0.4375</v>
      </c>
      <c r="N224">
        <f t="shared" si="29"/>
        <v>111.28325</v>
      </c>
      <c r="O224">
        <f t="shared" si="30"/>
        <v>113.03325</v>
      </c>
      <c r="P224" t="str">
        <f t="shared" si="31"/>
        <v/>
      </c>
    </row>
    <row r="225" spans="1:16">
      <c r="A225" s="21" t="s">
        <v>25</v>
      </c>
      <c r="B225" s="21" t="s">
        <v>49</v>
      </c>
      <c r="C225" s="21" t="s">
        <v>50</v>
      </c>
      <c r="D225" s="22">
        <v>43130</v>
      </c>
      <c r="E225" s="21">
        <v>115.89700000000001</v>
      </c>
      <c r="F225" s="21" t="s">
        <v>136</v>
      </c>
      <c r="G225" s="21">
        <v>3.81</v>
      </c>
      <c r="H225" s="21">
        <v>112.087</v>
      </c>
      <c r="I225">
        <f t="shared" si="24"/>
        <v>3.5199999999999996</v>
      </c>
      <c r="J225">
        <f t="shared" si="25"/>
        <v>3.9575</v>
      </c>
      <c r="K225">
        <f t="shared" si="26"/>
        <v>111.9395</v>
      </c>
      <c r="L225">
        <f t="shared" si="27"/>
        <v>112.377</v>
      </c>
      <c r="M225">
        <f t="shared" si="28"/>
        <v>0.4375</v>
      </c>
      <c r="N225">
        <f t="shared" si="29"/>
        <v>111.28325</v>
      </c>
      <c r="O225">
        <f t="shared" si="30"/>
        <v>113.03325</v>
      </c>
      <c r="P225" t="str">
        <f t="shared" si="31"/>
        <v/>
      </c>
    </row>
    <row r="226" spans="1:16">
      <c r="A226" s="21" t="s">
        <v>25</v>
      </c>
      <c r="B226" s="21" t="s">
        <v>49</v>
      </c>
      <c r="C226" s="21" t="s">
        <v>50</v>
      </c>
      <c r="D226" s="22">
        <v>43189</v>
      </c>
      <c r="E226" s="21">
        <v>115.89700000000001</v>
      </c>
      <c r="F226" s="21" t="s">
        <v>136</v>
      </c>
      <c r="G226" s="21">
        <v>3.89</v>
      </c>
      <c r="H226" s="21">
        <v>112.00700000000001</v>
      </c>
      <c r="I226">
        <f t="shared" si="24"/>
        <v>3.5199999999999996</v>
      </c>
      <c r="J226">
        <f t="shared" si="25"/>
        <v>3.9575</v>
      </c>
      <c r="K226">
        <f t="shared" si="26"/>
        <v>111.9395</v>
      </c>
      <c r="L226">
        <f t="shared" si="27"/>
        <v>112.377</v>
      </c>
      <c r="M226">
        <f t="shared" si="28"/>
        <v>0.4375</v>
      </c>
      <c r="N226">
        <f t="shared" si="29"/>
        <v>111.28325</v>
      </c>
      <c r="O226">
        <f t="shared" si="30"/>
        <v>113.03325</v>
      </c>
      <c r="P226" t="str">
        <f t="shared" si="31"/>
        <v/>
      </c>
    </row>
    <row r="227" spans="1:16">
      <c r="A227" s="21" t="s">
        <v>25</v>
      </c>
      <c r="B227" s="21" t="s">
        <v>49</v>
      </c>
      <c r="C227" s="21" t="s">
        <v>50</v>
      </c>
      <c r="D227" s="22">
        <v>43220</v>
      </c>
      <c r="E227" s="21">
        <v>115.89700000000001</v>
      </c>
      <c r="F227" s="21" t="s">
        <v>136</v>
      </c>
      <c r="G227" s="21">
        <v>3.93</v>
      </c>
      <c r="H227" s="21">
        <v>111.967</v>
      </c>
      <c r="I227">
        <f t="shared" si="24"/>
        <v>3.5199999999999996</v>
      </c>
      <c r="J227">
        <f t="shared" si="25"/>
        <v>3.9575</v>
      </c>
      <c r="K227">
        <f t="shared" si="26"/>
        <v>111.9395</v>
      </c>
      <c r="L227">
        <f t="shared" si="27"/>
        <v>112.377</v>
      </c>
      <c r="M227">
        <f t="shared" si="28"/>
        <v>0.4375</v>
      </c>
      <c r="N227">
        <f t="shared" si="29"/>
        <v>111.28325</v>
      </c>
      <c r="O227">
        <f t="shared" si="30"/>
        <v>113.03325</v>
      </c>
      <c r="P227" t="str">
        <f t="shared" si="31"/>
        <v/>
      </c>
    </row>
    <row r="228" spans="1:16">
      <c r="A228" s="21" t="s">
        <v>25</v>
      </c>
      <c r="B228" s="21" t="s">
        <v>49</v>
      </c>
      <c r="C228" s="21" t="s">
        <v>50</v>
      </c>
      <c r="D228" s="22">
        <v>43234</v>
      </c>
      <c r="E228" s="21">
        <v>115.89700000000001</v>
      </c>
      <c r="F228" s="21" t="s">
        <v>136</v>
      </c>
      <c r="G228" s="21">
        <v>5.01</v>
      </c>
      <c r="H228" s="21">
        <v>110.887</v>
      </c>
      <c r="I228">
        <f t="shared" si="24"/>
        <v>3.5199999999999996</v>
      </c>
      <c r="J228">
        <f t="shared" si="25"/>
        <v>3.9575</v>
      </c>
      <c r="K228">
        <f t="shared" si="26"/>
        <v>111.9395</v>
      </c>
      <c r="L228">
        <f t="shared" si="27"/>
        <v>112.377</v>
      </c>
      <c r="M228">
        <f t="shared" si="28"/>
        <v>0.4375</v>
      </c>
      <c r="N228">
        <f t="shared" si="29"/>
        <v>111.28325</v>
      </c>
      <c r="O228">
        <f t="shared" si="30"/>
        <v>113.03325</v>
      </c>
      <c r="P228" t="str">
        <f t="shared" si="31"/>
        <v>OUTLIER</v>
      </c>
    </row>
    <row r="229" spans="1:16">
      <c r="A229" s="21" t="s">
        <v>25</v>
      </c>
      <c r="B229" s="21" t="s">
        <v>49</v>
      </c>
      <c r="C229" s="21" t="s">
        <v>50</v>
      </c>
      <c r="D229" s="22">
        <v>43281</v>
      </c>
      <c r="E229" s="21">
        <v>115.89700000000001</v>
      </c>
      <c r="F229" s="21" t="s">
        <v>136</v>
      </c>
      <c r="G229" s="21">
        <v>3.96</v>
      </c>
      <c r="H229" s="21">
        <v>111.937</v>
      </c>
      <c r="I229">
        <f t="shared" si="24"/>
        <v>3.5199999999999996</v>
      </c>
      <c r="J229">
        <f t="shared" si="25"/>
        <v>3.9575</v>
      </c>
      <c r="K229">
        <f t="shared" si="26"/>
        <v>111.9395</v>
      </c>
      <c r="L229">
        <f t="shared" si="27"/>
        <v>112.377</v>
      </c>
      <c r="M229">
        <f t="shared" si="28"/>
        <v>0.4375</v>
      </c>
      <c r="N229">
        <f t="shared" si="29"/>
        <v>111.28325</v>
      </c>
      <c r="O229">
        <f t="shared" si="30"/>
        <v>113.03325</v>
      </c>
      <c r="P229" t="str">
        <f t="shared" si="31"/>
        <v/>
      </c>
    </row>
    <row r="230" spans="1:16">
      <c r="A230" s="21" t="s">
        <v>25</v>
      </c>
      <c r="B230" s="21" t="s">
        <v>49</v>
      </c>
      <c r="C230" s="21" t="s">
        <v>50</v>
      </c>
      <c r="D230" s="22">
        <v>43294</v>
      </c>
      <c r="E230" s="21">
        <v>115.89700000000001</v>
      </c>
      <c r="F230" s="21" t="s">
        <v>136</v>
      </c>
      <c r="G230" s="21">
        <v>4</v>
      </c>
      <c r="H230" s="21">
        <v>111.89700000000001</v>
      </c>
      <c r="I230">
        <f t="shared" si="24"/>
        <v>3.5199999999999996</v>
      </c>
      <c r="J230">
        <f t="shared" si="25"/>
        <v>3.9575</v>
      </c>
      <c r="K230">
        <f t="shared" si="26"/>
        <v>111.9395</v>
      </c>
      <c r="L230">
        <f t="shared" si="27"/>
        <v>112.377</v>
      </c>
      <c r="M230">
        <f t="shared" si="28"/>
        <v>0.4375</v>
      </c>
      <c r="N230">
        <f t="shared" si="29"/>
        <v>111.28325</v>
      </c>
      <c r="O230">
        <f t="shared" si="30"/>
        <v>113.03325</v>
      </c>
      <c r="P230" t="str">
        <f t="shared" si="31"/>
        <v/>
      </c>
    </row>
    <row r="231" spans="1:16">
      <c r="A231" s="21" t="s">
        <v>25</v>
      </c>
      <c r="B231" s="21" t="s">
        <v>49</v>
      </c>
      <c r="C231" s="21" t="s">
        <v>50</v>
      </c>
      <c r="D231" s="22">
        <v>43342</v>
      </c>
      <c r="E231" s="21">
        <v>115.89700000000001</v>
      </c>
      <c r="F231" s="21" t="s">
        <v>136</v>
      </c>
      <c r="G231" s="21">
        <v>4.01</v>
      </c>
      <c r="H231" s="21">
        <v>111.887</v>
      </c>
      <c r="I231">
        <f t="shared" si="24"/>
        <v>3.5199999999999996</v>
      </c>
      <c r="J231">
        <f t="shared" si="25"/>
        <v>3.9575</v>
      </c>
      <c r="K231">
        <f t="shared" si="26"/>
        <v>111.9395</v>
      </c>
      <c r="L231">
        <f t="shared" si="27"/>
        <v>112.377</v>
      </c>
      <c r="M231">
        <f t="shared" si="28"/>
        <v>0.4375</v>
      </c>
      <c r="N231">
        <f t="shared" si="29"/>
        <v>111.28325</v>
      </c>
      <c r="O231">
        <f t="shared" si="30"/>
        <v>113.03325</v>
      </c>
      <c r="P231" t="str">
        <f t="shared" si="31"/>
        <v/>
      </c>
    </row>
    <row r="232" spans="1:16">
      <c r="A232" s="21" t="s">
        <v>25</v>
      </c>
      <c r="B232" s="21" t="s">
        <v>49</v>
      </c>
      <c r="C232" s="21" t="s">
        <v>50</v>
      </c>
      <c r="D232" s="22">
        <v>43373</v>
      </c>
      <c r="E232" s="21">
        <v>115.89700000000001</v>
      </c>
      <c r="F232" s="21" t="s">
        <v>136</v>
      </c>
      <c r="G232" s="21">
        <v>3.98</v>
      </c>
      <c r="H232" s="21">
        <v>111.917</v>
      </c>
      <c r="I232">
        <f t="shared" si="24"/>
        <v>3.5199999999999996</v>
      </c>
      <c r="J232">
        <f t="shared" si="25"/>
        <v>3.9575</v>
      </c>
      <c r="K232">
        <f t="shared" si="26"/>
        <v>111.9395</v>
      </c>
      <c r="L232">
        <f t="shared" si="27"/>
        <v>112.377</v>
      </c>
      <c r="M232">
        <f t="shared" si="28"/>
        <v>0.4375</v>
      </c>
      <c r="N232">
        <f t="shared" si="29"/>
        <v>111.28325</v>
      </c>
      <c r="O232">
        <f t="shared" si="30"/>
        <v>113.03325</v>
      </c>
      <c r="P232" t="str">
        <f t="shared" si="31"/>
        <v/>
      </c>
    </row>
    <row r="233" spans="1:16">
      <c r="A233" s="21" t="s">
        <v>25</v>
      </c>
      <c r="B233" s="21" t="s">
        <v>49</v>
      </c>
      <c r="C233" s="21" t="s">
        <v>50</v>
      </c>
      <c r="D233" s="22">
        <v>43605</v>
      </c>
      <c r="E233" s="21">
        <v>115.89700000000001</v>
      </c>
      <c r="F233" s="21" t="s">
        <v>136</v>
      </c>
      <c r="G233" s="21">
        <v>3.65</v>
      </c>
      <c r="H233" s="21">
        <v>112.247</v>
      </c>
      <c r="I233">
        <f t="shared" si="24"/>
        <v>3.5199999999999996</v>
      </c>
      <c r="J233">
        <f t="shared" si="25"/>
        <v>3.9575</v>
      </c>
      <c r="K233">
        <f t="shared" si="26"/>
        <v>111.9395</v>
      </c>
      <c r="L233">
        <f t="shared" si="27"/>
        <v>112.377</v>
      </c>
      <c r="M233">
        <f t="shared" si="28"/>
        <v>0.4375</v>
      </c>
      <c r="N233">
        <f t="shared" si="29"/>
        <v>111.28325</v>
      </c>
      <c r="O233">
        <f t="shared" si="30"/>
        <v>113.03325</v>
      </c>
      <c r="P233" t="str">
        <f t="shared" si="31"/>
        <v/>
      </c>
    </row>
    <row r="234" spans="1:16">
      <c r="A234" s="21" t="s">
        <v>25</v>
      </c>
      <c r="B234" s="21" t="s">
        <v>52</v>
      </c>
      <c r="C234" s="21" t="s">
        <v>53</v>
      </c>
      <c r="D234" s="22">
        <v>39461</v>
      </c>
      <c r="E234" s="21">
        <v>86.799000000000007</v>
      </c>
      <c r="F234" s="21" t="s">
        <v>136</v>
      </c>
      <c r="G234" s="21">
        <v>6.88</v>
      </c>
      <c r="H234" s="21">
        <v>79.918999999999997</v>
      </c>
      <c r="I234">
        <f t="shared" si="24"/>
        <v>6.3849999999999998</v>
      </c>
      <c r="J234">
        <f t="shared" si="25"/>
        <v>7.8874999999999993</v>
      </c>
      <c r="K234">
        <f t="shared" si="26"/>
        <v>78.911500000000004</v>
      </c>
      <c r="L234">
        <f t="shared" si="27"/>
        <v>80.414000000000001</v>
      </c>
      <c r="M234">
        <f t="shared" si="28"/>
        <v>1.5024999999999977</v>
      </c>
      <c r="N234">
        <f t="shared" si="29"/>
        <v>76.657750000000007</v>
      </c>
      <c r="O234">
        <f t="shared" si="30"/>
        <v>82.667749999999998</v>
      </c>
      <c r="P234" t="str">
        <f t="shared" si="31"/>
        <v/>
      </c>
    </row>
    <row r="235" spans="1:16">
      <c r="A235" s="21" t="s">
        <v>25</v>
      </c>
      <c r="B235" s="21" t="s">
        <v>52</v>
      </c>
      <c r="C235" s="21" t="s">
        <v>53</v>
      </c>
      <c r="D235" s="22">
        <v>39496</v>
      </c>
      <c r="E235" s="21">
        <v>86.799000000000007</v>
      </c>
      <c r="F235" s="21" t="s">
        <v>136</v>
      </c>
      <c r="G235" s="21">
        <v>7.39</v>
      </c>
      <c r="H235" s="21">
        <v>79.409000000000006</v>
      </c>
      <c r="I235">
        <f t="shared" si="24"/>
        <v>6.3849999999999998</v>
      </c>
      <c r="J235">
        <f t="shared" si="25"/>
        <v>7.8874999999999993</v>
      </c>
      <c r="K235">
        <f t="shared" si="26"/>
        <v>78.911500000000004</v>
      </c>
      <c r="L235">
        <f t="shared" si="27"/>
        <v>80.414000000000001</v>
      </c>
      <c r="M235">
        <f t="shared" si="28"/>
        <v>1.5024999999999977</v>
      </c>
      <c r="N235">
        <f t="shared" si="29"/>
        <v>76.657750000000007</v>
      </c>
      <c r="O235">
        <f t="shared" si="30"/>
        <v>82.667749999999998</v>
      </c>
      <c r="P235" t="str">
        <f t="shared" si="31"/>
        <v/>
      </c>
    </row>
    <row r="236" spans="1:16">
      <c r="A236" s="21" t="s">
        <v>25</v>
      </c>
      <c r="B236" s="21" t="s">
        <v>52</v>
      </c>
      <c r="C236" s="21" t="s">
        <v>53</v>
      </c>
      <c r="D236" s="22">
        <v>39510</v>
      </c>
      <c r="E236" s="21">
        <v>86.799000000000007</v>
      </c>
      <c r="F236" s="21" t="s">
        <v>136</v>
      </c>
      <c r="G236" s="21">
        <v>7.43</v>
      </c>
      <c r="H236" s="21">
        <v>79.369</v>
      </c>
      <c r="I236">
        <f t="shared" si="24"/>
        <v>6.3849999999999998</v>
      </c>
      <c r="J236">
        <f t="shared" si="25"/>
        <v>7.8874999999999993</v>
      </c>
      <c r="K236">
        <f t="shared" si="26"/>
        <v>78.911500000000004</v>
      </c>
      <c r="L236">
        <f t="shared" si="27"/>
        <v>80.414000000000001</v>
      </c>
      <c r="M236">
        <f t="shared" si="28"/>
        <v>1.5024999999999977</v>
      </c>
      <c r="N236">
        <f t="shared" si="29"/>
        <v>76.657750000000007</v>
      </c>
      <c r="O236">
        <f t="shared" si="30"/>
        <v>82.667749999999998</v>
      </c>
      <c r="P236" t="str">
        <f t="shared" si="31"/>
        <v/>
      </c>
    </row>
    <row r="237" spans="1:16">
      <c r="A237" s="21" t="s">
        <v>25</v>
      </c>
      <c r="B237" s="21" t="s">
        <v>52</v>
      </c>
      <c r="C237" s="21" t="s">
        <v>53</v>
      </c>
      <c r="D237" s="22">
        <v>39553</v>
      </c>
      <c r="E237" s="21">
        <v>86.799000000000007</v>
      </c>
      <c r="F237" s="21" t="s">
        <v>136</v>
      </c>
      <c r="G237" s="21">
        <v>7.9</v>
      </c>
      <c r="H237" s="21">
        <v>78.899000000000001</v>
      </c>
      <c r="I237">
        <f t="shared" si="24"/>
        <v>6.3849999999999998</v>
      </c>
      <c r="J237">
        <f t="shared" si="25"/>
        <v>7.8874999999999993</v>
      </c>
      <c r="K237">
        <f t="shared" si="26"/>
        <v>78.911500000000004</v>
      </c>
      <c r="L237">
        <f t="shared" si="27"/>
        <v>80.414000000000001</v>
      </c>
      <c r="M237">
        <f t="shared" si="28"/>
        <v>1.5024999999999977</v>
      </c>
      <c r="N237">
        <f t="shared" si="29"/>
        <v>76.657750000000007</v>
      </c>
      <c r="O237">
        <f t="shared" si="30"/>
        <v>82.667749999999998</v>
      </c>
      <c r="P237" t="str">
        <f t="shared" si="31"/>
        <v/>
      </c>
    </row>
    <row r="238" spans="1:16">
      <c r="A238" s="21" t="s">
        <v>25</v>
      </c>
      <c r="B238" s="21" t="s">
        <v>52</v>
      </c>
      <c r="C238" s="21" t="s">
        <v>53</v>
      </c>
      <c r="D238" s="22">
        <v>39584</v>
      </c>
      <c r="E238" s="21">
        <v>86.799000000000007</v>
      </c>
      <c r="F238" s="21" t="s">
        <v>136</v>
      </c>
      <c r="G238" s="21">
        <v>7.64</v>
      </c>
      <c r="H238" s="21">
        <v>79.159000000000006</v>
      </c>
      <c r="I238">
        <f t="shared" si="24"/>
        <v>6.3849999999999998</v>
      </c>
      <c r="J238">
        <f t="shared" si="25"/>
        <v>7.8874999999999993</v>
      </c>
      <c r="K238">
        <f t="shared" si="26"/>
        <v>78.911500000000004</v>
      </c>
      <c r="L238">
        <f t="shared" si="27"/>
        <v>80.414000000000001</v>
      </c>
      <c r="M238">
        <f t="shared" si="28"/>
        <v>1.5024999999999977</v>
      </c>
      <c r="N238">
        <f t="shared" si="29"/>
        <v>76.657750000000007</v>
      </c>
      <c r="O238">
        <f t="shared" si="30"/>
        <v>82.667749999999998</v>
      </c>
      <c r="P238" t="str">
        <f t="shared" si="31"/>
        <v/>
      </c>
    </row>
    <row r="239" spans="1:16">
      <c r="A239" s="21" t="s">
        <v>25</v>
      </c>
      <c r="B239" s="21" t="s">
        <v>52</v>
      </c>
      <c r="C239" s="21" t="s">
        <v>53</v>
      </c>
      <c r="D239" s="22">
        <v>39644</v>
      </c>
      <c r="E239" s="21">
        <v>86.799000000000007</v>
      </c>
      <c r="F239" s="21" t="s">
        <v>136</v>
      </c>
      <c r="G239" s="21">
        <v>4.2300000000000004</v>
      </c>
      <c r="H239" s="21">
        <v>82.569000000000003</v>
      </c>
      <c r="I239">
        <f t="shared" si="24"/>
        <v>6.3849999999999998</v>
      </c>
      <c r="J239">
        <f t="shared" si="25"/>
        <v>7.8874999999999993</v>
      </c>
      <c r="K239">
        <f t="shared" si="26"/>
        <v>78.911500000000004</v>
      </c>
      <c r="L239">
        <f t="shared" si="27"/>
        <v>80.414000000000001</v>
      </c>
      <c r="M239">
        <f t="shared" si="28"/>
        <v>1.5024999999999977</v>
      </c>
      <c r="N239">
        <f t="shared" si="29"/>
        <v>76.657750000000007</v>
      </c>
      <c r="O239">
        <f t="shared" si="30"/>
        <v>82.667749999999998</v>
      </c>
      <c r="P239" t="str">
        <f t="shared" si="31"/>
        <v/>
      </c>
    </row>
    <row r="240" spans="1:16">
      <c r="A240" s="21" t="s">
        <v>25</v>
      </c>
      <c r="B240" s="21" t="s">
        <v>52</v>
      </c>
      <c r="C240" s="21" t="s">
        <v>53</v>
      </c>
      <c r="D240" s="22">
        <v>39679</v>
      </c>
      <c r="E240" s="21">
        <v>86.799000000000007</v>
      </c>
      <c r="F240" s="21" t="s">
        <v>136</v>
      </c>
      <c r="G240" s="21">
        <v>2.4900000000000002</v>
      </c>
      <c r="H240" s="21">
        <v>84.308999999999997</v>
      </c>
      <c r="I240">
        <f t="shared" si="24"/>
        <v>6.3849999999999998</v>
      </c>
      <c r="J240">
        <f t="shared" si="25"/>
        <v>7.8874999999999993</v>
      </c>
      <c r="K240">
        <f t="shared" si="26"/>
        <v>78.911500000000004</v>
      </c>
      <c r="L240">
        <f t="shared" si="27"/>
        <v>80.414000000000001</v>
      </c>
      <c r="M240">
        <f t="shared" si="28"/>
        <v>1.5024999999999977</v>
      </c>
      <c r="N240">
        <f t="shared" si="29"/>
        <v>76.657750000000007</v>
      </c>
      <c r="O240">
        <f t="shared" si="30"/>
        <v>82.667749999999998</v>
      </c>
      <c r="P240" t="str">
        <f t="shared" si="31"/>
        <v>OUTLIER</v>
      </c>
    </row>
    <row r="241" spans="1:16">
      <c r="A241" s="21" t="s">
        <v>25</v>
      </c>
      <c r="B241" s="21" t="s">
        <v>52</v>
      </c>
      <c r="C241" s="21" t="s">
        <v>53</v>
      </c>
      <c r="D241" s="22">
        <v>39699</v>
      </c>
      <c r="E241" s="21">
        <v>86.799000000000007</v>
      </c>
      <c r="F241" s="21" t="s">
        <v>136</v>
      </c>
      <c r="G241" s="21">
        <v>1.82</v>
      </c>
      <c r="H241" s="21">
        <v>84.978999999999999</v>
      </c>
      <c r="I241">
        <f t="shared" si="24"/>
        <v>6.3849999999999998</v>
      </c>
      <c r="J241">
        <f t="shared" si="25"/>
        <v>7.8874999999999993</v>
      </c>
      <c r="K241">
        <f t="shared" si="26"/>
        <v>78.911500000000004</v>
      </c>
      <c r="L241">
        <f t="shared" si="27"/>
        <v>80.414000000000001</v>
      </c>
      <c r="M241">
        <f t="shared" si="28"/>
        <v>1.5024999999999977</v>
      </c>
      <c r="N241">
        <f t="shared" si="29"/>
        <v>76.657750000000007</v>
      </c>
      <c r="O241">
        <f t="shared" si="30"/>
        <v>82.667749999999998</v>
      </c>
      <c r="P241" t="str">
        <f t="shared" si="31"/>
        <v>OUTLIER</v>
      </c>
    </row>
    <row r="242" spans="1:16">
      <c r="A242" s="21" t="s">
        <v>25</v>
      </c>
      <c r="B242" s="21" t="s">
        <v>52</v>
      </c>
      <c r="C242" s="21" t="s">
        <v>53</v>
      </c>
      <c r="D242" s="22">
        <v>39862</v>
      </c>
      <c r="E242" s="21">
        <v>86.799000000000007</v>
      </c>
      <c r="F242" s="21" t="s">
        <v>136</v>
      </c>
      <c r="G242" s="21">
        <v>6.72</v>
      </c>
      <c r="H242" s="21">
        <v>80.078999999999994</v>
      </c>
      <c r="I242">
        <f t="shared" si="24"/>
        <v>6.3849999999999998</v>
      </c>
      <c r="J242">
        <f t="shared" si="25"/>
        <v>7.8874999999999993</v>
      </c>
      <c r="K242">
        <f t="shared" si="26"/>
        <v>78.911500000000004</v>
      </c>
      <c r="L242">
        <f t="shared" si="27"/>
        <v>80.414000000000001</v>
      </c>
      <c r="M242">
        <f t="shared" si="28"/>
        <v>1.5024999999999977</v>
      </c>
      <c r="N242">
        <f t="shared" si="29"/>
        <v>76.657750000000007</v>
      </c>
      <c r="O242">
        <f t="shared" si="30"/>
        <v>82.667749999999998</v>
      </c>
      <c r="P242" t="str">
        <f t="shared" si="31"/>
        <v/>
      </c>
    </row>
    <row r="243" spans="1:16">
      <c r="A243" s="21" t="s">
        <v>25</v>
      </c>
      <c r="B243" s="21" t="s">
        <v>52</v>
      </c>
      <c r="C243" s="21" t="s">
        <v>53</v>
      </c>
      <c r="D243" s="22">
        <v>39881</v>
      </c>
      <c r="E243" s="21">
        <v>86.799000000000007</v>
      </c>
      <c r="F243" s="21" t="s">
        <v>136</v>
      </c>
      <c r="G243" s="21">
        <v>6.95</v>
      </c>
      <c r="H243" s="21">
        <v>79.849000000000004</v>
      </c>
      <c r="I243">
        <f t="shared" si="24"/>
        <v>6.3849999999999998</v>
      </c>
      <c r="J243">
        <f t="shared" si="25"/>
        <v>7.8874999999999993</v>
      </c>
      <c r="K243">
        <f t="shared" si="26"/>
        <v>78.911500000000004</v>
      </c>
      <c r="L243">
        <f t="shared" si="27"/>
        <v>80.414000000000001</v>
      </c>
      <c r="M243">
        <f t="shared" si="28"/>
        <v>1.5024999999999977</v>
      </c>
      <c r="N243">
        <f t="shared" si="29"/>
        <v>76.657750000000007</v>
      </c>
      <c r="O243">
        <f t="shared" si="30"/>
        <v>82.667749999999998</v>
      </c>
      <c r="P243" t="str">
        <f t="shared" si="31"/>
        <v/>
      </c>
    </row>
    <row r="244" spans="1:16">
      <c r="A244" s="21" t="s">
        <v>25</v>
      </c>
      <c r="B244" s="21" t="s">
        <v>52</v>
      </c>
      <c r="C244" s="21" t="s">
        <v>53</v>
      </c>
      <c r="D244" s="22">
        <v>40238</v>
      </c>
      <c r="E244" s="21">
        <v>86.799000000000007</v>
      </c>
      <c r="F244" s="21" t="s">
        <v>136</v>
      </c>
      <c r="G244" s="21">
        <v>7.01</v>
      </c>
      <c r="H244" s="21">
        <v>79.789000000000001</v>
      </c>
      <c r="I244">
        <f t="shared" si="24"/>
        <v>6.3849999999999998</v>
      </c>
      <c r="J244">
        <f t="shared" si="25"/>
        <v>7.8874999999999993</v>
      </c>
      <c r="K244">
        <f t="shared" si="26"/>
        <v>78.911500000000004</v>
      </c>
      <c r="L244">
        <f t="shared" si="27"/>
        <v>80.414000000000001</v>
      </c>
      <c r="M244">
        <f t="shared" si="28"/>
        <v>1.5024999999999977</v>
      </c>
      <c r="N244">
        <f t="shared" si="29"/>
        <v>76.657750000000007</v>
      </c>
      <c r="O244">
        <f t="shared" si="30"/>
        <v>82.667749999999998</v>
      </c>
      <c r="P244" t="str">
        <f t="shared" si="31"/>
        <v/>
      </c>
    </row>
    <row r="245" spans="1:16">
      <c r="A245" s="21" t="s">
        <v>25</v>
      </c>
      <c r="B245" s="21" t="s">
        <v>52</v>
      </c>
      <c r="C245" s="21" t="s">
        <v>53</v>
      </c>
      <c r="D245" s="22">
        <v>40316</v>
      </c>
      <c r="E245" s="21">
        <v>86.799000000000007</v>
      </c>
      <c r="F245" s="21" t="s">
        <v>136</v>
      </c>
      <c r="G245" s="21">
        <v>7.08</v>
      </c>
      <c r="H245" s="21">
        <v>79.718999999999994</v>
      </c>
      <c r="I245">
        <f t="shared" si="24"/>
        <v>6.3849999999999998</v>
      </c>
      <c r="J245">
        <f t="shared" si="25"/>
        <v>7.8874999999999993</v>
      </c>
      <c r="K245">
        <f t="shared" si="26"/>
        <v>78.911500000000004</v>
      </c>
      <c r="L245">
        <f t="shared" si="27"/>
        <v>80.414000000000001</v>
      </c>
      <c r="M245">
        <f t="shared" si="28"/>
        <v>1.5024999999999977</v>
      </c>
      <c r="N245">
        <f t="shared" si="29"/>
        <v>76.657750000000007</v>
      </c>
      <c r="O245">
        <f t="shared" si="30"/>
        <v>82.667749999999998</v>
      </c>
      <c r="P245" t="str">
        <f t="shared" si="31"/>
        <v/>
      </c>
    </row>
    <row r="246" spans="1:16">
      <c r="A246" s="21" t="s">
        <v>25</v>
      </c>
      <c r="B246" s="21" t="s">
        <v>52</v>
      </c>
      <c r="C246" s="21" t="s">
        <v>53</v>
      </c>
      <c r="D246" s="22">
        <v>40420</v>
      </c>
      <c r="E246" s="21">
        <v>86.799000000000007</v>
      </c>
      <c r="F246" s="21" t="s">
        <v>136</v>
      </c>
      <c r="G246" s="21">
        <v>2.5499999999999998</v>
      </c>
      <c r="H246" s="21">
        <v>84.248999999999995</v>
      </c>
      <c r="I246">
        <f t="shared" si="24"/>
        <v>6.3849999999999998</v>
      </c>
      <c r="J246">
        <f t="shared" si="25"/>
        <v>7.8874999999999993</v>
      </c>
      <c r="K246">
        <f t="shared" si="26"/>
        <v>78.911500000000004</v>
      </c>
      <c r="L246">
        <f t="shared" si="27"/>
        <v>80.414000000000001</v>
      </c>
      <c r="M246">
        <f t="shared" si="28"/>
        <v>1.5024999999999977</v>
      </c>
      <c r="N246">
        <f t="shared" si="29"/>
        <v>76.657750000000007</v>
      </c>
      <c r="O246">
        <f t="shared" si="30"/>
        <v>82.667749999999998</v>
      </c>
      <c r="P246" t="str">
        <f t="shared" si="31"/>
        <v>OUTLIER</v>
      </c>
    </row>
    <row r="247" spans="1:16">
      <c r="A247" s="21" t="s">
        <v>25</v>
      </c>
      <c r="B247" s="21" t="s">
        <v>52</v>
      </c>
      <c r="C247" s="21" t="s">
        <v>53</v>
      </c>
      <c r="D247" s="22">
        <v>40505</v>
      </c>
      <c r="E247" s="21">
        <v>86.799000000000007</v>
      </c>
      <c r="F247" s="21" t="s">
        <v>136</v>
      </c>
      <c r="G247" s="21">
        <v>5.78</v>
      </c>
      <c r="H247" s="21">
        <v>81.019000000000005</v>
      </c>
      <c r="I247">
        <f t="shared" si="24"/>
        <v>6.3849999999999998</v>
      </c>
      <c r="J247">
        <f t="shared" si="25"/>
        <v>7.8874999999999993</v>
      </c>
      <c r="K247">
        <f t="shared" si="26"/>
        <v>78.911500000000004</v>
      </c>
      <c r="L247">
        <f t="shared" si="27"/>
        <v>80.414000000000001</v>
      </c>
      <c r="M247">
        <f t="shared" si="28"/>
        <v>1.5024999999999977</v>
      </c>
      <c r="N247">
        <f t="shared" si="29"/>
        <v>76.657750000000007</v>
      </c>
      <c r="O247">
        <f t="shared" si="30"/>
        <v>82.667749999999998</v>
      </c>
      <c r="P247" t="str">
        <f t="shared" si="31"/>
        <v/>
      </c>
    </row>
    <row r="248" spans="1:16">
      <c r="A248" s="21" t="s">
        <v>25</v>
      </c>
      <c r="B248" s="21" t="s">
        <v>52</v>
      </c>
      <c r="C248" s="21" t="s">
        <v>53</v>
      </c>
      <c r="D248" s="22">
        <v>40554</v>
      </c>
      <c r="E248" s="21">
        <v>86.799000000000007</v>
      </c>
      <c r="F248" s="21" t="s">
        <v>136</v>
      </c>
      <c r="G248" s="21">
        <v>6.7</v>
      </c>
      <c r="H248" s="21">
        <v>80.099000000000004</v>
      </c>
      <c r="I248">
        <f t="shared" si="24"/>
        <v>6.3849999999999998</v>
      </c>
      <c r="J248">
        <f t="shared" si="25"/>
        <v>7.8874999999999993</v>
      </c>
      <c r="K248">
        <f t="shared" si="26"/>
        <v>78.911500000000004</v>
      </c>
      <c r="L248">
        <f t="shared" si="27"/>
        <v>80.414000000000001</v>
      </c>
      <c r="M248">
        <f t="shared" si="28"/>
        <v>1.5024999999999977</v>
      </c>
      <c r="N248">
        <f t="shared" si="29"/>
        <v>76.657750000000007</v>
      </c>
      <c r="O248">
        <f t="shared" si="30"/>
        <v>82.667749999999998</v>
      </c>
      <c r="P248" t="str">
        <f t="shared" si="31"/>
        <v/>
      </c>
    </row>
    <row r="249" spans="1:16">
      <c r="A249" s="21" t="s">
        <v>25</v>
      </c>
      <c r="B249" s="21" t="s">
        <v>52</v>
      </c>
      <c r="C249" s="21" t="s">
        <v>53</v>
      </c>
      <c r="D249" s="22">
        <v>40591</v>
      </c>
      <c r="E249" s="21">
        <v>86.799000000000007</v>
      </c>
      <c r="F249" s="21" t="s">
        <v>136</v>
      </c>
      <c r="G249" s="21">
        <v>7.22</v>
      </c>
      <c r="H249" s="21">
        <v>79.578999999999994</v>
      </c>
      <c r="I249">
        <f t="shared" si="24"/>
        <v>6.3849999999999998</v>
      </c>
      <c r="J249">
        <f t="shared" si="25"/>
        <v>7.8874999999999993</v>
      </c>
      <c r="K249">
        <f t="shared" si="26"/>
        <v>78.911500000000004</v>
      </c>
      <c r="L249">
        <f t="shared" si="27"/>
        <v>80.414000000000001</v>
      </c>
      <c r="M249">
        <f t="shared" si="28"/>
        <v>1.5024999999999977</v>
      </c>
      <c r="N249">
        <f t="shared" si="29"/>
        <v>76.657750000000007</v>
      </c>
      <c r="O249">
        <f t="shared" si="30"/>
        <v>82.667749999999998</v>
      </c>
      <c r="P249" t="str">
        <f t="shared" si="31"/>
        <v/>
      </c>
    </row>
    <row r="250" spans="1:16">
      <c r="A250" s="21" t="s">
        <v>25</v>
      </c>
      <c r="B250" s="21" t="s">
        <v>52</v>
      </c>
      <c r="C250" s="21" t="s">
        <v>53</v>
      </c>
      <c r="D250" s="22">
        <v>40610</v>
      </c>
      <c r="E250" s="21">
        <v>86.799000000000007</v>
      </c>
      <c r="F250" s="21" t="s">
        <v>136</v>
      </c>
      <c r="G250" s="21">
        <v>7.47</v>
      </c>
      <c r="H250" s="21">
        <v>79.328999999999994</v>
      </c>
      <c r="I250">
        <f t="shared" si="24"/>
        <v>6.3849999999999998</v>
      </c>
      <c r="J250">
        <f t="shared" si="25"/>
        <v>7.8874999999999993</v>
      </c>
      <c r="K250">
        <f t="shared" si="26"/>
        <v>78.911500000000004</v>
      </c>
      <c r="L250">
        <f t="shared" si="27"/>
        <v>80.414000000000001</v>
      </c>
      <c r="M250">
        <f t="shared" si="28"/>
        <v>1.5024999999999977</v>
      </c>
      <c r="N250">
        <f t="shared" si="29"/>
        <v>76.657750000000007</v>
      </c>
      <c r="O250">
        <f t="shared" si="30"/>
        <v>82.667749999999998</v>
      </c>
      <c r="P250" t="str">
        <f t="shared" si="31"/>
        <v/>
      </c>
    </row>
    <row r="251" spans="1:16">
      <c r="A251" s="21" t="s">
        <v>25</v>
      </c>
      <c r="B251" s="21" t="s">
        <v>52</v>
      </c>
      <c r="C251" s="21" t="s">
        <v>53</v>
      </c>
      <c r="D251" s="22">
        <v>40645</v>
      </c>
      <c r="E251" s="21">
        <v>86.799000000000007</v>
      </c>
      <c r="F251" s="21" t="s">
        <v>136</v>
      </c>
      <c r="G251" s="21">
        <v>7.78</v>
      </c>
      <c r="H251" s="21">
        <v>79.019000000000005</v>
      </c>
      <c r="I251">
        <f t="shared" si="24"/>
        <v>6.3849999999999998</v>
      </c>
      <c r="J251">
        <f t="shared" si="25"/>
        <v>7.8874999999999993</v>
      </c>
      <c r="K251">
        <f t="shared" si="26"/>
        <v>78.911500000000004</v>
      </c>
      <c r="L251">
        <f t="shared" si="27"/>
        <v>80.414000000000001</v>
      </c>
      <c r="M251">
        <f t="shared" si="28"/>
        <v>1.5024999999999977</v>
      </c>
      <c r="N251">
        <f t="shared" si="29"/>
        <v>76.657750000000007</v>
      </c>
      <c r="O251">
        <f t="shared" si="30"/>
        <v>82.667749999999998</v>
      </c>
      <c r="P251" t="str">
        <f t="shared" si="31"/>
        <v/>
      </c>
    </row>
    <row r="252" spans="1:16">
      <c r="A252" s="21" t="s">
        <v>25</v>
      </c>
      <c r="B252" s="21" t="s">
        <v>52</v>
      </c>
      <c r="C252" s="21" t="s">
        <v>53</v>
      </c>
      <c r="D252" s="22">
        <v>40672</v>
      </c>
      <c r="E252" s="21">
        <v>86.799000000000007</v>
      </c>
      <c r="F252" s="21" t="s">
        <v>136</v>
      </c>
      <c r="G252" s="21">
        <v>7.89</v>
      </c>
      <c r="H252" s="21">
        <v>78.909000000000006</v>
      </c>
      <c r="I252">
        <f t="shared" si="24"/>
        <v>6.3849999999999998</v>
      </c>
      <c r="J252">
        <f t="shared" si="25"/>
        <v>7.8874999999999993</v>
      </c>
      <c r="K252">
        <f t="shared" si="26"/>
        <v>78.911500000000004</v>
      </c>
      <c r="L252">
        <f t="shared" si="27"/>
        <v>80.414000000000001</v>
      </c>
      <c r="M252">
        <f t="shared" si="28"/>
        <v>1.5024999999999977</v>
      </c>
      <c r="N252">
        <f t="shared" si="29"/>
        <v>76.657750000000007</v>
      </c>
      <c r="O252">
        <f t="shared" si="30"/>
        <v>82.667749999999998</v>
      </c>
      <c r="P252" t="str">
        <f t="shared" si="31"/>
        <v/>
      </c>
    </row>
    <row r="253" spans="1:16">
      <c r="A253" s="21" t="s">
        <v>25</v>
      </c>
      <c r="B253" s="21" t="s">
        <v>52</v>
      </c>
      <c r="C253" s="21" t="s">
        <v>53</v>
      </c>
      <c r="D253" s="22">
        <v>40701</v>
      </c>
      <c r="E253" s="21">
        <v>86.799000000000007</v>
      </c>
      <c r="F253" s="21" t="s">
        <v>136</v>
      </c>
      <c r="G253" s="21">
        <v>7.48</v>
      </c>
      <c r="H253" s="21">
        <v>79.319000000000003</v>
      </c>
      <c r="I253">
        <f t="shared" si="24"/>
        <v>6.3849999999999998</v>
      </c>
      <c r="J253">
        <f t="shared" si="25"/>
        <v>7.8874999999999993</v>
      </c>
      <c r="K253">
        <f t="shared" si="26"/>
        <v>78.911500000000004</v>
      </c>
      <c r="L253">
        <f t="shared" si="27"/>
        <v>80.414000000000001</v>
      </c>
      <c r="M253">
        <f t="shared" si="28"/>
        <v>1.5024999999999977</v>
      </c>
      <c r="N253">
        <f t="shared" si="29"/>
        <v>76.657750000000007</v>
      </c>
      <c r="O253">
        <f t="shared" si="30"/>
        <v>82.667749999999998</v>
      </c>
      <c r="P253" t="str">
        <f t="shared" si="31"/>
        <v/>
      </c>
    </row>
    <row r="254" spans="1:16">
      <c r="A254" s="21" t="s">
        <v>25</v>
      </c>
      <c r="B254" s="21" t="s">
        <v>52</v>
      </c>
      <c r="C254" s="21" t="s">
        <v>53</v>
      </c>
      <c r="D254" s="22">
        <v>40731</v>
      </c>
      <c r="E254" s="21">
        <v>86.799000000000007</v>
      </c>
      <c r="F254" s="21" t="s">
        <v>136</v>
      </c>
      <c r="G254" s="21">
        <v>6.4</v>
      </c>
      <c r="H254" s="21">
        <v>80.399000000000001</v>
      </c>
      <c r="I254">
        <f t="shared" si="24"/>
        <v>6.3849999999999998</v>
      </c>
      <c r="J254">
        <f t="shared" si="25"/>
        <v>7.8874999999999993</v>
      </c>
      <c r="K254">
        <f t="shared" si="26"/>
        <v>78.911500000000004</v>
      </c>
      <c r="L254">
        <f t="shared" si="27"/>
        <v>80.414000000000001</v>
      </c>
      <c r="M254">
        <f t="shared" si="28"/>
        <v>1.5024999999999977</v>
      </c>
      <c r="N254">
        <f t="shared" si="29"/>
        <v>76.657750000000007</v>
      </c>
      <c r="O254">
        <f t="shared" si="30"/>
        <v>82.667749999999998</v>
      </c>
      <c r="P254" t="str">
        <f t="shared" si="31"/>
        <v/>
      </c>
    </row>
    <row r="255" spans="1:16">
      <c r="A255" s="21" t="s">
        <v>25</v>
      </c>
      <c r="B255" s="21" t="s">
        <v>52</v>
      </c>
      <c r="C255" s="21" t="s">
        <v>53</v>
      </c>
      <c r="D255" s="22">
        <v>40777</v>
      </c>
      <c r="E255" s="21">
        <v>86.799000000000007</v>
      </c>
      <c r="F255" s="21" t="s">
        <v>136</v>
      </c>
      <c r="G255" s="21">
        <v>5.71</v>
      </c>
      <c r="H255" s="21">
        <v>81.088999999999999</v>
      </c>
      <c r="I255">
        <f t="shared" si="24"/>
        <v>6.3849999999999998</v>
      </c>
      <c r="J255">
        <f t="shared" si="25"/>
        <v>7.8874999999999993</v>
      </c>
      <c r="K255">
        <f t="shared" si="26"/>
        <v>78.911500000000004</v>
      </c>
      <c r="L255">
        <f t="shared" si="27"/>
        <v>80.414000000000001</v>
      </c>
      <c r="M255">
        <f t="shared" si="28"/>
        <v>1.5024999999999977</v>
      </c>
      <c r="N255">
        <f t="shared" si="29"/>
        <v>76.657750000000007</v>
      </c>
      <c r="O255">
        <f t="shared" si="30"/>
        <v>82.667749999999998</v>
      </c>
      <c r="P255" t="str">
        <f t="shared" si="31"/>
        <v/>
      </c>
    </row>
    <row r="256" spans="1:16">
      <c r="A256" s="21" t="s">
        <v>25</v>
      </c>
      <c r="B256" s="21" t="s">
        <v>52</v>
      </c>
      <c r="C256" s="21" t="s">
        <v>53</v>
      </c>
      <c r="D256" s="22">
        <v>40806</v>
      </c>
      <c r="E256" s="21">
        <v>86.799000000000007</v>
      </c>
      <c r="F256" s="21" t="s">
        <v>136</v>
      </c>
      <c r="G256" s="21">
        <v>5.71</v>
      </c>
      <c r="H256" s="21">
        <v>81.088999999999999</v>
      </c>
      <c r="I256">
        <f t="shared" si="24"/>
        <v>6.3849999999999998</v>
      </c>
      <c r="J256">
        <f t="shared" si="25"/>
        <v>7.8874999999999993</v>
      </c>
      <c r="K256">
        <f t="shared" si="26"/>
        <v>78.911500000000004</v>
      </c>
      <c r="L256">
        <f t="shared" si="27"/>
        <v>80.414000000000001</v>
      </c>
      <c r="M256">
        <f t="shared" si="28"/>
        <v>1.5024999999999977</v>
      </c>
      <c r="N256">
        <f t="shared" si="29"/>
        <v>76.657750000000007</v>
      </c>
      <c r="O256">
        <f t="shared" si="30"/>
        <v>82.667749999999998</v>
      </c>
      <c r="P256" t="str">
        <f t="shared" si="31"/>
        <v/>
      </c>
    </row>
    <row r="257" spans="1:16">
      <c r="A257" s="21" t="s">
        <v>25</v>
      </c>
      <c r="B257" s="21" t="s">
        <v>52</v>
      </c>
      <c r="C257" s="21" t="s">
        <v>53</v>
      </c>
      <c r="D257" s="22">
        <v>40823</v>
      </c>
      <c r="E257" s="21">
        <v>86.799000000000007</v>
      </c>
      <c r="F257" s="21" t="s">
        <v>136</v>
      </c>
      <c r="G257" s="21">
        <v>6.18</v>
      </c>
      <c r="H257" s="21">
        <v>80.619</v>
      </c>
      <c r="I257">
        <f t="shared" si="24"/>
        <v>6.3849999999999998</v>
      </c>
      <c r="J257">
        <f t="shared" si="25"/>
        <v>7.8874999999999993</v>
      </c>
      <c r="K257">
        <f t="shared" si="26"/>
        <v>78.911500000000004</v>
      </c>
      <c r="L257">
        <f t="shared" si="27"/>
        <v>80.414000000000001</v>
      </c>
      <c r="M257">
        <f t="shared" si="28"/>
        <v>1.5024999999999977</v>
      </c>
      <c r="N257">
        <f t="shared" si="29"/>
        <v>76.657750000000007</v>
      </c>
      <c r="O257">
        <f t="shared" si="30"/>
        <v>82.667749999999998</v>
      </c>
      <c r="P257" t="str">
        <f t="shared" si="31"/>
        <v/>
      </c>
    </row>
    <row r="258" spans="1:16">
      <c r="A258" s="21" t="s">
        <v>25</v>
      </c>
      <c r="B258" s="21" t="s">
        <v>52</v>
      </c>
      <c r="C258" s="21" t="s">
        <v>53</v>
      </c>
      <c r="D258" s="22">
        <v>40967</v>
      </c>
      <c r="E258" s="21">
        <v>86.799000000000007</v>
      </c>
      <c r="F258" s="21" t="s">
        <v>136</v>
      </c>
      <c r="G258" s="21">
        <v>7.2</v>
      </c>
      <c r="H258" s="21">
        <v>79.599000000000004</v>
      </c>
      <c r="I258">
        <f t="shared" si="24"/>
        <v>6.3849999999999998</v>
      </c>
      <c r="J258">
        <f t="shared" si="25"/>
        <v>7.8874999999999993</v>
      </c>
      <c r="K258">
        <f t="shared" si="26"/>
        <v>78.911500000000004</v>
      </c>
      <c r="L258">
        <f t="shared" si="27"/>
        <v>80.414000000000001</v>
      </c>
      <c r="M258">
        <f t="shared" si="28"/>
        <v>1.5024999999999977</v>
      </c>
      <c r="N258">
        <f t="shared" si="29"/>
        <v>76.657750000000007</v>
      </c>
      <c r="O258">
        <f t="shared" si="30"/>
        <v>82.667749999999998</v>
      </c>
      <c r="P258" t="str">
        <f t="shared" si="31"/>
        <v/>
      </c>
    </row>
    <row r="259" spans="1:16">
      <c r="A259" s="21" t="s">
        <v>25</v>
      </c>
      <c r="B259" s="21" t="s">
        <v>52</v>
      </c>
      <c r="C259" s="21" t="s">
        <v>53</v>
      </c>
      <c r="D259" s="22">
        <v>41050</v>
      </c>
      <c r="E259" s="21">
        <v>86.799000000000007</v>
      </c>
      <c r="F259" s="21" t="s">
        <v>136</v>
      </c>
      <c r="G259" s="21">
        <v>7.91</v>
      </c>
      <c r="H259" s="21">
        <v>78.888999999999996</v>
      </c>
      <c r="I259">
        <f t="shared" ref="I259:I322" si="32">VLOOKUP($C259,$U$1:$Y$42,2,FALSE)</f>
        <v>6.3849999999999998</v>
      </c>
      <c r="J259">
        <f t="shared" ref="J259:J322" si="33">VLOOKUP($C259,$U$1:$Y$42,3,FALSE)</f>
        <v>7.8874999999999993</v>
      </c>
      <c r="K259">
        <f t="shared" ref="K259:K322" si="34">VLOOKUP($C259,$U$1:$Y$42,4,FALSE)</f>
        <v>78.911500000000004</v>
      </c>
      <c r="L259">
        <f t="shared" ref="L259:L322" si="35">VLOOKUP($C259,$U$1:$Y$42,5,FALSE)</f>
        <v>80.414000000000001</v>
      </c>
      <c r="M259">
        <f t="shared" ref="M259:M322" si="36">L259-K259</f>
        <v>1.5024999999999977</v>
      </c>
      <c r="N259">
        <f t="shared" ref="N259:N322" si="37">K259-M259*1.5</f>
        <v>76.657750000000007</v>
      </c>
      <c r="O259">
        <f t="shared" ref="O259:O322" si="38">L259+M259*1.5</f>
        <v>82.667749999999998</v>
      </c>
      <c r="P259" t="str">
        <f t="shared" ref="P259:P322" si="39">IF(OR(H259&lt;N259,H259&gt;O259), "OUTLIER", "")</f>
        <v/>
      </c>
    </row>
    <row r="260" spans="1:16">
      <c r="A260" s="21" t="s">
        <v>25</v>
      </c>
      <c r="B260" s="21" t="s">
        <v>52</v>
      </c>
      <c r="C260" s="21" t="s">
        <v>53</v>
      </c>
      <c r="D260" s="22">
        <v>41158</v>
      </c>
      <c r="E260" s="21">
        <v>86.799000000000007</v>
      </c>
      <c r="F260" s="21" t="s">
        <v>136</v>
      </c>
      <c r="G260" s="21">
        <v>5.91</v>
      </c>
      <c r="H260" s="21">
        <v>80.888999999999996</v>
      </c>
      <c r="I260">
        <f t="shared" si="32"/>
        <v>6.3849999999999998</v>
      </c>
      <c r="J260">
        <f t="shared" si="33"/>
        <v>7.8874999999999993</v>
      </c>
      <c r="K260">
        <f t="shared" si="34"/>
        <v>78.911500000000004</v>
      </c>
      <c r="L260">
        <f t="shared" si="35"/>
        <v>80.414000000000001</v>
      </c>
      <c r="M260">
        <f t="shared" si="36"/>
        <v>1.5024999999999977</v>
      </c>
      <c r="N260">
        <f t="shared" si="37"/>
        <v>76.657750000000007</v>
      </c>
      <c r="O260">
        <f t="shared" si="38"/>
        <v>82.667749999999998</v>
      </c>
      <c r="P260" t="str">
        <f t="shared" si="39"/>
        <v/>
      </c>
    </row>
    <row r="261" spans="1:16">
      <c r="A261" s="21" t="s">
        <v>25</v>
      </c>
      <c r="B261" s="21" t="s">
        <v>52</v>
      </c>
      <c r="C261" s="21" t="s">
        <v>53</v>
      </c>
      <c r="D261" s="22">
        <v>41514</v>
      </c>
      <c r="E261" s="21">
        <v>86.799000000000007</v>
      </c>
      <c r="F261" s="21" t="s">
        <v>136</v>
      </c>
      <c r="G261" s="21">
        <v>5.66</v>
      </c>
      <c r="H261" s="21">
        <v>81.138999999999996</v>
      </c>
      <c r="I261">
        <f t="shared" si="32"/>
        <v>6.3849999999999998</v>
      </c>
      <c r="J261">
        <f t="shared" si="33"/>
        <v>7.8874999999999993</v>
      </c>
      <c r="K261">
        <f t="shared" si="34"/>
        <v>78.911500000000004</v>
      </c>
      <c r="L261">
        <f t="shared" si="35"/>
        <v>80.414000000000001</v>
      </c>
      <c r="M261">
        <f t="shared" si="36"/>
        <v>1.5024999999999977</v>
      </c>
      <c r="N261">
        <f t="shared" si="37"/>
        <v>76.657750000000007</v>
      </c>
      <c r="O261">
        <f t="shared" si="38"/>
        <v>82.667749999999998</v>
      </c>
      <c r="P261" t="str">
        <f t="shared" si="39"/>
        <v/>
      </c>
    </row>
    <row r="262" spans="1:16">
      <c r="A262" s="21" t="s">
        <v>25</v>
      </c>
      <c r="B262" s="21" t="s">
        <v>52</v>
      </c>
      <c r="C262" s="21" t="s">
        <v>53</v>
      </c>
      <c r="D262" s="22">
        <v>41591</v>
      </c>
      <c r="E262" s="21">
        <v>86.799000000000007</v>
      </c>
      <c r="F262" s="21" t="s">
        <v>136</v>
      </c>
      <c r="G262" s="21">
        <v>6.1</v>
      </c>
      <c r="H262" s="21">
        <v>80.698999999999998</v>
      </c>
      <c r="I262">
        <f t="shared" si="32"/>
        <v>6.3849999999999998</v>
      </c>
      <c r="J262">
        <f t="shared" si="33"/>
        <v>7.8874999999999993</v>
      </c>
      <c r="K262">
        <f t="shared" si="34"/>
        <v>78.911500000000004</v>
      </c>
      <c r="L262">
        <f t="shared" si="35"/>
        <v>80.414000000000001</v>
      </c>
      <c r="M262">
        <f t="shared" si="36"/>
        <v>1.5024999999999977</v>
      </c>
      <c r="N262">
        <f t="shared" si="37"/>
        <v>76.657750000000007</v>
      </c>
      <c r="O262">
        <f t="shared" si="38"/>
        <v>82.667749999999998</v>
      </c>
      <c r="P262" t="str">
        <f t="shared" si="39"/>
        <v/>
      </c>
    </row>
    <row r="263" spans="1:16">
      <c r="A263" s="21" t="s">
        <v>25</v>
      </c>
      <c r="B263" s="21" t="s">
        <v>52</v>
      </c>
      <c r="C263" s="21" t="s">
        <v>53</v>
      </c>
      <c r="D263" s="22">
        <v>41696</v>
      </c>
      <c r="E263" s="21">
        <v>86.799000000000007</v>
      </c>
      <c r="F263" s="21" t="s">
        <v>136</v>
      </c>
      <c r="G263" s="21">
        <v>7.2</v>
      </c>
      <c r="H263" s="21">
        <v>79.599000000000004</v>
      </c>
      <c r="I263">
        <f t="shared" si="32"/>
        <v>6.3849999999999998</v>
      </c>
      <c r="J263">
        <f t="shared" si="33"/>
        <v>7.8874999999999993</v>
      </c>
      <c r="K263">
        <f t="shared" si="34"/>
        <v>78.911500000000004</v>
      </c>
      <c r="L263">
        <f t="shared" si="35"/>
        <v>80.414000000000001</v>
      </c>
      <c r="M263">
        <f t="shared" si="36"/>
        <v>1.5024999999999977</v>
      </c>
      <c r="N263">
        <f t="shared" si="37"/>
        <v>76.657750000000007</v>
      </c>
      <c r="O263">
        <f t="shared" si="38"/>
        <v>82.667749999999998</v>
      </c>
      <c r="P263" t="str">
        <f t="shared" si="39"/>
        <v/>
      </c>
    </row>
    <row r="264" spans="1:16">
      <c r="A264" s="21" t="s">
        <v>25</v>
      </c>
      <c r="B264" s="21" t="s">
        <v>52</v>
      </c>
      <c r="C264" s="21" t="s">
        <v>53</v>
      </c>
      <c r="D264" s="22">
        <v>41757</v>
      </c>
      <c r="E264" s="21">
        <v>86.799000000000007</v>
      </c>
      <c r="F264" s="21" t="s">
        <v>136</v>
      </c>
      <c r="G264" s="21">
        <v>7.7</v>
      </c>
      <c r="H264" s="21">
        <v>79.099000000000004</v>
      </c>
      <c r="I264">
        <f t="shared" si="32"/>
        <v>6.3849999999999998</v>
      </c>
      <c r="J264">
        <f t="shared" si="33"/>
        <v>7.8874999999999993</v>
      </c>
      <c r="K264">
        <f t="shared" si="34"/>
        <v>78.911500000000004</v>
      </c>
      <c r="L264">
        <f t="shared" si="35"/>
        <v>80.414000000000001</v>
      </c>
      <c r="M264">
        <f t="shared" si="36"/>
        <v>1.5024999999999977</v>
      </c>
      <c r="N264">
        <f t="shared" si="37"/>
        <v>76.657750000000007</v>
      </c>
      <c r="O264">
        <f t="shared" si="38"/>
        <v>82.667749999999998</v>
      </c>
      <c r="P264" t="str">
        <f t="shared" si="39"/>
        <v/>
      </c>
    </row>
    <row r="265" spans="1:16">
      <c r="A265" s="21" t="s">
        <v>25</v>
      </c>
      <c r="B265" s="21" t="s">
        <v>52</v>
      </c>
      <c r="C265" s="21" t="s">
        <v>53</v>
      </c>
      <c r="D265" s="22">
        <v>41878</v>
      </c>
      <c r="E265" s="21">
        <v>86.799000000000007</v>
      </c>
      <c r="F265" s="21" t="s">
        <v>136</v>
      </c>
      <c r="G265" s="21">
        <v>5.62</v>
      </c>
      <c r="H265" s="21">
        <v>81.179000000000002</v>
      </c>
      <c r="I265">
        <f t="shared" si="32"/>
        <v>6.3849999999999998</v>
      </c>
      <c r="J265">
        <f t="shared" si="33"/>
        <v>7.8874999999999993</v>
      </c>
      <c r="K265">
        <f t="shared" si="34"/>
        <v>78.911500000000004</v>
      </c>
      <c r="L265">
        <f t="shared" si="35"/>
        <v>80.414000000000001</v>
      </c>
      <c r="M265">
        <f t="shared" si="36"/>
        <v>1.5024999999999977</v>
      </c>
      <c r="N265">
        <f t="shared" si="37"/>
        <v>76.657750000000007</v>
      </c>
      <c r="O265">
        <f t="shared" si="38"/>
        <v>82.667749999999998</v>
      </c>
      <c r="P265" t="str">
        <f t="shared" si="39"/>
        <v/>
      </c>
    </row>
    <row r="266" spans="1:16">
      <c r="A266" s="21" t="s">
        <v>25</v>
      </c>
      <c r="B266" s="21" t="s">
        <v>52</v>
      </c>
      <c r="C266" s="21" t="s">
        <v>53</v>
      </c>
      <c r="D266" s="22">
        <v>41940</v>
      </c>
      <c r="E266" s="21">
        <v>86.799000000000007</v>
      </c>
      <c r="F266" s="21" t="s">
        <v>136</v>
      </c>
      <c r="G266" s="21">
        <v>6.05</v>
      </c>
      <c r="H266" s="21">
        <v>80.748999999999995</v>
      </c>
      <c r="I266">
        <f t="shared" si="32"/>
        <v>6.3849999999999998</v>
      </c>
      <c r="J266">
        <f t="shared" si="33"/>
        <v>7.8874999999999993</v>
      </c>
      <c r="K266">
        <f t="shared" si="34"/>
        <v>78.911500000000004</v>
      </c>
      <c r="L266">
        <f t="shared" si="35"/>
        <v>80.414000000000001</v>
      </c>
      <c r="M266">
        <f t="shared" si="36"/>
        <v>1.5024999999999977</v>
      </c>
      <c r="N266">
        <f t="shared" si="37"/>
        <v>76.657750000000007</v>
      </c>
      <c r="O266">
        <f t="shared" si="38"/>
        <v>82.667749999999998</v>
      </c>
      <c r="P266" t="str">
        <f t="shared" si="39"/>
        <v/>
      </c>
    </row>
    <row r="267" spans="1:16">
      <c r="A267" s="21" t="s">
        <v>25</v>
      </c>
      <c r="B267" s="21" t="s">
        <v>52</v>
      </c>
      <c r="C267" s="21" t="s">
        <v>53</v>
      </c>
      <c r="D267" s="22">
        <v>42062</v>
      </c>
      <c r="E267" s="21">
        <v>86.799000000000007</v>
      </c>
      <c r="F267" s="21" t="s">
        <v>136</v>
      </c>
      <c r="G267" s="21">
        <v>7.21</v>
      </c>
      <c r="H267" s="21">
        <v>79.588999999999999</v>
      </c>
      <c r="I267">
        <f t="shared" si="32"/>
        <v>6.3849999999999998</v>
      </c>
      <c r="J267">
        <f t="shared" si="33"/>
        <v>7.8874999999999993</v>
      </c>
      <c r="K267">
        <f t="shared" si="34"/>
        <v>78.911500000000004</v>
      </c>
      <c r="L267">
        <f t="shared" si="35"/>
        <v>80.414000000000001</v>
      </c>
      <c r="M267">
        <f t="shared" si="36"/>
        <v>1.5024999999999977</v>
      </c>
      <c r="N267">
        <f t="shared" si="37"/>
        <v>76.657750000000007</v>
      </c>
      <c r="O267">
        <f t="shared" si="38"/>
        <v>82.667749999999998</v>
      </c>
      <c r="P267" t="str">
        <f t="shared" si="39"/>
        <v/>
      </c>
    </row>
    <row r="268" spans="1:16">
      <c r="A268" s="21" t="s">
        <v>25</v>
      </c>
      <c r="B268" s="21" t="s">
        <v>52</v>
      </c>
      <c r="C268" s="21" t="s">
        <v>53</v>
      </c>
      <c r="D268" s="22">
        <v>42144</v>
      </c>
      <c r="E268" s="21">
        <v>86.799000000000007</v>
      </c>
      <c r="F268" s="21" t="s">
        <v>136</v>
      </c>
      <c r="G268" s="21">
        <v>7.9</v>
      </c>
      <c r="H268" s="21">
        <v>78.899000000000001</v>
      </c>
      <c r="I268">
        <f t="shared" si="32"/>
        <v>6.3849999999999998</v>
      </c>
      <c r="J268">
        <f t="shared" si="33"/>
        <v>7.8874999999999993</v>
      </c>
      <c r="K268">
        <f t="shared" si="34"/>
        <v>78.911500000000004</v>
      </c>
      <c r="L268">
        <f t="shared" si="35"/>
        <v>80.414000000000001</v>
      </c>
      <c r="M268">
        <f t="shared" si="36"/>
        <v>1.5024999999999977</v>
      </c>
      <c r="N268">
        <f t="shared" si="37"/>
        <v>76.657750000000007</v>
      </c>
      <c r="O268">
        <f t="shared" si="38"/>
        <v>82.667749999999998</v>
      </c>
      <c r="P268" t="str">
        <f t="shared" si="39"/>
        <v/>
      </c>
    </row>
    <row r="269" spans="1:16">
      <c r="A269" s="21" t="s">
        <v>25</v>
      </c>
      <c r="B269" s="21" t="s">
        <v>52</v>
      </c>
      <c r="C269" s="21" t="s">
        <v>53</v>
      </c>
      <c r="D269" s="22">
        <v>42201</v>
      </c>
      <c r="E269" s="21">
        <v>86.799000000000007</v>
      </c>
      <c r="F269" s="21" t="s">
        <v>136</v>
      </c>
      <c r="G269" s="21">
        <v>6.6</v>
      </c>
      <c r="H269" s="21">
        <v>80.198999999999998</v>
      </c>
      <c r="I269">
        <f t="shared" si="32"/>
        <v>6.3849999999999998</v>
      </c>
      <c r="J269">
        <f t="shared" si="33"/>
        <v>7.8874999999999993</v>
      </c>
      <c r="K269">
        <f t="shared" si="34"/>
        <v>78.911500000000004</v>
      </c>
      <c r="L269">
        <f t="shared" si="35"/>
        <v>80.414000000000001</v>
      </c>
      <c r="M269">
        <f t="shared" si="36"/>
        <v>1.5024999999999977</v>
      </c>
      <c r="N269">
        <f t="shared" si="37"/>
        <v>76.657750000000007</v>
      </c>
      <c r="O269">
        <f t="shared" si="38"/>
        <v>82.667749999999998</v>
      </c>
      <c r="P269" t="str">
        <f t="shared" si="39"/>
        <v/>
      </c>
    </row>
    <row r="270" spans="1:16">
      <c r="A270" s="21" t="s">
        <v>25</v>
      </c>
      <c r="B270" s="21" t="s">
        <v>52</v>
      </c>
      <c r="C270" s="21" t="s">
        <v>53</v>
      </c>
      <c r="D270" s="22">
        <v>42325</v>
      </c>
      <c r="E270" s="21">
        <v>86.799000000000007</v>
      </c>
      <c r="F270" s="21" t="s">
        <v>136</v>
      </c>
      <c r="G270" s="21">
        <v>6.8</v>
      </c>
      <c r="H270" s="21">
        <v>79.998999999999995</v>
      </c>
      <c r="I270">
        <f t="shared" si="32"/>
        <v>6.3849999999999998</v>
      </c>
      <c r="J270">
        <f t="shared" si="33"/>
        <v>7.8874999999999993</v>
      </c>
      <c r="K270">
        <f t="shared" si="34"/>
        <v>78.911500000000004</v>
      </c>
      <c r="L270">
        <f t="shared" si="35"/>
        <v>80.414000000000001</v>
      </c>
      <c r="M270">
        <f t="shared" si="36"/>
        <v>1.5024999999999977</v>
      </c>
      <c r="N270">
        <f t="shared" si="37"/>
        <v>76.657750000000007</v>
      </c>
      <c r="O270">
        <f t="shared" si="38"/>
        <v>82.667749999999998</v>
      </c>
      <c r="P270" t="str">
        <f t="shared" si="39"/>
        <v/>
      </c>
    </row>
    <row r="271" spans="1:16">
      <c r="A271" s="21" t="s">
        <v>25</v>
      </c>
      <c r="B271" s="21" t="s">
        <v>52</v>
      </c>
      <c r="C271" s="21" t="s">
        <v>53</v>
      </c>
      <c r="D271" s="22">
        <v>42388</v>
      </c>
      <c r="E271" s="21">
        <v>86.799000000000007</v>
      </c>
      <c r="F271" s="21" t="s">
        <v>136</v>
      </c>
      <c r="G271" s="21">
        <v>6.69</v>
      </c>
      <c r="H271" s="21">
        <v>80.108999999999995</v>
      </c>
      <c r="I271">
        <f t="shared" si="32"/>
        <v>6.3849999999999998</v>
      </c>
      <c r="J271">
        <f t="shared" si="33"/>
        <v>7.8874999999999993</v>
      </c>
      <c r="K271">
        <f t="shared" si="34"/>
        <v>78.911500000000004</v>
      </c>
      <c r="L271">
        <f t="shared" si="35"/>
        <v>80.414000000000001</v>
      </c>
      <c r="M271">
        <f t="shared" si="36"/>
        <v>1.5024999999999977</v>
      </c>
      <c r="N271">
        <f t="shared" si="37"/>
        <v>76.657750000000007</v>
      </c>
      <c r="O271">
        <f t="shared" si="38"/>
        <v>82.667749999999998</v>
      </c>
      <c r="P271" t="str">
        <f t="shared" si="39"/>
        <v/>
      </c>
    </row>
    <row r="272" spans="1:16">
      <c r="A272" s="21" t="s">
        <v>25</v>
      </c>
      <c r="B272" s="21" t="s">
        <v>52</v>
      </c>
      <c r="C272" s="21" t="s">
        <v>53</v>
      </c>
      <c r="D272" s="22">
        <v>42409</v>
      </c>
      <c r="E272" s="21">
        <v>86.799000000000007</v>
      </c>
      <c r="F272" s="21" t="s">
        <v>136</v>
      </c>
      <c r="G272" s="21">
        <v>7.18</v>
      </c>
      <c r="H272" s="21">
        <v>79.619</v>
      </c>
      <c r="I272">
        <f t="shared" si="32"/>
        <v>6.3849999999999998</v>
      </c>
      <c r="J272">
        <f t="shared" si="33"/>
        <v>7.8874999999999993</v>
      </c>
      <c r="K272">
        <f t="shared" si="34"/>
        <v>78.911500000000004</v>
      </c>
      <c r="L272">
        <f t="shared" si="35"/>
        <v>80.414000000000001</v>
      </c>
      <c r="M272">
        <f t="shared" si="36"/>
        <v>1.5024999999999977</v>
      </c>
      <c r="N272">
        <f t="shared" si="37"/>
        <v>76.657750000000007</v>
      </c>
      <c r="O272">
        <f t="shared" si="38"/>
        <v>82.667749999999998</v>
      </c>
      <c r="P272" t="str">
        <f t="shared" si="39"/>
        <v/>
      </c>
    </row>
    <row r="273" spans="1:16">
      <c r="A273" s="21" t="s">
        <v>25</v>
      </c>
      <c r="B273" s="21" t="s">
        <v>52</v>
      </c>
      <c r="C273" s="21" t="s">
        <v>53</v>
      </c>
      <c r="D273" s="22">
        <v>42443</v>
      </c>
      <c r="E273" s="21">
        <v>86.799000000000007</v>
      </c>
      <c r="F273" s="21" t="s">
        <v>136</v>
      </c>
      <c r="G273" s="21">
        <v>7.41</v>
      </c>
      <c r="H273" s="21">
        <v>79.388999999999996</v>
      </c>
      <c r="I273">
        <f t="shared" si="32"/>
        <v>6.3849999999999998</v>
      </c>
      <c r="J273">
        <f t="shared" si="33"/>
        <v>7.8874999999999993</v>
      </c>
      <c r="K273">
        <f t="shared" si="34"/>
        <v>78.911500000000004</v>
      </c>
      <c r="L273">
        <f t="shared" si="35"/>
        <v>80.414000000000001</v>
      </c>
      <c r="M273">
        <f t="shared" si="36"/>
        <v>1.5024999999999977</v>
      </c>
      <c r="N273">
        <f t="shared" si="37"/>
        <v>76.657750000000007</v>
      </c>
      <c r="O273">
        <f t="shared" si="38"/>
        <v>82.667749999999998</v>
      </c>
      <c r="P273" t="str">
        <f t="shared" si="39"/>
        <v/>
      </c>
    </row>
    <row r="274" spans="1:16">
      <c r="A274" s="21" t="s">
        <v>25</v>
      </c>
      <c r="B274" s="21" t="s">
        <v>52</v>
      </c>
      <c r="C274" s="21" t="s">
        <v>53</v>
      </c>
      <c r="D274" s="22">
        <v>42501</v>
      </c>
      <c r="E274" s="21">
        <v>86.799000000000007</v>
      </c>
      <c r="F274" s="21" t="s">
        <v>136</v>
      </c>
      <c r="G274" s="21">
        <v>8.52</v>
      </c>
      <c r="H274" s="21">
        <v>78.278999999999996</v>
      </c>
      <c r="I274">
        <f t="shared" si="32"/>
        <v>6.3849999999999998</v>
      </c>
      <c r="J274">
        <f t="shared" si="33"/>
        <v>7.8874999999999993</v>
      </c>
      <c r="K274">
        <f t="shared" si="34"/>
        <v>78.911500000000004</v>
      </c>
      <c r="L274">
        <f t="shared" si="35"/>
        <v>80.414000000000001</v>
      </c>
      <c r="M274">
        <f t="shared" si="36"/>
        <v>1.5024999999999977</v>
      </c>
      <c r="N274">
        <f t="shared" si="37"/>
        <v>76.657750000000007</v>
      </c>
      <c r="O274">
        <f t="shared" si="38"/>
        <v>82.667749999999998</v>
      </c>
      <c r="P274" t="str">
        <f t="shared" si="39"/>
        <v/>
      </c>
    </row>
    <row r="275" spans="1:16">
      <c r="A275" s="21" t="s">
        <v>25</v>
      </c>
      <c r="B275" s="21" t="s">
        <v>52</v>
      </c>
      <c r="C275" s="21" t="s">
        <v>53</v>
      </c>
      <c r="D275" s="22">
        <v>42536</v>
      </c>
      <c r="E275" s="21">
        <v>86.799000000000007</v>
      </c>
      <c r="F275" s="21" t="s">
        <v>136</v>
      </c>
      <c r="G275" s="21">
        <v>8.2799999999999994</v>
      </c>
      <c r="H275" s="21">
        <v>78.519000000000005</v>
      </c>
      <c r="I275">
        <f t="shared" si="32"/>
        <v>6.3849999999999998</v>
      </c>
      <c r="J275">
        <f t="shared" si="33"/>
        <v>7.8874999999999993</v>
      </c>
      <c r="K275">
        <f t="shared" si="34"/>
        <v>78.911500000000004</v>
      </c>
      <c r="L275">
        <f t="shared" si="35"/>
        <v>80.414000000000001</v>
      </c>
      <c r="M275">
        <f t="shared" si="36"/>
        <v>1.5024999999999977</v>
      </c>
      <c r="N275">
        <f t="shared" si="37"/>
        <v>76.657750000000007</v>
      </c>
      <c r="O275">
        <f t="shared" si="38"/>
        <v>82.667749999999998</v>
      </c>
      <c r="P275" t="str">
        <f t="shared" si="39"/>
        <v/>
      </c>
    </row>
    <row r="276" spans="1:16">
      <c r="A276" s="21" t="s">
        <v>25</v>
      </c>
      <c r="B276" s="21" t="s">
        <v>52</v>
      </c>
      <c r="C276" s="21" t="s">
        <v>53</v>
      </c>
      <c r="D276" s="22">
        <v>42569</v>
      </c>
      <c r="E276" s="21">
        <v>86.799000000000007</v>
      </c>
      <c r="F276" s="21" t="s">
        <v>136</v>
      </c>
      <c r="G276" s="21">
        <v>7.4</v>
      </c>
      <c r="H276" s="21">
        <v>79.399000000000001</v>
      </c>
      <c r="I276">
        <f t="shared" si="32"/>
        <v>6.3849999999999998</v>
      </c>
      <c r="J276">
        <f t="shared" si="33"/>
        <v>7.8874999999999993</v>
      </c>
      <c r="K276">
        <f t="shared" si="34"/>
        <v>78.911500000000004</v>
      </c>
      <c r="L276">
        <f t="shared" si="35"/>
        <v>80.414000000000001</v>
      </c>
      <c r="M276">
        <f t="shared" si="36"/>
        <v>1.5024999999999977</v>
      </c>
      <c r="N276">
        <f t="shared" si="37"/>
        <v>76.657750000000007</v>
      </c>
      <c r="O276">
        <f t="shared" si="38"/>
        <v>82.667749999999998</v>
      </c>
      <c r="P276" t="str">
        <f t="shared" si="39"/>
        <v/>
      </c>
    </row>
    <row r="277" spans="1:16">
      <c r="A277" s="21" t="s">
        <v>25</v>
      </c>
      <c r="B277" s="21" t="s">
        <v>52</v>
      </c>
      <c r="C277" s="21" t="s">
        <v>53</v>
      </c>
      <c r="D277" s="22">
        <v>42593</v>
      </c>
      <c r="E277" s="21">
        <v>86.799000000000007</v>
      </c>
      <c r="F277" s="21" t="s">
        <v>136</v>
      </c>
      <c r="G277" s="21">
        <v>6.66</v>
      </c>
      <c r="H277" s="21">
        <v>80.138999999999996</v>
      </c>
      <c r="I277">
        <f t="shared" si="32"/>
        <v>6.3849999999999998</v>
      </c>
      <c r="J277">
        <f t="shared" si="33"/>
        <v>7.8874999999999993</v>
      </c>
      <c r="K277">
        <f t="shared" si="34"/>
        <v>78.911500000000004</v>
      </c>
      <c r="L277">
        <f t="shared" si="35"/>
        <v>80.414000000000001</v>
      </c>
      <c r="M277">
        <f t="shared" si="36"/>
        <v>1.5024999999999977</v>
      </c>
      <c r="N277">
        <f t="shared" si="37"/>
        <v>76.657750000000007</v>
      </c>
      <c r="O277">
        <f t="shared" si="38"/>
        <v>82.667749999999998</v>
      </c>
      <c r="P277" t="str">
        <f t="shared" si="39"/>
        <v/>
      </c>
    </row>
    <row r="278" spans="1:16">
      <c r="A278" s="21" t="s">
        <v>25</v>
      </c>
      <c r="B278" s="21" t="s">
        <v>52</v>
      </c>
      <c r="C278" s="21" t="s">
        <v>53</v>
      </c>
      <c r="D278" s="22">
        <v>42627</v>
      </c>
      <c r="E278" s="21">
        <v>86.799000000000007</v>
      </c>
      <c r="F278" s="21" t="s">
        <v>136</v>
      </c>
      <c r="G278" s="21">
        <v>5.85</v>
      </c>
      <c r="H278" s="21">
        <v>80.948999999999998</v>
      </c>
      <c r="I278">
        <f t="shared" si="32"/>
        <v>6.3849999999999998</v>
      </c>
      <c r="J278">
        <f t="shared" si="33"/>
        <v>7.8874999999999993</v>
      </c>
      <c r="K278">
        <f t="shared" si="34"/>
        <v>78.911500000000004</v>
      </c>
      <c r="L278">
        <f t="shared" si="35"/>
        <v>80.414000000000001</v>
      </c>
      <c r="M278">
        <f t="shared" si="36"/>
        <v>1.5024999999999977</v>
      </c>
      <c r="N278">
        <f t="shared" si="37"/>
        <v>76.657750000000007</v>
      </c>
      <c r="O278">
        <f t="shared" si="38"/>
        <v>82.667749999999998</v>
      </c>
      <c r="P278" t="str">
        <f t="shared" si="39"/>
        <v/>
      </c>
    </row>
    <row r="279" spans="1:16">
      <c r="A279" s="21" t="s">
        <v>25</v>
      </c>
      <c r="B279" s="21" t="s">
        <v>52</v>
      </c>
      <c r="C279" s="21" t="s">
        <v>53</v>
      </c>
      <c r="D279" s="22">
        <v>42660</v>
      </c>
      <c r="E279" s="21">
        <v>86.799000000000007</v>
      </c>
      <c r="F279" s="21" t="s">
        <v>136</v>
      </c>
      <c r="G279" s="21">
        <v>6.16</v>
      </c>
      <c r="H279" s="21">
        <v>80.638999999999996</v>
      </c>
      <c r="I279">
        <f t="shared" si="32"/>
        <v>6.3849999999999998</v>
      </c>
      <c r="J279">
        <f t="shared" si="33"/>
        <v>7.8874999999999993</v>
      </c>
      <c r="K279">
        <f t="shared" si="34"/>
        <v>78.911500000000004</v>
      </c>
      <c r="L279">
        <f t="shared" si="35"/>
        <v>80.414000000000001</v>
      </c>
      <c r="M279">
        <f t="shared" si="36"/>
        <v>1.5024999999999977</v>
      </c>
      <c r="N279">
        <f t="shared" si="37"/>
        <v>76.657750000000007</v>
      </c>
      <c r="O279">
        <f t="shared" si="38"/>
        <v>82.667749999999998</v>
      </c>
      <c r="P279" t="str">
        <f t="shared" si="39"/>
        <v/>
      </c>
    </row>
    <row r="280" spans="1:16">
      <c r="A280" s="21" t="s">
        <v>25</v>
      </c>
      <c r="B280" s="21" t="s">
        <v>52</v>
      </c>
      <c r="C280" s="21" t="s">
        <v>53</v>
      </c>
      <c r="D280" s="22">
        <v>42690</v>
      </c>
      <c r="E280" s="21">
        <v>86.799000000000007</v>
      </c>
      <c r="F280" s="21" t="s">
        <v>136</v>
      </c>
      <c r="G280" s="21">
        <v>6.7</v>
      </c>
      <c r="H280" s="21">
        <v>80.099000000000004</v>
      </c>
      <c r="I280">
        <f t="shared" si="32"/>
        <v>6.3849999999999998</v>
      </c>
      <c r="J280">
        <f t="shared" si="33"/>
        <v>7.8874999999999993</v>
      </c>
      <c r="K280">
        <f t="shared" si="34"/>
        <v>78.911500000000004</v>
      </c>
      <c r="L280">
        <f t="shared" si="35"/>
        <v>80.414000000000001</v>
      </c>
      <c r="M280">
        <f t="shared" si="36"/>
        <v>1.5024999999999977</v>
      </c>
      <c r="N280">
        <f t="shared" si="37"/>
        <v>76.657750000000007</v>
      </c>
      <c r="O280">
        <f t="shared" si="38"/>
        <v>82.667749999999998</v>
      </c>
      <c r="P280" t="str">
        <f t="shared" si="39"/>
        <v/>
      </c>
    </row>
    <row r="281" spans="1:16">
      <c r="A281" s="21" t="s">
        <v>25</v>
      </c>
      <c r="B281" s="21" t="s">
        <v>52</v>
      </c>
      <c r="C281" s="21" t="s">
        <v>53</v>
      </c>
      <c r="D281" s="22">
        <v>42717</v>
      </c>
      <c r="E281" s="21">
        <v>86.799000000000007</v>
      </c>
      <c r="F281" s="21" t="s">
        <v>136</v>
      </c>
      <c r="G281" s="21">
        <v>7.14</v>
      </c>
      <c r="H281" s="21">
        <v>79.659000000000006</v>
      </c>
      <c r="I281">
        <f t="shared" si="32"/>
        <v>6.3849999999999998</v>
      </c>
      <c r="J281">
        <f t="shared" si="33"/>
        <v>7.8874999999999993</v>
      </c>
      <c r="K281">
        <f t="shared" si="34"/>
        <v>78.911500000000004</v>
      </c>
      <c r="L281">
        <f t="shared" si="35"/>
        <v>80.414000000000001</v>
      </c>
      <c r="M281">
        <f t="shared" si="36"/>
        <v>1.5024999999999977</v>
      </c>
      <c r="N281">
        <f t="shared" si="37"/>
        <v>76.657750000000007</v>
      </c>
      <c r="O281">
        <f t="shared" si="38"/>
        <v>82.667749999999998</v>
      </c>
      <c r="P281" t="str">
        <f t="shared" si="39"/>
        <v/>
      </c>
    </row>
    <row r="282" spans="1:16">
      <c r="A282" s="21" t="s">
        <v>25</v>
      </c>
      <c r="B282" s="21" t="s">
        <v>52</v>
      </c>
      <c r="C282" s="21" t="s">
        <v>53</v>
      </c>
      <c r="D282" s="22">
        <v>42755</v>
      </c>
      <c r="E282" s="21">
        <v>86.799000000000007</v>
      </c>
      <c r="F282" s="21" t="s">
        <v>136</v>
      </c>
      <c r="G282" s="21">
        <v>7.64</v>
      </c>
      <c r="H282" s="21">
        <v>79.159000000000006</v>
      </c>
      <c r="I282">
        <f t="shared" si="32"/>
        <v>6.3849999999999998</v>
      </c>
      <c r="J282">
        <f t="shared" si="33"/>
        <v>7.8874999999999993</v>
      </c>
      <c r="K282">
        <f t="shared" si="34"/>
        <v>78.911500000000004</v>
      </c>
      <c r="L282">
        <f t="shared" si="35"/>
        <v>80.414000000000001</v>
      </c>
      <c r="M282">
        <f t="shared" si="36"/>
        <v>1.5024999999999977</v>
      </c>
      <c r="N282">
        <f t="shared" si="37"/>
        <v>76.657750000000007</v>
      </c>
      <c r="O282">
        <f t="shared" si="38"/>
        <v>82.667749999999998</v>
      </c>
      <c r="P282" t="str">
        <f t="shared" si="39"/>
        <v/>
      </c>
    </row>
    <row r="283" spans="1:16">
      <c r="A283" s="21" t="s">
        <v>25</v>
      </c>
      <c r="B283" s="21" t="s">
        <v>52</v>
      </c>
      <c r="C283" s="21" t="s">
        <v>53</v>
      </c>
      <c r="D283" s="22">
        <v>42779</v>
      </c>
      <c r="E283" s="21">
        <v>86.799000000000007</v>
      </c>
      <c r="F283" s="21" t="s">
        <v>136</v>
      </c>
      <c r="G283" s="21">
        <v>7.9</v>
      </c>
      <c r="H283" s="21">
        <v>78.899000000000001</v>
      </c>
      <c r="I283">
        <f t="shared" si="32"/>
        <v>6.3849999999999998</v>
      </c>
      <c r="J283">
        <f t="shared" si="33"/>
        <v>7.8874999999999993</v>
      </c>
      <c r="K283">
        <f t="shared" si="34"/>
        <v>78.911500000000004</v>
      </c>
      <c r="L283">
        <f t="shared" si="35"/>
        <v>80.414000000000001</v>
      </c>
      <c r="M283">
        <f t="shared" si="36"/>
        <v>1.5024999999999977</v>
      </c>
      <c r="N283">
        <f t="shared" si="37"/>
        <v>76.657750000000007</v>
      </c>
      <c r="O283">
        <f t="shared" si="38"/>
        <v>82.667749999999998</v>
      </c>
      <c r="P283" t="str">
        <f t="shared" si="39"/>
        <v/>
      </c>
    </row>
    <row r="284" spans="1:16">
      <c r="A284" s="21" t="s">
        <v>25</v>
      </c>
      <c r="B284" s="21" t="s">
        <v>52</v>
      </c>
      <c r="C284" s="21" t="s">
        <v>53</v>
      </c>
      <c r="D284" s="22">
        <v>42811</v>
      </c>
      <c r="E284" s="21">
        <v>86.799000000000007</v>
      </c>
      <c r="F284" s="21" t="s">
        <v>136</v>
      </c>
      <c r="G284" s="21">
        <v>8.23</v>
      </c>
      <c r="H284" s="21">
        <v>78.569000000000003</v>
      </c>
      <c r="I284">
        <f t="shared" si="32"/>
        <v>6.3849999999999998</v>
      </c>
      <c r="J284">
        <f t="shared" si="33"/>
        <v>7.8874999999999993</v>
      </c>
      <c r="K284">
        <f t="shared" si="34"/>
        <v>78.911500000000004</v>
      </c>
      <c r="L284">
        <f t="shared" si="35"/>
        <v>80.414000000000001</v>
      </c>
      <c r="M284">
        <f t="shared" si="36"/>
        <v>1.5024999999999977</v>
      </c>
      <c r="N284">
        <f t="shared" si="37"/>
        <v>76.657750000000007</v>
      </c>
      <c r="O284">
        <f t="shared" si="38"/>
        <v>82.667749999999998</v>
      </c>
      <c r="P284" t="str">
        <f t="shared" si="39"/>
        <v/>
      </c>
    </row>
    <row r="285" spans="1:16">
      <c r="A285" s="21" t="s">
        <v>25</v>
      </c>
      <c r="B285" s="21" t="s">
        <v>52</v>
      </c>
      <c r="C285" s="21" t="s">
        <v>53</v>
      </c>
      <c r="D285" s="22">
        <v>42846</v>
      </c>
      <c r="E285" s="21">
        <v>86.799000000000007</v>
      </c>
      <c r="F285" s="21" t="s">
        <v>136</v>
      </c>
      <c r="G285" s="21">
        <v>8.4499999999999993</v>
      </c>
      <c r="H285" s="21">
        <v>78.349000000000004</v>
      </c>
      <c r="I285">
        <f t="shared" si="32"/>
        <v>6.3849999999999998</v>
      </c>
      <c r="J285">
        <f t="shared" si="33"/>
        <v>7.8874999999999993</v>
      </c>
      <c r="K285">
        <f t="shared" si="34"/>
        <v>78.911500000000004</v>
      </c>
      <c r="L285">
        <f t="shared" si="35"/>
        <v>80.414000000000001</v>
      </c>
      <c r="M285">
        <f t="shared" si="36"/>
        <v>1.5024999999999977</v>
      </c>
      <c r="N285">
        <f t="shared" si="37"/>
        <v>76.657750000000007</v>
      </c>
      <c r="O285">
        <f t="shared" si="38"/>
        <v>82.667749999999998</v>
      </c>
      <c r="P285" t="str">
        <f t="shared" si="39"/>
        <v/>
      </c>
    </row>
    <row r="286" spans="1:16">
      <c r="A286" s="21" t="s">
        <v>25</v>
      </c>
      <c r="B286" s="21" t="s">
        <v>52</v>
      </c>
      <c r="C286" s="21" t="s">
        <v>53</v>
      </c>
      <c r="D286" s="22">
        <v>42872</v>
      </c>
      <c r="E286" s="21">
        <v>86.799000000000007</v>
      </c>
      <c r="F286" s="21" t="s">
        <v>136</v>
      </c>
      <c r="G286" s="21">
        <v>8.42</v>
      </c>
      <c r="H286" s="21">
        <v>78.379000000000005</v>
      </c>
      <c r="I286">
        <f t="shared" si="32"/>
        <v>6.3849999999999998</v>
      </c>
      <c r="J286">
        <f t="shared" si="33"/>
        <v>7.8874999999999993</v>
      </c>
      <c r="K286">
        <f t="shared" si="34"/>
        <v>78.911500000000004</v>
      </c>
      <c r="L286">
        <f t="shared" si="35"/>
        <v>80.414000000000001</v>
      </c>
      <c r="M286">
        <f t="shared" si="36"/>
        <v>1.5024999999999977</v>
      </c>
      <c r="N286">
        <f t="shared" si="37"/>
        <v>76.657750000000007</v>
      </c>
      <c r="O286">
        <f t="shared" si="38"/>
        <v>82.667749999999998</v>
      </c>
      <c r="P286" t="str">
        <f t="shared" si="39"/>
        <v/>
      </c>
    </row>
    <row r="287" spans="1:16">
      <c r="A287" s="21" t="s">
        <v>25</v>
      </c>
      <c r="B287" s="21" t="s">
        <v>52</v>
      </c>
      <c r="C287" s="21" t="s">
        <v>53</v>
      </c>
      <c r="D287" s="22">
        <v>42915</v>
      </c>
      <c r="E287" s="21">
        <v>86.799000000000007</v>
      </c>
      <c r="F287" s="21" t="s">
        <v>136</v>
      </c>
      <c r="G287" s="21">
        <v>7.42</v>
      </c>
      <c r="H287" s="21">
        <v>79.379000000000005</v>
      </c>
      <c r="I287">
        <f t="shared" si="32"/>
        <v>6.3849999999999998</v>
      </c>
      <c r="J287">
        <f t="shared" si="33"/>
        <v>7.8874999999999993</v>
      </c>
      <c r="K287">
        <f t="shared" si="34"/>
        <v>78.911500000000004</v>
      </c>
      <c r="L287">
        <f t="shared" si="35"/>
        <v>80.414000000000001</v>
      </c>
      <c r="M287">
        <f t="shared" si="36"/>
        <v>1.5024999999999977</v>
      </c>
      <c r="N287">
        <f t="shared" si="37"/>
        <v>76.657750000000007</v>
      </c>
      <c r="O287">
        <f t="shared" si="38"/>
        <v>82.667749999999998</v>
      </c>
      <c r="P287" t="str">
        <f t="shared" si="39"/>
        <v/>
      </c>
    </row>
    <row r="288" spans="1:16">
      <c r="A288" s="21" t="s">
        <v>25</v>
      </c>
      <c r="B288" s="21" t="s">
        <v>52</v>
      </c>
      <c r="C288" s="21" t="s">
        <v>53</v>
      </c>
      <c r="D288" s="22">
        <v>42933</v>
      </c>
      <c r="E288" s="21">
        <v>86.799000000000007</v>
      </c>
      <c r="F288" s="21" t="s">
        <v>136</v>
      </c>
      <c r="G288" s="21">
        <v>6.7</v>
      </c>
      <c r="H288" s="21">
        <v>80.099000000000004</v>
      </c>
      <c r="I288">
        <f t="shared" si="32"/>
        <v>6.3849999999999998</v>
      </c>
      <c r="J288">
        <f t="shared" si="33"/>
        <v>7.8874999999999993</v>
      </c>
      <c r="K288">
        <f t="shared" si="34"/>
        <v>78.911500000000004</v>
      </c>
      <c r="L288">
        <f t="shared" si="35"/>
        <v>80.414000000000001</v>
      </c>
      <c r="M288">
        <f t="shared" si="36"/>
        <v>1.5024999999999977</v>
      </c>
      <c r="N288">
        <f t="shared" si="37"/>
        <v>76.657750000000007</v>
      </c>
      <c r="O288">
        <f t="shared" si="38"/>
        <v>82.667749999999998</v>
      </c>
      <c r="P288" t="str">
        <f t="shared" si="39"/>
        <v/>
      </c>
    </row>
    <row r="289" spans="1:16">
      <c r="A289" s="21" t="s">
        <v>25</v>
      </c>
      <c r="B289" s="21" t="s">
        <v>52</v>
      </c>
      <c r="C289" s="21" t="s">
        <v>53</v>
      </c>
      <c r="D289" s="22">
        <v>42955</v>
      </c>
      <c r="E289" s="21">
        <v>86.799000000000007</v>
      </c>
      <c r="F289" s="21" t="s">
        <v>136</v>
      </c>
      <c r="G289" s="21">
        <v>5.86</v>
      </c>
      <c r="H289" s="21">
        <v>80.938999999999993</v>
      </c>
      <c r="I289">
        <f t="shared" si="32"/>
        <v>6.3849999999999998</v>
      </c>
      <c r="J289">
        <f t="shared" si="33"/>
        <v>7.8874999999999993</v>
      </c>
      <c r="K289">
        <f t="shared" si="34"/>
        <v>78.911500000000004</v>
      </c>
      <c r="L289">
        <f t="shared" si="35"/>
        <v>80.414000000000001</v>
      </c>
      <c r="M289">
        <f t="shared" si="36"/>
        <v>1.5024999999999977</v>
      </c>
      <c r="N289">
        <f t="shared" si="37"/>
        <v>76.657750000000007</v>
      </c>
      <c r="O289">
        <f t="shared" si="38"/>
        <v>82.667749999999998</v>
      </c>
      <c r="P289" t="str">
        <f t="shared" si="39"/>
        <v/>
      </c>
    </row>
    <row r="290" spans="1:16">
      <c r="A290" s="21" t="s">
        <v>25</v>
      </c>
      <c r="B290" s="21" t="s">
        <v>52</v>
      </c>
      <c r="C290" s="21" t="s">
        <v>53</v>
      </c>
      <c r="D290" s="22">
        <v>42992</v>
      </c>
      <c r="E290" s="21">
        <v>86.799000000000007</v>
      </c>
      <c r="F290" s="21" t="s">
        <v>136</v>
      </c>
      <c r="G290" s="21">
        <v>5.49</v>
      </c>
      <c r="H290" s="21">
        <v>81.308999999999997</v>
      </c>
      <c r="I290">
        <f t="shared" si="32"/>
        <v>6.3849999999999998</v>
      </c>
      <c r="J290">
        <f t="shared" si="33"/>
        <v>7.8874999999999993</v>
      </c>
      <c r="K290">
        <f t="shared" si="34"/>
        <v>78.911500000000004</v>
      </c>
      <c r="L290">
        <f t="shared" si="35"/>
        <v>80.414000000000001</v>
      </c>
      <c r="M290">
        <f t="shared" si="36"/>
        <v>1.5024999999999977</v>
      </c>
      <c r="N290">
        <f t="shared" si="37"/>
        <v>76.657750000000007</v>
      </c>
      <c r="O290">
        <f t="shared" si="38"/>
        <v>82.667749999999998</v>
      </c>
      <c r="P290" t="str">
        <f t="shared" si="39"/>
        <v/>
      </c>
    </row>
    <row r="291" spans="1:16">
      <c r="A291" s="21" t="s">
        <v>25</v>
      </c>
      <c r="B291" s="21" t="s">
        <v>52</v>
      </c>
      <c r="C291" s="21" t="s">
        <v>53</v>
      </c>
      <c r="D291" s="22">
        <v>43025</v>
      </c>
      <c r="E291" s="21">
        <v>86.799000000000007</v>
      </c>
      <c r="F291" s="21" t="s">
        <v>136</v>
      </c>
      <c r="G291" s="21">
        <v>5.95</v>
      </c>
      <c r="H291" s="21">
        <v>80.849000000000004</v>
      </c>
      <c r="I291">
        <f t="shared" si="32"/>
        <v>6.3849999999999998</v>
      </c>
      <c r="J291">
        <f t="shared" si="33"/>
        <v>7.8874999999999993</v>
      </c>
      <c r="K291">
        <f t="shared" si="34"/>
        <v>78.911500000000004</v>
      </c>
      <c r="L291">
        <f t="shared" si="35"/>
        <v>80.414000000000001</v>
      </c>
      <c r="M291">
        <f t="shared" si="36"/>
        <v>1.5024999999999977</v>
      </c>
      <c r="N291">
        <f t="shared" si="37"/>
        <v>76.657750000000007</v>
      </c>
      <c r="O291">
        <f t="shared" si="38"/>
        <v>82.667749999999998</v>
      </c>
      <c r="P291" t="str">
        <f t="shared" si="39"/>
        <v/>
      </c>
    </row>
    <row r="292" spans="1:16">
      <c r="A292" s="21" t="s">
        <v>25</v>
      </c>
      <c r="B292" s="21" t="s">
        <v>52</v>
      </c>
      <c r="C292" s="21" t="s">
        <v>53</v>
      </c>
      <c r="D292" s="22">
        <v>43045</v>
      </c>
      <c r="E292" s="21">
        <v>86.799000000000007</v>
      </c>
      <c r="F292" s="21" t="s">
        <v>136</v>
      </c>
      <c r="G292" s="21">
        <v>6.3</v>
      </c>
      <c r="H292" s="21">
        <v>80.498999999999995</v>
      </c>
      <c r="I292">
        <f t="shared" si="32"/>
        <v>6.3849999999999998</v>
      </c>
      <c r="J292">
        <f t="shared" si="33"/>
        <v>7.8874999999999993</v>
      </c>
      <c r="K292">
        <f t="shared" si="34"/>
        <v>78.911500000000004</v>
      </c>
      <c r="L292">
        <f t="shared" si="35"/>
        <v>80.414000000000001</v>
      </c>
      <c r="M292">
        <f t="shared" si="36"/>
        <v>1.5024999999999977</v>
      </c>
      <c r="N292">
        <f t="shared" si="37"/>
        <v>76.657750000000007</v>
      </c>
      <c r="O292">
        <f t="shared" si="38"/>
        <v>82.667749999999998</v>
      </c>
      <c r="P292" t="str">
        <f t="shared" si="39"/>
        <v/>
      </c>
    </row>
    <row r="293" spans="1:16">
      <c r="A293" s="21" t="s">
        <v>25</v>
      </c>
      <c r="B293" s="21" t="s">
        <v>52</v>
      </c>
      <c r="C293" s="21" t="s">
        <v>53</v>
      </c>
      <c r="D293" s="22">
        <v>43083</v>
      </c>
      <c r="E293" s="21">
        <v>86.799000000000007</v>
      </c>
      <c r="F293" s="21" t="s">
        <v>136</v>
      </c>
      <c r="G293" s="21">
        <v>7.15</v>
      </c>
      <c r="H293" s="21">
        <v>79.649000000000001</v>
      </c>
      <c r="I293">
        <f t="shared" si="32"/>
        <v>6.3849999999999998</v>
      </c>
      <c r="J293">
        <f t="shared" si="33"/>
        <v>7.8874999999999993</v>
      </c>
      <c r="K293">
        <f t="shared" si="34"/>
        <v>78.911500000000004</v>
      </c>
      <c r="L293">
        <f t="shared" si="35"/>
        <v>80.414000000000001</v>
      </c>
      <c r="M293">
        <f t="shared" si="36"/>
        <v>1.5024999999999977</v>
      </c>
      <c r="N293">
        <f t="shared" si="37"/>
        <v>76.657750000000007</v>
      </c>
      <c r="O293">
        <f t="shared" si="38"/>
        <v>82.667749999999998</v>
      </c>
      <c r="P293" t="str">
        <f t="shared" si="39"/>
        <v/>
      </c>
    </row>
    <row r="294" spans="1:16">
      <c r="A294" s="21" t="s">
        <v>25</v>
      </c>
      <c r="B294" s="21" t="s">
        <v>52</v>
      </c>
      <c r="C294" s="21" t="s">
        <v>53</v>
      </c>
      <c r="D294" s="22">
        <v>43116</v>
      </c>
      <c r="E294" s="21">
        <v>86.799000000000007</v>
      </c>
      <c r="F294" s="21" t="s">
        <v>136</v>
      </c>
      <c r="G294" s="21">
        <v>7.6</v>
      </c>
      <c r="H294" s="21">
        <v>79.198999999999998</v>
      </c>
      <c r="I294">
        <f t="shared" si="32"/>
        <v>6.3849999999999998</v>
      </c>
      <c r="J294">
        <f t="shared" si="33"/>
        <v>7.8874999999999993</v>
      </c>
      <c r="K294">
        <f t="shared" si="34"/>
        <v>78.911500000000004</v>
      </c>
      <c r="L294">
        <f t="shared" si="35"/>
        <v>80.414000000000001</v>
      </c>
      <c r="M294">
        <f t="shared" si="36"/>
        <v>1.5024999999999977</v>
      </c>
      <c r="N294">
        <f t="shared" si="37"/>
        <v>76.657750000000007</v>
      </c>
      <c r="O294">
        <f t="shared" si="38"/>
        <v>82.667749999999998</v>
      </c>
      <c r="P294" t="str">
        <f t="shared" si="39"/>
        <v/>
      </c>
    </row>
    <row r="295" spans="1:16">
      <c r="A295" s="21" t="s">
        <v>25</v>
      </c>
      <c r="B295" s="21" t="s">
        <v>52</v>
      </c>
      <c r="C295" s="21" t="s">
        <v>53</v>
      </c>
      <c r="D295" s="22">
        <v>43146</v>
      </c>
      <c r="E295" s="21">
        <v>86.799000000000007</v>
      </c>
      <c r="F295" s="21" t="s">
        <v>136</v>
      </c>
      <c r="G295" s="21">
        <v>7.9</v>
      </c>
      <c r="H295" s="21">
        <v>78.899000000000001</v>
      </c>
      <c r="I295">
        <f t="shared" si="32"/>
        <v>6.3849999999999998</v>
      </c>
      <c r="J295">
        <f t="shared" si="33"/>
        <v>7.8874999999999993</v>
      </c>
      <c r="K295">
        <f t="shared" si="34"/>
        <v>78.911500000000004</v>
      </c>
      <c r="L295">
        <f t="shared" si="35"/>
        <v>80.414000000000001</v>
      </c>
      <c r="M295">
        <f t="shared" si="36"/>
        <v>1.5024999999999977</v>
      </c>
      <c r="N295">
        <f t="shared" si="37"/>
        <v>76.657750000000007</v>
      </c>
      <c r="O295">
        <f t="shared" si="38"/>
        <v>82.667749999999998</v>
      </c>
      <c r="P295" t="str">
        <f t="shared" si="39"/>
        <v/>
      </c>
    </row>
    <row r="296" spans="1:16">
      <c r="A296" s="21" t="s">
        <v>25</v>
      </c>
      <c r="B296" s="21" t="s">
        <v>52</v>
      </c>
      <c r="C296" s="21" t="s">
        <v>53</v>
      </c>
      <c r="D296" s="22">
        <v>43182</v>
      </c>
      <c r="E296" s="21">
        <v>86.799000000000007</v>
      </c>
      <c r="F296" s="21" t="s">
        <v>136</v>
      </c>
      <c r="G296" s="21">
        <v>8.2899999999999991</v>
      </c>
      <c r="H296" s="21">
        <v>78.509</v>
      </c>
      <c r="I296">
        <f t="shared" si="32"/>
        <v>6.3849999999999998</v>
      </c>
      <c r="J296">
        <f t="shared" si="33"/>
        <v>7.8874999999999993</v>
      </c>
      <c r="K296">
        <f t="shared" si="34"/>
        <v>78.911500000000004</v>
      </c>
      <c r="L296">
        <f t="shared" si="35"/>
        <v>80.414000000000001</v>
      </c>
      <c r="M296">
        <f t="shared" si="36"/>
        <v>1.5024999999999977</v>
      </c>
      <c r="N296">
        <f t="shared" si="37"/>
        <v>76.657750000000007</v>
      </c>
      <c r="O296">
        <f t="shared" si="38"/>
        <v>82.667749999999998</v>
      </c>
      <c r="P296" t="str">
        <f t="shared" si="39"/>
        <v/>
      </c>
    </row>
    <row r="297" spans="1:16">
      <c r="A297" s="21" t="s">
        <v>25</v>
      </c>
      <c r="B297" s="21" t="s">
        <v>52</v>
      </c>
      <c r="C297" s="21" t="s">
        <v>53</v>
      </c>
      <c r="D297" s="22">
        <v>43206</v>
      </c>
      <c r="E297" s="21">
        <v>86.799000000000007</v>
      </c>
      <c r="F297" s="21" t="s">
        <v>136</v>
      </c>
      <c r="G297" s="21">
        <v>8.34</v>
      </c>
      <c r="H297" s="21">
        <v>78.459000000000003</v>
      </c>
      <c r="I297">
        <f t="shared" si="32"/>
        <v>6.3849999999999998</v>
      </c>
      <c r="J297">
        <f t="shared" si="33"/>
        <v>7.8874999999999993</v>
      </c>
      <c r="K297">
        <f t="shared" si="34"/>
        <v>78.911500000000004</v>
      </c>
      <c r="L297">
        <f t="shared" si="35"/>
        <v>80.414000000000001</v>
      </c>
      <c r="M297">
        <f t="shared" si="36"/>
        <v>1.5024999999999977</v>
      </c>
      <c r="N297">
        <f t="shared" si="37"/>
        <v>76.657750000000007</v>
      </c>
      <c r="O297">
        <f t="shared" si="38"/>
        <v>82.667749999999998</v>
      </c>
      <c r="P297" t="str">
        <f t="shared" si="39"/>
        <v/>
      </c>
    </row>
    <row r="298" spans="1:16">
      <c r="A298" s="21" t="s">
        <v>25</v>
      </c>
      <c r="B298" s="21" t="s">
        <v>52</v>
      </c>
      <c r="C298" s="21" t="s">
        <v>53</v>
      </c>
      <c r="D298" s="22">
        <v>43229</v>
      </c>
      <c r="E298" s="21">
        <v>86.799000000000007</v>
      </c>
      <c r="F298" s="21" t="s">
        <v>136</v>
      </c>
      <c r="G298" s="21">
        <v>8.39</v>
      </c>
      <c r="H298" s="21">
        <v>78.409000000000006</v>
      </c>
      <c r="I298">
        <f t="shared" si="32"/>
        <v>6.3849999999999998</v>
      </c>
      <c r="J298">
        <f t="shared" si="33"/>
        <v>7.8874999999999993</v>
      </c>
      <c r="K298">
        <f t="shared" si="34"/>
        <v>78.911500000000004</v>
      </c>
      <c r="L298">
        <f t="shared" si="35"/>
        <v>80.414000000000001</v>
      </c>
      <c r="M298">
        <f t="shared" si="36"/>
        <v>1.5024999999999977</v>
      </c>
      <c r="N298">
        <f t="shared" si="37"/>
        <v>76.657750000000007</v>
      </c>
      <c r="O298">
        <f t="shared" si="38"/>
        <v>82.667749999999998</v>
      </c>
      <c r="P298" t="str">
        <f t="shared" si="39"/>
        <v/>
      </c>
    </row>
    <row r="299" spans="1:16">
      <c r="A299" s="21" t="s">
        <v>25</v>
      </c>
      <c r="B299" s="21" t="s">
        <v>52</v>
      </c>
      <c r="C299" s="21" t="s">
        <v>53</v>
      </c>
      <c r="D299" s="22">
        <v>43262</v>
      </c>
      <c r="E299" s="21">
        <v>86.799000000000007</v>
      </c>
      <c r="F299" s="21" t="s">
        <v>136</v>
      </c>
      <c r="G299" s="21">
        <v>7.8</v>
      </c>
      <c r="H299" s="21">
        <v>78.998999999999995</v>
      </c>
      <c r="I299">
        <f t="shared" si="32"/>
        <v>6.3849999999999998</v>
      </c>
      <c r="J299">
        <f t="shared" si="33"/>
        <v>7.8874999999999993</v>
      </c>
      <c r="K299">
        <f t="shared" si="34"/>
        <v>78.911500000000004</v>
      </c>
      <c r="L299">
        <f t="shared" si="35"/>
        <v>80.414000000000001</v>
      </c>
      <c r="M299">
        <f t="shared" si="36"/>
        <v>1.5024999999999977</v>
      </c>
      <c r="N299">
        <f t="shared" si="37"/>
        <v>76.657750000000007</v>
      </c>
      <c r="O299">
        <f t="shared" si="38"/>
        <v>82.667749999999998</v>
      </c>
      <c r="P299" t="str">
        <f t="shared" si="39"/>
        <v/>
      </c>
    </row>
    <row r="300" spans="1:16">
      <c r="A300" s="21" t="s">
        <v>25</v>
      </c>
      <c r="B300" s="21" t="s">
        <v>52</v>
      </c>
      <c r="C300" s="21" t="s">
        <v>53</v>
      </c>
      <c r="D300" s="22">
        <v>43297</v>
      </c>
      <c r="E300" s="21">
        <v>86.799000000000007</v>
      </c>
      <c r="F300" s="21" t="s">
        <v>136</v>
      </c>
      <c r="G300" s="21">
        <v>8.61</v>
      </c>
      <c r="H300" s="21">
        <v>78.188999999999993</v>
      </c>
      <c r="I300">
        <f t="shared" si="32"/>
        <v>6.3849999999999998</v>
      </c>
      <c r="J300">
        <f t="shared" si="33"/>
        <v>7.8874999999999993</v>
      </c>
      <c r="K300">
        <f t="shared" si="34"/>
        <v>78.911500000000004</v>
      </c>
      <c r="L300">
        <f t="shared" si="35"/>
        <v>80.414000000000001</v>
      </c>
      <c r="M300">
        <f t="shared" si="36"/>
        <v>1.5024999999999977</v>
      </c>
      <c r="N300">
        <f t="shared" si="37"/>
        <v>76.657750000000007</v>
      </c>
      <c r="O300">
        <f t="shared" si="38"/>
        <v>82.667749999999998</v>
      </c>
      <c r="P300" t="str">
        <f t="shared" si="39"/>
        <v/>
      </c>
    </row>
    <row r="301" spans="1:16">
      <c r="A301" s="21" t="s">
        <v>25</v>
      </c>
      <c r="B301" s="21" t="s">
        <v>52</v>
      </c>
      <c r="C301" s="21" t="s">
        <v>53</v>
      </c>
      <c r="D301" s="22">
        <v>43325</v>
      </c>
      <c r="E301" s="21">
        <v>86.799000000000007</v>
      </c>
      <c r="F301" s="21" t="s">
        <v>136</v>
      </c>
      <c r="G301" s="21">
        <v>5.75</v>
      </c>
      <c r="H301" s="21">
        <v>81.049000000000007</v>
      </c>
      <c r="I301">
        <f t="shared" si="32"/>
        <v>6.3849999999999998</v>
      </c>
      <c r="J301">
        <f t="shared" si="33"/>
        <v>7.8874999999999993</v>
      </c>
      <c r="K301">
        <f t="shared" si="34"/>
        <v>78.911500000000004</v>
      </c>
      <c r="L301">
        <f t="shared" si="35"/>
        <v>80.414000000000001</v>
      </c>
      <c r="M301">
        <f t="shared" si="36"/>
        <v>1.5024999999999977</v>
      </c>
      <c r="N301">
        <f t="shared" si="37"/>
        <v>76.657750000000007</v>
      </c>
      <c r="O301">
        <f t="shared" si="38"/>
        <v>82.667749999999998</v>
      </c>
      <c r="P301" t="str">
        <f t="shared" si="39"/>
        <v/>
      </c>
    </row>
    <row r="302" spans="1:16">
      <c r="A302" s="21" t="s">
        <v>25</v>
      </c>
      <c r="B302" s="21" t="s">
        <v>52</v>
      </c>
      <c r="C302" s="21" t="s">
        <v>53</v>
      </c>
      <c r="D302" s="22">
        <v>43357</v>
      </c>
      <c r="E302" s="21">
        <v>86.799000000000007</v>
      </c>
      <c r="F302" s="21" t="s">
        <v>136</v>
      </c>
      <c r="G302" s="21">
        <v>5.24</v>
      </c>
      <c r="H302" s="21">
        <v>81.558999999999997</v>
      </c>
      <c r="I302">
        <f t="shared" si="32"/>
        <v>6.3849999999999998</v>
      </c>
      <c r="J302">
        <f t="shared" si="33"/>
        <v>7.8874999999999993</v>
      </c>
      <c r="K302">
        <f t="shared" si="34"/>
        <v>78.911500000000004</v>
      </c>
      <c r="L302">
        <f t="shared" si="35"/>
        <v>80.414000000000001</v>
      </c>
      <c r="M302">
        <f t="shared" si="36"/>
        <v>1.5024999999999977</v>
      </c>
      <c r="N302">
        <f t="shared" si="37"/>
        <v>76.657750000000007</v>
      </c>
      <c r="O302">
        <f t="shared" si="38"/>
        <v>82.667749999999998</v>
      </c>
      <c r="P302" t="str">
        <f t="shared" si="39"/>
        <v/>
      </c>
    </row>
    <row r="303" spans="1:16">
      <c r="A303" s="21" t="s">
        <v>25</v>
      </c>
      <c r="B303" s="21" t="s">
        <v>52</v>
      </c>
      <c r="C303" s="21" t="s">
        <v>53</v>
      </c>
      <c r="D303" s="22">
        <v>43388</v>
      </c>
      <c r="E303" s="21">
        <v>86.799000000000007</v>
      </c>
      <c r="F303" s="21" t="s">
        <v>136</v>
      </c>
      <c r="G303" s="21">
        <v>5.79</v>
      </c>
      <c r="H303" s="21">
        <v>80.843999999999994</v>
      </c>
      <c r="I303">
        <f t="shared" si="32"/>
        <v>6.3849999999999998</v>
      </c>
      <c r="J303">
        <f t="shared" si="33"/>
        <v>7.8874999999999993</v>
      </c>
      <c r="K303">
        <f t="shared" si="34"/>
        <v>78.911500000000004</v>
      </c>
      <c r="L303">
        <f t="shared" si="35"/>
        <v>80.414000000000001</v>
      </c>
      <c r="M303">
        <f t="shared" si="36"/>
        <v>1.5024999999999977</v>
      </c>
      <c r="N303">
        <f t="shared" si="37"/>
        <v>76.657750000000007</v>
      </c>
      <c r="O303">
        <f t="shared" si="38"/>
        <v>82.667749999999998</v>
      </c>
      <c r="P303" t="str">
        <f t="shared" si="39"/>
        <v/>
      </c>
    </row>
    <row r="304" spans="1:16">
      <c r="A304" s="21" t="s">
        <v>25</v>
      </c>
      <c r="B304" s="21" t="s">
        <v>52</v>
      </c>
      <c r="C304" s="21" t="s">
        <v>53</v>
      </c>
      <c r="D304" s="22">
        <v>43419</v>
      </c>
      <c r="E304" s="21">
        <v>86.799000000000007</v>
      </c>
      <c r="F304" s="21" t="s">
        <v>136</v>
      </c>
      <c r="G304" s="21">
        <v>6.53</v>
      </c>
      <c r="H304" s="21">
        <v>80.269000000000005</v>
      </c>
      <c r="I304">
        <f t="shared" si="32"/>
        <v>6.3849999999999998</v>
      </c>
      <c r="J304">
        <f t="shared" si="33"/>
        <v>7.8874999999999993</v>
      </c>
      <c r="K304">
        <f t="shared" si="34"/>
        <v>78.911500000000004</v>
      </c>
      <c r="L304">
        <f t="shared" si="35"/>
        <v>80.414000000000001</v>
      </c>
      <c r="M304">
        <f t="shared" si="36"/>
        <v>1.5024999999999977</v>
      </c>
      <c r="N304">
        <f t="shared" si="37"/>
        <v>76.657750000000007</v>
      </c>
      <c r="O304">
        <f t="shared" si="38"/>
        <v>82.667749999999998</v>
      </c>
      <c r="P304" t="str">
        <f t="shared" si="39"/>
        <v/>
      </c>
    </row>
    <row r="305" spans="1:16">
      <c r="A305" s="21" t="s">
        <v>25</v>
      </c>
      <c r="B305" s="21" t="s">
        <v>52</v>
      </c>
      <c r="C305" s="21" t="s">
        <v>53</v>
      </c>
      <c r="D305" s="22">
        <v>43448</v>
      </c>
      <c r="E305" s="21">
        <v>86.799000000000007</v>
      </c>
      <c r="F305" s="21" t="s">
        <v>136</v>
      </c>
      <c r="G305" s="21">
        <v>7.02</v>
      </c>
      <c r="H305" s="21">
        <v>79.778999999999996</v>
      </c>
      <c r="I305">
        <f t="shared" si="32"/>
        <v>6.3849999999999998</v>
      </c>
      <c r="J305">
        <f t="shared" si="33"/>
        <v>7.8874999999999993</v>
      </c>
      <c r="K305">
        <f t="shared" si="34"/>
        <v>78.911500000000004</v>
      </c>
      <c r="L305">
        <f t="shared" si="35"/>
        <v>80.414000000000001</v>
      </c>
      <c r="M305">
        <f t="shared" si="36"/>
        <v>1.5024999999999977</v>
      </c>
      <c r="N305">
        <f t="shared" si="37"/>
        <v>76.657750000000007</v>
      </c>
      <c r="O305">
        <f t="shared" si="38"/>
        <v>82.667749999999998</v>
      </c>
      <c r="P305" t="str">
        <f t="shared" si="39"/>
        <v/>
      </c>
    </row>
    <row r="306" spans="1:16">
      <c r="A306" s="21" t="s">
        <v>25</v>
      </c>
      <c r="B306" s="21" t="s">
        <v>52</v>
      </c>
      <c r="C306" s="21" t="s">
        <v>53</v>
      </c>
      <c r="D306" s="22">
        <v>43479</v>
      </c>
      <c r="E306" s="21">
        <v>86.799000000000007</v>
      </c>
      <c r="F306" s="21" t="s">
        <v>136</v>
      </c>
      <c r="G306" s="21">
        <v>7.49</v>
      </c>
      <c r="H306" s="21">
        <v>79.308999999999997</v>
      </c>
      <c r="I306">
        <f t="shared" si="32"/>
        <v>6.3849999999999998</v>
      </c>
      <c r="J306">
        <f t="shared" si="33"/>
        <v>7.8874999999999993</v>
      </c>
      <c r="K306">
        <f t="shared" si="34"/>
        <v>78.911500000000004</v>
      </c>
      <c r="L306">
        <f t="shared" si="35"/>
        <v>80.414000000000001</v>
      </c>
      <c r="M306">
        <f t="shared" si="36"/>
        <v>1.5024999999999977</v>
      </c>
      <c r="N306">
        <f t="shared" si="37"/>
        <v>76.657750000000007</v>
      </c>
      <c r="O306">
        <f t="shared" si="38"/>
        <v>82.667749999999998</v>
      </c>
      <c r="P306" t="str">
        <f t="shared" si="39"/>
        <v/>
      </c>
    </row>
    <row r="307" spans="1:16">
      <c r="A307" s="21" t="s">
        <v>25</v>
      </c>
      <c r="B307" s="21" t="s">
        <v>52</v>
      </c>
      <c r="C307" s="21" t="s">
        <v>53</v>
      </c>
      <c r="D307" s="22">
        <v>43511</v>
      </c>
      <c r="E307" s="21">
        <v>86.799000000000007</v>
      </c>
      <c r="F307" s="21" t="s">
        <v>136</v>
      </c>
      <c r="G307" s="21">
        <v>7.88</v>
      </c>
      <c r="H307" s="21">
        <v>78.918999999999997</v>
      </c>
      <c r="I307">
        <f t="shared" si="32"/>
        <v>6.3849999999999998</v>
      </c>
      <c r="J307">
        <f t="shared" si="33"/>
        <v>7.8874999999999993</v>
      </c>
      <c r="K307">
        <f t="shared" si="34"/>
        <v>78.911500000000004</v>
      </c>
      <c r="L307">
        <f t="shared" si="35"/>
        <v>80.414000000000001</v>
      </c>
      <c r="M307">
        <f t="shared" si="36"/>
        <v>1.5024999999999977</v>
      </c>
      <c r="N307">
        <f t="shared" si="37"/>
        <v>76.657750000000007</v>
      </c>
      <c r="O307">
        <f t="shared" si="38"/>
        <v>82.667749999999998</v>
      </c>
      <c r="P307" t="str">
        <f t="shared" si="39"/>
        <v/>
      </c>
    </row>
    <row r="308" spans="1:16">
      <c r="A308" s="21" t="s">
        <v>25</v>
      </c>
      <c r="B308" s="21" t="s">
        <v>52</v>
      </c>
      <c r="C308" s="21" t="s">
        <v>53</v>
      </c>
      <c r="D308" s="22">
        <v>43539</v>
      </c>
      <c r="E308" s="21">
        <v>86.799000000000007</v>
      </c>
      <c r="F308" s="21" t="s">
        <v>136</v>
      </c>
      <c r="G308" s="21">
        <v>8.15</v>
      </c>
      <c r="H308" s="21">
        <v>78.649000000000001</v>
      </c>
      <c r="I308">
        <f t="shared" si="32"/>
        <v>6.3849999999999998</v>
      </c>
      <c r="J308">
        <f t="shared" si="33"/>
        <v>7.8874999999999993</v>
      </c>
      <c r="K308">
        <f t="shared" si="34"/>
        <v>78.911500000000004</v>
      </c>
      <c r="L308">
        <f t="shared" si="35"/>
        <v>80.414000000000001</v>
      </c>
      <c r="M308">
        <f t="shared" si="36"/>
        <v>1.5024999999999977</v>
      </c>
      <c r="N308">
        <f t="shared" si="37"/>
        <v>76.657750000000007</v>
      </c>
      <c r="O308">
        <f t="shared" si="38"/>
        <v>82.667749999999998</v>
      </c>
      <c r="P308" t="str">
        <f t="shared" si="39"/>
        <v/>
      </c>
    </row>
    <row r="309" spans="1:16">
      <c r="A309" s="21" t="s">
        <v>25</v>
      </c>
      <c r="B309" s="21" t="s">
        <v>52</v>
      </c>
      <c r="C309" s="21" t="s">
        <v>53</v>
      </c>
      <c r="D309" s="22">
        <v>43565</v>
      </c>
      <c r="E309" s="21">
        <v>86.799000000000007</v>
      </c>
      <c r="F309" s="21" t="s">
        <v>136</v>
      </c>
      <c r="G309" s="21">
        <v>8.3800000000000008</v>
      </c>
      <c r="H309" s="21">
        <v>78.418999999999997</v>
      </c>
      <c r="I309">
        <f t="shared" si="32"/>
        <v>6.3849999999999998</v>
      </c>
      <c r="J309">
        <f t="shared" si="33"/>
        <v>7.8874999999999993</v>
      </c>
      <c r="K309">
        <f t="shared" si="34"/>
        <v>78.911500000000004</v>
      </c>
      <c r="L309">
        <f t="shared" si="35"/>
        <v>80.414000000000001</v>
      </c>
      <c r="M309">
        <f t="shared" si="36"/>
        <v>1.5024999999999977</v>
      </c>
      <c r="N309">
        <f t="shared" si="37"/>
        <v>76.657750000000007</v>
      </c>
      <c r="O309">
        <f t="shared" si="38"/>
        <v>82.667749999999998</v>
      </c>
      <c r="P309" t="str">
        <f t="shared" si="39"/>
        <v/>
      </c>
    </row>
    <row r="310" spans="1:16">
      <c r="A310" s="21" t="s">
        <v>25</v>
      </c>
      <c r="B310" s="21" t="s">
        <v>52</v>
      </c>
      <c r="C310" s="21" t="s">
        <v>53</v>
      </c>
      <c r="D310" s="22">
        <v>43599</v>
      </c>
      <c r="E310" s="21">
        <v>86.799000000000007</v>
      </c>
      <c r="F310" s="21" t="s">
        <v>136</v>
      </c>
      <c r="G310" s="21">
        <v>8.59</v>
      </c>
      <c r="H310" s="21">
        <v>78.209000000000003</v>
      </c>
      <c r="I310">
        <f t="shared" si="32"/>
        <v>6.3849999999999998</v>
      </c>
      <c r="J310">
        <f t="shared" si="33"/>
        <v>7.8874999999999993</v>
      </c>
      <c r="K310">
        <f t="shared" si="34"/>
        <v>78.911500000000004</v>
      </c>
      <c r="L310">
        <f t="shared" si="35"/>
        <v>80.414000000000001</v>
      </c>
      <c r="M310">
        <f t="shared" si="36"/>
        <v>1.5024999999999977</v>
      </c>
      <c r="N310">
        <f t="shared" si="37"/>
        <v>76.657750000000007</v>
      </c>
      <c r="O310">
        <f t="shared" si="38"/>
        <v>82.667749999999998</v>
      </c>
      <c r="P310" t="str">
        <f t="shared" si="39"/>
        <v/>
      </c>
    </row>
    <row r="311" spans="1:16">
      <c r="A311" s="21" t="s">
        <v>25</v>
      </c>
      <c r="B311" s="21" t="s">
        <v>52</v>
      </c>
      <c r="C311" s="21" t="s">
        <v>53</v>
      </c>
      <c r="D311" s="22">
        <v>43635</v>
      </c>
      <c r="E311" s="21">
        <v>86.799000000000007</v>
      </c>
      <c r="F311" s="21" t="s">
        <v>136</v>
      </c>
      <c r="G311" s="21">
        <v>8.36</v>
      </c>
      <c r="H311" s="21">
        <v>78.438999999999993</v>
      </c>
      <c r="I311">
        <f t="shared" si="32"/>
        <v>6.3849999999999998</v>
      </c>
      <c r="J311">
        <f t="shared" si="33"/>
        <v>7.8874999999999993</v>
      </c>
      <c r="K311">
        <f t="shared" si="34"/>
        <v>78.911500000000004</v>
      </c>
      <c r="L311">
        <f t="shared" si="35"/>
        <v>80.414000000000001</v>
      </c>
      <c r="M311">
        <f t="shared" si="36"/>
        <v>1.5024999999999977</v>
      </c>
      <c r="N311">
        <f t="shared" si="37"/>
        <v>76.657750000000007</v>
      </c>
      <c r="O311">
        <f t="shared" si="38"/>
        <v>82.667749999999998</v>
      </c>
      <c r="P311" t="str">
        <f t="shared" si="39"/>
        <v/>
      </c>
    </row>
    <row r="312" spans="1:16">
      <c r="A312" s="21" t="s">
        <v>25</v>
      </c>
      <c r="B312" s="21" t="s">
        <v>52</v>
      </c>
      <c r="C312" s="21" t="s">
        <v>53</v>
      </c>
      <c r="D312" s="22">
        <v>43661</v>
      </c>
      <c r="E312" s="21">
        <v>86.799000000000007</v>
      </c>
      <c r="F312" s="21" t="s">
        <v>136</v>
      </c>
      <c r="G312" s="21">
        <v>7.95</v>
      </c>
      <c r="H312" s="21">
        <v>78.849000000000004</v>
      </c>
      <c r="I312">
        <f t="shared" si="32"/>
        <v>6.3849999999999998</v>
      </c>
      <c r="J312">
        <f t="shared" si="33"/>
        <v>7.8874999999999993</v>
      </c>
      <c r="K312">
        <f t="shared" si="34"/>
        <v>78.911500000000004</v>
      </c>
      <c r="L312">
        <f t="shared" si="35"/>
        <v>80.414000000000001</v>
      </c>
      <c r="M312">
        <f t="shared" si="36"/>
        <v>1.5024999999999977</v>
      </c>
      <c r="N312">
        <f t="shared" si="37"/>
        <v>76.657750000000007</v>
      </c>
      <c r="O312">
        <f t="shared" si="38"/>
        <v>82.667749999999998</v>
      </c>
      <c r="P312" t="str">
        <f t="shared" si="39"/>
        <v/>
      </c>
    </row>
    <row r="313" spans="1:16">
      <c r="A313" s="21" t="s">
        <v>25</v>
      </c>
      <c r="B313" s="21" t="s">
        <v>52</v>
      </c>
      <c r="C313" s="21" t="s">
        <v>53</v>
      </c>
      <c r="D313" s="22">
        <v>43691</v>
      </c>
      <c r="E313" s="21">
        <v>86.799000000000007</v>
      </c>
      <c r="F313" s="21" t="s">
        <v>136</v>
      </c>
      <c r="G313" s="21">
        <v>7.28</v>
      </c>
      <c r="H313" s="21">
        <v>79.519000000000005</v>
      </c>
      <c r="I313">
        <f t="shared" si="32"/>
        <v>6.3849999999999998</v>
      </c>
      <c r="J313">
        <f t="shared" si="33"/>
        <v>7.8874999999999993</v>
      </c>
      <c r="K313">
        <f t="shared" si="34"/>
        <v>78.911500000000004</v>
      </c>
      <c r="L313">
        <f t="shared" si="35"/>
        <v>80.414000000000001</v>
      </c>
      <c r="M313">
        <f t="shared" si="36"/>
        <v>1.5024999999999977</v>
      </c>
      <c r="N313">
        <f t="shared" si="37"/>
        <v>76.657750000000007</v>
      </c>
      <c r="O313">
        <f t="shared" si="38"/>
        <v>82.667749999999998</v>
      </c>
      <c r="P313" t="str">
        <f t="shared" si="39"/>
        <v/>
      </c>
    </row>
    <row r="314" spans="1:16">
      <c r="A314" s="21" t="s">
        <v>25</v>
      </c>
      <c r="B314" s="21" t="s">
        <v>52</v>
      </c>
      <c r="C314" s="21" t="s">
        <v>53</v>
      </c>
      <c r="D314" s="22">
        <v>43725</v>
      </c>
      <c r="E314" s="21">
        <v>86.799000000000007</v>
      </c>
      <c r="F314" s="21" t="s">
        <v>136</v>
      </c>
      <c r="G314" s="21">
        <v>6.4</v>
      </c>
      <c r="H314" s="21">
        <v>80.399000000000001</v>
      </c>
      <c r="I314">
        <f t="shared" si="32"/>
        <v>6.3849999999999998</v>
      </c>
      <c r="J314">
        <f t="shared" si="33"/>
        <v>7.8874999999999993</v>
      </c>
      <c r="K314">
        <f t="shared" si="34"/>
        <v>78.911500000000004</v>
      </c>
      <c r="L314">
        <f t="shared" si="35"/>
        <v>80.414000000000001</v>
      </c>
      <c r="M314">
        <f t="shared" si="36"/>
        <v>1.5024999999999977</v>
      </c>
      <c r="N314">
        <f t="shared" si="37"/>
        <v>76.657750000000007</v>
      </c>
      <c r="O314">
        <f t="shared" si="38"/>
        <v>82.667749999999998</v>
      </c>
      <c r="P314" t="str">
        <f t="shared" si="39"/>
        <v/>
      </c>
    </row>
    <row r="315" spans="1:16">
      <c r="A315" s="21" t="s">
        <v>25</v>
      </c>
      <c r="B315" s="21" t="s">
        <v>52</v>
      </c>
      <c r="C315" s="21" t="s">
        <v>53</v>
      </c>
      <c r="D315" s="22">
        <v>43752</v>
      </c>
      <c r="E315" s="21">
        <v>86.799000000000007</v>
      </c>
      <c r="F315" s="21" t="s">
        <v>136</v>
      </c>
      <c r="G315" s="21">
        <v>6.57</v>
      </c>
      <c r="H315" s="21">
        <v>80.228999999999999</v>
      </c>
      <c r="I315">
        <f t="shared" si="32"/>
        <v>6.3849999999999998</v>
      </c>
      <c r="J315">
        <f t="shared" si="33"/>
        <v>7.8874999999999993</v>
      </c>
      <c r="K315">
        <f t="shared" si="34"/>
        <v>78.911500000000004</v>
      </c>
      <c r="L315">
        <f t="shared" si="35"/>
        <v>80.414000000000001</v>
      </c>
      <c r="M315">
        <f t="shared" si="36"/>
        <v>1.5024999999999977</v>
      </c>
      <c r="N315">
        <f t="shared" si="37"/>
        <v>76.657750000000007</v>
      </c>
      <c r="O315">
        <f t="shared" si="38"/>
        <v>82.667749999999998</v>
      </c>
      <c r="P315" t="str">
        <f t="shared" si="39"/>
        <v/>
      </c>
    </row>
    <row r="316" spans="1:16">
      <c r="A316" s="21" t="s">
        <v>25</v>
      </c>
      <c r="B316" s="21" t="s">
        <v>52</v>
      </c>
      <c r="C316" s="21" t="s">
        <v>53</v>
      </c>
      <c r="D316" s="22">
        <v>43822</v>
      </c>
      <c r="E316" s="21">
        <v>86.799000000000007</v>
      </c>
      <c r="F316" s="21" t="s">
        <v>136</v>
      </c>
      <c r="G316" s="21">
        <v>7.02</v>
      </c>
      <c r="H316" s="21">
        <v>79.778999999999996</v>
      </c>
      <c r="I316">
        <f t="shared" si="32"/>
        <v>6.3849999999999998</v>
      </c>
      <c r="J316">
        <f t="shared" si="33"/>
        <v>7.8874999999999993</v>
      </c>
      <c r="K316">
        <f t="shared" si="34"/>
        <v>78.911500000000004</v>
      </c>
      <c r="L316">
        <f t="shared" si="35"/>
        <v>80.414000000000001</v>
      </c>
      <c r="M316">
        <f t="shared" si="36"/>
        <v>1.5024999999999977</v>
      </c>
      <c r="N316">
        <f t="shared" si="37"/>
        <v>76.657750000000007</v>
      </c>
      <c r="O316">
        <f t="shared" si="38"/>
        <v>82.667749999999998</v>
      </c>
      <c r="P316" t="str">
        <f t="shared" si="39"/>
        <v/>
      </c>
    </row>
    <row r="317" spans="1:16">
      <c r="A317" s="21" t="s">
        <v>25</v>
      </c>
      <c r="B317" s="21" t="s">
        <v>52</v>
      </c>
      <c r="C317" s="21" t="s">
        <v>53</v>
      </c>
      <c r="D317" s="22">
        <v>43857</v>
      </c>
      <c r="E317" s="21">
        <v>86.799000000000007</v>
      </c>
      <c r="F317" s="21" t="s">
        <v>136</v>
      </c>
      <c r="G317" s="21">
        <v>7.27</v>
      </c>
      <c r="H317" s="21">
        <v>79.528999999999996</v>
      </c>
      <c r="I317">
        <f t="shared" si="32"/>
        <v>6.3849999999999998</v>
      </c>
      <c r="J317">
        <f t="shared" si="33"/>
        <v>7.8874999999999993</v>
      </c>
      <c r="K317">
        <f t="shared" si="34"/>
        <v>78.911500000000004</v>
      </c>
      <c r="L317">
        <f t="shared" si="35"/>
        <v>80.414000000000001</v>
      </c>
      <c r="M317">
        <f t="shared" si="36"/>
        <v>1.5024999999999977</v>
      </c>
      <c r="N317">
        <f t="shared" si="37"/>
        <v>76.657750000000007</v>
      </c>
      <c r="O317">
        <f t="shared" si="38"/>
        <v>82.667749999999998</v>
      </c>
      <c r="P317" t="str">
        <f t="shared" si="39"/>
        <v/>
      </c>
    </row>
    <row r="318" spans="1:16">
      <c r="A318" s="21" t="s">
        <v>25</v>
      </c>
      <c r="B318" s="21" t="s">
        <v>52</v>
      </c>
      <c r="C318" s="21" t="s">
        <v>53</v>
      </c>
      <c r="D318" s="22">
        <v>43878</v>
      </c>
      <c r="E318" s="21">
        <v>86.799000000000007</v>
      </c>
      <c r="F318" s="21" t="s">
        <v>136</v>
      </c>
      <c r="G318" s="21">
        <v>7.47</v>
      </c>
      <c r="H318" s="21">
        <v>79.328999999999994</v>
      </c>
      <c r="I318">
        <f t="shared" si="32"/>
        <v>6.3849999999999998</v>
      </c>
      <c r="J318">
        <f t="shared" si="33"/>
        <v>7.8874999999999993</v>
      </c>
      <c r="K318">
        <f t="shared" si="34"/>
        <v>78.911500000000004</v>
      </c>
      <c r="L318">
        <f t="shared" si="35"/>
        <v>80.414000000000001</v>
      </c>
      <c r="M318">
        <f t="shared" si="36"/>
        <v>1.5024999999999977</v>
      </c>
      <c r="N318">
        <f t="shared" si="37"/>
        <v>76.657750000000007</v>
      </c>
      <c r="O318">
        <f t="shared" si="38"/>
        <v>82.667749999999998</v>
      </c>
      <c r="P318" t="str">
        <f t="shared" si="39"/>
        <v/>
      </c>
    </row>
    <row r="319" spans="1:16">
      <c r="A319" s="21" t="s">
        <v>25</v>
      </c>
      <c r="B319" s="21" t="s">
        <v>52</v>
      </c>
      <c r="C319" s="21" t="s">
        <v>53</v>
      </c>
      <c r="D319" s="22">
        <v>43909</v>
      </c>
      <c r="E319" s="21">
        <v>86.799000000000007</v>
      </c>
      <c r="F319" s="21" t="s">
        <v>136</v>
      </c>
      <c r="G319" s="21">
        <v>7.77</v>
      </c>
      <c r="H319" s="21">
        <v>79.028999999999996</v>
      </c>
      <c r="I319">
        <f t="shared" si="32"/>
        <v>6.3849999999999998</v>
      </c>
      <c r="J319">
        <f t="shared" si="33"/>
        <v>7.8874999999999993</v>
      </c>
      <c r="K319">
        <f t="shared" si="34"/>
        <v>78.911500000000004</v>
      </c>
      <c r="L319">
        <f t="shared" si="35"/>
        <v>80.414000000000001</v>
      </c>
      <c r="M319">
        <f t="shared" si="36"/>
        <v>1.5024999999999977</v>
      </c>
      <c r="N319">
        <f t="shared" si="37"/>
        <v>76.657750000000007</v>
      </c>
      <c r="O319">
        <f t="shared" si="38"/>
        <v>82.667749999999998</v>
      </c>
      <c r="P319" t="str">
        <f t="shared" si="39"/>
        <v/>
      </c>
    </row>
    <row r="320" spans="1:16">
      <c r="A320" s="21" t="s">
        <v>25</v>
      </c>
      <c r="B320" s="21" t="s">
        <v>52</v>
      </c>
      <c r="C320" s="21" t="s">
        <v>53</v>
      </c>
      <c r="D320" s="22">
        <v>43944</v>
      </c>
      <c r="E320" s="21">
        <v>86.799000000000007</v>
      </c>
      <c r="F320" s="21" t="s">
        <v>136</v>
      </c>
      <c r="G320" s="21">
        <v>8.06</v>
      </c>
      <c r="H320" s="21">
        <v>78.739000000000004</v>
      </c>
      <c r="I320">
        <f t="shared" si="32"/>
        <v>6.3849999999999998</v>
      </c>
      <c r="J320">
        <f t="shared" si="33"/>
        <v>7.8874999999999993</v>
      </c>
      <c r="K320">
        <f t="shared" si="34"/>
        <v>78.911500000000004</v>
      </c>
      <c r="L320">
        <f t="shared" si="35"/>
        <v>80.414000000000001</v>
      </c>
      <c r="M320">
        <f t="shared" si="36"/>
        <v>1.5024999999999977</v>
      </c>
      <c r="N320">
        <f t="shared" si="37"/>
        <v>76.657750000000007</v>
      </c>
      <c r="O320">
        <f t="shared" si="38"/>
        <v>82.667749999999998</v>
      </c>
      <c r="P320" t="str">
        <f t="shared" si="39"/>
        <v/>
      </c>
    </row>
    <row r="321" spans="1:16">
      <c r="A321" s="21" t="s">
        <v>25</v>
      </c>
      <c r="B321" s="21" t="s">
        <v>52</v>
      </c>
      <c r="C321" s="21" t="s">
        <v>53</v>
      </c>
      <c r="D321" s="22">
        <v>43973</v>
      </c>
      <c r="E321" s="21">
        <v>86.799000000000007</v>
      </c>
      <c r="F321" s="21" t="s">
        <v>136</v>
      </c>
      <c r="G321" s="21">
        <v>8.14</v>
      </c>
      <c r="H321" s="21">
        <v>78.659000000000006</v>
      </c>
      <c r="I321">
        <f t="shared" si="32"/>
        <v>6.3849999999999998</v>
      </c>
      <c r="J321">
        <f t="shared" si="33"/>
        <v>7.8874999999999993</v>
      </c>
      <c r="K321">
        <f t="shared" si="34"/>
        <v>78.911500000000004</v>
      </c>
      <c r="L321">
        <f t="shared" si="35"/>
        <v>80.414000000000001</v>
      </c>
      <c r="M321">
        <f t="shared" si="36"/>
        <v>1.5024999999999977</v>
      </c>
      <c r="N321">
        <f t="shared" si="37"/>
        <v>76.657750000000007</v>
      </c>
      <c r="O321">
        <f t="shared" si="38"/>
        <v>82.667749999999998</v>
      </c>
      <c r="P321" t="str">
        <f t="shared" si="39"/>
        <v/>
      </c>
    </row>
    <row r="322" spans="1:16">
      <c r="A322" s="21" t="s">
        <v>25</v>
      </c>
      <c r="B322" s="21" t="s">
        <v>52</v>
      </c>
      <c r="C322" s="21" t="s">
        <v>53</v>
      </c>
      <c r="D322" s="22">
        <v>44005</v>
      </c>
      <c r="E322" s="21">
        <v>86.799000000000007</v>
      </c>
      <c r="F322" s="21" t="s">
        <v>136</v>
      </c>
      <c r="G322" s="21">
        <v>7.95</v>
      </c>
      <c r="H322" s="21">
        <v>78.849000000000004</v>
      </c>
      <c r="I322">
        <f t="shared" si="32"/>
        <v>6.3849999999999998</v>
      </c>
      <c r="J322">
        <f t="shared" si="33"/>
        <v>7.8874999999999993</v>
      </c>
      <c r="K322">
        <f t="shared" si="34"/>
        <v>78.911500000000004</v>
      </c>
      <c r="L322">
        <f t="shared" si="35"/>
        <v>80.414000000000001</v>
      </c>
      <c r="M322">
        <f t="shared" si="36"/>
        <v>1.5024999999999977</v>
      </c>
      <c r="N322">
        <f t="shared" si="37"/>
        <v>76.657750000000007</v>
      </c>
      <c r="O322">
        <f t="shared" si="38"/>
        <v>82.667749999999998</v>
      </c>
      <c r="P322" t="str">
        <f t="shared" si="39"/>
        <v/>
      </c>
    </row>
    <row r="323" spans="1:16">
      <c r="A323" s="21" t="s">
        <v>25</v>
      </c>
      <c r="B323" s="21" t="s">
        <v>52</v>
      </c>
      <c r="C323" s="21" t="s">
        <v>53</v>
      </c>
      <c r="D323" s="22">
        <v>44034</v>
      </c>
      <c r="E323" s="21">
        <v>86.799000000000007</v>
      </c>
      <c r="F323" s="21" t="s">
        <v>136</v>
      </c>
      <c r="G323" s="21">
        <v>7.89</v>
      </c>
      <c r="H323" s="21">
        <v>78.909000000000006</v>
      </c>
      <c r="I323">
        <f t="shared" ref="I323:I386" si="40">VLOOKUP($C323,$U$1:$Y$42,2,FALSE)</f>
        <v>6.3849999999999998</v>
      </c>
      <c r="J323">
        <f t="shared" ref="J323:J386" si="41">VLOOKUP($C323,$U$1:$Y$42,3,FALSE)</f>
        <v>7.8874999999999993</v>
      </c>
      <c r="K323">
        <f t="shared" ref="K323:K386" si="42">VLOOKUP($C323,$U$1:$Y$42,4,FALSE)</f>
        <v>78.911500000000004</v>
      </c>
      <c r="L323">
        <f t="shared" ref="L323:L386" si="43">VLOOKUP($C323,$U$1:$Y$42,5,FALSE)</f>
        <v>80.414000000000001</v>
      </c>
      <c r="M323">
        <f t="shared" ref="M323:M386" si="44">L323-K323</f>
        <v>1.5024999999999977</v>
      </c>
      <c r="N323">
        <f t="shared" ref="N323:N386" si="45">K323-M323*1.5</f>
        <v>76.657750000000007</v>
      </c>
      <c r="O323">
        <f t="shared" ref="O323:O386" si="46">L323+M323*1.5</f>
        <v>82.667749999999998</v>
      </c>
      <c r="P323" t="str">
        <f t="shared" ref="P323:P386" si="47">IF(OR(H323&lt;N323,H323&gt;O323), "OUTLIER", "")</f>
        <v/>
      </c>
    </row>
    <row r="324" spans="1:16">
      <c r="A324" s="21" t="s">
        <v>25</v>
      </c>
      <c r="B324" s="21" t="s">
        <v>52</v>
      </c>
      <c r="C324" s="21" t="s">
        <v>53</v>
      </c>
      <c r="D324" s="22">
        <v>44074</v>
      </c>
      <c r="E324" s="21">
        <v>86.799000000000007</v>
      </c>
      <c r="F324" s="21" t="s">
        <v>136</v>
      </c>
      <c r="G324" s="21">
        <v>6.28</v>
      </c>
      <c r="H324" s="21">
        <v>80.519000000000005</v>
      </c>
      <c r="I324">
        <f t="shared" si="40"/>
        <v>6.3849999999999998</v>
      </c>
      <c r="J324">
        <f t="shared" si="41"/>
        <v>7.8874999999999993</v>
      </c>
      <c r="K324">
        <f t="shared" si="42"/>
        <v>78.911500000000004</v>
      </c>
      <c r="L324">
        <f t="shared" si="43"/>
        <v>80.414000000000001</v>
      </c>
      <c r="M324">
        <f t="shared" si="44"/>
        <v>1.5024999999999977</v>
      </c>
      <c r="N324">
        <f t="shared" si="45"/>
        <v>76.657750000000007</v>
      </c>
      <c r="O324">
        <f t="shared" si="46"/>
        <v>82.667749999999998</v>
      </c>
      <c r="P324" t="str">
        <f t="shared" si="47"/>
        <v/>
      </c>
    </row>
    <row r="325" spans="1:16">
      <c r="A325" s="21" t="s">
        <v>25</v>
      </c>
      <c r="B325" s="21" t="s">
        <v>52</v>
      </c>
      <c r="C325" s="21" t="s">
        <v>53</v>
      </c>
      <c r="D325" s="22">
        <v>44089</v>
      </c>
      <c r="E325" s="21">
        <v>86.799000000000007</v>
      </c>
      <c r="F325" s="21" t="s">
        <v>136</v>
      </c>
      <c r="G325" s="21">
        <v>6.47</v>
      </c>
      <c r="H325" s="21">
        <v>80.328999999999994</v>
      </c>
      <c r="I325">
        <f t="shared" si="40"/>
        <v>6.3849999999999998</v>
      </c>
      <c r="J325">
        <f t="shared" si="41"/>
        <v>7.8874999999999993</v>
      </c>
      <c r="K325">
        <f t="shared" si="42"/>
        <v>78.911500000000004</v>
      </c>
      <c r="L325">
        <f t="shared" si="43"/>
        <v>80.414000000000001</v>
      </c>
      <c r="M325">
        <f t="shared" si="44"/>
        <v>1.5024999999999977</v>
      </c>
      <c r="N325">
        <f t="shared" si="45"/>
        <v>76.657750000000007</v>
      </c>
      <c r="O325">
        <f t="shared" si="46"/>
        <v>82.667749999999998</v>
      </c>
      <c r="P325" t="str">
        <f t="shared" si="47"/>
        <v/>
      </c>
    </row>
    <row r="326" spans="1:16">
      <c r="A326" s="21" t="s">
        <v>25</v>
      </c>
      <c r="B326" s="21" t="s">
        <v>52</v>
      </c>
      <c r="C326" s="21" t="s">
        <v>53</v>
      </c>
      <c r="D326" s="22">
        <v>44123</v>
      </c>
      <c r="E326" s="21">
        <v>86.799000000000007</v>
      </c>
      <c r="F326" s="21" t="s">
        <v>136</v>
      </c>
      <c r="G326" s="21">
        <v>6.38</v>
      </c>
      <c r="H326" s="21">
        <v>80.418999999999997</v>
      </c>
      <c r="I326">
        <f t="shared" si="40"/>
        <v>6.3849999999999998</v>
      </c>
      <c r="J326">
        <f t="shared" si="41"/>
        <v>7.8874999999999993</v>
      </c>
      <c r="K326">
        <f t="shared" si="42"/>
        <v>78.911500000000004</v>
      </c>
      <c r="L326">
        <f t="shared" si="43"/>
        <v>80.414000000000001</v>
      </c>
      <c r="M326">
        <f t="shared" si="44"/>
        <v>1.5024999999999977</v>
      </c>
      <c r="N326">
        <f t="shared" si="45"/>
        <v>76.657750000000007</v>
      </c>
      <c r="O326">
        <f t="shared" si="46"/>
        <v>82.667749999999998</v>
      </c>
      <c r="P326" t="str">
        <f t="shared" si="47"/>
        <v/>
      </c>
    </row>
    <row r="327" spans="1:16">
      <c r="A327" s="21" t="s">
        <v>25</v>
      </c>
      <c r="B327" s="21" t="s">
        <v>52</v>
      </c>
      <c r="C327" s="21" t="s">
        <v>53</v>
      </c>
      <c r="D327" s="22">
        <v>44215</v>
      </c>
      <c r="E327" s="21">
        <v>86.799000000000007</v>
      </c>
      <c r="F327" s="21" t="s">
        <v>136</v>
      </c>
      <c r="G327" s="21">
        <v>7.58</v>
      </c>
      <c r="H327" s="21">
        <v>79.218999999999994</v>
      </c>
      <c r="I327">
        <f t="shared" si="40"/>
        <v>6.3849999999999998</v>
      </c>
      <c r="J327">
        <f t="shared" si="41"/>
        <v>7.8874999999999993</v>
      </c>
      <c r="K327">
        <f t="shared" si="42"/>
        <v>78.911500000000004</v>
      </c>
      <c r="L327">
        <f t="shared" si="43"/>
        <v>80.414000000000001</v>
      </c>
      <c r="M327">
        <f t="shared" si="44"/>
        <v>1.5024999999999977</v>
      </c>
      <c r="N327">
        <f t="shared" si="45"/>
        <v>76.657750000000007</v>
      </c>
      <c r="O327">
        <f t="shared" si="46"/>
        <v>82.667749999999998</v>
      </c>
      <c r="P327" t="str">
        <f t="shared" si="47"/>
        <v/>
      </c>
    </row>
    <row r="328" spans="1:16">
      <c r="A328" s="21" t="s">
        <v>25</v>
      </c>
      <c r="B328" s="21" t="s">
        <v>56</v>
      </c>
      <c r="C328" s="21" t="s">
        <v>57</v>
      </c>
      <c r="D328" s="22">
        <v>41765</v>
      </c>
      <c r="E328" s="21">
        <v>86.66</v>
      </c>
      <c r="F328" s="21" t="s">
        <v>136</v>
      </c>
      <c r="G328" s="21">
        <v>2.17</v>
      </c>
      <c r="H328" s="21">
        <v>84.49</v>
      </c>
      <c r="I328">
        <f t="shared" si="40"/>
        <v>2.0499999999999998</v>
      </c>
      <c r="J328">
        <f t="shared" si="41"/>
        <v>3.87</v>
      </c>
      <c r="K328">
        <f t="shared" si="42"/>
        <v>82.79</v>
      </c>
      <c r="L328">
        <f t="shared" si="43"/>
        <v>84.61</v>
      </c>
      <c r="M328">
        <f t="shared" si="44"/>
        <v>1.8199999999999932</v>
      </c>
      <c r="N328">
        <f t="shared" si="45"/>
        <v>80.060000000000016</v>
      </c>
      <c r="O328">
        <f t="shared" si="46"/>
        <v>87.339999999999989</v>
      </c>
      <c r="P328" t="str">
        <f t="shared" si="47"/>
        <v/>
      </c>
    </row>
    <row r="329" spans="1:16">
      <c r="A329" s="21" t="s">
        <v>25</v>
      </c>
      <c r="B329" s="21" t="s">
        <v>56</v>
      </c>
      <c r="C329" s="21" t="s">
        <v>57</v>
      </c>
      <c r="D329" s="22">
        <v>41934</v>
      </c>
      <c r="E329" s="21">
        <v>86.66</v>
      </c>
      <c r="F329" s="21" t="s">
        <v>136</v>
      </c>
      <c r="G329" s="21">
        <v>3.86</v>
      </c>
      <c r="H329" s="21">
        <v>82.8</v>
      </c>
      <c r="I329">
        <f t="shared" si="40"/>
        <v>2.0499999999999998</v>
      </c>
      <c r="J329">
        <f t="shared" si="41"/>
        <v>3.87</v>
      </c>
      <c r="K329">
        <f t="shared" si="42"/>
        <v>82.79</v>
      </c>
      <c r="L329">
        <f t="shared" si="43"/>
        <v>84.61</v>
      </c>
      <c r="M329">
        <f t="shared" si="44"/>
        <v>1.8199999999999932</v>
      </c>
      <c r="N329">
        <f t="shared" si="45"/>
        <v>80.060000000000016</v>
      </c>
      <c r="O329">
        <f t="shared" si="46"/>
        <v>87.339999999999989</v>
      </c>
      <c r="P329" t="str">
        <f t="shared" si="47"/>
        <v/>
      </c>
    </row>
    <row r="330" spans="1:16">
      <c r="A330" s="21" t="s">
        <v>25</v>
      </c>
      <c r="B330" s="21" t="s">
        <v>56</v>
      </c>
      <c r="C330" s="21" t="s">
        <v>57</v>
      </c>
      <c r="D330" s="22">
        <v>42144</v>
      </c>
      <c r="E330" s="21">
        <v>86.66</v>
      </c>
      <c r="F330" s="21" t="s">
        <v>136</v>
      </c>
      <c r="G330" s="21">
        <v>2.0499999999999998</v>
      </c>
      <c r="H330" s="21">
        <v>84.61</v>
      </c>
      <c r="I330">
        <f t="shared" si="40"/>
        <v>2.0499999999999998</v>
      </c>
      <c r="J330">
        <f t="shared" si="41"/>
        <v>3.87</v>
      </c>
      <c r="K330">
        <f t="shared" si="42"/>
        <v>82.79</v>
      </c>
      <c r="L330">
        <f t="shared" si="43"/>
        <v>84.61</v>
      </c>
      <c r="M330">
        <f t="shared" si="44"/>
        <v>1.8199999999999932</v>
      </c>
      <c r="N330">
        <f t="shared" si="45"/>
        <v>80.060000000000016</v>
      </c>
      <c r="O330">
        <f t="shared" si="46"/>
        <v>87.339999999999989</v>
      </c>
      <c r="P330" t="str">
        <f t="shared" si="47"/>
        <v/>
      </c>
    </row>
    <row r="331" spans="1:16">
      <c r="A331" s="21" t="s">
        <v>25</v>
      </c>
      <c r="B331" s="21" t="s">
        <v>56</v>
      </c>
      <c r="C331" s="21" t="s">
        <v>57</v>
      </c>
      <c r="D331" s="22">
        <v>42201</v>
      </c>
      <c r="E331" s="21">
        <v>86.66</v>
      </c>
      <c r="F331" s="21" t="s">
        <v>136</v>
      </c>
      <c r="G331" s="21">
        <v>2.0099999999999998</v>
      </c>
      <c r="H331" s="21">
        <v>84.65</v>
      </c>
      <c r="I331">
        <f t="shared" si="40"/>
        <v>2.0499999999999998</v>
      </c>
      <c r="J331">
        <f t="shared" si="41"/>
        <v>3.87</v>
      </c>
      <c r="K331">
        <f t="shared" si="42"/>
        <v>82.79</v>
      </c>
      <c r="L331">
        <f t="shared" si="43"/>
        <v>84.61</v>
      </c>
      <c r="M331">
        <f t="shared" si="44"/>
        <v>1.8199999999999932</v>
      </c>
      <c r="N331">
        <f t="shared" si="45"/>
        <v>80.060000000000016</v>
      </c>
      <c r="O331">
        <f t="shared" si="46"/>
        <v>87.339999999999989</v>
      </c>
      <c r="P331" t="str">
        <f t="shared" si="47"/>
        <v/>
      </c>
    </row>
    <row r="332" spans="1:16">
      <c r="A332" s="21" t="s">
        <v>25</v>
      </c>
      <c r="B332" s="21" t="s">
        <v>56</v>
      </c>
      <c r="C332" s="21" t="s">
        <v>57</v>
      </c>
      <c r="D332" s="22">
        <v>42325</v>
      </c>
      <c r="E332" s="21">
        <v>86.66</v>
      </c>
      <c r="F332" s="21" t="s">
        <v>136</v>
      </c>
      <c r="G332" s="21">
        <v>3.98</v>
      </c>
      <c r="H332" s="21">
        <v>82.68</v>
      </c>
      <c r="I332">
        <f t="shared" si="40"/>
        <v>2.0499999999999998</v>
      </c>
      <c r="J332">
        <f t="shared" si="41"/>
        <v>3.87</v>
      </c>
      <c r="K332">
        <f t="shared" si="42"/>
        <v>82.79</v>
      </c>
      <c r="L332">
        <f t="shared" si="43"/>
        <v>84.61</v>
      </c>
      <c r="M332">
        <f t="shared" si="44"/>
        <v>1.8199999999999932</v>
      </c>
      <c r="N332">
        <f t="shared" si="45"/>
        <v>80.060000000000016</v>
      </c>
      <c r="O332">
        <f t="shared" si="46"/>
        <v>87.339999999999989</v>
      </c>
      <c r="P332" t="str">
        <f t="shared" si="47"/>
        <v/>
      </c>
    </row>
    <row r="333" spans="1:16">
      <c r="A333" s="21" t="s">
        <v>25</v>
      </c>
      <c r="B333" s="21" t="s">
        <v>56</v>
      </c>
      <c r="C333" s="21" t="s">
        <v>57</v>
      </c>
      <c r="D333" s="22">
        <v>42418</v>
      </c>
      <c r="E333" s="21">
        <v>86.66</v>
      </c>
      <c r="F333" s="21" t="s">
        <v>136</v>
      </c>
      <c r="G333" s="21">
        <v>4.1900000000000004</v>
      </c>
      <c r="H333" s="21">
        <v>82.47</v>
      </c>
      <c r="I333">
        <f t="shared" si="40"/>
        <v>2.0499999999999998</v>
      </c>
      <c r="J333">
        <f t="shared" si="41"/>
        <v>3.87</v>
      </c>
      <c r="K333">
        <f t="shared" si="42"/>
        <v>82.79</v>
      </c>
      <c r="L333">
        <f t="shared" si="43"/>
        <v>84.61</v>
      </c>
      <c r="M333">
        <f t="shared" si="44"/>
        <v>1.8199999999999932</v>
      </c>
      <c r="N333">
        <f t="shared" si="45"/>
        <v>80.060000000000016</v>
      </c>
      <c r="O333">
        <f t="shared" si="46"/>
        <v>87.339999999999989</v>
      </c>
      <c r="P333" t="str">
        <f t="shared" si="47"/>
        <v/>
      </c>
    </row>
    <row r="334" spans="1:16">
      <c r="A334" s="21" t="s">
        <v>25</v>
      </c>
      <c r="B334" s="21" t="s">
        <v>56</v>
      </c>
      <c r="C334" s="21" t="s">
        <v>57</v>
      </c>
      <c r="D334" s="22">
        <v>42522</v>
      </c>
      <c r="E334" s="21">
        <v>86.66</v>
      </c>
      <c r="F334" s="21" t="s">
        <v>136</v>
      </c>
      <c r="G334" s="21">
        <v>2.04</v>
      </c>
      <c r="H334" s="21">
        <v>84.62</v>
      </c>
      <c r="I334">
        <f t="shared" si="40"/>
        <v>2.0499999999999998</v>
      </c>
      <c r="J334">
        <f t="shared" si="41"/>
        <v>3.87</v>
      </c>
      <c r="K334">
        <f t="shared" si="42"/>
        <v>82.79</v>
      </c>
      <c r="L334">
        <f t="shared" si="43"/>
        <v>84.61</v>
      </c>
      <c r="M334">
        <f t="shared" si="44"/>
        <v>1.8199999999999932</v>
      </c>
      <c r="N334">
        <f t="shared" si="45"/>
        <v>80.060000000000016</v>
      </c>
      <c r="O334">
        <f t="shared" si="46"/>
        <v>87.339999999999989</v>
      </c>
      <c r="P334" t="str">
        <f t="shared" si="47"/>
        <v/>
      </c>
    </row>
    <row r="335" spans="1:16">
      <c r="A335" s="21" t="s">
        <v>25</v>
      </c>
      <c r="B335" s="21" t="s">
        <v>56</v>
      </c>
      <c r="C335" s="21" t="s">
        <v>57</v>
      </c>
      <c r="D335" s="22">
        <v>42593</v>
      </c>
      <c r="E335" s="21">
        <v>86.66</v>
      </c>
      <c r="F335" s="21" t="s">
        <v>136</v>
      </c>
      <c r="G335" s="21">
        <v>1.92</v>
      </c>
      <c r="H335" s="21">
        <v>84.74</v>
      </c>
      <c r="I335">
        <f t="shared" si="40"/>
        <v>2.0499999999999998</v>
      </c>
      <c r="J335">
        <f t="shared" si="41"/>
        <v>3.87</v>
      </c>
      <c r="K335">
        <f t="shared" si="42"/>
        <v>82.79</v>
      </c>
      <c r="L335">
        <f t="shared" si="43"/>
        <v>84.61</v>
      </c>
      <c r="M335">
        <f t="shared" si="44"/>
        <v>1.8199999999999932</v>
      </c>
      <c r="N335">
        <f t="shared" si="45"/>
        <v>80.060000000000016</v>
      </c>
      <c r="O335">
        <f t="shared" si="46"/>
        <v>87.339999999999989</v>
      </c>
      <c r="P335" t="str">
        <f t="shared" si="47"/>
        <v/>
      </c>
    </row>
    <row r="336" spans="1:16">
      <c r="A336" s="21" t="s">
        <v>25</v>
      </c>
      <c r="B336" s="21" t="s">
        <v>56</v>
      </c>
      <c r="C336" s="21" t="s">
        <v>57</v>
      </c>
      <c r="D336" s="22">
        <v>42703</v>
      </c>
      <c r="E336" s="21">
        <v>86.66</v>
      </c>
      <c r="F336" s="21" t="s">
        <v>136</v>
      </c>
      <c r="G336" s="21">
        <v>3.59</v>
      </c>
      <c r="H336" s="21">
        <v>83.07</v>
      </c>
      <c r="I336">
        <f t="shared" si="40"/>
        <v>2.0499999999999998</v>
      </c>
      <c r="J336">
        <f t="shared" si="41"/>
        <v>3.87</v>
      </c>
      <c r="K336">
        <f t="shared" si="42"/>
        <v>82.79</v>
      </c>
      <c r="L336">
        <f t="shared" si="43"/>
        <v>84.61</v>
      </c>
      <c r="M336">
        <f t="shared" si="44"/>
        <v>1.8199999999999932</v>
      </c>
      <c r="N336">
        <f t="shared" si="45"/>
        <v>80.060000000000016</v>
      </c>
      <c r="O336">
        <f t="shared" si="46"/>
        <v>87.339999999999989</v>
      </c>
      <c r="P336" t="str">
        <f t="shared" si="47"/>
        <v/>
      </c>
    </row>
    <row r="337" spans="1:16">
      <c r="A337" s="21" t="s">
        <v>25</v>
      </c>
      <c r="B337" s="21" t="s">
        <v>56</v>
      </c>
      <c r="C337" s="21" t="s">
        <v>57</v>
      </c>
      <c r="D337" s="22">
        <v>42787</v>
      </c>
      <c r="E337" s="21">
        <v>86.66</v>
      </c>
      <c r="F337" s="21" t="s">
        <v>136</v>
      </c>
      <c r="G337" s="21">
        <v>3.87</v>
      </c>
      <c r="H337" s="21">
        <v>82.79</v>
      </c>
      <c r="I337">
        <f t="shared" si="40"/>
        <v>2.0499999999999998</v>
      </c>
      <c r="J337">
        <f t="shared" si="41"/>
        <v>3.87</v>
      </c>
      <c r="K337">
        <f t="shared" si="42"/>
        <v>82.79</v>
      </c>
      <c r="L337">
        <f t="shared" si="43"/>
        <v>84.61</v>
      </c>
      <c r="M337">
        <f t="shared" si="44"/>
        <v>1.8199999999999932</v>
      </c>
      <c r="N337">
        <f t="shared" si="45"/>
        <v>80.060000000000016</v>
      </c>
      <c r="O337">
        <f t="shared" si="46"/>
        <v>87.339999999999989</v>
      </c>
      <c r="P337" t="str">
        <f t="shared" si="47"/>
        <v/>
      </c>
    </row>
    <row r="338" spans="1:16">
      <c r="A338" s="21" t="s">
        <v>25</v>
      </c>
      <c r="B338" s="21" t="s">
        <v>56</v>
      </c>
      <c r="C338" s="21" t="s">
        <v>57</v>
      </c>
      <c r="D338" s="22">
        <v>42872</v>
      </c>
      <c r="E338" s="21">
        <v>86.66</v>
      </c>
      <c r="F338" s="21" t="s">
        <v>136</v>
      </c>
      <c r="G338" s="21">
        <v>2.77</v>
      </c>
      <c r="H338" s="21">
        <v>83.89</v>
      </c>
      <c r="I338">
        <f t="shared" si="40"/>
        <v>2.0499999999999998</v>
      </c>
      <c r="J338">
        <f t="shared" si="41"/>
        <v>3.87</v>
      </c>
      <c r="K338">
        <f t="shared" si="42"/>
        <v>82.79</v>
      </c>
      <c r="L338">
        <f t="shared" si="43"/>
        <v>84.61</v>
      </c>
      <c r="M338">
        <f t="shared" si="44"/>
        <v>1.8199999999999932</v>
      </c>
      <c r="N338">
        <f t="shared" si="45"/>
        <v>80.060000000000016</v>
      </c>
      <c r="O338">
        <f t="shared" si="46"/>
        <v>87.339999999999989</v>
      </c>
      <c r="P338" t="str">
        <f t="shared" si="47"/>
        <v/>
      </c>
    </row>
    <row r="339" spans="1:16">
      <c r="A339" s="21" t="s">
        <v>25</v>
      </c>
      <c r="B339" s="21" t="s">
        <v>56</v>
      </c>
      <c r="C339" s="21" t="s">
        <v>57</v>
      </c>
      <c r="D339" s="22">
        <v>42963</v>
      </c>
      <c r="E339" s="21">
        <v>86.66</v>
      </c>
      <c r="F339" s="21" t="s">
        <v>136</v>
      </c>
      <c r="G339" s="21">
        <v>2.2599999999999998</v>
      </c>
      <c r="H339" s="21">
        <v>84.4</v>
      </c>
      <c r="I339">
        <f t="shared" si="40"/>
        <v>2.0499999999999998</v>
      </c>
      <c r="J339">
        <f t="shared" si="41"/>
        <v>3.87</v>
      </c>
      <c r="K339">
        <f t="shared" si="42"/>
        <v>82.79</v>
      </c>
      <c r="L339">
        <f t="shared" si="43"/>
        <v>84.61</v>
      </c>
      <c r="M339">
        <f t="shared" si="44"/>
        <v>1.8199999999999932</v>
      </c>
      <c r="N339">
        <f t="shared" si="45"/>
        <v>80.060000000000016</v>
      </c>
      <c r="O339">
        <f t="shared" si="46"/>
        <v>87.339999999999989</v>
      </c>
      <c r="P339" t="str">
        <f t="shared" si="47"/>
        <v/>
      </c>
    </row>
    <row r="340" spans="1:16">
      <c r="A340" s="21" t="s">
        <v>25</v>
      </c>
      <c r="B340" s="21" t="s">
        <v>56</v>
      </c>
      <c r="C340" s="21" t="s">
        <v>57</v>
      </c>
      <c r="D340" s="22">
        <v>43045</v>
      </c>
      <c r="E340" s="21">
        <v>86.66</v>
      </c>
      <c r="F340" s="21" t="s">
        <v>136</v>
      </c>
      <c r="G340" s="21">
        <v>4.0199999999999996</v>
      </c>
      <c r="H340" s="21">
        <v>82.64</v>
      </c>
      <c r="I340">
        <f t="shared" si="40"/>
        <v>2.0499999999999998</v>
      </c>
      <c r="J340">
        <f t="shared" si="41"/>
        <v>3.87</v>
      </c>
      <c r="K340">
        <f t="shared" si="42"/>
        <v>82.79</v>
      </c>
      <c r="L340">
        <f t="shared" si="43"/>
        <v>84.61</v>
      </c>
      <c r="M340">
        <f t="shared" si="44"/>
        <v>1.8199999999999932</v>
      </c>
      <c r="N340">
        <f t="shared" si="45"/>
        <v>80.060000000000016</v>
      </c>
      <c r="O340">
        <f t="shared" si="46"/>
        <v>87.339999999999989</v>
      </c>
      <c r="P340" t="str">
        <f t="shared" si="47"/>
        <v/>
      </c>
    </row>
    <row r="341" spans="1:16">
      <c r="A341" s="21" t="s">
        <v>25</v>
      </c>
      <c r="B341" s="21" t="s">
        <v>56</v>
      </c>
      <c r="C341" s="21" t="s">
        <v>57</v>
      </c>
      <c r="D341" s="22">
        <v>43152</v>
      </c>
      <c r="E341" s="21">
        <v>86.66</v>
      </c>
      <c r="F341" s="21" t="s">
        <v>136</v>
      </c>
      <c r="G341" s="21">
        <v>4.12</v>
      </c>
      <c r="H341" s="21">
        <v>82.54</v>
      </c>
      <c r="I341">
        <f t="shared" si="40"/>
        <v>2.0499999999999998</v>
      </c>
      <c r="J341">
        <f t="shared" si="41"/>
        <v>3.87</v>
      </c>
      <c r="K341">
        <f t="shared" si="42"/>
        <v>82.79</v>
      </c>
      <c r="L341">
        <f t="shared" si="43"/>
        <v>84.61</v>
      </c>
      <c r="M341">
        <f t="shared" si="44"/>
        <v>1.8199999999999932</v>
      </c>
      <c r="N341">
        <f t="shared" si="45"/>
        <v>80.060000000000016</v>
      </c>
      <c r="O341">
        <f t="shared" si="46"/>
        <v>87.339999999999989</v>
      </c>
      <c r="P341" t="str">
        <f t="shared" si="47"/>
        <v/>
      </c>
    </row>
    <row r="342" spans="1:16">
      <c r="A342" s="21" t="s">
        <v>25</v>
      </c>
      <c r="B342" s="21" t="s">
        <v>56</v>
      </c>
      <c r="C342" s="21" t="s">
        <v>57</v>
      </c>
      <c r="D342" s="22">
        <v>43235</v>
      </c>
      <c r="E342" s="21">
        <v>86.66</v>
      </c>
      <c r="F342" s="21" t="s">
        <v>136</v>
      </c>
      <c r="G342" s="21">
        <v>3.19</v>
      </c>
      <c r="H342" s="21">
        <v>83.47</v>
      </c>
      <c r="I342">
        <f t="shared" si="40"/>
        <v>2.0499999999999998</v>
      </c>
      <c r="J342">
        <f t="shared" si="41"/>
        <v>3.87</v>
      </c>
      <c r="K342">
        <f t="shared" si="42"/>
        <v>82.79</v>
      </c>
      <c r="L342">
        <f t="shared" si="43"/>
        <v>84.61</v>
      </c>
      <c r="M342">
        <f t="shared" si="44"/>
        <v>1.8199999999999932</v>
      </c>
      <c r="N342">
        <f t="shared" si="45"/>
        <v>80.060000000000016</v>
      </c>
      <c r="O342">
        <f t="shared" si="46"/>
        <v>87.339999999999989</v>
      </c>
      <c r="P342" t="str">
        <f t="shared" si="47"/>
        <v/>
      </c>
    </row>
    <row r="343" spans="1:16">
      <c r="A343" s="21" t="s">
        <v>25</v>
      </c>
      <c r="B343" s="21" t="s">
        <v>56</v>
      </c>
      <c r="C343" s="21" t="s">
        <v>57</v>
      </c>
      <c r="D343" s="22">
        <v>43297</v>
      </c>
      <c r="E343" s="21">
        <v>86.66</v>
      </c>
      <c r="F343" s="21" t="s">
        <v>136</v>
      </c>
      <c r="G343" s="21">
        <v>2.0499999999999998</v>
      </c>
      <c r="H343" s="21">
        <v>84.61</v>
      </c>
      <c r="I343">
        <f t="shared" si="40"/>
        <v>2.0499999999999998</v>
      </c>
      <c r="J343">
        <f t="shared" si="41"/>
        <v>3.87</v>
      </c>
      <c r="K343">
        <f t="shared" si="42"/>
        <v>82.79</v>
      </c>
      <c r="L343">
        <f t="shared" si="43"/>
        <v>84.61</v>
      </c>
      <c r="M343">
        <f t="shared" si="44"/>
        <v>1.8199999999999932</v>
      </c>
      <c r="N343">
        <f t="shared" si="45"/>
        <v>80.060000000000016</v>
      </c>
      <c r="O343">
        <f t="shared" si="46"/>
        <v>87.339999999999989</v>
      </c>
      <c r="P343" t="str">
        <f t="shared" si="47"/>
        <v/>
      </c>
    </row>
    <row r="344" spans="1:16">
      <c r="A344" s="21" t="s">
        <v>25</v>
      </c>
      <c r="B344" s="21" t="s">
        <v>56</v>
      </c>
      <c r="C344" s="21" t="s">
        <v>57</v>
      </c>
      <c r="D344" s="22">
        <v>43402</v>
      </c>
      <c r="E344" s="21">
        <v>86.66</v>
      </c>
      <c r="F344" s="21" t="s">
        <v>136</v>
      </c>
      <c r="G344" s="21">
        <v>3.68</v>
      </c>
      <c r="H344" s="21">
        <v>82.98</v>
      </c>
      <c r="I344">
        <f t="shared" si="40"/>
        <v>2.0499999999999998</v>
      </c>
      <c r="J344">
        <f t="shared" si="41"/>
        <v>3.87</v>
      </c>
      <c r="K344">
        <f t="shared" si="42"/>
        <v>82.79</v>
      </c>
      <c r="L344">
        <f t="shared" si="43"/>
        <v>84.61</v>
      </c>
      <c r="M344">
        <f t="shared" si="44"/>
        <v>1.8199999999999932</v>
      </c>
      <c r="N344">
        <f t="shared" si="45"/>
        <v>80.060000000000016</v>
      </c>
      <c r="O344">
        <f t="shared" si="46"/>
        <v>87.339999999999989</v>
      </c>
      <c r="P344" t="str">
        <f t="shared" si="47"/>
        <v/>
      </c>
    </row>
    <row r="345" spans="1:16">
      <c r="A345" s="21" t="s">
        <v>25</v>
      </c>
      <c r="B345" s="21" t="s">
        <v>56</v>
      </c>
      <c r="C345" s="21" t="s">
        <v>57</v>
      </c>
      <c r="D345" s="22">
        <v>43515</v>
      </c>
      <c r="E345" s="21">
        <v>86.66</v>
      </c>
      <c r="F345" s="21" t="s">
        <v>136</v>
      </c>
      <c r="G345" s="21">
        <v>4</v>
      </c>
      <c r="H345" s="21">
        <v>82.66</v>
      </c>
      <c r="I345">
        <f t="shared" si="40"/>
        <v>2.0499999999999998</v>
      </c>
      <c r="J345">
        <f t="shared" si="41"/>
        <v>3.87</v>
      </c>
      <c r="K345">
        <f t="shared" si="42"/>
        <v>82.79</v>
      </c>
      <c r="L345">
        <f t="shared" si="43"/>
        <v>84.61</v>
      </c>
      <c r="M345">
        <f t="shared" si="44"/>
        <v>1.8199999999999932</v>
      </c>
      <c r="N345">
        <f t="shared" si="45"/>
        <v>80.060000000000016</v>
      </c>
      <c r="O345">
        <f t="shared" si="46"/>
        <v>87.339999999999989</v>
      </c>
      <c r="P345" t="str">
        <f t="shared" si="47"/>
        <v/>
      </c>
    </row>
    <row r="346" spans="1:16">
      <c r="A346" s="21" t="s">
        <v>25</v>
      </c>
      <c r="B346" s="21" t="s">
        <v>56</v>
      </c>
      <c r="C346" s="21" t="s">
        <v>57</v>
      </c>
      <c r="D346" s="22">
        <v>43578</v>
      </c>
      <c r="E346" s="21">
        <v>86.66</v>
      </c>
      <c r="F346" s="21" t="s">
        <v>136</v>
      </c>
      <c r="G346" s="21">
        <v>4.21</v>
      </c>
      <c r="H346" s="21">
        <v>82.45</v>
      </c>
      <c r="I346">
        <f t="shared" si="40"/>
        <v>2.0499999999999998</v>
      </c>
      <c r="J346">
        <f t="shared" si="41"/>
        <v>3.87</v>
      </c>
      <c r="K346">
        <f t="shared" si="42"/>
        <v>82.79</v>
      </c>
      <c r="L346">
        <f t="shared" si="43"/>
        <v>84.61</v>
      </c>
      <c r="M346">
        <f t="shared" si="44"/>
        <v>1.8199999999999932</v>
      </c>
      <c r="N346">
        <f t="shared" si="45"/>
        <v>80.060000000000016</v>
      </c>
      <c r="O346">
        <f t="shared" si="46"/>
        <v>87.339999999999989</v>
      </c>
      <c r="P346" t="str">
        <f t="shared" si="47"/>
        <v/>
      </c>
    </row>
    <row r="347" spans="1:16">
      <c r="A347" s="21" t="s">
        <v>25</v>
      </c>
      <c r="B347" s="21" t="s">
        <v>56</v>
      </c>
      <c r="C347" s="21" t="s">
        <v>57</v>
      </c>
      <c r="D347" s="22">
        <v>43704</v>
      </c>
      <c r="E347" s="21">
        <v>86.66</v>
      </c>
      <c r="F347" s="21" t="s">
        <v>136</v>
      </c>
      <c r="G347" s="21">
        <v>1.77</v>
      </c>
      <c r="H347" s="21">
        <v>84.89</v>
      </c>
      <c r="I347">
        <f t="shared" si="40"/>
        <v>2.0499999999999998</v>
      </c>
      <c r="J347">
        <f t="shared" si="41"/>
        <v>3.87</v>
      </c>
      <c r="K347">
        <f t="shared" si="42"/>
        <v>82.79</v>
      </c>
      <c r="L347">
        <f t="shared" si="43"/>
        <v>84.61</v>
      </c>
      <c r="M347">
        <f t="shared" si="44"/>
        <v>1.8199999999999932</v>
      </c>
      <c r="N347">
        <f t="shared" si="45"/>
        <v>80.060000000000016</v>
      </c>
      <c r="O347">
        <f t="shared" si="46"/>
        <v>87.339999999999989</v>
      </c>
      <c r="P347" t="str">
        <f t="shared" si="47"/>
        <v/>
      </c>
    </row>
    <row r="348" spans="1:16">
      <c r="A348" s="21" t="s">
        <v>25</v>
      </c>
      <c r="B348" s="21" t="s">
        <v>56</v>
      </c>
      <c r="C348" s="21" t="s">
        <v>57</v>
      </c>
      <c r="D348" s="22">
        <v>43759</v>
      </c>
      <c r="E348" s="21">
        <v>86.66</v>
      </c>
      <c r="F348" s="21" t="s">
        <v>136</v>
      </c>
      <c r="G348" s="21">
        <v>3.61</v>
      </c>
      <c r="H348" s="21">
        <v>83.05</v>
      </c>
      <c r="I348">
        <f t="shared" si="40"/>
        <v>2.0499999999999998</v>
      </c>
      <c r="J348">
        <f t="shared" si="41"/>
        <v>3.87</v>
      </c>
      <c r="K348">
        <f t="shared" si="42"/>
        <v>82.79</v>
      </c>
      <c r="L348">
        <f t="shared" si="43"/>
        <v>84.61</v>
      </c>
      <c r="M348">
        <f t="shared" si="44"/>
        <v>1.8199999999999932</v>
      </c>
      <c r="N348">
        <f t="shared" si="45"/>
        <v>80.060000000000016</v>
      </c>
      <c r="O348">
        <f t="shared" si="46"/>
        <v>87.339999999999989</v>
      </c>
      <c r="P348" t="str">
        <f t="shared" si="47"/>
        <v/>
      </c>
    </row>
    <row r="349" spans="1:16">
      <c r="A349" s="21" t="s">
        <v>25</v>
      </c>
      <c r="B349" s="21" t="s">
        <v>56</v>
      </c>
      <c r="C349" s="21" t="s">
        <v>57</v>
      </c>
      <c r="D349" s="22">
        <v>44006</v>
      </c>
      <c r="E349" s="21">
        <v>86.66</v>
      </c>
      <c r="F349" s="21" t="s">
        <v>136</v>
      </c>
      <c r="G349" s="21">
        <v>1.1200000000000001</v>
      </c>
      <c r="H349" s="21">
        <v>85.54</v>
      </c>
      <c r="I349">
        <f t="shared" si="40"/>
        <v>2.0499999999999998</v>
      </c>
      <c r="J349">
        <f t="shared" si="41"/>
        <v>3.87</v>
      </c>
      <c r="K349">
        <f t="shared" si="42"/>
        <v>82.79</v>
      </c>
      <c r="L349">
        <f t="shared" si="43"/>
        <v>84.61</v>
      </c>
      <c r="M349">
        <f t="shared" si="44"/>
        <v>1.8199999999999932</v>
      </c>
      <c r="N349">
        <f t="shared" si="45"/>
        <v>80.060000000000016</v>
      </c>
      <c r="O349">
        <f t="shared" si="46"/>
        <v>87.339999999999989</v>
      </c>
      <c r="P349" t="str">
        <f t="shared" si="47"/>
        <v/>
      </c>
    </row>
    <row r="350" spans="1:16">
      <c r="A350" s="21" t="s">
        <v>25</v>
      </c>
      <c r="B350" s="21" t="s">
        <v>56</v>
      </c>
      <c r="C350" s="21" t="s">
        <v>57</v>
      </c>
      <c r="D350" s="22">
        <v>44069</v>
      </c>
      <c r="E350" s="21">
        <v>86.66</v>
      </c>
      <c r="F350" s="21" t="s">
        <v>136</v>
      </c>
      <c r="G350" s="21">
        <v>1.43</v>
      </c>
      <c r="H350" s="21">
        <v>85.23</v>
      </c>
      <c r="I350">
        <f t="shared" si="40"/>
        <v>2.0499999999999998</v>
      </c>
      <c r="J350">
        <f t="shared" si="41"/>
        <v>3.87</v>
      </c>
      <c r="K350">
        <f t="shared" si="42"/>
        <v>82.79</v>
      </c>
      <c r="L350">
        <f t="shared" si="43"/>
        <v>84.61</v>
      </c>
      <c r="M350">
        <f t="shared" si="44"/>
        <v>1.8199999999999932</v>
      </c>
      <c r="N350">
        <f t="shared" si="45"/>
        <v>80.060000000000016</v>
      </c>
      <c r="O350">
        <f t="shared" si="46"/>
        <v>87.339999999999989</v>
      </c>
      <c r="P350" t="str">
        <f t="shared" si="47"/>
        <v/>
      </c>
    </row>
    <row r="351" spans="1:16">
      <c r="A351" s="21" t="s">
        <v>25</v>
      </c>
      <c r="B351" s="21" t="s">
        <v>56</v>
      </c>
      <c r="C351" s="21" t="s">
        <v>57</v>
      </c>
      <c r="D351" s="22">
        <v>44132</v>
      </c>
      <c r="E351" s="21">
        <v>86.66</v>
      </c>
      <c r="F351" s="21" t="s">
        <v>136</v>
      </c>
      <c r="G351" s="21">
        <v>3.3</v>
      </c>
      <c r="H351" s="21">
        <v>83.36</v>
      </c>
      <c r="I351">
        <f t="shared" si="40"/>
        <v>2.0499999999999998</v>
      </c>
      <c r="J351">
        <f t="shared" si="41"/>
        <v>3.87</v>
      </c>
      <c r="K351">
        <f t="shared" si="42"/>
        <v>82.79</v>
      </c>
      <c r="L351">
        <f t="shared" si="43"/>
        <v>84.61</v>
      </c>
      <c r="M351">
        <f t="shared" si="44"/>
        <v>1.8199999999999932</v>
      </c>
      <c r="N351">
        <f t="shared" si="45"/>
        <v>80.060000000000016</v>
      </c>
      <c r="O351">
        <f t="shared" si="46"/>
        <v>87.339999999999989</v>
      </c>
      <c r="P351" t="str">
        <f t="shared" si="47"/>
        <v/>
      </c>
    </row>
    <row r="352" spans="1:16">
      <c r="A352" s="21" t="s">
        <v>25</v>
      </c>
      <c r="B352" s="21" t="s">
        <v>56</v>
      </c>
      <c r="C352" s="21" t="s">
        <v>57</v>
      </c>
      <c r="D352" s="22">
        <v>44280</v>
      </c>
      <c r="E352" s="21">
        <v>86.66</v>
      </c>
      <c r="F352" s="21" t="s">
        <v>136</v>
      </c>
      <c r="G352" s="21">
        <v>2.08</v>
      </c>
      <c r="H352" s="21">
        <v>84.58</v>
      </c>
      <c r="I352">
        <f t="shared" si="40"/>
        <v>2.0499999999999998</v>
      </c>
      <c r="J352">
        <f t="shared" si="41"/>
        <v>3.87</v>
      </c>
      <c r="K352">
        <f t="shared" si="42"/>
        <v>82.79</v>
      </c>
      <c r="L352">
        <f t="shared" si="43"/>
        <v>84.61</v>
      </c>
      <c r="M352">
        <f t="shared" si="44"/>
        <v>1.8199999999999932</v>
      </c>
      <c r="N352">
        <f t="shared" si="45"/>
        <v>80.060000000000016</v>
      </c>
      <c r="O352">
        <f t="shared" si="46"/>
        <v>87.339999999999989</v>
      </c>
      <c r="P352" t="str">
        <f t="shared" si="47"/>
        <v/>
      </c>
    </row>
    <row r="353" spans="1:16">
      <c r="A353" s="21" t="s">
        <v>25</v>
      </c>
      <c r="B353" s="21" t="s">
        <v>153</v>
      </c>
      <c r="C353" s="21" t="s">
        <v>62</v>
      </c>
      <c r="D353" s="22">
        <v>39454</v>
      </c>
      <c r="E353" s="21">
        <v>100.934</v>
      </c>
      <c r="F353" s="21" t="s">
        <v>136</v>
      </c>
      <c r="G353" s="21">
        <v>19.98</v>
      </c>
      <c r="H353" s="21">
        <v>80.953999999999994</v>
      </c>
      <c r="I353">
        <f t="shared" si="40"/>
        <v>19.7</v>
      </c>
      <c r="J353">
        <f t="shared" si="41"/>
        <v>20.942499999999999</v>
      </c>
      <c r="K353">
        <f t="shared" si="42"/>
        <v>79.991500000000002</v>
      </c>
      <c r="L353">
        <f t="shared" si="43"/>
        <v>81.233999999999995</v>
      </c>
      <c r="M353">
        <f t="shared" si="44"/>
        <v>1.2424999999999926</v>
      </c>
      <c r="N353">
        <f t="shared" si="45"/>
        <v>78.12775000000002</v>
      </c>
      <c r="O353">
        <f t="shared" si="46"/>
        <v>83.097749999999991</v>
      </c>
      <c r="P353" t="str">
        <f t="shared" si="47"/>
        <v/>
      </c>
    </row>
    <row r="354" spans="1:16">
      <c r="A354" s="21" t="s">
        <v>25</v>
      </c>
      <c r="B354" s="21" t="s">
        <v>153</v>
      </c>
      <c r="C354" s="21" t="s">
        <v>62</v>
      </c>
      <c r="D354" s="22">
        <v>39484</v>
      </c>
      <c r="E354" s="21">
        <v>100.934</v>
      </c>
      <c r="F354" s="21" t="s">
        <v>136</v>
      </c>
      <c r="G354" s="21">
        <v>20.3</v>
      </c>
      <c r="H354" s="21">
        <v>80.634</v>
      </c>
      <c r="I354">
        <f t="shared" si="40"/>
        <v>19.7</v>
      </c>
      <c r="J354">
        <f t="shared" si="41"/>
        <v>20.942499999999999</v>
      </c>
      <c r="K354">
        <f t="shared" si="42"/>
        <v>79.991500000000002</v>
      </c>
      <c r="L354">
        <f t="shared" si="43"/>
        <v>81.233999999999995</v>
      </c>
      <c r="M354">
        <f t="shared" si="44"/>
        <v>1.2424999999999926</v>
      </c>
      <c r="N354">
        <f t="shared" si="45"/>
        <v>78.12775000000002</v>
      </c>
      <c r="O354">
        <f t="shared" si="46"/>
        <v>83.097749999999991</v>
      </c>
      <c r="P354" t="str">
        <f t="shared" si="47"/>
        <v/>
      </c>
    </row>
    <row r="355" spans="1:16">
      <c r="A355" s="21" t="s">
        <v>25</v>
      </c>
      <c r="B355" s="21" t="s">
        <v>153</v>
      </c>
      <c r="C355" s="21" t="s">
        <v>62</v>
      </c>
      <c r="D355" s="22">
        <v>39512</v>
      </c>
      <c r="E355" s="21">
        <v>100.934</v>
      </c>
      <c r="F355" s="21" t="s">
        <v>136</v>
      </c>
      <c r="G355" s="21">
        <v>20.55</v>
      </c>
      <c r="H355" s="21">
        <v>80.384</v>
      </c>
      <c r="I355">
        <f t="shared" si="40"/>
        <v>19.7</v>
      </c>
      <c r="J355">
        <f t="shared" si="41"/>
        <v>20.942499999999999</v>
      </c>
      <c r="K355">
        <f t="shared" si="42"/>
        <v>79.991500000000002</v>
      </c>
      <c r="L355">
        <f t="shared" si="43"/>
        <v>81.233999999999995</v>
      </c>
      <c r="M355">
        <f t="shared" si="44"/>
        <v>1.2424999999999926</v>
      </c>
      <c r="N355">
        <f t="shared" si="45"/>
        <v>78.12775000000002</v>
      </c>
      <c r="O355">
        <f t="shared" si="46"/>
        <v>83.097749999999991</v>
      </c>
      <c r="P355" t="str">
        <f t="shared" si="47"/>
        <v/>
      </c>
    </row>
    <row r="356" spans="1:16">
      <c r="A356" s="21" t="s">
        <v>25</v>
      </c>
      <c r="B356" s="21" t="s">
        <v>153</v>
      </c>
      <c r="C356" s="21" t="s">
        <v>62</v>
      </c>
      <c r="D356" s="22">
        <v>39545</v>
      </c>
      <c r="E356" s="21">
        <v>100.934</v>
      </c>
      <c r="F356" s="21" t="s">
        <v>136</v>
      </c>
      <c r="G356" s="21">
        <v>20.72</v>
      </c>
      <c r="H356" s="21">
        <v>80.213999999999999</v>
      </c>
      <c r="I356">
        <f t="shared" si="40"/>
        <v>19.7</v>
      </c>
      <c r="J356">
        <f t="shared" si="41"/>
        <v>20.942499999999999</v>
      </c>
      <c r="K356">
        <f t="shared" si="42"/>
        <v>79.991500000000002</v>
      </c>
      <c r="L356">
        <f t="shared" si="43"/>
        <v>81.233999999999995</v>
      </c>
      <c r="M356">
        <f t="shared" si="44"/>
        <v>1.2424999999999926</v>
      </c>
      <c r="N356">
        <f t="shared" si="45"/>
        <v>78.12775000000002</v>
      </c>
      <c r="O356">
        <f t="shared" si="46"/>
        <v>83.097749999999991</v>
      </c>
      <c r="P356" t="str">
        <f t="shared" si="47"/>
        <v/>
      </c>
    </row>
    <row r="357" spans="1:16">
      <c r="A357" s="21" t="s">
        <v>25</v>
      </c>
      <c r="B357" s="21" t="s">
        <v>153</v>
      </c>
      <c r="C357" s="21" t="s">
        <v>62</v>
      </c>
      <c r="D357" s="22">
        <v>39573</v>
      </c>
      <c r="E357" s="21">
        <v>100.934</v>
      </c>
      <c r="F357" s="21" t="s">
        <v>136</v>
      </c>
      <c r="G357" s="21">
        <v>20.8</v>
      </c>
      <c r="H357" s="21">
        <v>80.134</v>
      </c>
      <c r="I357">
        <f t="shared" si="40"/>
        <v>19.7</v>
      </c>
      <c r="J357">
        <f t="shared" si="41"/>
        <v>20.942499999999999</v>
      </c>
      <c r="K357">
        <f t="shared" si="42"/>
        <v>79.991500000000002</v>
      </c>
      <c r="L357">
        <f t="shared" si="43"/>
        <v>81.233999999999995</v>
      </c>
      <c r="M357">
        <f t="shared" si="44"/>
        <v>1.2424999999999926</v>
      </c>
      <c r="N357">
        <f t="shared" si="45"/>
        <v>78.12775000000002</v>
      </c>
      <c r="O357">
        <f t="shared" si="46"/>
        <v>83.097749999999991</v>
      </c>
      <c r="P357" t="str">
        <f t="shared" si="47"/>
        <v/>
      </c>
    </row>
    <row r="358" spans="1:16">
      <c r="A358" s="21" t="s">
        <v>25</v>
      </c>
      <c r="B358" s="21" t="s">
        <v>153</v>
      </c>
      <c r="C358" s="21" t="s">
        <v>62</v>
      </c>
      <c r="D358" s="22">
        <v>39604</v>
      </c>
      <c r="E358" s="21">
        <v>100.934</v>
      </c>
      <c r="F358" s="21" t="s">
        <v>136</v>
      </c>
      <c r="G358" s="21">
        <v>20.58</v>
      </c>
      <c r="H358" s="21">
        <v>80.353999999999999</v>
      </c>
      <c r="I358">
        <f t="shared" si="40"/>
        <v>19.7</v>
      </c>
      <c r="J358">
        <f t="shared" si="41"/>
        <v>20.942499999999999</v>
      </c>
      <c r="K358">
        <f t="shared" si="42"/>
        <v>79.991500000000002</v>
      </c>
      <c r="L358">
        <f t="shared" si="43"/>
        <v>81.233999999999995</v>
      </c>
      <c r="M358">
        <f t="shared" si="44"/>
        <v>1.2424999999999926</v>
      </c>
      <c r="N358">
        <f t="shared" si="45"/>
        <v>78.12775000000002</v>
      </c>
      <c r="O358">
        <f t="shared" si="46"/>
        <v>83.097749999999991</v>
      </c>
      <c r="P358" t="str">
        <f t="shared" si="47"/>
        <v/>
      </c>
    </row>
    <row r="359" spans="1:16">
      <c r="A359" s="21" t="s">
        <v>25</v>
      </c>
      <c r="B359" s="21" t="s">
        <v>153</v>
      </c>
      <c r="C359" s="21" t="s">
        <v>62</v>
      </c>
      <c r="D359" s="22">
        <v>39630</v>
      </c>
      <c r="E359" s="21">
        <v>100.934</v>
      </c>
      <c r="F359" s="21" t="s">
        <v>136</v>
      </c>
      <c r="G359" s="21">
        <v>20.56</v>
      </c>
      <c r="H359" s="21">
        <v>80.373999999999995</v>
      </c>
      <c r="I359">
        <f t="shared" si="40"/>
        <v>19.7</v>
      </c>
      <c r="J359">
        <f t="shared" si="41"/>
        <v>20.942499999999999</v>
      </c>
      <c r="K359">
        <f t="shared" si="42"/>
        <v>79.991500000000002</v>
      </c>
      <c r="L359">
        <f t="shared" si="43"/>
        <v>81.233999999999995</v>
      </c>
      <c r="M359">
        <f t="shared" si="44"/>
        <v>1.2424999999999926</v>
      </c>
      <c r="N359">
        <f t="shared" si="45"/>
        <v>78.12775000000002</v>
      </c>
      <c r="O359">
        <f t="shared" si="46"/>
        <v>83.097749999999991</v>
      </c>
      <c r="P359" t="str">
        <f t="shared" si="47"/>
        <v/>
      </c>
    </row>
    <row r="360" spans="1:16">
      <c r="A360" s="21" t="s">
        <v>25</v>
      </c>
      <c r="B360" s="21" t="s">
        <v>153</v>
      </c>
      <c r="C360" s="21" t="s">
        <v>62</v>
      </c>
      <c r="D360" s="22">
        <v>39661</v>
      </c>
      <c r="E360" s="21">
        <v>100.934</v>
      </c>
      <c r="F360" s="21" t="s">
        <v>136</v>
      </c>
      <c r="G360" s="21">
        <v>19.13</v>
      </c>
      <c r="H360" s="21">
        <v>81.804000000000002</v>
      </c>
      <c r="I360">
        <f t="shared" si="40"/>
        <v>19.7</v>
      </c>
      <c r="J360">
        <f t="shared" si="41"/>
        <v>20.942499999999999</v>
      </c>
      <c r="K360">
        <f t="shared" si="42"/>
        <v>79.991500000000002</v>
      </c>
      <c r="L360">
        <f t="shared" si="43"/>
        <v>81.233999999999995</v>
      </c>
      <c r="M360">
        <f t="shared" si="44"/>
        <v>1.2424999999999926</v>
      </c>
      <c r="N360">
        <f t="shared" si="45"/>
        <v>78.12775000000002</v>
      </c>
      <c r="O360">
        <f t="shared" si="46"/>
        <v>83.097749999999991</v>
      </c>
      <c r="P360" t="str">
        <f t="shared" si="47"/>
        <v/>
      </c>
    </row>
    <row r="361" spans="1:16">
      <c r="A361" s="21" t="s">
        <v>25</v>
      </c>
      <c r="B361" s="21" t="s">
        <v>153</v>
      </c>
      <c r="C361" s="21" t="s">
        <v>62</v>
      </c>
      <c r="D361" s="22">
        <v>39692</v>
      </c>
      <c r="E361" s="21">
        <v>100.934</v>
      </c>
      <c r="F361" s="21" t="s">
        <v>136</v>
      </c>
      <c r="G361" s="21">
        <v>19.05</v>
      </c>
      <c r="H361" s="21">
        <v>81.884</v>
      </c>
      <c r="I361">
        <f t="shared" si="40"/>
        <v>19.7</v>
      </c>
      <c r="J361">
        <f t="shared" si="41"/>
        <v>20.942499999999999</v>
      </c>
      <c r="K361">
        <f t="shared" si="42"/>
        <v>79.991500000000002</v>
      </c>
      <c r="L361">
        <f t="shared" si="43"/>
        <v>81.233999999999995</v>
      </c>
      <c r="M361">
        <f t="shared" si="44"/>
        <v>1.2424999999999926</v>
      </c>
      <c r="N361">
        <f t="shared" si="45"/>
        <v>78.12775000000002</v>
      </c>
      <c r="O361">
        <f t="shared" si="46"/>
        <v>83.097749999999991</v>
      </c>
      <c r="P361" t="str">
        <f t="shared" si="47"/>
        <v/>
      </c>
    </row>
    <row r="362" spans="1:16">
      <c r="A362" s="21" t="s">
        <v>25</v>
      </c>
      <c r="B362" s="21" t="s">
        <v>153</v>
      </c>
      <c r="C362" s="21" t="s">
        <v>62</v>
      </c>
      <c r="D362" s="22">
        <v>39749</v>
      </c>
      <c r="E362" s="21">
        <v>100.934</v>
      </c>
      <c r="F362" s="21" t="s">
        <v>136</v>
      </c>
      <c r="G362" s="21">
        <v>20.5</v>
      </c>
      <c r="H362" s="21">
        <v>80.433999999999997</v>
      </c>
      <c r="I362">
        <f t="shared" si="40"/>
        <v>19.7</v>
      </c>
      <c r="J362">
        <f t="shared" si="41"/>
        <v>20.942499999999999</v>
      </c>
      <c r="K362">
        <f t="shared" si="42"/>
        <v>79.991500000000002</v>
      </c>
      <c r="L362">
        <f t="shared" si="43"/>
        <v>81.233999999999995</v>
      </c>
      <c r="M362">
        <f t="shared" si="44"/>
        <v>1.2424999999999926</v>
      </c>
      <c r="N362">
        <f t="shared" si="45"/>
        <v>78.12775000000002</v>
      </c>
      <c r="O362">
        <f t="shared" si="46"/>
        <v>83.097749999999991</v>
      </c>
      <c r="P362" t="str">
        <f t="shared" si="47"/>
        <v/>
      </c>
    </row>
    <row r="363" spans="1:16">
      <c r="A363" s="21" t="s">
        <v>25</v>
      </c>
      <c r="B363" s="21" t="s">
        <v>153</v>
      </c>
      <c r="C363" s="21" t="s">
        <v>62</v>
      </c>
      <c r="D363" s="22">
        <v>39778</v>
      </c>
      <c r="E363" s="21">
        <v>100.934</v>
      </c>
      <c r="F363" s="21" t="s">
        <v>136</v>
      </c>
      <c r="G363" s="21">
        <v>20</v>
      </c>
      <c r="H363" s="21">
        <v>80.933999999999997</v>
      </c>
      <c r="I363">
        <f t="shared" si="40"/>
        <v>19.7</v>
      </c>
      <c r="J363">
        <f t="shared" si="41"/>
        <v>20.942499999999999</v>
      </c>
      <c r="K363">
        <f t="shared" si="42"/>
        <v>79.991500000000002</v>
      </c>
      <c r="L363">
        <f t="shared" si="43"/>
        <v>81.233999999999995</v>
      </c>
      <c r="M363">
        <f t="shared" si="44"/>
        <v>1.2424999999999926</v>
      </c>
      <c r="N363">
        <f t="shared" si="45"/>
        <v>78.12775000000002</v>
      </c>
      <c r="O363">
        <f t="shared" si="46"/>
        <v>83.097749999999991</v>
      </c>
      <c r="P363" t="str">
        <f t="shared" si="47"/>
        <v/>
      </c>
    </row>
    <row r="364" spans="1:16">
      <c r="A364" s="21" t="s">
        <v>25</v>
      </c>
      <c r="B364" s="21" t="s">
        <v>153</v>
      </c>
      <c r="C364" s="21" t="s">
        <v>62</v>
      </c>
      <c r="D364" s="22">
        <v>39871</v>
      </c>
      <c r="E364" s="21">
        <v>100.934</v>
      </c>
      <c r="F364" s="21" t="s">
        <v>136</v>
      </c>
      <c r="G364" s="21">
        <v>20.75</v>
      </c>
      <c r="H364" s="21">
        <v>80.183999999999997</v>
      </c>
      <c r="I364">
        <f t="shared" si="40"/>
        <v>19.7</v>
      </c>
      <c r="J364">
        <f t="shared" si="41"/>
        <v>20.942499999999999</v>
      </c>
      <c r="K364">
        <f t="shared" si="42"/>
        <v>79.991500000000002</v>
      </c>
      <c r="L364">
        <f t="shared" si="43"/>
        <v>81.233999999999995</v>
      </c>
      <c r="M364">
        <f t="shared" si="44"/>
        <v>1.2424999999999926</v>
      </c>
      <c r="N364">
        <f t="shared" si="45"/>
        <v>78.12775000000002</v>
      </c>
      <c r="O364">
        <f t="shared" si="46"/>
        <v>83.097749999999991</v>
      </c>
      <c r="P364" t="str">
        <f t="shared" si="47"/>
        <v/>
      </c>
    </row>
    <row r="365" spans="1:16">
      <c r="A365" s="21" t="s">
        <v>25</v>
      </c>
      <c r="B365" s="21" t="s">
        <v>153</v>
      </c>
      <c r="C365" s="21" t="s">
        <v>62</v>
      </c>
      <c r="D365" s="22">
        <v>39903</v>
      </c>
      <c r="E365" s="21">
        <v>100.934</v>
      </c>
      <c r="F365" s="21" t="s">
        <v>136</v>
      </c>
      <c r="G365" s="21">
        <v>21</v>
      </c>
      <c r="H365" s="21">
        <v>79.933999999999997</v>
      </c>
      <c r="I365">
        <f t="shared" si="40"/>
        <v>19.7</v>
      </c>
      <c r="J365">
        <f t="shared" si="41"/>
        <v>20.942499999999999</v>
      </c>
      <c r="K365">
        <f t="shared" si="42"/>
        <v>79.991500000000002</v>
      </c>
      <c r="L365">
        <f t="shared" si="43"/>
        <v>81.233999999999995</v>
      </c>
      <c r="M365">
        <f t="shared" si="44"/>
        <v>1.2424999999999926</v>
      </c>
      <c r="N365">
        <f t="shared" si="45"/>
        <v>78.12775000000002</v>
      </c>
      <c r="O365">
        <f t="shared" si="46"/>
        <v>83.097749999999991</v>
      </c>
      <c r="P365" t="str">
        <f t="shared" si="47"/>
        <v/>
      </c>
    </row>
    <row r="366" spans="1:16">
      <c r="A366" s="21" t="s">
        <v>25</v>
      </c>
      <c r="B366" s="21" t="s">
        <v>153</v>
      </c>
      <c r="C366" s="21" t="s">
        <v>62</v>
      </c>
      <c r="D366" s="22">
        <v>40085</v>
      </c>
      <c r="E366" s="21">
        <v>100.934</v>
      </c>
      <c r="F366" s="21" t="s">
        <v>136</v>
      </c>
      <c r="G366" s="21">
        <v>19.21</v>
      </c>
      <c r="H366" s="21">
        <v>81.724000000000004</v>
      </c>
      <c r="I366">
        <f t="shared" si="40"/>
        <v>19.7</v>
      </c>
      <c r="J366">
        <f t="shared" si="41"/>
        <v>20.942499999999999</v>
      </c>
      <c r="K366">
        <f t="shared" si="42"/>
        <v>79.991500000000002</v>
      </c>
      <c r="L366">
        <f t="shared" si="43"/>
        <v>81.233999999999995</v>
      </c>
      <c r="M366">
        <f t="shared" si="44"/>
        <v>1.2424999999999926</v>
      </c>
      <c r="N366">
        <f t="shared" si="45"/>
        <v>78.12775000000002</v>
      </c>
      <c r="O366">
        <f t="shared" si="46"/>
        <v>83.097749999999991</v>
      </c>
      <c r="P366" t="str">
        <f t="shared" si="47"/>
        <v/>
      </c>
    </row>
    <row r="367" spans="1:16">
      <c r="A367" s="21" t="s">
        <v>25</v>
      </c>
      <c r="B367" s="21" t="s">
        <v>153</v>
      </c>
      <c r="C367" s="21" t="s">
        <v>62</v>
      </c>
      <c r="D367" s="22">
        <v>40115</v>
      </c>
      <c r="E367" s="21">
        <v>100.934</v>
      </c>
      <c r="F367" s="21" t="s">
        <v>136</v>
      </c>
      <c r="G367" s="21">
        <v>19.600000000000001</v>
      </c>
      <c r="H367" s="21">
        <v>81.334000000000003</v>
      </c>
      <c r="I367">
        <f t="shared" si="40"/>
        <v>19.7</v>
      </c>
      <c r="J367">
        <f t="shared" si="41"/>
        <v>20.942499999999999</v>
      </c>
      <c r="K367">
        <f t="shared" si="42"/>
        <v>79.991500000000002</v>
      </c>
      <c r="L367">
        <f t="shared" si="43"/>
        <v>81.233999999999995</v>
      </c>
      <c r="M367">
        <f t="shared" si="44"/>
        <v>1.2424999999999926</v>
      </c>
      <c r="N367">
        <f t="shared" si="45"/>
        <v>78.12775000000002</v>
      </c>
      <c r="O367">
        <f t="shared" si="46"/>
        <v>83.097749999999991</v>
      </c>
      <c r="P367" t="str">
        <f t="shared" si="47"/>
        <v/>
      </c>
    </row>
    <row r="368" spans="1:16">
      <c r="A368" s="21" t="s">
        <v>25</v>
      </c>
      <c r="B368" s="21" t="s">
        <v>153</v>
      </c>
      <c r="C368" s="21" t="s">
        <v>62</v>
      </c>
      <c r="D368" s="22">
        <v>40144</v>
      </c>
      <c r="E368" s="21">
        <v>100.934</v>
      </c>
      <c r="F368" s="21" t="s">
        <v>136</v>
      </c>
      <c r="G368" s="21">
        <v>20</v>
      </c>
      <c r="H368" s="21">
        <v>80.933999999999997</v>
      </c>
      <c r="I368">
        <f t="shared" si="40"/>
        <v>19.7</v>
      </c>
      <c r="J368">
        <f t="shared" si="41"/>
        <v>20.942499999999999</v>
      </c>
      <c r="K368">
        <f t="shared" si="42"/>
        <v>79.991500000000002</v>
      </c>
      <c r="L368">
        <f t="shared" si="43"/>
        <v>81.233999999999995</v>
      </c>
      <c r="M368">
        <f t="shared" si="44"/>
        <v>1.2424999999999926</v>
      </c>
      <c r="N368">
        <f t="shared" si="45"/>
        <v>78.12775000000002</v>
      </c>
      <c r="O368">
        <f t="shared" si="46"/>
        <v>83.097749999999991</v>
      </c>
      <c r="P368" t="str">
        <f t="shared" si="47"/>
        <v/>
      </c>
    </row>
    <row r="369" spans="1:16">
      <c r="A369" s="21" t="s">
        <v>25</v>
      </c>
      <c r="B369" s="21" t="s">
        <v>153</v>
      </c>
      <c r="C369" s="21" t="s">
        <v>62</v>
      </c>
      <c r="D369" s="22">
        <v>40162</v>
      </c>
      <c r="E369" s="21">
        <v>100.934</v>
      </c>
      <c r="F369" s="21" t="s">
        <v>136</v>
      </c>
      <c r="G369" s="21">
        <v>19.8</v>
      </c>
      <c r="H369" s="21">
        <v>81.134</v>
      </c>
      <c r="I369">
        <f t="shared" si="40"/>
        <v>19.7</v>
      </c>
      <c r="J369">
        <f t="shared" si="41"/>
        <v>20.942499999999999</v>
      </c>
      <c r="K369">
        <f t="shared" si="42"/>
        <v>79.991500000000002</v>
      </c>
      <c r="L369">
        <f t="shared" si="43"/>
        <v>81.233999999999995</v>
      </c>
      <c r="M369">
        <f t="shared" si="44"/>
        <v>1.2424999999999926</v>
      </c>
      <c r="N369">
        <f t="shared" si="45"/>
        <v>78.12775000000002</v>
      </c>
      <c r="O369">
        <f t="shared" si="46"/>
        <v>83.097749999999991</v>
      </c>
      <c r="P369" t="str">
        <f t="shared" si="47"/>
        <v/>
      </c>
    </row>
    <row r="370" spans="1:16">
      <c r="A370" s="21" t="s">
        <v>25</v>
      </c>
      <c r="B370" s="21" t="s">
        <v>153</v>
      </c>
      <c r="C370" s="21" t="s">
        <v>62</v>
      </c>
      <c r="D370" s="22">
        <v>40196</v>
      </c>
      <c r="E370" s="21">
        <v>100.934</v>
      </c>
      <c r="F370" s="21" t="s">
        <v>136</v>
      </c>
      <c r="G370" s="21">
        <v>20.7</v>
      </c>
      <c r="H370" s="21">
        <v>80.233999999999995</v>
      </c>
      <c r="I370">
        <f t="shared" si="40"/>
        <v>19.7</v>
      </c>
      <c r="J370">
        <f t="shared" si="41"/>
        <v>20.942499999999999</v>
      </c>
      <c r="K370">
        <f t="shared" si="42"/>
        <v>79.991500000000002</v>
      </c>
      <c r="L370">
        <f t="shared" si="43"/>
        <v>81.233999999999995</v>
      </c>
      <c r="M370">
        <f t="shared" si="44"/>
        <v>1.2424999999999926</v>
      </c>
      <c r="N370">
        <f t="shared" si="45"/>
        <v>78.12775000000002</v>
      </c>
      <c r="O370">
        <f t="shared" si="46"/>
        <v>83.097749999999991</v>
      </c>
      <c r="P370" t="str">
        <f t="shared" si="47"/>
        <v/>
      </c>
    </row>
    <row r="371" spans="1:16">
      <c r="A371" s="21" t="s">
        <v>25</v>
      </c>
      <c r="B371" s="21" t="s">
        <v>153</v>
      </c>
      <c r="C371" s="21" t="s">
        <v>62</v>
      </c>
      <c r="D371" s="22">
        <v>40233</v>
      </c>
      <c r="E371" s="21">
        <v>100.934</v>
      </c>
      <c r="F371" s="21" t="s">
        <v>136</v>
      </c>
      <c r="G371" s="21">
        <v>20.9</v>
      </c>
      <c r="H371" s="21">
        <v>80.034000000000006</v>
      </c>
      <c r="I371">
        <f t="shared" si="40"/>
        <v>19.7</v>
      </c>
      <c r="J371">
        <f t="shared" si="41"/>
        <v>20.942499999999999</v>
      </c>
      <c r="K371">
        <f t="shared" si="42"/>
        <v>79.991500000000002</v>
      </c>
      <c r="L371">
        <f t="shared" si="43"/>
        <v>81.233999999999995</v>
      </c>
      <c r="M371">
        <f t="shared" si="44"/>
        <v>1.2424999999999926</v>
      </c>
      <c r="N371">
        <f t="shared" si="45"/>
        <v>78.12775000000002</v>
      </c>
      <c r="O371">
        <f t="shared" si="46"/>
        <v>83.097749999999991</v>
      </c>
      <c r="P371" t="str">
        <f t="shared" si="47"/>
        <v/>
      </c>
    </row>
    <row r="372" spans="1:16">
      <c r="A372" s="21" t="s">
        <v>25</v>
      </c>
      <c r="B372" s="21" t="s">
        <v>153</v>
      </c>
      <c r="C372" s="21" t="s">
        <v>62</v>
      </c>
      <c r="D372" s="22">
        <v>40246</v>
      </c>
      <c r="E372" s="21">
        <v>100.934</v>
      </c>
      <c r="F372" s="21" t="s">
        <v>136</v>
      </c>
      <c r="G372" s="21">
        <v>20.96</v>
      </c>
      <c r="H372" s="21">
        <v>79.974000000000004</v>
      </c>
      <c r="I372">
        <f t="shared" si="40"/>
        <v>19.7</v>
      </c>
      <c r="J372">
        <f t="shared" si="41"/>
        <v>20.942499999999999</v>
      </c>
      <c r="K372">
        <f t="shared" si="42"/>
        <v>79.991500000000002</v>
      </c>
      <c r="L372">
        <f t="shared" si="43"/>
        <v>81.233999999999995</v>
      </c>
      <c r="M372">
        <f t="shared" si="44"/>
        <v>1.2424999999999926</v>
      </c>
      <c r="N372">
        <f t="shared" si="45"/>
        <v>78.12775000000002</v>
      </c>
      <c r="O372">
        <f t="shared" si="46"/>
        <v>83.097749999999991</v>
      </c>
      <c r="P372" t="str">
        <f t="shared" si="47"/>
        <v/>
      </c>
    </row>
    <row r="373" spans="1:16">
      <c r="A373" s="21" t="s">
        <v>25</v>
      </c>
      <c r="B373" s="21" t="s">
        <v>153</v>
      </c>
      <c r="C373" s="21" t="s">
        <v>62</v>
      </c>
      <c r="D373" s="22">
        <v>40295</v>
      </c>
      <c r="E373" s="21">
        <v>100.934</v>
      </c>
      <c r="F373" s="21" t="s">
        <v>136</v>
      </c>
      <c r="G373" s="21">
        <v>21.14</v>
      </c>
      <c r="H373" s="21">
        <v>79.793999999999997</v>
      </c>
      <c r="I373">
        <f t="shared" si="40"/>
        <v>19.7</v>
      </c>
      <c r="J373">
        <f t="shared" si="41"/>
        <v>20.942499999999999</v>
      </c>
      <c r="K373">
        <f t="shared" si="42"/>
        <v>79.991500000000002</v>
      </c>
      <c r="L373">
        <f t="shared" si="43"/>
        <v>81.233999999999995</v>
      </c>
      <c r="M373">
        <f t="shared" si="44"/>
        <v>1.2424999999999926</v>
      </c>
      <c r="N373">
        <f t="shared" si="45"/>
        <v>78.12775000000002</v>
      </c>
      <c r="O373">
        <f t="shared" si="46"/>
        <v>83.097749999999991</v>
      </c>
      <c r="P373" t="str">
        <f t="shared" si="47"/>
        <v/>
      </c>
    </row>
    <row r="374" spans="1:16">
      <c r="A374" s="21" t="s">
        <v>25</v>
      </c>
      <c r="B374" s="21" t="s">
        <v>153</v>
      </c>
      <c r="C374" s="21" t="s">
        <v>62</v>
      </c>
      <c r="D374" s="22">
        <v>40415</v>
      </c>
      <c r="E374" s="21">
        <v>100.934</v>
      </c>
      <c r="F374" s="21" t="s">
        <v>136</v>
      </c>
      <c r="G374" s="21">
        <v>18.600000000000001</v>
      </c>
      <c r="H374" s="21">
        <v>82.334000000000003</v>
      </c>
      <c r="I374">
        <f t="shared" si="40"/>
        <v>19.7</v>
      </c>
      <c r="J374">
        <f t="shared" si="41"/>
        <v>20.942499999999999</v>
      </c>
      <c r="K374">
        <f t="shared" si="42"/>
        <v>79.991500000000002</v>
      </c>
      <c r="L374">
        <f t="shared" si="43"/>
        <v>81.233999999999995</v>
      </c>
      <c r="M374">
        <f t="shared" si="44"/>
        <v>1.2424999999999926</v>
      </c>
      <c r="N374">
        <f t="shared" si="45"/>
        <v>78.12775000000002</v>
      </c>
      <c r="O374">
        <f t="shared" si="46"/>
        <v>83.097749999999991</v>
      </c>
      <c r="P374" t="str">
        <f t="shared" si="47"/>
        <v/>
      </c>
    </row>
    <row r="375" spans="1:16">
      <c r="A375" s="21" t="s">
        <v>25</v>
      </c>
      <c r="B375" s="21" t="s">
        <v>153</v>
      </c>
      <c r="C375" s="21" t="s">
        <v>62</v>
      </c>
      <c r="D375" s="22">
        <v>40428</v>
      </c>
      <c r="E375" s="21">
        <v>100.934</v>
      </c>
      <c r="F375" s="21" t="s">
        <v>136</v>
      </c>
      <c r="G375" s="21">
        <v>18.899999999999999</v>
      </c>
      <c r="H375" s="21">
        <v>82.034000000000006</v>
      </c>
      <c r="I375">
        <f t="shared" si="40"/>
        <v>19.7</v>
      </c>
      <c r="J375">
        <f t="shared" si="41"/>
        <v>20.942499999999999</v>
      </c>
      <c r="K375">
        <f t="shared" si="42"/>
        <v>79.991500000000002</v>
      </c>
      <c r="L375">
        <f t="shared" si="43"/>
        <v>81.233999999999995</v>
      </c>
      <c r="M375">
        <f t="shared" si="44"/>
        <v>1.2424999999999926</v>
      </c>
      <c r="N375">
        <f t="shared" si="45"/>
        <v>78.12775000000002</v>
      </c>
      <c r="O375">
        <f t="shared" si="46"/>
        <v>83.097749999999991</v>
      </c>
      <c r="P375" t="str">
        <f t="shared" si="47"/>
        <v/>
      </c>
    </row>
    <row r="376" spans="1:16">
      <c r="A376" s="21" t="s">
        <v>25</v>
      </c>
      <c r="B376" s="21" t="s">
        <v>153</v>
      </c>
      <c r="C376" s="21" t="s">
        <v>62</v>
      </c>
      <c r="D376" s="22">
        <v>40458</v>
      </c>
      <c r="E376" s="21">
        <v>100.934</v>
      </c>
      <c r="F376" s="21" t="s">
        <v>136</v>
      </c>
      <c r="G376" s="21">
        <v>18.95</v>
      </c>
      <c r="H376" s="21">
        <v>81.983999999999995</v>
      </c>
      <c r="I376">
        <f t="shared" si="40"/>
        <v>19.7</v>
      </c>
      <c r="J376">
        <f t="shared" si="41"/>
        <v>20.942499999999999</v>
      </c>
      <c r="K376">
        <f t="shared" si="42"/>
        <v>79.991500000000002</v>
      </c>
      <c r="L376">
        <f t="shared" si="43"/>
        <v>81.233999999999995</v>
      </c>
      <c r="M376">
        <f t="shared" si="44"/>
        <v>1.2424999999999926</v>
      </c>
      <c r="N376">
        <f t="shared" si="45"/>
        <v>78.12775000000002</v>
      </c>
      <c r="O376">
        <f t="shared" si="46"/>
        <v>83.097749999999991</v>
      </c>
      <c r="P376" t="str">
        <f t="shared" si="47"/>
        <v/>
      </c>
    </row>
    <row r="377" spans="1:16">
      <c r="A377" s="21" t="s">
        <v>25</v>
      </c>
      <c r="B377" s="21" t="s">
        <v>153</v>
      </c>
      <c r="C377" s="21" t="s">
        <v>62</v>
      </c>
      <c r="D377" s="22">
        <v>40487</v>
      </c>
      <c r="E377" s="21">
        <v>100.934</v>
      </c>
      <c r="F377" s="21" t="s">
        <v>136</v>
      </c>
      <c r="G377" s="21">
        <v>19.7</v>
      </c>
      <c r="H377" s="21">
        <v>81.233999999999995</v>
      </c>
      <c r="I377">
        <f t="shared" si="40"/>
        <v>19.7</v>
      </c>
      <c r="J377">
        <f t="shared" si="41"/>
        <v>20.942499999999999</v>
      </c>
      <c r="K377">
        <f t="shared" si="42"/>
        <v>79.991500000000002</v>
      </c>
      <c r="L377">
        <f t="shared" si="43"/>
        <v>81.233999999999995</v>
      </c>
      <c r="M377">
        <f t="shared" si="44"/>
        <v>1.2424999999999926</v>
      </c>
      <c r="N377">
        <f t="shared" si="45"/>
        <v>78.12775000000002</v>
      </c>
      <c r="O377">
        <f t="shared" si="46"/>
        <v>83.097749999999991</v>
      </c>
      <c r="P377" t="str">
        <f t="shared" si="47"/>
        <v/>
      </c>
    </row>
    <row r="378" spans="1:16">
      <c r="A378" s="21" t="s">
        <v>25</v>
      </c>
      <c r="B378" s="21" t="s">
        <v>153</v>
      </c>
      <c r="C378" s="21" t="s">
        <v>62</v>
      </c>
      <c r="D378" s="22">
        <v>40513</v>
      </c>
      <c r="E378" s="21">
        <v>100.934</v>
      </c>
      <c r="F378" s="21" t="s">
        <v>136</v>
      </c>
      <c r="G378" s="21">
        <v>19.600000000000001</v>
      </c>
      <c r="H378" s="21">
        <v>81.334000000000003</v>
      </c>
      <c r="I378">
        <f t="shared" si="40"/>
        <v>19.7</v>
      </c>
      <c r="J378">
        <f t="shared" si="41"/>
        <v>20.942499999999999</v>
      </c>
      <c r="K378">
        <f t="shared" si="42"/>
        <v>79.991500000000002</v>
      </c>
      <c r="L378">
        <f t="shared" si="43"/>
        <v>81.233999999999995</v>
      </c>
      <c r="M378">
        <f t="shared" si="44"/>
        <v>1.2424999999999926</v>
      </c>
      <c r="N378">
        <f t="shared" si="45"/>
        <v>78.12775000000002</v>
      </c>
      <c r="O378">
        <f t="shared" si="46"/>
        <v>83.097749999999991</v>
      </c>
      <c r="P378" t="str">
        <f t="shared" si="47"/>
        <v/>
      </c>
    </row>
    <row r="379" spans="1:16">
      <c r="A379" s="21" t="s">
        <v>25</v>
      </c>
      <c r="B379" s="21" t="s">
        <v>153</v>
      </c>
      <c r="C379" s="21" t="s">
        <v>62</v>
      </c>
      <c r="D379" s="22">
        <v>40555</v>
      </c>
      <c r="E379" s="21">
        <v>100.934</v>
      </c>
      <c r="F379" s="21" t="s">
        <v>136</v>
      </c>
      <c r="G379" s="21">
        <v>20.399999999999999</v>
      </c>
      <c r="H379" s="21">
        <v>80.534000000000006</v>
      </c>
      <c r="I379">
        <f t="shared" si="40"/>
        <v>19.7</v>
      </c>
      <c r="J379">
        <f t="shared" si="41"/>
        <v>20.942499999999999</v>
      </c>
      <c r="K379">
        <f t="shared" si="42"/>
        <v>79.991500000000002</v>
      </c>
      <c r="L379">
        <f t="shared" si="43"/>
        <v>81.233999999999995</v>
      </c>
      <c r="M379">
        <f t="shared" si="44"/>
        <v>1.2424999999999926</v>
      </c>
      <c r="N379">
        <f t="shared" si="45"/>
        <v>78.12775000000002</v>
      </c>
      <c r="O379">
        <f t="shared" si="46"/>
        <v>83.097749999999991</v>
      </c>
      <c r="P379" t="str">
        <f t="shared" si="47"/>
        <v/>
      </c>
    </row>
    <row r="380" spans="1:16">
      <c r="A380" s="21" t="s">
        <v>25</v>
      </c>
      <c r="B380" s="21" t="s">
        <v>153</v>
      </c>
      <c r="C380" s="21" t="s">
        <v>62</v>
      </c>
      <c r="D380" s="22">
        <v>40588</v>
      </c>
      <c r="E380" s="21">
        <v>100.934</v>
      </c>
      <c r="F380" s="21" t="s">
        <v>136</v>
      </c>
      <c r="G380" s="21">
        <v>20.5</v>
      </c>
      <c r="H380" s="21">
        <v>80.433999999999997</v>
      </c>
      <c r="I380">
        <f t="shared" si="40"/>
        <v>19.7</v>
      </c>
      <c r="J380">
        <f t="shared" si="41"/>
        <v>20.942499999999999</v>
      </c>
      <c r="K380">
        <f t="shared" si="42"/>
        <v>79.991500000000002</v>
      </c>
      <c r="L380">
        <f t="shared" si="43"/>
        <v>81.233999999999995</v>
      </c>
      <c r="M380">
        <f t="shared" si="44"/>
        <v>1.2424999999999926</v>
      </c>
      <c r="N380">
        <f t="shared" si="45"/>
        <v>78.12775000000002</v>
      </c>
      <c r="O380">
        <f t="shared" si="46"/>
        <v>83.097749999999991</v>
      </c>
      <c r="P380" t="str">
        <f t="shared" si="47"/>
        <v/>
      </c>
    </row>
    <row r="381" spans="1:16">
      <c r="A381" s="21" t="s">
        <v>25</v>
      </c>
      <c r="B381" s="21" t="s">
        <v>153</v>
      </c>
      <c r="C381" s="21" t="s">
        <v>62</v>
      </c>
      <c r="D381" s="22">
        <v>40616</v>
      </c>
      <c r="E381" s="21">
        <v>100.934</v>
      </c>
      <c r="F381" s="21" t="s">
        <v>136</v>
      </c>
      <c r="G381" s="21">
        <v>20.7</v>
      </c>
      <c r="H381" s="21">
        <v>80.233999999999995</v>
      </c>
      <c r="I381">
        <f t="shared" si="40"/>
        <v>19.7</v>
      </c>
      <c r="J381">
        <f t="shared" si="41"/>
        <v>20.942499999999999</v>
      </c>
      <c r="K381">
        <f t="shared" si="42"/>
        <v>79.991500000000002</v>
      </c>
      <c r="L381">
        <f t="shared" si="43"/>
        <v>81.233999999999995</v>
      </c>
      <c r="M381">
        <f t="shared" si="44"/>
        <v>1.2424999999999926</v>
      </c>
      <c r="N381">
        <f t="shared" si="45"/>
        <v>78.12775000000002</v>
      </c>
      <c r="O381">
        <f t="shared" si="46"/>
        <v>83.097749999999991</v>
      </c>
      <c r="P381" t="str">
        <f t="shared" si="47"/>
        <v/>
      </c>
    </row>
    <row r="382" spans="1:16">
      <c r="A382" s="21" t="s">
        <v>25</v>
      </c>
      <c r="B382" s="21" t="s">
        <v>153</v>
      </c>
      <c r="C382" s="21" t="s">
        <v>62</v>
      </c>
      <c r="D382" s="22">
        <v>40647</v>
      </c>
      <c r="E382" s="21">
        <v>100.934</v>
      </c>
      <c r="F382" s="21" t="s">
        <v>136</v>
      </c>
      <c r="G382" s="21">
        <v>20.92</v>
      </c>
      <c r="H382" s="21">
        <v>80.013999999999996</v>
      </c>
      <c r="I382">
        <f t="shared" si="40"/>
        <v>19.7</v>
      </c>
      <c r="J382">
        <f t="shared" si="41"/>
        <v>20.942499999999999</v>
      </c>
      <c r="K382">
        <f t="shared" si="42"/>
        <v>79.991500000000002</v>
      </c>
      <c r="L382">
        <f t="shared" si="43"/>
        <v>81.233999999999995</v>
      </c>
      <c r="M382">
        <f t="shared" si="44"/>
        <v>1.2424999999999926</v>
      </c>
      <c r="N382">
        <f t="shared" si="45"/>
        <v>78.12775000000002</v>
      </c>
      <c r="O382">
        <f t="shared" si="46"/>
        <v>83.097749999999991</v>
      </c>
      <c r="P382" t="str">
        <f t="shared" si="47"/>
        <v/>
      </c>
    </row>
    <row r="383" spans="1:16">
      <c r="A383" s="21" t="s">
        <v>25</v>
      </c>
      <c r="B383" s="21" t="s">
        <v>153</v>
      </c>
      <c r="C383" s="21" t="s">
        <v>62</v>
      </c>
      <c r="D383" s="22">
        <v>40679</v>
      </c>
      <c r="E383" s="21">
        <v>100.934</v>
      </c>
      <c r="F383" s="21" t="s">
        <v>136</v>
      </c>
      <c r="G383" s="21">
        <v>20.95</v>
      </c>
      <c r="H383" s="21">
        <v>79.983999999999995</v>
      </c>
      <c r="I383">
        <f t="shared" si="40"/>
        <v>19.7</v>
      </c>
      <c r="J383">
        <f t="shared" si="41"/>
        <v>20.942499999999999</v>
      </c>
      <c r="K383">
        <f t="shared" si="42"/>
        <v>79.991500000000002</v>
      </c>
      <c r="L383">
        <f t="shared" si="43"/>
        <v>81.233999999999995</v>
      </c>
      <c r="M383">
        <f t="shared" si="44"/>
        <v>1.2424999999999926</v>
      </c>
      <c r="N383">
        <f t="shared" si="45"/>
        <v>78.12775000000002</v>
      </c>
      <c r="O383">
        <f t="shared" si="46"/>
        <v>83.097749999999991</v>
      </c>
      <c r="P383" t="str">
        <f t="shared" si="47"/>
        <v/>
      </c>
    </row>
    <row r="384" spans="1:16">
      <c r="A384" s="21" t="s">
        <v>25</v>
      </c>
      <c r="B384" s="21" t="s">
        <v>153</v>
      </c>
      <c r="C384" s="21" t="s">
        <v>62</v>
      </c>
      <c r="D384" s="22">
        <v>40711</v>
      </c>
      <c r="E384" s="21">
        <v>100.934</v>
      </c>
      <c r="F384" s="21" t="s">
        <v>136</v>
      </c>
      <c r="G384" s="21">
        <v>20.78</v>
      </c>
      <c r="H384" s="21">
        <v>80.153999999999996</v>
      </c>
      <c r="I384">
        <f t="shared" si="40"/>
        <v>19.7</v>
      </c>
      <c r="J384">
        <f t="shared" si="41"/>
        <v>20.942499999999999</v>
      </c>
      <c r="K384">
        <f t="shared" si="42"/>
        <v>79.991500000000002</v>
      </c>
      <c r="L384">
        <f t="shared" si="43"/>
        <v>81.233999999999995</v>
      </c>
      <c r="M384">
        <f t="shared" si="44"/>
        <v>1.2424999999999926</v>
      </c>
      <c r="N384">
        <f t="shared" si="45"/>
        <v>78.12775000000002</v>
      </c>
      <c r="O384">
        <f t="shared" si="46"/>
        <v>83.097749999999991</v>
      </c>
      <c r="P384" t="str">
        <f t="shared" si="47"/>
        <v/>
      </c>
    </row>
    <row r="385" spans="1:16">
      <c r="A385" s="21" t="s">
        <v>25</v>
      </c>
      <c r="B385" s="21" t="s">
        <v>153</v>
      </c>
      <c r="C385" s="21" t="s">
        <v>62</v>
      </c>
      <c r="D385" s="22">
        <v>40739</v>
      </c>
      <c r="E385" s="21">
        <v>100.934</v>
      </c>
      <c r="F385" s="21" t="s">
        <v>136</v>
      </c>
      <c r="G385" s="21">
        <v>20.63</v>
      </c>
      <c r="H385" s="21">
        <v>80.304000000000002</v>
      </c>
      <c r="I385">
        <f t="shared" si="40"/>
        <v>19.7</v>
      </c>
      <c r="J385">
        <f t="shared" si="41"/>
        <v>20.942499999999999</v>
      </c>
      <c r="K385">
        <f t="shared" si="42"/>
        <v>79.991500000000002</v>
      </c>
      <c r="L385">
        <f t="shared" si="43"/>
        <v>81.233999999999995</v>
      </c>
      <c r="M385">
        <f t="shared" si="44"/>
        <v>1.2424999999999926</v>
      </c>
      <c r="N385">
        <f t="shared" si="45"/>
        <v>78.12775000000002</v>
      </c>
      <c r="O385">
        <f t="shared" si="46"/>
        <v>83.097749999999991</v>
      </c>
      <c r="P385" t="str">
        <f t="shared" si="47"/>
        <v/>
      </c>
    </row>
    <row r="386" spans="1:16">
      <c r="A386" s="21" t="s">
        <v>25</v>
      </c>
      <c r="B386" s="21" t="s">
        <v>153</v>
      </c>
      <c r="C386" s="21" t="s">
        <v>62</v>
      </c>
      <c r="D386" s="22">
        <v>40773</v>
      </c>
      <c r="E386" s="21">
        <v>100.934</v>
      </c>
      <c r="F386" s="21" t="s">
        <v>136</v>
      </c>
      <c r="G386" s="21">
        <v>18</v>
      </c>
      <c r="H386" s="21">
        <v>82.933999999999997</v>
      </c>
      <c r="I386">
        <f t="shared" si="40"/>
        <v>19.7</v>
      </c>
      <c r="J386">
        <f t="shared" si="41"/>
        <v>20.942499999999999</v>
      </c>
      <c r="K386">
        <f t="shared" si="42"/>
        <v>79.991500000000002</v>
      </c>
      <c r="L386">
        <f t="shared" si="43"/>
        <v>81.233999999999995</v>
      </c>
      <c r="M386">
        <f t="shared" si="44"/>
        <v>1.2424999999999926</v>
      </c>
      <c r="N386">
        <f t="shared" si="45"/>
        <v>78.12775000000002</v>
      </c>
      <c r="O386">
        <f t="shared" si="46"/>
        <v>83.097749999999991</v>
      </c>
      <c r="P386" t="str">
        <f t="shared" si="47"/>
        <v/>
      </c>
    </row>
    <row r="387" spans="1:16">
      <c r="A387" s="21" t="s">
        <v>25</v>
      </c>
      <c r="B387" s="21" t="s">
        <v>153</v>
      </c>
      <c r="C387" s="21" t="s">
        <v>62</v>
      </c>
      <c r="D387" s="22">
        <v>40805</v>
      </c>
      <c r="E387" s="21">
        <v>100.934</v>
      </c>
      <c r="F387" s="21" t="s">
        <v>136</v>
      </c>
      <c r="G387" s="21">
        <v>18.2</v>
      </c>
      <c r="H387" s="21">
        <v>82.733999999999995</v>
      </c>
      <c r="I387">
        <f t="shared" ref="I387:I450" si="48">VLOOKUP($C387,$U$1:$Y$42,2,FALSE)</f>
        <v>19.7</v>
      </c>
      <c r="J387">
        <f t="shared" ref="J387:J450" si="49">VLOOKUP($C387,$U$1:$Y$42,3,FALSE)</f>
        <v>20.942499999999999</v>
      </c>
      <c r="K387">
        <f t="shared" ref="K387:K450" si="50">VLOOKUP($C387,$U$1:$Y$42,4,FALSE)</f>
        <v>79.991500000000002</v>
      </c>
      <c r="L387">
        <f t="shared" ref="L387:L450" si="51">VLOOKUP($C387,$U$1:$Y$42,5,FALSE)</f>
        <v>81.233999999999995</v>
      </c>
      <c r="M387">
        <f t="shared" ref="M387:M450" si="52">L387-K387</f>
        <v>1.2424999999999926</v>
      </c>
      <c r="N387">
        <f t="shared" ref="N387:N450" si="53">K387-M387*1.5</f>
        <v>78.12775000000002</v>
      </c>
      <c r="O387">
        <f t="shared" ref="O387:O450" si="54">L387+M387*1.5</f>
        <v>83.097749999999991</v>
      </c>
      <c r="P387" t="str">
        <f t="shared" ref="P387:P450" si="55">IF(OR(H387&lt;N387,H387&gt;O387), "OUTLIER", "")</f>
        <v/>
      </c>
    </row>
    <row r="388" spans="1:16">
      <c r="A388" s="21" t="s">
        <v>25</v>
      </c>
      <c r="B388" s="21" t="s">
        <v>153</v>
      </c>
      <c r="C388" s="21" t="s">
        <v>62</v>
      </c>
      <c r="D388" s="22">
        <v>40834</v>
      </c>
      <c r="E388" s="21">
        <v>100.934</v>
      </c>
      <c r="F388" s="21" t="s">
        <v>136</v>
      </c>
      <c r="G388" s="21">
        <v>19.25</v>
      </c>
      <c r="H388" s="21">
        <v>81.683999999999997</v>
      </c>
      <c r="I388">
        <f t="shared" si="48"/>
        <v>19.7</v>
      </c>
      <c r="J388">
        <f t="shared" si="49"/>
        <v>20.942499999999999</v>
      </c>
      <c r="K388">
        <f t="shared" si="50"/>
        <v>79.991500000000002</v>
      </c>
      <c r="L388">
        <f t="shared" si="51"/>
        <v>81.233999999999995</v>
      </c>
      <c r="M388">
        <f t="shared" si="52"/>
        <v>1.2424999999999926</v>
      </c>
      <c r="N388">
        <f t="shared" si="53"/>
        <v>78.12775000000002</v>
      </c>
      <c r="O388">
        <f t="shared" si="54"/>
        <v>83.097749999999991</v>
      </c>
      <c r="P388" t="str">
        <f t="shared" si="55"/>
        <v/>
      </c>
    </row>
    <row r="389" spans="1:16">
      <c r="A389" s="21" t="s">
        <v>25</v>
      </c>
      <c r="B389" s="21" t="s">
        <v>153</v>
      </c>
      <c r="C389" s="21" t="s">
        <v>62</v>
      </c>
      <c r="D389" s="22">
        <v>40981</v>
      </c>
      <c r="E389" s="21">
        <v>100.934</v>
      </c>
      <c r="F389" s="21" t="s">
        <v>136</v>
      </c>
      <c r="G389" s="21">
        <v>20.67</v>
      </c>
      <c r="H389" s="21">
        <v>80.263999999999996</v>
      </c>
      <c r="I389">
        <f t="shared" si="48"/>
        <v>19.7</v>
      </c>
      <c r="J389">
        <f t="shared" si="49"/>
        <v>20.942499999999999</v>
      </c>
      <c r="K389">
        <f t="shared" si="50"/>
        <v>79.991500000000002</v>
      </c>
      <c r="L389">
        <f t="shared" si="51"/>
        <v>81.233999999999995</v>
      </c>
      <c r="M389">
        <f t="shared" si="52"/>
        <v>1.2424999999999926</v>
      </c>
      <c r="N389">
        <f t="shared" si="53"/>
        <v>78.12775000000002</v>
      </c>
      <c r="O389">
        <f t="shared" si="54"/>
        <v>83.097749999999991</v>
      </c>
      <c r="P389" t="str">
        <f t="shared" si="55"/>
        <v/>
      </c>
    </row>
    <row r="390" spans="1:16">
      <c r="A390" s="21" t="s">
        <v>25</v>
      </c>
      <c r="B390" s="21" t="s">
        <v>153</v>
      </c>
      <c r="C390" s="21" t="s">
        <v>62</v>
      </c>
      <c r="D390" s="22">
        <v>41031</v>
      </c>
      <c r="E390" s="21">
        <v>100.934</v>
      </c>
      <c r="F390" s="21" t="s">
        <v>136</v>
      </c>
      <c r="G390" s="21">
        <v>20.350000000000001</v>
      </c>
      <c r="H390" s="21">
        <v>80.584000000000003</v>
      </c>
      <c r="I390">
        <f t="shared" si="48"/>
        <v>19.7</v>
      </c>
      <c r="J390">
        <f t="shared" si="49"/>
        <v>20.942499999999999</v>
      </c>
      <c r="K390">
        <f t="shared" si="50"/>
        <v>79.991500000000002</v>
      </c>
      <c r="L390">
        <f t="shared" si="51"/>
        <v>81.233999999999995</v>
      </c>
      <c r="M390">
        <f t="shared" si="52"/>
        <v>1.2424999999999926</v>
      </c>
      <c r="N390">
        <f t="shared" si="53"/>
        <v>78.12775000000002</v>
      </c>
      <c r="O390">
        <f t="shared" si="54"/>
        <v>83.097749999999991</v>
      </c>
      <c r="P390" t="str">
        <f t="shared" si="55"/>
        <v/>
      </c>
    </row>
    <row r="391" spans="1:16">
      <c r="A391" s="21" t="s">
        <v>25</v>
      </c>
      <c r="B391" s="21" t="s">
        <v>153</v>
      </c>
      <c r="C391" s="21" t="s">
        <v>62</v>
      </c>
      <c r="D391" s="22">
        <v>41150</v>
      </c>
      <c r="E391" s="21">
        <v>100.934</v>
      </c>
      <c r="F391" s="21" t="s">
        <v>136</v>
      </c>
      <c r="G391" s="21">
        <v>18.98</v>
      </c>
      <c r="H391" s="21">
        <v>81.953999999999994</v>
      </c>
      <c r="I391">
        <f t="shared" si="48"/>
        <v>19.7</v>
      </c>
      <c r="J391">
        <f t="shared" si="49"/>
        <v>20.942499999999999</v>
      </c>
      <c r="K391">
        <f t="shared" si="50"/>
        <v>79.991500000000002</v>
      </c>
      <c r="L391">
        <f t="shared" si="51"/>
        <v>81.233999999999995</v>
      </c>
      <c r="M391">
        <f t="shared" si="52"/>
        <v>1.2424999999999926</v>
      </c>
      <c r="N391">
        <f t="shared" si="53"/>
        <v>78.12775000000002</v>
      </c>
      <c r="O391">
        <f t="shared" si="54"/>
        <v>83.097749999999991</v>
      </c>
      <c r="P391" t="str">
        <f t="shared" si="55"/>
        <v/>
      </c>
    </row>
    <row r="392" spans="1:16">
      <c r="A392" s="21" t="s">
        <v>25</v>
      </c>
      <c r="B392" s="21" t="s">
        <v>153</v>
      </c>
      <c r="C392" s="21" t="s">
        <v>62</v>
      </c>
      <c r="D392" s="22">
        <v>41226</v>
      </c>
      <c r="E392" s="21">
        <v>100.934</v>
      </c>
      <c r="F392" s="21" t="s">
        <v>136</v>
      </c>
      <c r="G392" s="21">
        <v>19.899999999999999</v>
      </c>
      <c r="H392" s="21">
        <v>81.034000000000006</v>
      </c>
      <c r="I392">
        <f t="shared" si="48"/>
        <v>19.7</v>
      </c>
      <c r="J392">
        <f t="shared" si="49"/>
        <v>20.942499999999999</v>
      </c>
      <c r="K392">
        <f t="shared" si="50"/>
        <v>79.991500000000002</v>
      </c>
      <c r="L392">
        <f t="shared" si="51"/>
        <v>81.233999999999995</v>
      </c>
      <c r="M392">
        <f t="shared" si="52"/>
        <v>1.2424999999999926</v>
      </c>
      <c r="N392">
        <f t="shared" si="53"/>
        <v>78.12775000000002</v>
      </c>
      <c r="O392">
        <f t="shared" si="54"/>
        <v>83.097749999999991</v>
      </c>
      <c r="P392" t="str">
        <f t="shared" si="55"/>
        <v/>
      </c>
    </row>
    <row r="393" spans="1:16">
      <c r="A393" s="21" t="s">
        <v>25</v>
      </c>
      <c r="B393" s="21" t="s">
        <v>153</v>
      </c>
      <c r="C393" s="21" t="s">
        <v>62</v>
      </c>
      <c r="D393" s="22">
        <v>41318</v>
      </c>
      <c r="E393" s="21">
        <v>100.934</v>
      </c>
      <c r="F393" s="21" t="s">
        <v>136</v>
      </c>
      <c r="G393" s="21">
        <v>20.39</v>
      </c>
      <c r="H393" s="21">
        <v>80.543999999999997</v>
      </c>
      <c r="I393">
        <f t="shared" si="48"/>
        <v>19.7</v>
      </c>
      <c r="J393">
        <f t="shared" si="49"/>
        <v>20.942499999999999</v>
      </c>
      <c r="K393">
        <f t="shared" si="50"/>
        <v>79.991500000000002</v>
      </c>
      <c r="L393">
        <f t="shared" si="51"/>
        <v>81.233999999999995</v>
      </c>
      <c r="M393">
        <f t="shared" si="52"/>
        <v>1.2424999999999926</v>
      </c>
      <c r="N393">
        <f t="shared" si="53"/>
        <v>78.12775000000002</v>
      </c>
      <c r="O393">
        <f t="shared" si="54"/>
        <v>83.097749999999991</v>
      </c>
      <c r="P393" t="str">
        <f t="shared" si="55"/>
        <v/>
      </c>
    </row>
    <row r="394" spans="1:16">
      <c r="A394" s="21" t="s">
        <v>25</v>
      </c>
      <c r="B394" s="21" t="s">
        <v>153</v>
      </c>
      <c r="C394" s="21" t="s">
        <v>62</v>
      </c>
      <c r="D394" s="22">
        <v>41409</v>
      </c>
      <c r="E394" s="21">
        <v>100.934</v>
      </c>
      <c r="F394" s="21" t="s">
        <v>136</v>
      </c>
      <c r="G394" s="21">
        <v>21.05</v>
      </c>
      <c r="H394" s="21">
        <v>79.884</v>
      </c>
      <c r="I394">
        <f t="shared" si="48"/>
        <v>19.7</v>
      </c>
      <c r="J394">
        <f t="shared" si="49"/>
        <v>20.942499999999999</v>
      </c>
      <c r="K394">
        <f t="shared" si="50"/>
        <v>79.991500000000002</v>
      </c>
      <c r="L394">
        <f t="shared" si="51"/>
        <v>81.233999999999995</v>
      </c>
      <c r="M394">
        <f t="shared" si="52"/>
        <v>1.2424999999999926</v>
      </c>
      <c r="N394">
        <f t="shared" si="53"/>
        <v>78.12775000000002</v>
      </c>
      <c r="O394">
        <f t="shared" si="54"/>
        <v>83.097749999999991</v>
      </c>
      <c r="P394" t="str">
        <f t="shared" si="55"/>
        <v/>
      </c>
    </row>
    <row r="395" spans="1:16">
      <c r="A395" s="21" t="s">
        <v>25</v>
      </c>
      <c r="B395" s="21" t="s">
        <v>153</v>
      </c>
      <c r="C395" s="21" t="s">
        <v>62</v>
      </c>
      <c r="D395" s="22">
        <v>41509</v>
      </c>
      <c r="E395" s="21">
        <v>100.934</v>
      </c>
      <c r="F395" s="21" t="s">
        <v>136</v>
      </c>
      <c r="G395" s="21">
        <v>18.920000000000002</v>
      </c>
      <c r="H395" s="21">
        <v>82.013999999999996</v>
      </c>
      <c r="I395">
        <f t="shared" si="48"/>
        <v>19.7</v>
      </c>
      <c r="J395">
        <f t="shared" si="49"/>
        <v>20.942499999999999</v>
      </c>
      <c r="K395">
        <f t="shared" si="50"/>
        <v>79.991500000000002</v>
      </c>
      <c r="L395">
        <f t="shared" si="51"/>
        <v>81.233999999999995</v>
      </c>
      <c r="M395">
        <f t="shared" si="52"/>
        <v>1.2424999999999926</v>
      </c>
      <c r="N395">
        <f t="shared" si="53"/>
        <v>78.12775000000002</v>
      </c>
      <c r="O395">
        <f t="shared" si="54"/>
        <v>83.097749999999991</v>
      </c>
      <c r="P395" t="str">
        <f t="shared" si="55"/>
        <v/>
      </c>
    </row>
    <row r="396" spans="1:16">
      <c r="A396" s="21" t="s">
        <v>25</v>
      </c>
      <c r="B396" s="21" t="s">
        <v>153</v>
      </c>
      <c r="C396" s="21" t="s">
        <v>62</v>
      </c>
      <c r="D396" s="22">
        <v>41591</v>
      </c>
      <c r="E396" s="21">
        <v>100.934</v>
      </c>
      <c r="F396" s="21" t="s">
        <v>136</v>
      </c>
      <c r="G396" s="21">
        <v>20.9</v>
      </c>
      <c r="H396" s="21">
        <v>80.034000000000006</v>
      </c>
      <c r="I396">
        <f t="shared" si="48"/>
        <v>19.7</v>
      </c>
      <c r="J396">
        <f t="shared" si="49"/>
        <v>20.942499999999999</v>
      </c>
      <c r="K396">
        <f t="shared" si="50"/>
        <v>79.991500000000002</v>
      </c>
      <c r="L396">
        <f t="shared" si="51"/>
        <v>81.233999999999995</v>
      </c>
      <c r="M396">
        <f t="shared" si="52"/>
        <v>1.2424999999999926</v>
      </c>
      <c r="N396">
        <f t="shared" si="53"/>
        <v>78.12775000000002</v>
      </c>
      <c r="O396">
        <f t="shared" si="54"/>
        <v>83.097749999999991</v>
      </c>
      <c r="P396" t="str">
        <f t="shared" si="55"/>
        <v/>
      </c>
    </row>
    <row r="397" spans="1:16">
      <c r="A397" s="21" t="s">
        <v>25</v>
      </c>
      <c r="B397" s="21" t="s">
        <v>153</v>
      </c>
      <c r="C397" s="21" t="s">
        <v>62</v>
      </c>
      <c r="D397" s="22">
        <v>41696</v>
      </c>
      <c r="E397" s="21">
        <v>100.934</v>
      </c>
      <c r="F397" s="21" t="s">
        <v>136</v>
      </c>
      <c r="G397" s="21">
        <v>20.75</v>
      </c>
      <c r="H397" s="21">
        <v>80.183999999999997</v>
      </c>
      <c r="I397">
        <f t="shared" si="48"/>
        <v>19.7</v>
      </c>
      <c r="J397">
        <f t="shared" si="49"/>
        <v>20.942499999999999</v>
      </c>
      <c r="K397">
        <f t="shared" si="50"/>
        <v>79.991500000000002</v>
      </c>
      <c r="L397">
        <f t="shared" si="51"/>
        <v>81.233999999999995</v>
      </c>
      <c r="M397">
        <f t="shared" si="52"/>
        <v>1.2424999999999926</v>
      </c>
      <c r="N397">
        <f t="shared" si="53"/>
        <v>78.12775000000002</v>
      </c>
      <c r="O397">
        <f t="shared" si="54"/>
        <v>83.097749999999991</v>
      </c>
      <c r="P397" t="str">
        <f t="shared" si="55"/>
        <v/>
      </c>
    </row>
    <row r="398" spans="1:16">
      <c r="A398" s="21" t="s">
        <v>25</v>
      </c>
      <c r="B398" s="21" t="s">
        <v>153</v>
      </c>
      <c r="C398" s="21" t="s">
        <v>62</v>
      </c>
      <c r="D398" s="22">
        <v>41757</v>
      </c>
      <c r="E398" s="21">
        <v>100.934</v>
      </c>
      <c r="F398" s="21" t="s">
        <v>136</v>
      </c>
      <c r="G398" s="21">
        <v>20.9</v>
      </c>
      <c r="H398" s="21">
        <v>80.034000000000006</v>
      </c>
      <c r="I398">
        <f t="shared" si="48"/>
        <v>19.7</v>
      </c>
      <c r="J398">
        <f t="shared" si="49"/>
        <v>20.942499999999999</v>
      </c>
      <c r="K398">
        <f t="shared" si="50"/>
        <v>79.991500000000002</v>
      </c>
      <c r="L398">
        <f t="shared" si="51"/>
        <v>81.233999999999995</v>
      </c>
      <c r="M398">
        <f t="shared" si="52"/>
        <v>1.2424999999999926</v>
      </c>
      <c r="N398">
        <f t="shared" si="53"/>
        <v>78.12775000000002</v>
      </c>
      <c r="O398">
        <f t="shared" si="54"/>
        <v>83.097749999999991</v>
      </c>
      <c r="P398" t="str">
        <f t="shared" si="55"/>
        <v/>
      </c>
    </row>
    <row r="399" spans="1:16">
      <c r="A399" s="21" t="s">
        <v>25</v>
      </c>
      <c r="B399" s="21" t="s">
        <v>153</v>
      </c>
      <c r="C399" s="21" t="s">
        <v>62</v>
      </c>
      <c r="D399" s="22">
        <v>41878</v>
      </c>
      <c r="E399" s="21">
        <v>100.934</v>
      </c>
      <c r="F399" s="21" t="s">
        <v>136</v>
      </c>
      <c r="G399" s="21">
        <v>19.2</v>
      </c>
      <c r="H399" s="21">
        <v>81.733999999999995</v>
      </c>
      <c r="I399">
        <f t="shared" si="48"/>
        <v>19.7</v>
      </c>
      <c r="J399">
        <f t="shared" si="49"/>
        <v>20.942499999999999</v>
      </c>
      <c r="K399">
        <f t="shared" si="50"/>
        <v>79.991500000000002</v>
      </c>
      <c r="L399">
        <f t="shared" si="51"/>
        <v>81.233999999999995</v>
      </c>
      <c r="M399">
        <f t="shared" si="52"/>
        <v>1.2424999999999926</v>
      </c>
      <c r="N399">
        <f t="shared" si="53"/>
        <v>78.12775000000002</v>
      </c>
      <c r="O399">
        <f t="shared" si="54"/>
        <v>83.097749999999991</v>
      </c>
      <c r="P399" t="str">
        <f t="shared" si="55"/>
        <v/>
      </c>
    </row>
    <row r="400" spans="1:16">
      <c r="A400" s="21" t="s">
        <v>25</v>
      </c>
      <c r="B400" s="21" t="s">
        <v>153</v>
      </c>
      <c r="C400" s="21" t="s">
        <v>62</v>
      </c>
      <c r="D400" s="22">
        <v>41940</v>
      </c>
      <c r="E400" s="21">
        <v>100.934</v>
      </c>
      <c r="F400" s="21" t="s">
        <v>136</v>
      </c>
      <c r="G400" s="21">
        <v>18.850000000000001</v>
      </c>
      <c r="H400" s="21">
        <v>82.084000000000003</v>
      </c>
      <c r="I400">
        <f t="shared" si="48"/>
        <v>19.7</v>
      </c>
      <c r="J400">
        <f t="shared" si="49"/>
        <v>20.942499999999999</v>
      </c>
      <c r="K400">
        <f t="shared" si="50"/>
        <v>79.991500000000002</v>
      </c>
      <c r="L400">
        <f t="shared" si="51"/>
        <v>81.233999999999995</v>
      </c>
      <c r="M400">
        <f t="shared" si="52"/>
        <v>1.2424999999999926</v>
      </c>
      <c r="N400">
        <f t="shared" si="53"/>
        <v>78.12775000000002</v>
      </c>
      <c r="O400">
        <f t="shared" si="54"/>
        <v>83.097749999999991</v>
      </c>
      <c r="P400" t="str">
        <f t="shared" si="55"/>
        <v/>
      </c>
    </row>
    <row r="401" spans="1:16">
      <c r="A401" s="21" t="s">
        <v>25</v>
      </c>
      <c r="B401" s="21" t="s">
        <v>153</v>
      </c>
      <c r="C401" s="21" t="s">
        <v>62</v>
      </c>
      <c r="D401" s="22">
        <v>42062</v>
      </c>
      <c r="E401" s="21">
        <v>100.934</v>
      </c>
      <c r="F401" s="21" t="s">
        <v>136</v>
      </c>
      <c r="G401" s="21">
        <v>20.8</v>
      </c>
      <c r="H401" s="21">
        <v>80.134</v>
      </c>
      <c r="I401">
        <f t="shared" si="48"/>
        <v>19.7</v>
      </c>
      <c r="J401">
        <f t="shared" si="49"/>
        <v>20.942499999999999</v>
      </c>
      <c r="K401">
        <f t="shared" si="50"/>
        <v>79.991500000000002</v>
      </c>
      <c r="L401">
        <f t="shared" si="51"/>
        <v>81.233999999999995</v>
      </c>
      <c r="M401">
        <f t="shared" si="52"/>
        <v>1.2424999999999926</v>
      </c>
      <c r="N401">
        <f t="shared" si="53"/>
        <v>78.12775000000002</v>
      </c>
      <c r="O401">
        <f t="shared" si="54"/>
        <v>83.097749999999991</v>
      </c>
      <c r="P401" t="str">
        <f t="shared" si="55"/>
        <v/>
      </c>
    </row>
    <row r="402" spans="1:16">
      <c r="A402" s="21" t="s">
        <v>25</v>
      </c>
      <c r="B402" s="21" t="s">
        <v>153</v>
      </c>
      <c r="C402" s="21" t="s">
        <v>62</v>
      </c>
      <c r="D402" s="22">
        <v>42158</v>
      </c>
      <c r="E402" s="21">
        <v>100.934</v>
      </c>
      <c r="F402" s="21" t="s">
        <v>136</v>
      </c>
      <c r="G402" s="21">
        <v>21.1</v>
      </c>
      <c r="H402" s="21">
        <v>79.834000000000003</v>
      </c>
      <c r="I402">
        <f t="shared" si="48"/>
        <v>19.7</v>
      </c>
      <c r="J402">
        <f t="shared" si="49"/>
        <v>20.942499999999999</v>
      </c>
      <c r="K402">
        <f t="shared" si="50"/>
        <v>79.991500000000002</v>
      </c>
      <c r="L402">
        <f t="shared" si="51"/>
        <v>81.233999999999995</v>
      </c>
      <c r="M402">
        <f t="shared" si="52"/>
        <v>1.2424999999999926</v>
      </c>
      <c r="N402">
        <f t="shared" si="53"/>
        <v>78.12775000000002</v>
      </c>
      <c r="O402">
        <f t="shared" si="54"/>
        <v>83.097749999999991</v>
      </c>
      <c r="P402" t="str">
        <f t="shared" si="55"/>
        <v/>
      </c>
    </row>
    <row r="403" spans="1:16">
      <c r="A403" s="21" t="s">
        <v>25</v>
      </c>
      <c r="B403" s="21" t="s">
        <v>153</v>
      </c>
      <c r="C403" s="21" t="s">
        <v>62</v>
      </c>
      <c r="D403" s="22">
        <v>42214</v>
      </c>
      <c r="E403" s="21">
        <v>100.934</v>
      </c>
      <c r="F403" s="21" t="s">
        <v>136</v>
      </c>
      <c r="G403" s="21">
        <v>19.7</v>
      </c>
      <c r="H403" s="21">
        <v>81.233999999999995</v>
      </c>
      <c r="I403">
        <f t="shared" si="48"/>
        <v>19.7</v>
      </c>
      <c r="J403">
        <f t="shared" si="49"/>
        <v>20.942499999999999</v>
      </c>
      <c r="K403">
        <f t="shared" si="50"/>
        <v>79.991500000000002</v>
      </c>
      <c r="L403">
        <f t="shared" si="51"/>
        <v>81.233999999999995</v>
      </c>
      <c r="M403">
        <f t="shared" si="52"/>
        <v>1.2424999999999926</v>
      </c>
      <c r="N403">
        <f t="shared" si="53"/>
        <v>78.12775000000002</v>
      </c>
      <c r="O403">
        <f t="shared" si="54"/>
        <v>83.097749999999991</v>
      </c>
      <c r="P403" t="str">
        <f t="shared" si="55"/>
        <v/>
      </c>
    </row>
    <row r="404" spans="1:16">
      <c r="A404" s="21" t="s">
        <v>25</v>
      </c>
      <c r="B404" s="21" t="s">
        <v>153</v>
      </c>
      <c r="C404" s="21" t="s">
        <v>62</v>
      </c>
      <c r="D404" s="22">
        <v>42326</v>
      </c>
      <c r="E404" s="21">
        <v>100.934</v>
      </c>
      <c r="F404" s="21" t="s">
        <v>136</v>
      </c>
      <c r="G404" s="21">
        <v>20.5</v>
      </c>
      <c r="H404" s="21">
        <v>80.433999999999997</v>
      </c>
      <c r="I404">
        <f t="shared" si="48"/>
        <v>19.7</v>
      </c>
      <c r="J404">
        <f t="shared" si="49"/>
        <v>20.942499999999999</v>
      </c>
      <c r="K404">
        <f t="shared" si="50"/>
        <v>79.991500000000002</v>
      </c>
      <c r="L404">
        <f t="shared" si="51"/>
        <v>81.233999999999995</v>
      </c>
      <c r="M404">
        <f t="shared" si="52"/>
        <v>1.2424999999999926</v>
      </c>
      <c r="N404">
        <f t="shared" si="53"/>
        <v>78.12775000000002</v>
      </c>
      <c r="O404">
        <f t="shared" si="54"/>
        <v>83.097749999999991</v>
      </c>
      <c r="P404" t="str">
        <f t="shared" si="55"/>
        <v/>
      </c>
    </row>
    <row r="405" spans="1:16">
      <c r="A405" s="21" t="s">
        <v>25</v>
      </c>
      <c r="B405" s="21" t="s">
        <v>153</v>
      </c>
      <c r="C405" s="21" t="s">
        <v>62</v>
      </c>
      <c r="D405" s="22">
        <v>42423</v>
      </c>
      <c r="E405" s="21">
        <v>100.934</v>
      </c>
      <c r="F405" s="21" t="s">
        <v>136</v>
      </c>
      <c r="G405" s="21">
        <v>20.7</v>
      </c>
      <c r="H405" s="21">
        <v>80.233999999999995</v>
      </c>
      <c r="I405">
        <f t="shared" si="48"/>
        <v>19.7</v>
      </c>
      <c r="J405">
        <f t="shared" si="49"/>
        <v>20.942499999999999</v>
      </c>
      <c r="K405">
        <f t="shared" si="50"/>
        <v>79.991500000000002</v>
      </c>
      <c r="L405">
        <f t="shared" si="51"/>
        <v>81.233999999999995</v>
      </c>
      <c r="M405">
        <f t="shared" si="52"/>
        <v>1.2424999999999926</v>
      </c>
      <c r="N405">
        <f t="shared" si="53"/>
        <v>78.12775000000002</v>
      </c>
      <c r="O405">
        <f t="shared" si="54"/>
        <v>83.097749999999991</v>
      </c>
      <c r="P405" t="str">
        <f t="shared" si="55"/>
        <v/>
      </c>
    </row>
    <row r="406" spans="1:16">
      <c r="A406" s="21" t="s">
        <v>25</v>
      </c>
      <c r="B406" s="21" t="s">
        <v>153</v>
      </c>
      <c r="C406" s="21" t="s">
        <v>62</v>
      </c>
      <c r="D406" s="22">
        <v>42450</v>
      </c>
      <c r="E406" s="21">
        <v>100.934</v>
      </c>
      <c r="F406" s="21" t="s">
        <v>136</v>
      </c>
      <c r="G406" s="21">
        <v>21.2</v>
      </c>
      <c r="H406" s="21">
        <v>79.733999999999995</v>
      </c>
      <c r="I406">
        <f t="shared" si="48"/>
        <v>19.7</v>
      </c>
      <c r="J406">
        <f t="shared" si="49"/>
        <v>20.942499999999999</v>
      </c>
      <c r="K406">
        <f t="shared" si="50"/>
        <v>79.991500000000002</v>
      </c>
      <c r="L406">
        <f t="shared" si="51"/>
        <v>81.233999999999995</v>
      </c>
      <c r="M406">
        <f t="shared" si="52"/>
        <v>1.2424999999999926</v>
      </c>
      <c r="N406">
        <f t="shared" si="53"/>
        <v>78.12775000000002</v>
      </c>
      <c r="O406">
        <f t="shared" si="54"/>
        <v>83.097749999999991</v>
      </c>
      <c r="P406" t="str">
        <f t="shared" si="55"/>
        <v/>
      </c>
    </row>
    <row r="407" spans="1:16">
      <c r="A407" s="21" t="s">
        <v>25</v>
      </c>
      <c r="B407" s="21" t="s">
        <v>153</v>
      </c>
      <c r="C407" s="21" t="s">
        <v>62</v>
      </c>
      <c r="D407" s="22">
        <v>42481</v>
      </c>
      <c r="E407" s="21">
        <v>100.934</v>
      </c>
      <c r="F407" s="21" t="s">
        <v>136</v>
      </c>
      <c r="G407" s="21">
        <v>21.4</v>
      </c>
      <c r="H407" s="21">
        <v>79.534000000000006</v>
      </c>
      <c r="I407">
        <f t="shared" si="48"/>
        <v>19.7</v>
      </c>
      <c r="J407">
        <f t="shared" si="49"/>
        <v>20.942499999999999</v>
      </c>
      <c r="K407">
        <f t="shared" si="50"/>
        <v>79.991500000000002</v>
      </c>
      <c r="L407">
        <f t="shared" si="51"/>
        <v>81.233999999999995</v>
      </c>
      <c r="M407">
        <f t="shared" si="52"/>
        <v>1.2424999999999926</v>
      </c>
      <c r="N407">
        <f t="shared" si="53"/>
        <v>78.12775000000002</v>
      </c>
      <c r="O407">
        <f t="shared" si="54"/>
        <v>83.097749999999991</v>
      </c>
      <c r="P407" t="str">
        <f t="shared" si="55"/>
        <v/>
      </c>
    </row>
    <row r="408" spans="1:16">
      <c r="A408" s="21" t="s">
        <v>25</v>
      </c>
      <c r="B408" s="21" t="s">
        <v>153</v>
      </c>
      <c r="C408" s="21" t="s">
        <v>62</v>
      </c>
      <c r="D408" s="22">
        <v>42513</v>
      </c>
      <c r="E408" s="21">
        <v>100.934</v>
      </c>
      <c r="F408" s="21" t="s">
        <v>136</v>
      </c>
      <c r="G408" s="21">
        <v>21.1</v>
      </c>
      <c r="H408" s="21">
        <v>79.834000000000003</v>
      </c>
      <c r="I408">
        <f t="shared" si="48"/>
        <v>19.7</v>
      </c>
      <c r="J408">
        <f t="shared" si="49"/>
        <v>20.942499999999999</v>
      </c>
      <c r="K408">
        <f t="shared" si="50"/>
        <v>79.991500000000002</v>
      </c>
      <c r="L408">
        <f t="shared" si="51"/>
        <v>81.233999999999995</v>
      </c>
      <c r="M408">
        <f t="shared" si="52"/>
        <v>1.2424999999999926</v>
      </c>
      <c r="N408">
        <f t="shared" si="53"/>
        <v>78.12775000000002</v>
      </c>
      <c r="O408">
        <f t="shared" si="54"/>
        <v>83.097749999999991</v>
      </c>
      <c r="P408" t="str">
        <f t="shared" si="55"/>
        <v/>
      </c>
    </row>
    <row r="409" spans="1:16">
      <c r="A409" s="21" t="s">
        <v>25</v>
      </c>
      <c r="B409" s="21" t="s">
        <v>153</v>
      </c>
      <c r="C409" s="21" t="s">
        <v>62</v>
      </c>
      <c r="D409" s="22">
        <v>42543</v>
      </c>
      <c r="E409" s="21">
        <v>100.934</v>
      </c>
      <c r="F409" s="21" t="s">
        <v>136</v>
      </c>
      <c r="G409" s="21">
        <v>21</v>
      </c>
      <c r="H409" s="21">
        <v>79.933999999999997</v>
      </c>
      <c r="I409">
        <f t="shared" si="48"/>
        <v>19.7</v>
      </c>
      <c r="J409">
        <f t="shared" si="49"/>
        <v>20.942499999999999</v>
      </c>
      <c r="K409">
        <f t="shared" si="50"/>
        <v>79.991500000000002</v>
      </c>
      <c r="L409">
        <f t="shared" si="51"/>
        <v>81.233999999999995</v>
      </c>
      <c r="M409">
        <f t="shared" si="52"/>
        <v>1.2424999999999926</v>
      </c>
      <c r="N409">
        <f t="shared" si="53"/>
        <v>78.12775000000002</v>
      </c>
      <c r="O409">
        <f t="shared" si="54"/>
        <v>83.097749999999991</v>
      </c>
      <c r="P409" t="str">
        <f t="shared" si="55"/>
        <v/>
      </c>
    </row>
    <row r="410" spans="1:16">
      <c r="A410" s="21" t="s">
        <v>25</v>
      </c>
      <c r="B410" s="21" t="s">
        <v>153</v>
      </c>
      <c r="C410" s="21" t="s">
        <v>62</v>
      </c>
      <c r="D410" s="22">
        <v>42572</v>
      </c>
      <c r="E410" s="21">
        <v>100.934</v>
      </c>
      <c r="F410" s="21" t="s">
        <v>136</v>
      </c>
      <c r="G410" s="21">
        <v>19.55</v>
      </c>
      <c r="H410" s="21">
        <v>81.384</v>
      </c>
      <c r="I410">
        <f t="shared" si="48"/>
        <v>19.7</v>
      </c>
      <c r="J410">
        <f t="shared" si="49"/>
        <v>20.942499999999999</v>
      </c>
      <c r="K410">
        <f t="shared" si="50"/>
        <v>79.991500000000002</v>
      </c>
      <c r="L410">
        <f t="shared" si="51"/>
        <v>81.233999999999995</v>
      </c>
      <c r="M410">
        <f t="shared" si="52"/>
        <v>1.2424999999999926</v>
      </c>
      <c r="N410">
        <f t="shared" si="53"/>
        <v>78.12775000000002</v>
      </c>
      <c r="O410">
        <f t="shared" si="54"/>
        <v>83.097749999999991</v>
      </c>
      <c r="P410" t="str">
        <f t="shared" si="55"/>
        <v/>
      </c>
    </row>
    <row r="411" spans="1:16">
      <c r="A411" s="21" t="s">
        <v>25</v>
      </c>
      <c r="B411" s="21" t="s">
        <v>153</v>
      </c>
      <c r="C411" s="21" t="s">
        <v>62</v>
      </c>
      <c r="D411" s="22">
        <v>42604</v>
      </c>
      <c r="E411" s="21">
        <v>100.934</v>
      </c>
      <c r="F411" s="21" t="s">
        <v>136</v>
      </c>
      <c r="G411" s="21">
        <v>18.899999999999999</v>
      </c>
      <c r="H411" s="21">
        <v>82.034000000000006</v>
      </c>
      <c r="I411">
        <f t="shared" si="48"/>
        <v>19.7</v>
      </c>
      <c r="J411">
        <f t="shared" si="49"/>
        <v>20.942499999999999</v>
      </c>
      <c r="K411">
        <f t="shared" si="50"/>
        <v>79.991500000000002</v>
      </c>
      <c r="L411">
        <f t="shared" si="51"/>
        <v>81.233999999999995</v>
      </c>
      <c r="M411">
        <f t="shared" si="52"/>
        <v>1.2424999999999926</v>
      </c>
      <c r="N411">
        <f t="shared" si="53"/>
        <v>78.12775000000002</v>
      </c>
      <c r="O411">
        <f t="shared" si="54"/>
        <v>83.097749999999991</v>
      </c>
      <c r="P411" t="str">
        <f t="shared" si="55"/>
        <v/>
      </c>
    </row>
    <row r="412" spans="1:16">
      <c r="A412" s="21" t="s">
        <v>25</v>
      </c>
      <c r="B412" s="21" t="s">
        <v>153</v>
      </c>
      <c r="C412" s="21" t="s">
        <v>62</v>
      </c>
      <c r="D412" s="22">
        <v>42632</v>
      </c>
      <c r="E412" s="21">
        <v>100.934</v>
      </c>
      <c r="F412" s="21" t="s">
        <v>136</v>
      </c>
      <c r="G412" s="21">
        <v>19.100000000000001</v>
      </c>
      <c r="H412" s="21">
        <v>81.834000000000003</v>
      </c>
      <c r="I412">
        <f t="shared" si="48"/>
        <v>19.7</v>
      </c>
      <c r="J412">
        <f t="shared" si="49"/>
        <v>20.942499999999999</v>
      </c>
      <c r="K412">
        <f t="shared" si="50"/>
        <v>79.991500000000002</v>
      </c>
      <c r="L412">
        <f t="shared" si="51"/>
        <v>81.233999999999995</v>
      </c>
      <c r="M412">
        <f t="shared" si="52"/>
        <v>1.2424999999999926</v>
      </c>
      <c r="N412">
        <f t="shared" si="53"/>
        <v>78.12775000000002</v>
      </c>
      <c r="O412">
        <f t="shared" si="54"/>
        <v>83.097749999999991</v>
      </c>
      <c r="P412" t="str">
        <f t="shared" si="55"/>
        <v/>
      </c>
    </row>
    <row r="413" spans="1:16">
      <c r="A413" s="21" t="s">
        <v>25</v>
      </c>
      <c r="B413" s="21" t="s">
        <v>153</v>
      </c>
      <c r="C413" s="21" t="s">
        <v>62</v>
      </c>
      <c r="D413" s="22">
        <v>42667</v>
      </c>
      <c r="E413" s="21">
        <v>100.934</v>
      </c>
      <c r="F413" s="21" t="s">
        <v>136</v>
      </c>
      <c r="G413" s="21">
        <v>19.7</v>
      </c>
      <c r="H413" s="21">
        <v>81.233999999999995</v>
      </c>
      <c r="I413">
        <f t="shared" si="48"/>
        <v>19.7</v>
      </c>
      <c r="J413">
        <f t="shared" si="49"/>
        <v>20.942499999999999</v>
      </c>
      <c r="K413">
        <f t="shared" si="50"/>
        <v>79.991500000000002</v>
      </c>
      <c r="L413">
        <f t="shared" si="51"/>
        <v>81.233999999999995</v>
      </c>
      <c r="M413">
        <f t="shared" si="52"/>
        <v>1.2424999999999926</v>
      </c>
      <c r="N413">
        <f t="shared" si="53"/>
        <v>78.12775000000002</v>
      </c>
      <c r="O413">
        <f t="shared" si="54"/>
        <v>83.097749999999991</v>
      </c>
      <c r="P413" t="str">
        <f t="shared" si="55"/>
        <v/>
      </c>
    </row>
    <row r="414" spans="1:16">
      <c r="A414" s="21" t="s">
        <v>25</v>
      </c>
      <c r="B414" s="21" t="s">
        <v>153</v>
      </c>
      <c r="C414" s="21" t="s">
        <v>62</v>
      </c>
      <c r="D414" s="22">
        <v>42683</v>
      </c>
      <c r="E414" s="21">
        <v>100.934</v>
      </c>
      <c r="F414" s="21" t="s">
        <v>136</v>
      </c>
      <c r="G414" s="21">
        <v>19.899999999999999</v>
      </c>
      <c r="H414" s="21">
        <v>80.748000000000005</v>
      </c>
      <c r="I414">
        <f t="shared" si="48"/>
        <v>19.7</v>
      </c>
      <c r="J414">
        <f t="shared" si="49"/>
        <v>20.942499999999999</v>
      </c>
      <c r="K414">
        <f t="shared" si="50"/>
        <v>79.991500000000002</v>
      </c>
      <c r="L414">
        <f t="shared" si="51"/>
        <v>81.233999999999995</v>
      </c>
      <c r="M414">
        <f t="shared" si="52"/>
        <v>1.2424999999999926</v>
      </c>
      <c r="N414">
        <f t="shared" si="53"/>
        <v>78.12775000000002</v>
      </c>
      <c r="O414">
        <f t="shared" si="54"/>
        <v>83.097749999999991</v>
      </c>
      <c r="P414" t="str">
        <f t="shared" si="55"/>
        <v/>
      </c>
    </row>
    <row r="415" spans="1:16">
      <c r="A415" s="21" t="s">
        <v>25</v>
      </c>
      <c r="B415" s="21" t="s">
        <v>153</v>
      </c>
      <c r="C415" s="21" t="s">
        <v>62</v>
      </c>
      <c r="D415" s="22">
        <v>42726</v>
      </c>
      <c r="E415" s="21">
        <v>100.934</v>
      </c>
      <c r="F415" s="21" t="s">
        <v>136</v>
      </c>
      <c r="G415" s="21">
        <v>20.5</v>
      </c>
      <c r="H415" s="21">
        <v>80.433999999999997</v>
      </c>
      <c r="I415">
        <f t="shared" si="48"/>
        <v>19.7</v>
      </c>
      <c r="J415">
        <f t="shared" si="49"/>
        <v>20.942499999999999</v>
      </c>
      <c r="K415">
        <f t="shared" si="50"/>
        <v>79.991500000000002</v>
      </c>
      <c r="L415">
        <f t="shared" si="51"/>
        <v>81.233999999999995</v>
      </c>
      <c r="M415">
        <f t="shared" si="52"/>
        <v>1.2424999999999926</v>
      </c>
      <c r="N415">
        <f t="shared" si="53"/>
        <v>78.12775000000002</v>
      </c>
      <c r="O415">
        <f t="shared" si="54"/>
        <v>83.097749999999991</v>
      </c>
      <c r="P415" t="str">
        <f t="shared" si="55"/>
        <v/>
      </c>
    </row>
    <row r="416" spans="1:16">
      <c r="A416" s="21" t="s">
        <v>25</v>
      </c>
      <c r="B416" s="21" t="s">
        <v>153</v>
      </c>
      <c r="C416" s="21" t="s">
        <v>62</v>
      </c>
      <c r="D416" s="22">
        <v>42758</v>
      </c>
      <c r="E416" s="21">
        <v>100.934</v>
      </c>
      <c r="F416" s="21" t="s">
        <v>136</v>
      </c>
      <c r="G416" s="21">
        <v>22.2</v>
      </c>
      <c r="H416" s="21">
        <v>78.733999999999995</v>
      </c>
      <c r="I416">
        <f t="shared" si="48"/>
        <v>19.7</v>
      </c>
      <c r="J416">
        <f t="shared" si="49"/>
        <v>20.942499999999999</v>
      </c>
      <c r="K416">
        <f t="shared" si="50"/>
        <v>79.991500000000002</v>
      </c>
      <c r="L416">
        <f t="shared" si="51"/>
        <v>81.233999999999995</v>
      </c>
      <c r="M416">
        <f t="shared" si="52"/>
        <v>1.2424999999999926</v>
      </c>
      <c r="N416">
        <f t="shared" si="53"/>
        <v>78.12775000000002</v>
      </c>
      <c r="O416">
        <f t="shared" si="54"/>
        <v>83.097749999999991</v>
      </c>
      <c r="P416" t="str">
        <f t="shared" si="55"/>
        <v/>
      </c>
    </row>
    <row r="417" spans="1:16">
      <c r="A417" s="21" t="s">
        <v>25</v>
      </c>
      <c r="B417" s="21" t="s">
        <v>153</v>
      </c>
      <c r="C417" s="21" t="s">
        <v>62</v>
      </c>
      <c r="D417" s="22">
        <v>42787</v>
      </c>
      <c r="E417" s="21">
        <v>100.934</v>
      </c>
      <c r="F417" s="21" t="s">
        <v>136</v>
      </c>
      <c r="G417" s="21">
        <v>20.9</v>
      </c>
      <c r="H417" s="21">
        <v>80.034000000000006</v>
      </c>
      <c r="I417">
        <f t="shared" si="48"/>
        <v>19.7</v>
      </c>
      <c r="J417">
        <f t="shared" si="49"/>
        <v>20.942499999999999</v>
      </c>
      <c r="K417">
        <f t="shared" si="50"/>
        <v>79.991500000000002</v>
      </c>
      <c r="L417">
        <f t="shared" si="51"/>
        <v>81.233999999999995</v>
      </c>
      <c r="M417">
        <f t="shared" si="52"/>
        <v>1.2424999999999926</v>
      </c>
      <c r="N417">
        <f t="shared" si="53"/>
        <v>78.12775000000002</v>
      </c>
      <c r="O417">
        <f t="shared" si="54"/>
        <v>83.097749999999991</v>
      </c>
      <c r="P417" t="str">
        <f t="shared" si="55"/>
        <v/>
      </c>
    </row>
    <row r="418" spans="1:16">
      <c r="A418" s="21" t="s">
        <v>25</v>
      </c>
      <c r="B418" s="21" t="s">
        <v>153</v>
      </c>
      <c r="C418" s="21" t="s">
        <v>62</v>
      </c>
      <c r="D418" s="22">
        <v>42815</v>
      </c>
      <c r="E418" s="21">
        <v>100.934</v>
      </c>
      <c r="F418" s="21" t="s">
        <v>136</v>
      </c>
      <c r="G418" s="21">
        <v>20.8</v>
      </c>
      <c r="H418" s="21">
        <v>80.134</v>
      </c>
      <c r="I418">
        <f t="shared" si="48"/>
        <v>19.7</v>
      </c>
      <c r="J418">
        <f t="shared" si="49"/>
        <v>20.942499999999999</v>
      </c>
      <c r="K418">
        <f t="shared" si="50"/>
        <v>79.991500000000002</v>
      </c>
      <c r="L418">
        <f t="shared" si="51"/>
        <v>81.233999999999995</v>
      </c>
      <c r="M418">
        <f t="shared" si="52"/>
        <v>1.2424999999999926</v>
      </c>
      <c r="N418">
        <f t="shared" si="53"/>
        <v>78.12775000000002</v>
      </c>
      <c r="O418">
        <f t="shared" si="54"/>
        <v>83.097749999999991</v>
      </c>
      <c r="P418" t="str">
        <f t="shared" si="55"/>
        <v/>
      </c>
    </row>
    <row r="419" spans="1:16">
      <c r="A419" s="21" t="s">
        <v>25</v>
      </c>
      <c r="B419" s="21" t="s">
        <v>153</v>
      </c>
      <c r="C419" s="21" t="s">
        <v>62</v>
      </c>
      <c r="D419" s="22">
        <v>42844</v>
      </c>
      <c r="E419" s="21">
        <v>100.934</v>
      </c>
      <c r="F419" s="21" t="s">
        <v>136</v>
      </c>
      <c r="G419" s="21">
        <v>20.9</v>
      </c>
      <c r="H419" s="21">
        <v>80.034000000000006</v>
      </c>
      <c r="I419">
        <f t="shared" si="48"/>
        <v>19.7</v>
      </c>
      <c r="J419">
        <f t="shared" si="49"/>
        <v>20.942499999999999</v>
      </c>
      <c r="K419">
        <f t="shared" si="50"/>
        <v>79.991500000000002</v>
      </c>
      <c r="L419">
        <f t="shared" si="51"/>
        <v>81.233999999999995</v>
      </c>
      <c r="M419">
        <f t="shared" si="52"/>
        <v>1.2424999999999926</v>
      </c>
      <c r="N419">
        <f t="shared" si="53"/>
        <v>78.12775000000002</v>
      </c>
      <c r="O419">
        <f t="shared" si="54"/>
        <v>83.097749999999991</v>
      </c>
      <c r="P419" t="str">
        <f t="shared" si="55"/>
        <v/>
      </c>
    </row>
    <row r="420" spans="1:16">
      <c r="A420" s="21" t="s">
        <v>25</v>
      </c>
      <c r="B420" s="21" t="s">
        <v>153</v>
      </c>
      <c r="C420" s="21" t="s">
        <v>62</v>
      </c>
      <c r="D420" s="22">
        <v>42864</v>
      </c>
      <c r="E420" s="21">
        <v>100.934</v>
      </c>
      <c r="F420" s="21" t="s">
        <v>136</v>
      </c>
      <c r="G420" s="21">
        <v>21.6</v>
      </c>
      <c r="H420" s="21">
        <v>79.384</v>
      </c>
      <c r="I420">
        <f t="shared" si="48"/>
        <v>19.7</v>
      </c>
      <c r="J420">
        <f t="shared" si="49"/>
        <v>20.942499999999999</v>
      </c>
      <c r="K420">
        <f t="shared" si="50"/>
        <v>79.991500000000002</v>
      </c>
      <c r="L420">
        <f t="shared" si="51"/>
        <v>81.233999999999995</v>
      </c>
      <c r="M420">
        <f t="shared" si="52"/>
        <v>1.2424999999999926</v>
      </c>
      <c r="N420">
        <f t="shared" si="53"/>
        <v>78.12775000000002</v>
      </c>
      <c r="O420">
        <f t="shared" si="54"/>
        <v>83.097749999999991</v>
      </c>
      <c r="P420" t="str">
        <f t="shared" si="55"/>
        <v/>
      </c>
    </row>
    <row r="421" spans="1:16">
      <c r="A421" s="21" t="s">
        <v>25</v>
      </c>
      <c r="B421" s="21" t="s">
        <v>153</v>
      </c>
      <c r="C421" s="21" t="s">
        <v>62</v>
      </c>
      <c r="D421" s="22">
        <v>42908</v>
      </c>
      <c r="E421" s="21">
        <v>100.934</v>
      </c>
      <c r="F421" s="21" t="s">
        <v>136</v>
      </c>
      <c r="G421" s="21">
        <v>21.4</v>
      </c>
      <c r="H421" s="21">
        <v>79.534000000000006</v>
      </c>
      <c r="I421">
        <f t="shared" si="48"/>
        <v>19.7</v>
      </c>
      <c r="J421">
        <f t="shared" si="49"/>
        <v>20.942499999999999</v>
      </c>
      <c r="K421">
        <f t="shared" si="50"/>
        <v>79.991500000000002</v>
      </c>
      <c r="L421">
        <f t="shared" si="51"/>
        <v>81.233999999999995</v>
      </c>
      <c r="M421">
        <f t="shared" si="52"/>
        <v>1.2424999999999926</v>
      </c>
      <c r="N421">
        <f t="shared" si="53"/>
        <v>78.12775000000002</v>
      </c>
      <c r="O421">
        <f t="shared" si="54"/>
        <v>83.097749999999991</v>
      </c>
      <c r="P421" t="str">
        <f t="shared" si="55"/>
        <v/>
      </c>
    </row>
    <row r="422" spans="1:16">
      <c r="A422" s="21" t="s">
        <v>25</v>
      </c>
      <c r="B422" s="21" t="s">
        <v>153</v>
      </c>
      <c r="C422" s="21" t="s">
        <v>62</v>
      </c>
      <c r="D422" s="22">
        <v>42941</v>
      </c>
      <c r="E422" s="21">
        <v>100.934</v>
      </c>
      <c r="F422" s="21" t="s">
        <v>136</v>
      </c>
      <c r="G422" s="21">
        <v>20.2</v>
      </c>
      <c r="H422" s="21">
        <v>80.733999999999995</v>
      </c>
      <c r="I422">
        <f t="shared" si="48"/>
        <v>19.7</v>
      </c>
      <c r="J422">
        <f t="shared" si="49"/>
        <v>20.942499999999999</v>
      </c>
      <c r="K422">
        <f t="shared" si="50"/>
        <v>79.991500000000002</v>
      </c>
      <c r="L422">
        <f t="shared" si="51"/>
        <v>81.233999999999995</v>
      </c>
      <c r="M422">
        <f t="shared" si="52"/>
        <v>1.2424999999999926</v>
      </c>
      <c r="N422">
        <f t="shared" si="53"/>
        <v>78.12775000000002</v>
      </c>
      <c r="O422">
        <f t="shared" si="54"/>
        <v>83.097749999999991</v>
      </c>
      <c r="P422" t="str">
        <f t="shared" si="55"/>
        <v/>
      </c>
    </row>
    <row r="423" spans="1:16">
      <c r="A423" s="21" t="s">
        <v>25</v>
      </c>
      <c r="B423" s="21" t="s">
        <v>153</v>
      </c>
      <c r="C423" s="21" t="s">
        <v>62</v>
      </c>
      <c r="D423" s="22">
        <v>42969</v>
      </c>
      <c r="E423" s="21">
        <v>100.934</v>
      </c>
      <c r="F423" s="21" t="s">
        <v>136</v>
      </c>
      <c r="G423" s="21">
        <v>19.899999999999999</v>
      </c>
      <c r="H423" s="21">
        <v>81.034000000000006</v>
      </c>
      <c r="I423">
        <f t="shared" si="48"/>
        <v>19.7</v>
      </c>
      <c r="J423">
        <f t="shared" si="49"/>
        <v>20.942499999999999</v>
      </c>
      <c r="K423">
        <f t="shared" si="50"/>
        <v>79.991500000000002</v>
      </c>
      <c r="L423">
        <f t="shared" si="51"/>
        <v>81.233999999999995</v>
      </c>
      <c r="M423">
        <f t="shared" si="52"/>
        <v>1.2424999999999926</v>
      </c>
      <c r="N423">
        <f t="shared" si="53"/>
        <v>78.12775000000002</v>
      </c>
      <c r="O423">
        <f t="shared" si="54"/>
        <v>83.097749999999991</v>
      </c>
      <c r="P423" t="str">
        <f t="shared" si="55"/>
        <v/>
      </c>
    </row>
    <row r="424" spans="1:16">
      <c r="A424" s="21" t="s">
        <v>25</v>
      </c>
      <c r="B424" s="21" t="s">
        <v>153</v>
      </c>
      <c r="C424" s="21" t="s">
        <v>62</v>
      </c>
      <c r="D424" s="22">
        <v>43003</v>
      </c>
      <c r="E424" s="21">
        <v>100.934</v>
      </c>
      <c r="F424" s="21" t="s">
        <v>136</v>
      </c>
      <c r="G424" s="21">
        <v>19.100000000000001</v>
      </c>
      <c r="H424" s="21">
        <v>81.834000000000003</v>
      </c>
      <c r="I424">
        <f t="shared" si="48"/>
        <v>19.7</v>
      </c>
      <c r="J424">
        <f t="shared" si="49"/>
        <v>20.942499999999999</v>
      </c>
      <c r="K424">
        <f t="shared" si="50"/>
        <v>79.991500000000002</v>
      </c>
      <c r="L424">
        <f t="shared" si="51"/>
        <v>81.233999999999995</v>
      </c>
      <c r="M424">
        <f t="shared" si="52"/>
        <v>1.2424999999999926</v>
      </c>
      <c r="N424">
        <f t="shared" si="53"/>
        <v>78.12775000000002</v>
      </c>
      <c r="O424">
        <f t="shared" si="54"/>
        <v>83.097749999999991</v>
      </c>
      <c r="P424" t="str">
        <f t="shared" si="55"/>
        <v/>
      </c>
    </row>
    <row r="425" spans="1:16">
      <c r="A425" s="21" t="s">
        <v>25</v>
      </c>
      <c r="B425" s="21" t="s">
        <v>153</v>
      </c>
      <c r="C425" s="21" t="s">
        <v>62</v>
      </c>
      <c r="D425" s="22">
        <v>43032</v>
      </c>
      <c r="E425" s="21">
        <v>100.934</v>
      </c>
      <c r="F425" s="21" t="s">
        <v>136</v>
      </c>
      <c r="G425" s="21">
        <v>19.5</v>
      </c>
      <c r="H425" s="21">
        <v>81.433999999999997</v>
      </c>
      <c r="I425">
        <f t="shared" si="48"/>
        <v>19.7</v>
      </c>
      <c r="J425">
        <f t="shared" si="49"/>
        <v>20.942499999999999</v>
      </c>
      <c r="K425">
        <f t="shared" si="50"/>
        <v>79.991500000000002</v>
      </c>
      <c r="L425">
        <f t="shared" si="51"/>
        <v>81.233999999999995</v>
      </c>
      <c r="M425">
        <f t="shared" si="52"/>
        <v>1.2424999999999926</v>
      </c>
      <c r="N425">
        <f t="shared" si="53"/>
        <v>78.12775000000002</v>
      </c>
      <c r="O425">
        <f t="shared" si="54"/>
        <v>83.097749999999991</v>
      </c>
      <c r="P425" t="str">
        <f t="shared" si="55"/>
        <v/>
      </c>
    </row>
    <row r="426" spans="1:16">
      <c r="A426" s="21" t="s">
        <v>25</v>
      </c>
      <c r="B426" s="21" t="s">
        <v>153</v>
      </c>
      <c r="C426" s="21" t="s">
        <v>62</v>
      </c>
      <c r="D426" s="22">
        <v>43053</v>
      </c>
      <c r="E426" s="21">
        <v>100.934</v>
      </c>
      <c r="F426" s="21" t="s">
        <v>136</v>
      </c>
      <c r="G426" s="21">
        <v>19.899999999999999</v>
      </c>
      <c r="H426" s="21">
        <v>81.034000000000006</v>
      </c>
      <c r="I426">
        <f t="shared" si="48"/>
        <v>19.7</v>
      </c>
      <c r="J426">
        <f t="shared" si="49"/>
        <v>20.942499999999999</v>
      </c>
      <c r="K426">
        <f t="shared" si="50"/>
        <v>79.991500000000002</v>
      </c>
      <c r="L426">
        <f t="shared" si="51"/>
        <v>81.233999999999995</v>
      </c>
      <c r="M426">
        <f t="shared" si="52"/>
        <v>1.2424999999999926</v>
      </c>
      <c r="N426">
        <f t="shared" si="53"/>
        <v>78.12775000000002</v>
      </c>
      <c r="O426">
        <f t="shared" si="54"/>
        <v>83.097749999999991</v>
      </c>
      <c r="P426" t="str">
        <f t="shared" si="55"/>
        <v/>
      </c>
    </row>
    <row r="427" spans="1:16">
      <c r="A427" s="21" t="s">
        <v>25</v>
      </c>
      <c r="B427" s="21" t="s">
        <v>153</v>
      </c>
      <c r="C427" s="21" t="s">
        <v>62</v>
      </c>
      <c r="D427" s="22">
        <v>43090</v>
      </c>
      <c r="E427" s="21">
        <v>100.934</v>
      </c>
      <c r="F427" s="21" t="s">
        <v>136</v>
      </c>
      <c r="G427" s="21">
        <v>20.399999999999999</v>
      </c>
      <c r="H427" s="21">
        <v>80.534000000000006</v>
      </c>
      <c r="I427">
        <f t="shared" si="48"/>
        <v>19.7</v>
      </c>
      <c r="J427">
        <f t="shared" si="49"/>
        <v>20.942499999999999</v>
      </c>
      <c r="K427">
        <f t="shared" si="50"/>
        <v>79.991500000000002</v>
      </c>
      <c r="L427">
        <f t="shared" si="51"/>
        <v>81.233999999999995</v>
      </c>
      <c r="M427">
        <f t="shared" si="52"/>
        <v>1.2424999999999926</v>
      </c>
      <c r="N427">
        <f t="shared" si="53"/>
        <v>78.12775000000002</v>
      </c>
      <c r="O427">
        <f t="shared" si="54"/>
        <v>83.097749999999991</v>
      </c>
      <c r="P427" t="str">
        <f t="shared" si="55"/>
        <v/>
      </c>
    </row>
    <row r="428" spans="1:16">
      <c r="A428" s="21" t="s">
        <v>25</v>
      </c>
      <c r="B428" s="21" t="s">
        <v>153</v>
      </c>
      <c r="C428" s="21" t="s">
        <v>62</v>
      </c>
      <c r="D428" s="22">
        <v>43124</v>
      </c>
      <c r="E428" s="21">
        <v>100.934</v>
      </c>
      <c r="F428" s="21" t="s">
        <v>136</v>
      </c>
      <c r="G428" s="21">
        <v>20.8</v>
      </c>
      <c r="H428" s="21">
        <v>80.134</v>
      </c>
      <c r="I428">
        <f t="shared" si="48"/>
        <v>19.7</v>
      </c>
      <c r="J428">
        <f t="shared" si="49"/>
        <v>20.942499999999999</v>
      </c>
      <c r="K428">
        <f t="shared" si="50"/>
        <v>79.991500000000002</v>
      </c>
      <c r="L428">
        <f t="shared" si="51"/>
        <v>81.233999999999995</v>
      </c>
      <c r="M428">
        <f t="shared" si="52"/>
        <v>1.2424999999999926</v>
      </c>
      <c r="N428">
        <f t="shared" si="53"/>
        <v>78.12775000000002</v>
      </c>
      <c r="O428">
        <f t="shared" si="54"/>
        <v>83.097749999999991</v>
      </c>
      <c r="P428" t="str">
        <f t="shared" si="55"/>
        <v/>
      </c>
    </row>
    <row r="429" spans="1:16">
      <c r="A429" s="21" t="s">
        <v>25</v>
      </c>
      <c r="B429" s="21" t="s">
        <v>153</v>
      </c>
      <c r="C429" s="21" t="s">
        <v>62</v>
      </c>
      <c r="D429" s="22">
        <v>43152</v>
      </c>
      <c r="E429" s="21">
        <v>100.934</v>
      </c>
      <c r="F429" s="21" t="s">
        <v>136</v>
      </c>
      <c r="G429" s="21">
        <v>21.2</v>
      </c>
      <c r="H429" s="21">
        <v>79.733999999999995</v>
      </c>
      <c r="I429">
        <f t="shared" si="48"/>
        <v>19.7</v>
      </c>
      <c r="J429">
        <f t="shared" si="49"/>
        <v>20.942499999999999</v>
      </c>
      <c r="K429">
        <f t="shared" si="50"/>
        <v>79.991500000000002</v>
      </c>
      <c r="L429">
        <f t="shared" si="51"/>
        <v>81.233999999999995</v>
      </c>
      <c r="M429">
        <f t="shared" si="52"/>
        <v>1.2424999999999926</v>
      </c>
      <c r="N429">
        <f t="shared" si="53"/>
        <v>78.12775000000002</v>
      </c>
      <c r="O429">
        <f t="shared" si="54"/>
        <v>83.097749999999991</v>
      </c>
      <c r="P429" t="str">
        <f t="shared" si="55"/>
        <v/>
      </c>
    </row>
    <row r="430" spans="1:16">
      <c r="A430" s="21" t="s">
        <v>25</v>
      </c>
      <c r="B430" s="21" t="s">
        <v>153</v>
      </c>
      <c r="C430" s="21" t="s">
        <v>62</v>
      </c>
      <c r="D430" s="22">
        <v>43180</v>
      </c>
      <c r="E430" s="21">
        <v>100.934</v>
      </c>
      <c r="F430" s="21" t="s">
        <v>136</v>
      </c>
      <c r="G430" s="21">
        <v>21.3</v>
      </c>
      <c r="H430" s="21">
        <v>79.634</v>
      </c>
      <c r="I430">
        <f t="shared" si="48"/>
        <v>19.7</v>
      </c>
      <c r="J430">
        <f t="shared" si="49"/>
        <v>20.942499999999999</v>
      </c>
      <c r="K430">
        <f t="shared" si="50"/>
        <v>79.991500000000002</v>
      </c>
      <c r="L430">
        <f t="shared" si="51"/>
        <v>81.233999999999995</v>
      </c>
      <c r="M430">
        <f t="shared" si="52"/>
        <v>1.2424999999999926</v>
      </c>
      <c r="N430">
        <f t="shared" si="53"/>
        <v>78.12775000000002</v>
      </c>
      <c r="O430">
        <f t="shared" si="54"/>
        <v>83.097749999999991</v>
      </c>
      <c r="P430" t="str">
        <f t="shared" si="55"/>
        <v/>
      </c>
    </row>
    <row r="431" spans="1:16">
      <c r="A431" s="21" t="s">
        <v>25</v>
      </c>
      <c r="B431" s="21" t="s">
        <v>153</v>
      </c>
      <c r="C431" s="21" t="s">
        <v>62</v>
      </c>
      <c r="D431" s="22">
        <v>43208</v>
      </c>
      <c r="E431" s="21">
        <v>100.934</v>
      </c>
      <c r="F431" s="21" t="s">
        <v>136</v>
      </c>
      <c r="G431" s="21">
        <v>21.4</v>
      </c>
      <c r="H431" s="21">
        <v>79.534000000000006</v>
      </c>
      <c r="I431">
        <f t="shared" si="48"/>
        <v>19.7</v>
      </c>
      <c r="J431">
        <f t="shared" si="49"/>
        <v>20.942499999999999</v>
      </c>
      <c r="K431">
        <f t="shared" si="50"/>
        <v>79.991500000000002</v>
      </c>
      <c r="L431">
        <f t="shared" si="51"/>
        <v>81.233999999999995</v>
      </c>
      <c r="M431">
        <f t="shared" si="52"/>
        <v>1.2424999999999926</v>
      </c>
      <c r="N431">
        <f t="shared" si="53"/>
        <v>78.12775000000002</v>
      </c>
      <c r="O431">
        <f t="shared" si="54"/>
        <v>83.097749999999991</v>
      </c>
      <c r="P431" t="str">
        <f t="shared" si="55"/>
        <v/>
      </c>
    </row>
    <row r="432" spans="1:16">
      <c r="A432" s="21" t="s">
        <v>25</v>
      </c>
      <c r="B432" s="21" t="s">
        <v>153</v>
      </c>
      <c r="C432" s="21" t="s">
        <v>62</v>
      </c>
      <c r="D432" s="22">
        <v>43230</v>
      </c>
      <c r="E432" s="21">
        <v>100.934</v>
      </c>
      <c r="F432" s="21" t="s">
        <v>136</v>
      </c>
      <c r="G432" s="21">
        <v>21.5</v>
      </c>
      <c r="H432" s="21">
        <v>79.433999999999997</v>
      </c>
      <c r="I432">
        <f t="shared" si="48"/>
        <v>19.7</v>
      </c>
      <c r="J432">
        <f t="shared" si="49"/>
        <v>20.942499999999999</v>
      </c>
      <c r="K432">
        <f t="shared" si="50"/>
        <v>79.991500000000002</v>
      </c>
      <c r="L432">
        <f t="shared" si="51"/>
        <v>81.233999999999995</v>
      </c>
      <c r="M432">
        <f t="shared" si="52"/>
        <v>1.2424999999999926</v>
      </c>
      <c r="N432">
        <f t="shared" si="53"/>
        <v>78.12775000000002</v>
      </c>
      <c r="O432">
        <f t="shared" si="54"/>
        <v>83.097749999999991</v>
      </c>
      <c r="P432" t="str">
        <f t="shared" si="55"/>
        <v/>
      </c>
    </row>
    <row r="433" spans="1:16">
      <c r="A433" s="21" t="s">
        <v>25</v>
      </c>
      <c r="B433" s="21" t="s">
        <v>153</v>
      </c>
      <c r="C433" s="21" t="s">
        <v>62</v>
      </c>
      <c r="D433" s="22">
        <v>43276</v>
      </c>
      <c r="E433" s="21">
        <v>100.934</v>
      </c>
      <c r="F433" s="21" t="s">
        <v>136</v>
      </c>
      <c r="G433" s="21">
        <v>21.2</v>
      </c>
      <c r="H433" s="21">
        <v>79.733999999999995</v>
      </c>
      <c r="I433">
        <f t="shared" si="48"/>
        <v>19.7</v>
      </c>
      <c r="J433">
        <f t="shared" si="49"/>
        <v>20.942499999999999</v>
      </c>
      <c r="K433">
        <f t="shared" si="50"/>
        <v>79.991500000000002</v>
      </c>
      <c r="L433">
        <f t="shared" si="51"/>
        <v>81.233999999999995</v>
      </c>
      <c r="M433">
        <f t="shared" si="52"/>
        <v>1.2424999999999926</v>
      </c>
      <c r="N433">
        <f t="shared" si="53"/>
        <v>78.12775000000002</v>
      </c>
      <c r="O433">
        <f t="shared" si="54"/>
        <v>83.097749999999991</v>
      </c>
      <c r="P433" t="str">
        <f t="shared" si="55"/>
        <v/>
      </c>
    </row>
    <row r="434" spans="1:16">
      <c r="A434" s="21" t="s">
        <v>25</v>
      </c>
      <c r="B434" s="21" t="s">
        <v>153</v>
      </c>
      <c r="C434" s="21" t="s">
        <v>62</v>
      </c>
      <c r="D434" s="22">
        <v>43291</v>
      </c>
      <c r="E434" s="21">
        <v>100.934</v>
      </c>
      <c r="F434" s="21" t="s">
        <v>136</v>
      </c>
      <c r="G434" s="21">
        <v>20.6</v>
      </c>
      <c r="H434" s="21">
        <v>80.534000000000006</v>
      </c>
      <c r="I434">
        <f t="shared" si="48"/>
        <v>19.7</v>
      </c>
      <c r="J434">
        <f t="shared" si="49"/>
        <v>20.942499999999999</v>
      </c>
      <c r="K434">
        <f t="shared" si="50"/>
        <v>79.991500000000002</v>
      </c>
      <c r="L434">
        <f t="shared" si="51"/>
        <v>81.233999999999995</v>
      </c>
      <c r="M434">
        <f t="shared" si="52"/>
        <v>1.2424999999999926</v>
      </c>
      <c r="N434">
        <f t="shared" si="53"/>
        <v>78.12775000000002</v>
      </c>
      <c r="O434">
        <f t="shared" si="54"/>
        <v>83.097749999999991</v>
      </c>
      <c r="P434" t="str">
        <f t="shared" si="55"/>
        <v/>
      </c>
    </row>
    <row r="435" spans="1:16">
      <c r="A435" s="21" t="s">
        <v>25</v>
      </c>
      <c r="B435" s="21" t="s">
        <v>153</v>
      </c>
      <c r="C435" s="21" t="s">
        <v>62</v>
      </c>
      <c r="D435" s="22">
        <v>43334</v>
      </c>
      <c r="E435" s="21">
        <v>100.934</v>
      </c>
      <c r="F435" s="21" t="s">
        <v>136</v>
      </c>
      <c r="G435" s="21">
        <v>19.600000000000001</v>
      </c>
      <c r="H435" s="21">
        <v>81.334000000000003</v>
      </c>
      <c r="I435">
        <f t="shared" si="48"/>
        <v>19.7</v>
      </c>
      <c r="J435">
        <f t="shared" si="49"/>
        <v>20.942499999999999</v>
      </c>
      <c r="K435">
        <f t="shared" si="50"/>
        <v>79.991500000000002</v>
      </c>
      <c r="L435">
        <f t="shared" si="51"/>
        <v>81.233999999999995</v>
      </c>
      <c r="M435">
        <f t="shared" si="52"/>
        <v>1.2424999999999926</v>
      </c>
      <c r="N435">
        <f t="shared" si="53"/>
        <v>78.12775000000002</v>
      </c>
      <c r="O435">
        <f t="shared" si="54"/>
        <v>83.097749999999991</v>
      </c>
      <c r="P435" t="str">
        <f t="shared" si="55"/>
        <v/>
      </c>
    </row>
    <row r="436" spans="1:16">
      <c r="A436" s="21" t="s">
        <v>25</v>
      </c>
      <c r="B436" s="21" t="s">
        <v>153</v>
      </c>
      <c r="C436" s="21" t="s">
        <v>62</v>
      </c>
      <c r="D436" s="22">
        <v>43367</v>
      </c>
      <c r="E436" s="21">
        <v>100.934</v>
      </c>
      <c r="F436" s="21" t="s">
        <v>136</v>
      </c>
      <c r="G436" s="21">
        <v>19.3</v>
      </c>
      <c r="H436" s="21">
        <v>81.634</v>
      </c>
      <c r="I436">
        <f t="shared" si="48"/>
        <v>19.7</v>
      </c>
      <c r="J436">
        <f t="shared" si="49"/>
        <v>20.942499999999999</v>
      </c>
      <c r="K436">
        <f t="shared" si="50"/>
        <v>79.991500000000002</v>
      </c>
      <c r="L436">
        <f t="shared" si="51"/>
        <v>81.233999999999995</v>
      </c>
      <c r="M436">
        <f t="shared" si="52"/>
        <v>1.2424999999999926</v>
      </c>
      <c r="N436">
        <f t="shared" si="53"/>
        <v>78.12775000000002</v>
      </c>
      <c r="O436">
        <f t="shared" si="54"/>
        <v>83.097749999999991</v>
      </c>
      <c r="P436" t="str">
        <f t="shared" si="55"/>
        <v/>
      </c>
    </row>
    <row r="437" spans="1:16">
      <c r="A437" s="21" t="s">
        <v>25</v>
      </c>
      <c r="B437" s="21" t="s">
        <v>153</v>
      </c>
      <c r="C437" s="21" t="s">
        <v>62</v>
      </c>
      <c r="D437" s="22">
        <v>43397</v>
      </c>
      <c r="E437" s="21">
        <v>100.934</v>
      </c>
      <c r="F437" s="21" t="s">
        <v>136</v>
      </c>
      <c r="G437" s="21">
        <v>19.600000000000001</v>
      </c>
      <c r="H437" s="21">
        <v>81.334000000000003</v>
      </c>
      <c r="I437">
        <f t="shared" si="48"/>
        <v>19.7</v>
      </c>
      <c r="J437">
        <f t="shared" si="49"/>
        <v>20.942499999999999</v>
      </c>
      <c r="K437">
        <f t="shared" si="50"/>
        <v>79.991500000000002</v>
      </c>
      <c r="L437">
        <f t="shared" si="51"/>
        <v>81.233999999999995</v>
      </c>
      <c r="M437">
        <f t="shared" si="52"/>
        <v>1.2424999999999926</v>
      </c>
      <c r="N437">
        <f t="shared" si="53"/>
        <v>78.12775000000002</v>
      </c>
      <c r="O437">
        <f t="shared" si="54"/>
        <v>83.097749999999991</v>
      </c>
      <c r="P437" t="str">
        <f t="shared" si="55"/>
        <v/>
      </c>
    </row>
    <row r="438" spans="1:16">
      <c r="A438" s="21" t="s">
        <v>25</v>
      </c>
      <c r="B438" s="21" t="s">
        <v>153</v>
      </c>
      <c r="C438" s="21" t="s">
        <v>62</v>
      </c>
      <c r="D438" s="22">
        <v>43425</v>
      </c>
      <c r="E438" s="21">
        <v>100.934</v>
      </c>
      <c r="F438" s="21" t="s">
        <v>136</v>
      </c>
      <c r="G438" s="21">
        <v>20.2</v>
      </c>
      <c r="H438" s="21">
        <v>80.733999999999995</v>
      </c>
      <c r="I438">
        <f t="shared" si="48"/>
        <v>19.7</v>
      </c>
      <c r="J438">
        <f t="shared" si="49"/>
        <v>20.942499999999999</v>
      </c>
      <c r="K438">
        <f t="shared" si="50"/>
        <v>79.991500000000002</v>
      </c>
      <c r="L438">
        <f t="shared" si="51"/>
        <v>81.233999999999995</v>
      </c>
      <c r="M438">
        <f t="shared" si="52"/>
        <v>1.2424999999999926</v>
      </c>
      <c r="N438">
        <f t="shared" si="53"/>
        <v>78.12775000000002</v>
      </c>
      <c r="O438">
        <f t="shared" si="54"/>
        <v>83.097749999999991</v>
      </c>
      <c r="P438" t="str">
        <f t="shared" si="55"/>
        <v/>
      </c>
    </row>
    <row r="439" spans="1:16">
      <c r="A439" s="21" t="s">
        <v>25</v>
      </c>
      <c r="B439" s="21" t="s">
        <v>153</v>
      </c>
      <c r="C439" s="21" t="s">
        <v>62</v>
      </c>
      <c r="D439" s="22">
        <v>43461</v>
      </c>
      <c r="E439" s="21">
        <v>100.934</v>
      </c>
      <c r="F439" s="21" t="s">
        <v>136</v>
      </c>
      <c r="G439" s="21">
        <v>20.5</v>
      </c>
      <c r="H439" s="21">
        <v>80.433999999999997</v>
      </c>
      <c r="I439">
        <f t="shared" si="48"/>
        <v>19.7</v>
      </c>
      <c r="J439">
        <f t="shared" si="49"/>
        <v>20.942499999999999</v>
      </c>
      <c r="K439">
        <f t="shared" si="50"/>
        <v>79.991500000000002</v>
      </c>
      <c r="L439">
        <f t="shared" si="51"/>
        <v>81.233999999999995</v>
      </c>
      <c r="M439">
        <f t="shared" si="52"/>
        <v>1.2424999999999926</v>
      </c>
      <c r="N439">
        <f t="shared" si="53"/>
        <v>78.12775000000002</v>
      </c>
      <c r="O439">
        <f t="shared" si="54"/>
        <v>83.097749999999991</v>
      </c>
      <c r="P439" t="str">
        <f t="shared" si="55"/>
        <v/>
      </c>
    </row>
    <row r="440" spans="1:16">
      <c r="A440" s="21" t="s">
        <v>25</v>
      </c>
      <c r="B440" s="21" t="s">
        <v>153</v>
      </c>
      <c r="C440" s="21" t="s">
        <v>62</v>
      </c>
      <c r="D440" s="22">
        <v>43486</v>
      </c>
      <c r="E440" s="21">
        <v>100.934</v>
      </c>
      <c r="F440" s="21" t="s">
        <v>136</v>
      </c>
      <c r="G440" s="21">
        <v>21</v>
      </c>
      <c r="H440" s="21">
        <v>79.933999999999997</v>
      </c>
      <c r="I440">
        <f t="shared" si="48"/>
        <v>19.7</v>
      </c>
      <c r="J440">
        <f t="shared" si="49"/>
        <v>20.942499999999999</v>
      </c>
      <c r="K440">
        <f t="shared" si="50"/>
        <v>79.991500000000002</v>
      </c>
      <c r="L440">
        <f t="shared" si="51"/>
        <v>81.233999999999995</v>
      </c>
      <c r="M440">
        <f t="shared" si="52"/>
        <v>1.2424999999999926</v>
      </c>
      <c r="N440">
        <f t="shared" si="53"/>
        <v>78.12775000000002</v>
      </c>
      <c r="O440">
        <f t="shared" si="54"/>
        <v>83.097749999999991</v>
      </c>
      <c r="P440" t="str">
        <f t="shared" si="55"/>
        <v/>
      </c>
    </row>
    <row r="441" spans="1:16">
      <c r="A441" s="21" t="s">
        <v>25</v>
      </c>
      <c r="B441" s="21" t="s">
        <v>153</v>
      </c>
      <c r="C441" s="21" t="s">
        <v>62</v>
      </c>
      <c r="D441" s="22">
        <v>43516</v>
      </c>
      <c r="E441" s="21">
        <v>100.934</v>
      </c>
      <c r="F441" s="21" t="s">
        <v>136</v>
      </c>
      <c r="G441" s="21">
        <v>21.2</v>
      </c>
      <c r="H441" s="21">
        <v>79.733999999999995</v>
      </c>
      <c r="I441">
        <f t="shared" si="48"/>
        <v>19.7</v>
      </c>
      <c r="J441">
        <f t="shared" si="49"/>
        <v>20.942499999999999</v>
      </c>
      <c r="K441">
        <f t="shared" si="50"/>
        <v>79.991500000000002</v>
      </c>
      <c r="L441">
        <f t="shared" si="51"/>
        <v>81.233999999999995</v>
      </c>
      <c r="M441">
        <f t="shared" si="52"/>
        <v>1.2424999999999926</v>
      </c>
      <c r="N441">
        <f t="shared" si="53"/>
        <v>78.12775000000002</v>
      </c>
      <c r="O441">
        <f t="shared" si="54"/>
        <v>83.097749999999991</v>
      </c>
      <c r="P441" t="str">
        <f t="shared" si="55"/>
        <v/>
      </c>
    </row>
    <row r="442" spans="1:16">
      <c r="A442" s="21" t="s">
        <v>25</v>
      </c>
      <c r="B442" s="21" t="s">
        <v>153</v>
      </c>
      <c r="C442" s="21" t="s">
        <v>62</v>
      </c>
      <c r="D442" s="22">
        <v>43549</v>
      </c>
      <c r="E442" s="21">
        <v>100.934</v>
      </c>
      <c r="F442" s="21" t="s">
        <v>136</v>
      </c>
      <c r="G442" s="21">
        <v>21.5</v>
      </c>
      <c r="H442" s="21">
        <v>79.433999999999997</v>
      </c>
      <c r="I442">
        <f t="shared" si="48"/>
        <v>19.7</v>
      </c>
      <c r="J442">
        <f t="shared" si="49"/>
        <v>20.942499999999999</v>
      </c>
      <c r="K442">
        <f t="shared" si="50"/>
        <v>79.991500000000002</v>
      </c>
      <c r="L442">
        <f t="shared" si="51"/>
        <v>81.233999999999995</v>
      </c>
      <c r="M442">
        <f t="shared" si="52"/>
        <v>1.2424999999999926</v>
      </c>
      <c r="N442">
        <f t="shared" si="53"/>
        <v>78.12775000000002</v>
      </c>
      <c r="O442">
        <f t="shared" si="54"/>
        <v>83.097749999999991</v>
      </c>
      <c r="P442" t="str">
        <f t="shared" si="55"/>
        <v/>
      </c>
    </row>
    <row r="443" spans="1:16">
      <c r="A443" s="21" t="s">
        <v>25</v>
      </c>
      <c r="B443" s="21" t="s">
        <v>153</v>
      </c>
      <c r="C443" s="21" t="s">
        <v>62</v>
      </c>
      <c r="D443" s="22">
        <v>43584</v>
      </c>
      <c r="E443" s="21">
        <v>100.934</v>
      </c>
      <c r="F443" s="21" t="s">
        <v>136</v>
      </c>
      <c r="G443" s="21">
        <v>21.7</v>
      </c>
      <c r="H443" s="21">
        <v>79.233999999999995</v>
      </c>
      <c r="I443">
        <f t="shared" si="48"/>
        <v>19.7</v>
      </c>
      <c r="J443">
        <f t="shared" si="49"/>
        <v>20.942499999999999</v>
      </c>
      <c r="K443">
        <f t="shared" si="50"/>
        <v>79.991500000000002</v>
      </c>
      <c r="L443">
        <f t="shared" si="51"/>
        <v>81.233999999999995</v>
      </c>
      <c r="M443">
        <f t="shared" si="52"/>
        <v>1.2424999999999926</v>
      </c>
      <c r="N443">
        <f t="shared" si="53"/>
        <v>78.12775000000002</v>
      </c>
      <c r="O443">
        <f t="shared" si="54"/>
        <v>83.097749999999991</v>
      </c>
      <c r="P443" t="str">
        <f t="shared" si="55"/>
        <v/>
      </c>
    </row>
    <row r="444" spans="1:16">
      <c r="A444" s="21" t="s">
        <v>25</v>
      </c>
      <c r="B444" s="21" t="s">
        <v>153</v>
      </c>
      <c r="C444" s="21" t="s">
        <v>62</v>
      </c>
      <c r="D444" s="22">
        <v>43599</v>
      </c>
      <c r="E444" s="21">
        <v>100.934</v>
      </c>
      <c r="F444" s="21" t="s">
        <v>136</v>
      </c>
      <c r="G444" s="21">
        <v>21.5</v>
      </c>
      <c r="H444" s="21">
        <v>79.433999999999997</v>
      </c>
      <c r="I444">
        <f t="shared" si="48"/>
        <v>19.7</v>
      </c>
      <c r="J444">
        <f t="shared" si="49"/>
        <v>20.942499999999999</v>
      </c>
      <c r="K444">
        <f t="shared" si="50"/>
        <v>79.991500000000002</v>
      </c>
      <c r="L444">
        <f t="shared" si="51"/>
        <v>81.233999999999995</v>
      </c>
      <c r="M444">
        <f t="shared" si="52"/>
        <v>1.2424999999999926</v>
      </c>
      <c r="N444">
        <f t="shared" si="53"/>
        <v>78.12775000000002</v>
      </c>
      <c r="O444">
        <f t="shared" si="54"/>
        <v>83.097749999999991</v>
      </c>
      <c r="P444" t="str">
        <f t="shared" si="55"/>
        <v/>
      </c>
    </row>
    <row r="445" spans="1:16">
      <c r="A445" s="21" t="s">
        <v>25</v>
      </c>
      <c r="B445" s="21" t="s">
        <v>153</v>
      </c>
      <c r="C445" s="21" t="s">
        <v>62</v>
      </c>
      <c r="D445" s="22">
        <v>43641</v>
      </c>
      <c r="E445" s="21">
        <v>100.934</v>
      </c>
      <c r="F445" s="21" t="s">
        <v>136</v>
      </c>
      <c r="G445" s="21">
        <v>21</v>
      </c>
      <c r="H445" s="21">
        <v>79.933999999999997</v>
      </c>
      <c r="I445">
        <f t="shared" si="48"/>
        <v>19.7</v>
      </c>
      <c r="J445">
        <f t="shared" si="49"/>
        <v>20.942499999999999</v>
      </c>
      <c r="K445">
        <f t="shared" si="50"/>
        <v>79.991500000000002</v>
      </c>
      <c r="L445">
        <f t="shared" si="51"/>
        <v>81.233999999999995</v>
      </c>
      <c r="M445">
        <f t="shared" si="52"/>
        <v>1.2424999999999926</v>
      </c>
      <c r="N445">
        <f t="shared" si="53"/>
        <v>78.12775000000002</v>
      </c>
      <c r="O445">
        <f t="shared" si="54"/>
        <v>83.097749999999991</v>
      </c>
      <c r="P445" t="str">
        <f t="shared" si="55"/>
        <v/>
      </c>
    </row>
    <row r="446" spans="1:16">
      <c r="A446" s="21" t="s">
        <v>25</v>
      </c>
      <c r="B446" s="21" t="s">
        <v>153</v>
      </c>
      <c r="C446" s="21" t="s">
        <v>62</v>
      </c>
      <c r="D446" s="22">
        <v>43669</v>
      </c>
      <c r="E446" s="21">
        <v>100.934</v>
      </c>
      <c r="F446" s="21" t="s">
        <v>136</v>
      </c>
      <c r="G446" s="21">
        <v>20.2</v>
      </c>
      <c r="H446" s="21">
        <v>80.733999999999995</v>
      </c>
      <c r="I446">
        <f t="shared" si="48"/>
        <v>19.7</v>
      </c>
      <c r="J446">
        <f t="shared" si="49"/>
        <v>20.942499999999999</v>
      </c>
      <c r="K446">
        <f t="shared" si="50"/>
        <v>79.991500000000002</v>
      </c>
      <c r="L446">
        <f t="shared" si="51"/>
        <v>81.233999999999995</v>
      </c>
      <c r="M446">
        <f t="shared" si="52"/>
        <v>1.2424999999999926</v>
      </c>
      <c r="N446">
        <f t="shared" si="53"/>
        <v>78.12775000000002</v>
      </c>
      <c r="O446">
        <f t="shared" si="54"/>
        <v>83.097749999999991</v>
      </c>
      <c r="P446" t="str">
        <f t="shared" si="55"/>
        <v/>
      </c>
    </row>
    <row r="447" spans="1:16">
      <c r="A447" s="21" t="s">
        <v>25</v>
      </c>
      <c r="B447" s="21" t="s">
        <v>64</v>
      </c>
      <c r="C447" s="21" t="s">
        <v>65</v>
      </c>
      <c r="D447" s="22">
        <v>39475</v>
      </c>
      <c r="E447" s="21">
        <v>92.741</v>
      </c>
      <c r="F447" s="21" t="s">
        <v>136</v>
      </c>
      <c r="G447" s="21">
        <v>5.16</v>
      </c>
      <c r="H447" s="21">
        <v>87.581000000000003</v>
      </c>
      <c r="I447">
        <f t="shared" si="48"/>
        <v>4.1775000000000002</v>
      </c>
      <c r="J447">
        <f t="shared" si="49"/>
        <v>5.97</v>
      </c>
      <c r="K447">
        <f t="shared" si="50"/>
        <v>86.771000000000001</v>
      </c>
      <c r="L447">
        <f t="shared" si="51"/>
        <v>88.563500000000005</v>
      </c>
      <c r="M447">
        <f t="shared" si="52"/>
        <v>1.792500000000004</v>
      </c>
      <c r="N447">
        <f t="shared" si="53"/>
        <v>84.082249999999988</v>
      </c>
      <c r="O447">
        <f t="shared" si="54"/>
        <v>91.252250000000004</v>
      </c>
      <c r="P447" t="str">
        <f t="shared" si="55"/>
        <v/>
      </c>
    </row>
    <row r="448" spans="1:16">
      <c r="A448" s="21" t="s">
        <v>25</v>
      </c>
      <c r="B448" s="21" t="s">
        <v>64</v>
      </c>
      <c r="C448" s="21" t="s">
        <v>65</v>
      </c>
      <c r="D448" s="22">
        <v>39505</v>
      </c>
      <c r="E448" s="21">
        <v>92.741</v>
      </c>
      <c r="F448" s="21" t="s">
        <v>136</v>
      </c>
      <c r="G448" s="21">
        <v>5.5</v>
      </c>
      <c r="H448" s="21">
        <v>87.241</v>
      </c>
      <c r="I448">
        <f t="shared" si="48"/>
        <v>4.1775000000000002</v>
      </c>
      <c r="J448">
        <f t="shared" si="49"/>
        <v>5.97</v>
      </c>
      <c r="K448">
        <f t="shared" si="50"/>
        <v>86.771000000000001</v>
      </c>
      <c r="L448">
        <f t="shared" si="51"/>
        <v>88.563500000000005</v>
      </c>
      <c r="M448">
        <f t="shared" si="52"/>
        <v>1.792500000000004</v>
      </c>
      <c r="N448">
        <f t="shared" si="53"/>
        <v>84.082249999999988</v>
      </c>
      <c r="O448">
        <f t="shared" si="54"/>
        <v>91.252250000000004</v>
      </c>
      <c r="P448" t="str">
        <f t="shared" si="55"/>
        <v/>
      </c>
    </row>
    <row r="449" spans="1:16">
      <c r="A449" s="21" t="s">
        <v>25</v>
      </c>
      <c r="B449" s="21" t="s">
        <v>64</v>
      </c>
      <c r="C449" s="21" t="s">
        <v>65</v>
      </c>
      <c r="D449" s="22">
        <v>39561</v>
      </c>
      <c r="E449" s="21">
        <v>92.741</v>
      </c>
      <c r="F449" s="21" t="s">
        <v>136</v>
      </c>
      <c r="G449" s="21">
        <v>6.25</v>
      </c>
      <c r="H449" s="21">
        <v>86.491</v>
      </c>
      <c r="I449">
        <f t="shared" si="48"/>
        <v>4.1775000000000002</v>
      </c>
      <c r="J449">
        <f t="shared" si="49"/>
        <v>5.97</v>
      </c>
      <c r="K449">
        <f t="shared" si="50"/>
        <v>86.771000000000001</v>
      </c>
      <c r="L449">
        <f t="shared" si="51"/>
        <v>88.563500000000005</v>
      </c>
      <c r="M449">
        <f t="shared" si="52"/>
        <v>1.792500000000004</v>
      </c>
      <c r="N449">
        <f t="shared" si="53"/>
        <v>84.082249999999988</v>
      </c>
      <c r="O449">
        <f t="shared" si="54"/>
        <v>91.252250000000004</v>
      </c>
      <c r="P449" t="str">
        <f t="shared" si="55"/>
        <v/>
      </c>
    </row>
    <row r="450" spans="1:16">
      <c r="A450" s="21" t="s">
        <v>25</v>
      </c>
      <c r="B450" s="21" t="s">
        <v>64</v>
      </c>
      <c r="C450" s="21" t="s">
        <v>65</v>
      </c>
      <c r="D450" s="22">
        <v>39602</v>
      </c>
      <c r="E450" s="21">
        <v>92.741</v>
      </c>
      <c r="F450" s="21" t="s">
        <v>136</v>
      </c>
      <c r="G450" s="21">
        <v>6.2</v>
      </c>
      <c r="H450" s="21">
        <v>86.540999999999997</v>
      </c>
      <c r="I450">
        <f t="shared" si="48"/>
        <v>4.1775000000000002</v>
      </c>
      <c r="J450">
        <f t="shared" si="49"/>
        <v>5.97</v>
      </c>
      <c r="K450">
        <f t="shared" si="50"/>
        <v>86.771000000000001</v>
      </c>
      <c r="L450">
        <f t="shared" si="51"/>
        <v>88.563500000000005</v>
      </c>
      <c r="M450">
        <f t="shared" si="52"/>
        <v>1.792500000000004</v>
      </c>
      <c r="N450">
        <f t="shared" si="53"/>
        <v>84.082249999999988</v>
      </c>
      <c r="O450">
        <f t="shared" si="54"/>
        <v>91.252250000000004</v>
      </c>
      <c r="P450" t="str">
        <f t="shared" si="55"/>
        <v/>
      </c>
    </row>
    <row r="451" spans="1:16">
      <c r="A451" s="21" t="s">
        <v>25</v>
      </c>
      <c r="B451" s="21" t="s">
        <v>64</v>
      </c>
      <c r="C451" s="21" t="s">
        <v>65</v>
      </c>
      <c r="D451" s="22">
        <v>39569</v>
      </c>
      <c r="E451" s="21">
        <v>92.741</v>
      </c>
      <c r="F451" s="21" t="s">
        <v>136</v>
      </c>
      <c r="G451" s="21">
        <v>6</v>
      </c>
      <c r="H451" s="21">
        <v>86.741</v>
      </c>
      <c r="I451">
        <f t="shared" ref="I451:I514" si="56">VLOOKUP($C451,$U$1:$Y$42,2,FALSE)</f>
        <v>4.1775000000000002</v>
      </c>
      <c r="J451">
        <f t="shared" ref="J451:J514" si="57">VLOOKUP($C451,$U$1:$Y$42,3,FALSE)</f>
        <v>5.97</v>
      </c>
      <c r="K451">
        <f t="shared" ref="K451:K514" si="58">VLOOKUP($C451,$U$1:$Y$42,4,FALSE)</f>
        <v>86.771000000000001</v>
      </c>
      <c r="L451">
        <f t="shared" ref="L451:L514" si="59">VLOOKUP($C451,$U$1:$Y$42,5,FALSE)</f>
        <v>88.563500000000005</v>
      </c>
      <c r="M451">
        <f t="shared" ref="M451:M514" si="60">L451-K451</f>
        <v>1.792500000000004</v>
      </c>
      <c r="N451">
        <f t="shared" ref="N451:N514" si="61">K451-M451*1.5</f>
        <v>84.082249999999988</v>
      </c>
      <c r="O451">
        <f t="shared" ref="O451:O514" si="62">L451+M451*1.5</f>
        <v>91.252250000000004</v>
      </c>
      <c r="P451" t="str">
        <f t="shared" ref="P451:P514" si="63">IF(OR(H451&lt;N451,H451&gt;O451), "OUTLIER", "")</f>
        <v/>
      </c>
    </row>
    <row r="452" spans="1:16">
      <c r="A452" s="21" t="s">
        <v>25</v>
      </c>
      <c r="B452" s="21" t="s">
        <v>64</v>
      </c>
      <c r="C452" s="21" t="s">
        <v>65</v>
      </c>
      <c r="D452" s="22">
        <v>39650</v>
      </c>
      <c r="E452" s="21">
        <v>92.741</v>
      </c>
      <c r="F452" s="21" t="s">
        <v>136</v>
      </c>
      <c r="G452" s="21">
        <v>5.25</v>
      </c>
      <c r="H452" s="21">
        <v>87.491</v>
      </c>
      <c r="I452">
        <f t="shared" si="56"/>
        <v>4.1775000000000002</v>
      </c>
      <c r="J452">
        <f t="shared" si="57"/>
        <v>5.97</v>
      </c>
      <c r="K452">
        <f t="shared" si="58"/>
        <v>86.771000000000001</v>
      </c>
      <c r="L452">
        <f t="shared" si="59"/>
        <v>88.563500000000005</v>
      </c>
      <c r="M452">
        <f t="shared" si="60"/>
        <v>1.792500000000004</v>
      </c>
      <c r="N452">
        <f t="shared" si="61"/>
        <v>84.082249999999988</v>
      </c>
      <c r="O452">
        <f t="shared" si="62"/>
        <v>91.252250000000004</v>
      </c>
      <c r="P452" t="str">
        <f t="shared" si="63"/>
        <v/>
      </c>
    </row>
    <row r="453" spans="1:16">
      <c r="A453" s="21" t="s">
        <v>25</v>
      </c>
      <c r="B453" s="21" t="s">
        <v>64</v>
      </c>
      <c r="C453" s="21" t="s">
        <v>65</v>
      </c>
      <c r="D453" s="22">
        <v>39687</v>
      </c>
      <c r="E453" s="21">
        <v>92.741</v>
      </c>
      <c r="F453" s="21" t="s">
        <v>136</v>
      </c>
      <c r="G453" s="21">
        <v>4</v>
      </c>
      <c r="H453" s="21">
        <v>88.741</v>
      </c>
      <c r="I453">
        <f t="shared" si="56"/>
        <v>4.1775000000000002</v>
      </c>
      <c r="J453">
        <f t="shared" si="57"/>
        <v>5.97</v>
      </c>
      <c r="K453">
        <f t="shared" si="58"/>
        <v>86.771000000000001</v>
      </c>
      <c r="L453">
        <f t="shared" si="59"/>
        <v>88.563500000000005</v>
      </c>
      <c r="M453">
        <f t="shared" si="60"/>
        <v>1.792500000000004</v>
      </c>
      <c r="N453">
        <f t="shared" si="61"/>
        <v>84.082249999999988</v>
      </c>
      <c r="O453">
        <f t="shared" si="62"/>
        <v>91.252250000000004</v>
      </c>
      <c r="P453" t="str">
        <f t="shared" si="63"/>
        <v/>
      </c>
    </row>
    <row r="454" spans="1:16">
      <c r="A454" s="21" t="s">
        <v>25</v>
      </c>
      <c r="B454" s="21" t="s">
        <v>64</v>
      </c>
      <c r="C454" s="21" t="s">
        <v>65</v>
      </c>
      <c r="D454" s="22">
        <v>39721</v>
      </c>
      <c r="E454" s="21">
        <v>92.741</v>
      </c>
      <c r="F454" s="21" t="s">
        <v>136</v>
      </c>
      <c r="G454" s="21">
        <v>3.7</v>
      </c>
      <c r="H454" s="21">
        <v>89.040999999999997</v>
      </c>
      <c r="I454">
        <f t="shared" si="56"/>
        <v>4.1775000000000002</v>
      </c>
      <c r="J454">
        <f t="shared" si="57"/>
        <v>5.97</v>
      </c>
      <c r="K454">
        <f t="shared" si="58"/>
        <v>86.771000000000001</v>
      </c>
      <c r="L454">
        <f t="shared" si="59"/>
        <v>88.563500000000005</v>
      </c>
      <c r="M454">
        <f t="shared" si="60"/>
        <v>1.792500000000004</v>
      </c>
      <c r="N454">
        <f t="shared" si="61"/>
        <v>84.082249999999988</v>
      </c>
      <c r="O454">
        <f t="shared" si="62"/>
        <v>91.252250000000004</v>
      </c>
      <c r="P454" t="str">
        <f t="shared" si="63"/>
        <v/>
      </c>
    </row>
    <row r="455" spans="1:16">
      <c r="A455" s="21" t="s">
        <v>25</v>
      </c>
      <c r="B455" s="21" t="s">
        <v>64</v>
      </c>
      <c r="C455" s="21" t="s">
        <v>65</v>
      </c>
      <c r="D455" s="22">
        <v>39750</v>
      </c>
      <c r="E455" s="21">
        <v>92.741</v>
      </c>
      <c r="F455" s="21" t="s">
        <v>136</v>
      </c>
      <c r="G455" s="21">
        <v>4</v>
      </c>
      <c r="H455" s="21">
        <v>88.741</v>
      </c>
      <c r="I455">
        <f t="shared" si="56"/>
        <v>4.1775000000000002</v>
      </c>
      <c r="J455">
        <f t="shared" si="57"/>
        <v>5.97</v>
      </c>
      <c r="K455">
        <f t="shared" si="58"/>
        <v>86.771000000000001</v>
      </c>
      <c r="L455">
        <f t="shared" si="59"/>
        <v>88.563500000000005</v>
      </c>
      <c r="M455">
        <f t="shared" si="60"/>
        <v>1.792500000000004</v>
      </c>
      <c r="N455">
        <f t="shared" si="61"/>
        <v>84.082249999999988</v>
      </c>
      <c r="O455">
        <f t="shared" si="62"/>
        <v>91.252250000000004</v>
      </c>
      <c r="P455" t="str">
        <f t="shared" si="63"/>
        <v/>
      </c>
    </row>
    <row r="456" spans="1:16">
      <c r="A456" s="21" t="s">
        <v>25</v>
      </c>
      <c r="B456" s="21" t="s">
        <v>64</v>
      </c>
      <c r="C456" s="21" t="s">
        <v>65</v>
      </c>
      <c r="D456" s="22">
        <v>39770</v>
      </c>
      <c r="E456" s="21">
        <v>92.741</v>
      </c>
      <c r="F456" s="21" t="s">
        <v>136</v>
      </c>
      <c r="G456" s="21">
        <v>4.12</v>
      </c>
      <c r="H456" s="21">
        <v>88.620999999999995</v>
      </c>
      <c r="I456">
        <f t="shared" si="56"/>
        <v>4.1775000000000002</v>
      </c>
      <c r="J456">
        <f t="shared" si="57"/>
        <v>5.97</v>
      </c>
      <c r="K456">
        <f t="shared" si="58"/>
        <v>86.771000000000001</v>
      </c>
      <c r="L456">
        <f t="shared" si="59"/>
        <v>88.563500000000005</v>
      </c>
      <c r="M456">
        <f t="shared" si="60"/>
        <v>1.792500000000004</v>
      </c>
      <c r="N456">
        <f t="shared" si="61"/>
        <v>84.082249999999988</v>
      </c>
      <c r="O456">
        <f t="shared" si="62"/>
        <v>91.252250000000004</v>
      </c>
      <c r="P456" t="str">
        <f t="shared" si="63"/>
        <v/>
      </c>
    </row>
    <row r="457" spans="1:16">
      <c r="A457" s="21" t="s">
        <v>25</v>
      </c>
      <c r="B457" s="21" t="s">
        <v>64</v>
      </c>
      <c r="C457" s="21" t="s">
        <v>65</v>
      </c>
      <c r="D457" s="22">
        <v>39804</v>
      </c>
      <c r="E457" s="21">
        <v>92.741</v>
      </c>
      <c r="F457" s="21" t="s">
        <v>136</v>
      </c>
      <c r="G457" s="21">
        <v>4.53</v>
      </c>
      <c r="H457" s="21">
        <v>88.210999999999999</v>
      </c>
      <c r="I457">
        <f t="shared" si="56"/>
        <v>4.1775000000000002</v>
      </c>
      <c r="J457">
        <f t="shared" si="57"/>
        <v>5.97</v>
      </c>
      <c r="K457">
        <f t="shared" si="58"/>
        <v>86.771000000000001</v>
      </c>
      <c r="L457">
        <f t="shared" si="59"/>
        <v>88.563500000000005</v>
      </c>
      <c r="M457">
        <f t="shared" si="60"/>
        <v>1.792500000000004</v>
      </c>
      <c r="N457">
        <f t="shared" si="61"/>
        <v>84.082249999999988</v>
      </c>
      <c r="O457">
        <f t="shared" si="62"/>
        <v>91.252250000000004</v>
      </c>
      <c r="P457" t="str">
        <f t="shared" si="63"/>
        <v/>
      </c>
    </row>
    <row r="458" spans="1:16">
      <c r="A458" s="21" t="s">
        <v>25</v>
      </c>
      <c r="B458" s="21" t="s">
        <v>64</v>
      </c>
      <c r="C458" s="21" t="s">
        <v>65</v>
      </c>
      <c r="D458" s="22">
        <v>39870</v>
      </c>
      <c r="E458" s="21">
        <v>92.741</v>
      </c>
      <c r="F458" s="21" t="s">
        <v>136</v>
      </c>
      <c r="G458" s="21">
        <v>5.17</v>
      </c>
      <c r="H458" s="21">
        <v>87.570999999999998</v>
      </c>
      <c r="I458">
        <f t="shared" si="56"/>
        <v>4.1775000000000002</v>
      </c>
      <c r="J458">
        <f t="shared" si="57"/>
        <v>5.97</v>
      </c>
      <c r="K458">
        <f t="shared" si="58"/>
        <v>86.771000000000001</v>
      </c>
      <c r="L458">
        <f t="shared" si="59"/>
        <v>88.563500000000005</v>
      </c>
      <c r="M458">
        <f t="shared" si="60"/>
        <v>1.792500000000004</v>
      </c>
      <c r="N458">
        <f t="shared" si="61"/>
        <v>84.082249999999988</v>
      </c>
      <c r="O458">
        <f t="shared" si="62"/>
        <v>91.252250000000004</v>
      </c>
      <c r="P458" t="str">
        <f t="shared" si="63"/>
        <v/>
      </c>
    </row>
    <row r="459" spans="1:16">
      <c r="A459" s="21" t="s">
        <v>25</v>
      </c>
      <c r="B459" s="21" t="s">
        <v>64</v>
      </c>
      <c r="C459" s="21" t="s">
        <v>65</v>
      </c>
      <c r="D459" s="22">
        <v>39895</v>
      </c>
      <c r="E459" s="21">
        <v>92.741</v>
      </c>
      <c r="F459" s="21" t="s">
        <v>136</v>
      </c>
      <c r="G459" s="21">
        <v>5.5</v>
      </c>
      <c r="H459" s="21">
        <v>87.241</v>
      </c>
      <c r="I459">
        <f t="shared" si="56"/>
        <v>4.1775000000000002</v>
      </c>
      <c r="J459">
        <f t="shared" si="57"/>
        <v>5.97</v>
      </c>
      <c r="K459">
        <f t="shared" si="58"/>
        <v>86.771000000000001</v>
      </c>
      <c r="L459">
        <f t="shared" si="59"/>
        <v>88.563500000000005</v>
      </c>
      <c r="M459">
        <f t="shared" si="60"/>
        <v>1.792500000000004</v>
      </c>
      <c r="N459">
        <f t="shared" si="61"/>
        <v>84.082249999999988</v>
      </c>
      <c r="O459">
        <f t="shared" si="62"/>
        <v>91.252250000000004</v>
      </c>
      <c r="P459" t="str">
        <f t="shared" si="63"/>
        <v/>
      </c>
    </row>
    <row r="460" spans="1:16">
      <c r="A460" s="21" t="s">
        <v>25</v>
      </c>
      <c r="B460" s="21" t="s">
        <v>64</v>
      </c>
      <c r="C460" s="21" t="s">
        <v>65</v>
      </c>
      <c r="D460" s="22">
        <v>39932</v>
      </c>
      <c r="E460" s="21">
        <v>92.741</v>
      </c>
      <c r="F460" s="21" t="s">
        <v>136</v>
      </c>
      <c r="G460" s="21">
        <v>5.96</v>
      </c>
      <c r="H460" s="21">
        <v>86.781000000000006</v>
      </c>
      <c r="I460">
        <f t="shared" si="56"/>
        <v>4.1775000000000002</v>
      </c>
      <c r="J460">
        <f t="shared" si="57"/>
        <v>5.97</v>
      </c>
      <c r="K460">
        <f t="shared" si="58"/>
        <v>86.771000000000001</v>
      </c>
      <c r="L460">
        <f t="shared" si="59"/>
        <v>88.563500000000005</v>
      </c>
      <c r="M460">
        <f t="shared" si="60"/>
        <v>1.792500000000004</v>
      </c>
      <c r="N460">
        <f t="shared" si="61"/>
        <v>84.082249999999988</v>
      </c>
      <c r="O460">
        <f t="shared" si="62"/>
        <v>91.252250000000004</v>
      </c>
      <c r="P460" t="str">
        <f t="shared" si="63"/>
        <v/>
      </c>
    </row>
    <row r="461" spans="1:16">
      <c r="A461" s="21" t="s">
        <v>25</v>
      </c>
      <c r="B461" s="21" t="s">
        <v>64</v>
      </c>
      <c r="C461" s="21" t="s">
        <v>65</v>
      </c>
      <c r="D461" s="22">
        <v>39952</v>
      </c>
      <c r="E461" s="21">
        <v>92.741</v>
      </c>
      <c r="F461" s="21" t="s">
        <v>136</v>
      </c>
      <c r="G461" s="21">
        <v>5.95</v>
      </c>
      <c r="H461" s="21">
        <v>86.790999999999997</v>
      </c>
      <c r="I461">
        <f t="shared" si="56"/>
        <v>4.1775000000000002</v>
      </c>
      <c r="J461">
        <f t="shared" si="57"/>
        <v>5.97</v>
      </c>
      <c r="K461">
        <f t="shared" si="58"/>
        <v>86.771000000000001</v>
      </c>
      <c r="L461">
        <f t="shared" si="59"/>
        <v>88.563500000000005</v>
      </c>
      <c r="M461">
        <f t="shared" si="60"/>
        <v>1.792500000000004</v>
      </c>
      <c r="N461">
        <f t="shared" si="61"/>
        <v>84.082249999999988</v>
      </c>
      <c r="O461">
        <f t="shared" si="62"/>
        <v>91.252250000000004</v>
      </c>
      <c r="P461" t="str">
        <f t="shared" si="63"/>
        <v/>
      </c>
    </row>
    <row r="462" spans="1:16">
      <c r="A462" s="21" t="s">
        <v>25</v>
      </c>
      <c r="B462" s="21" t="s">
        <v>64</v>
      </c>
      <c r="C462" s="21" t="s">
        <v>65</v>
      </c>
      <c r="D462" s="22">
        <v>40016</v>
      </c>
      <c r="E462" s="21">
        <v>92.741</v>
      </c>
      <c r="F462" s="21" t="s">
        <v>136</v>
      </c>
      <c r="G462" s="21">
        <v>4.58</v>
      </c>
      <c r="H462" s="21">
        <v>88.161000000000001</v>
      </c>
      <c r="I462">
        <f t="shared" si="56"/>
        <v>4.1775000000000002</v>
      </c>
      <c r="J462">
        <f t="shared" si="57"/>
        <v>5.97</v>
      </c>
      <c r="K462">
        <f t="shared" si="58"/>
        <v>86.771000000000001</v>
      </c>
      <c r="L462">
        <f t="shared" si="59"/>
        <v>88.563500000000005</v>
      </c>
      <c r="M462">
        <f t="shared" si="60"/>
        <v>1.792500000000004</v>
      </c>
      <c r="N462">
        <f t="shared" si="61"/>
        <v>84.082249999999988</v>
      </c>
      <c r="O462">
        <f t="shared" si="62"/>
        <v>91.252250000000004</v>
      </c>
      <c r="P462" t="str">
        <f t="shared" si="63"/>
        <v/>
      </c>
    </row>
    <row r="463" spans="1:16">
      <c r="A463" s="21" t="s">
        <v>25</v>
      </c>
      <c r="B463" s="21" t="s">
        <v>64</v>
      </c>
      <c r="C463" s="21" t="s">
        <v>65</v>
      </c>
      <c r="D463" s="22">
        <v>40053</v>
      </c>
      <c r="E463" s="21">
        <v>92.741</v>
      </c>
      <c r="F463" s="21" t="s">
        <v>136</v>
      </c>
      <c r="G463" s="21">
        <v>3.4</v>
      </c>
      <c r="H463" s="21">
        <v>89.340999999999994</v>
      </c>
      <c r="I463">
        <f t="shared" si="56"/>
        <v>4.1775000000000002</v>
      </c>
      <c r="J463">
        <f t="shared" si="57"/>
        <v>5.97</v>
      </c>
      <c r="K463">
        <f t="shared" si="58"/>
        <v>86.771000000000001</v>
      </c>
      <c r="L463">
        <f t="shared" si="59"/>
        <v>88.563500000000005</v>
      </c>
      <c r="M463">
        <f t="shared" si="60"/>
        <v>1.792500000000004</v>
      </c>
      <c r="N463">
        <f t="shared" si="61"/>
        <v>84.082249999999988</v>
      </c>
      <c r="O463">
        <f t="shared" si="62"/>
        <v>91.252250000000004</v>
      </c>
      <c r="P463" t="str">
        <f t="shared" si="63"/>
        <v/>
      </c>
    </row>
    <row r="464" spans="1:16">
      <c r="A464" s="21" t="s">
        <v>25</v>
      </c>
      <c r="B464" s="21" t="s">
        <v>64</v>
      </c>
      <c r="C464" s="21" t="s">
        <v>65</v>
      </c>
      <c r="D464" s="22">
        <v>40080</v>
      </c>
      <c r="E464" s="21">
        <v>92.741</v>
      </c>
      <c r="F464" s="21" t="s">
        <v>136</v>
      </c>
      <c r="G464" s="21">
        <v>3.23</v>
      </c>
      <c r="H464" s="21">
        <v>89.510999999999996</v>
      </c>
      <c r="I464">
        <f t="shared" si="56"/>
        <v>4.1775000000000002</v>
      </c>
      <c r="J464">
        <f t="shared" si="57"/>
        <v>5.97</v>
      </c>
      <c r="K464">
        <f t="shared" si="58"/>
        <v>86.771000000000001</v>
      </c>
      <c r="L464">
        <f t="shared" si="59"/>
        <v>88.563500000000005</v>
      </c>
      <c r="M464">
        <f t="shared" si="60"/>
        <v>1.792500000000004</v>
      </c>
      <c r="N464">
        <f t="shared" si="61"/>
        <v>84.082249999999988</v>
      </c>
      <c r="O464">
        <f t="shared" si="62"/>
        <v>91.252250000000004</v>
      </c>
      <c r="P464" t="str">
        <f t="shared" si="63"/>
        <v/>
      </c>
    </row>
    <row r="465" spans="1:16">
      <c r="A465" s="21" t="s">
        <v>25</v>
      </c>
      <c r="B465" s="21" t="s">
        <v>64</v>
      </c>
      <c r="C465" s="21" t="s">
        <v>65</v>
      </c>
      <c r="D465" s="22">
        <v>40108</v>
      </c>
      <c r="E465" s="21">
        <v>92.741</v>
      </c>
      <c r="F465" s="21" t="s">
        <v>136</v>
      </c>
      <c r="G465" s="21">
        <v>3.53</v>
      </c>
      <c r="H465" s="21">
        <v>89.210999999999999</v>
      </c>
      <c r="I465">
        <f t="shared" si="56"/>
        <v>4.1775000000000002</v>
      </c>
      <c r="J465">
        <f t="shared" si="57"/>
        <v>5.97</v>
      </c>
      <c r="K465">
        <f t="shared" si="58"/>
        <v>86.771000000000001</v>
      </c>
      <c r="L465">
        <f t="shared" si="59"/>
        <v>88.563500000000005</v>
      </c>
      <c r="M465">
        <f t="shared" si="60"/>
        <v>1.792500000000004</v>
      </c>
      <c r="N465">
        <f t="shared" si="61"/>
        <v>84.082249999999988</v>
      </c>
      <c r="O465">
        <f t="shared" si="62"/>
        <v>91.252250000000004</v>
      </c>
      <c r="P465" t="str">
        <f t="shared" si="63"/>
        <v/>
      </c>
    </row>
    <row r="466" spans="1:16">
      <c r="A466" s="21" t="s">
        <v>25</v>
      </c>
      <c r="B466" s="21" t="s">
        <v>64</v>
      </c>
      <c r="C466" s="21" t="s">
        <v>65</v>
      </c>
      <c r="D466" s="22">
        <v>40135</v>
      </c>
      <c r="E466" s="21">
        <v>92.741</v>
      </c>
      <c r="F466" s="21" t="s">
        <v>136</v>
      </c>
      <c r="G466" s="21">
        <v>3.9</v>
      </c>
      <c r="H466" s="21">
        <v>88.840999999999994</v>
      </c>
      <c r="I466">
        <f t="shared" si="56"/>
        <v>4.1775000000000002</v>
      </c>
      <c r="J466">
        <f t="shared" si="57"/>
        <v>5.97</v>
      </c>
      <c r="K466">
        <f t="shared" si="58"/>
        <v>86.771000000000001</v>
      </c>
      <c r="L466">
        <f t="shared" si="59"/>
        <v>88.563500000000005</v>
      </c>
      <c r="M466">
        <f t="shared" si="60"/>
        <v>1.792500000000004</v>
      </c>
      <c r="N466">
        <f t="shared" si="61"/>
        <v>84.082249999999988</v>
      </c>
      <c r="O466">
        <f t="shared" si="62"/>
        <v>91.252250000000004</v>
      </c>
      <c r="P466" t="str">
        <f t="shared" si="63"/>
        <v/>
      </c>
    </row>
    <row r="467" spans="1:16">
      <c r="A467" s="21" t="s">
        <v>25</v>
      </c>
      <c r="B467" s="21" t="s">
        <v>64</v>
      </c>
      <c r="C467" s="21" t="s">
        <v>65</v>
      </c>
      <c r="D467" s="22">
        <v>40176</v>
      </c>
      <c r="E467" s="21">
        <v>92.741</v>
      </c>
      <c r="F467" s="21" t="s">
        <v>136</v>
      </c>
      <c r="G467" s="21">
        <v>4.5</v>
      </c>
      <c r="H467" s="21">
        <v>88.241</v>
      </c>
      <c r="I467">
        <f t="shared" si="56"/>
        <v>4.1775000000000002</v>
      </c>
      <c r="J467">
        <f t="shared" si="57"/>
        <v>5.97</v>
      </c>
      <c r="K467">
        <f t="shared" si="58"/>
        <v>86.771000000000001</v>
      </c>
      <c r="L467">
        <f t="shared" si="59"/>
        <v>88.563500000000005</v>
      </c>
      <c r="M467">
        <f t="shared" si="60"/>
        <v>1.792500000000004</v>
      </c>
      <c r="N467">
        <f t="shared" si="61"/>
        <v>84.082249999999988</v>
      </c>
      <c r="O467">
        <f t="shared" si="62"/>
        <v>91.252250000000004</v>
      </c>
      <c r="P467" t="str">
        <f t="shared" si="63"/>
        <v/>
      </c>
    </row>
    <row r="468" spans="1:16">
      <c r="A468" s="21" t="s">
        <v>25</v>
      </c>
      <c r="B468" s="21" t="s">
        <v>64</v>
      </c>
      <c r="C468" s="21" t="s">
        <v>65</v>
      </c>
      <c r="D468" s="22">
        <v>40206</v>
      </c>
      <c r="E468" s="21">
        <v>92.741</v>
      </c>
      <c r="F468" s="21" t="s">
        <v>136</v>
      </c>
      <c r="G468" s="21">
        <v>4.88</v>
      </c>
      <c r="H468" s="21">
        <v>87.861000000000004</v>
      </c>
      <c r="I468">
        <f t="shared" si="56"/>
        <v>4.1775000000000002</v>
      </c>
      <c r="J468">
        <f t="shared" si="57"/>
        <v>5.97</v>
      </c>
      <c r="K468">
        <f t="shared" si="58"/>
        <v>86.771000000000001</v>
      </c>
      <c r="L468">
        <f t="shared" si="59"/>
        <v>88.563500000000005</v>
      </c>
      <c r="M468">
        <f t="shared" si="60"/>
        <v>1.792500000000004</v>
      </c>
      <c r="N468">
        <f t="shared" si="61"/>
        <v>84.082249999999988</v>
      </c>
      <c r="O468">
        <f t="shared" si="62"/>
        <v>91.252250000000004</v>
      </c>
      <c r="P468" t="str">
        <f t="shared" si="63"/>
        <v/>
      </c>
    </row>
    <row r="469" spans="1:16">
      <c r="A469" s="21" t="s">
        <v>25</v>
      </c>
      <c r="B469" s="21" t="s">
        <v>64</v>
      </c>
      <c r="C469" s="21" t="s">
        <v>65</v>
      </c>
      <c r="D469" s="22">
        <v>40226</v>
      </c>
      <c r="E469" s="21">
        <v>92.741</v>
      </c>
      <c r="F469" s="21" t="s">
        <v>136</v>
      </c>
      <c r="G469" s="21">
        <v>5.13</v>
      </c>
      <c r="H469" s="21">
        <v>87.611000000000004</v>
      </c>
      <c r="I469">
        <f t="shared" si="56"/>
        <v>4.1775000000000002</v>
      </c>
      <c r="J469">
        <f t="shared" si="57"/>
        <v>5.97</v>
      </c>
      <c r="K469">
        <f t="shared" si="58"/>
        <v>86.771000000000001</v>
      </c>
      <c r="L469">
        <f t="shared" si="59"/>
        <v>88.563500000000005</v>
      </c>
      <c r="M469">
        <f t="shared" si="60"/>
        <v>1.792500000000004</v>
      </c>
      <c r="N469">
        <f t="shared" si="61"/>
        <v>84.082249999999988</v>
      </c>
      <c r="O469">
        <f t="shared" si="62"/>
        <v>91.252250000000004</v>
      </c>
      <c r="P469" t="str">
        <f t="shared" si="63"/>
        <v/>
      </c>
    </row>
    <row r="470" spans="1:16">
      <c r="A470" s="21" t="s">
        <v>25</v>
      </c>
      <c r="B470" s="21" t="s">
        <v>64</v>
      </c>
      <c r="C470" s="21" t="s">
        <v>65</v>
      </c>
      <c r="D470" s="22">
        <v>40260</v>
      </c>
      <c r="E470" s="21">
        <v>92.741</v>
      </c>
      <c r="F470" s="21" t="s">
        <v>136</v>
      </c>
      <c r="G470" s="21">
        <v>5.5</v>
      </c>
      <c r="H470" s="21">
        <v>87.241</v>
      </c>
      <c r="I470">
        <f t="shared" si="56"/>
        <v>4.1775000000000002</v>
      </c>
      <c r="J470">
        <f t="shared" si="57"/>
        <v>5.97</v>
      </c>
      <c r="K470">
        <f t="shared" si="58"/>
        <v>86.771000000000001</v>
      </c>
      <c r="L470">
        <f t="shared" si="59"/>
        <v>88.563500000000005</v>
      </c>
      <c r="M470">
        <f t="shared" si="60"/>
        <v>1.792500000000004</v>
      </c>
      <c r="N470">
        <f t="shared" si="61"/>
        <v>84.082249999999988</v>
      </c>
      <c r="O470">
        <f t="shared" si="62"/>
        <v>91.252250000000004</v>
      </c>
      <c r="P470" t="str">
        <f t="shared" si="63"/>
        <v/>
      </c>
    </row>
    <row r="471" spans="1:16">
      <c r="A471" s="21" t="s">
        <v>25</v>
      </c>
      <c r="B471" s="21" t="s">
        <v>64</v>
      </c>
      <c r="C471" s="21" t="s">
        <v>65</v>
      </c>
      <c r="D471" s="22">
        <v>40296</v>
      </c>
      <c r="E471" s="21">
        <v>92.741</v>
      </c>
      <c r="F471" s="21" t="s">
        <v>136</v>
      </c>
      <c r="G471" s="21">
        <v>6</v>
      </c>
      <c r="H471" s="21">
        <v>86.741</v>
      </c>
      <c r="I471">
        <f t="shared" si="56"/>
        <v>4.1775000000000002</v>
      </c>
      <c r="J471">
        <f t="shared" si="57"/>
        <v>5.97</v>
      </c>
      <c r="K471">
        <f t="shared" si="58"/>
        <v>86.771000000000001</v>
      </c>
      <c r="L471">
        <f t="shared" si="59"/>
        <v>88.563500000000005</v>
      </c>
      <c r="M471">
        <f t="shared" si="60"/>
        <v>1.792500000000004</v>
      </c>
      <c r="N471">
        <f t="shared" si="61"/>
        <v>84.082249999999988</v>
      </c>
      <c r="O471">
        <f t="shared" si="62"/>
        <v>91.252250000000004</v>
      </c>
      <c r="P471" t="str">
        <f t="shared" si="63"/>
        <v/>
      </c>
    </row>
    <row r="472" spans="1:16">
      <c r="A472" s="21" t="s">
        <v>25</v>
      </c>
      <c r="B472" s="21" t="s">
        <v>64</v>
      </c>
      <c r="C472" s="21" t="s">
        <v>65</v>
      </c>
      <c r="D472" s="22">
        <v>40322</v>
      </c>
      <c r="E472" s="21">
        <v>92.741</v>
      </c>
      <c r="F472" s="21" t="s">
        <v>136</v>
      </c>
      <c r="G472" s="21">
        <v>6.98</v>
      </c>
      <c r="H472" s="21">
        <v>85.760999999999996</v>
      </c>
      <c r="I472">
        <f t="shared" si="56"/>
        <v>4.1775000000000002</v>
      </c>
      <c r="J472">
        <f t="shared" si="57"/>
        <v>5.97</v>
      </c>
      <c r="K472">
        <f t="shared" si="58"/>
        <v>86.771000000000001</v>
      </c>
      <c r="L472">
        <f t="shared" si="59"/>
        <v>88.563500000000005</v>
      </c>
      <c r="M472">
        <f t="shared" si="60"/>
        <v>1.792500000000004</v>
      </c>
      <c r="N472">
        <f t="shared" si="61"/>
        <v>84.082249999999988</v>
      </c>
      <c r="O472">
        <f t="shared" si="62"/>
        <v>91.252250000000004</v>
      </c>
      <c r="P472" t="str">
        <f t="shared" si="63"/>
        <v/>
      </c>
    </row>
    <row r="473" spans="1:16">
      <c r="A473" s="21" t="s">
        <v>25</v>
      </c>
      <c r="B473" s="21" t="s">
        <v>64</v>
      </c>
      <c r="C473" s="21" t="s">
        <v>65</v>
      </c>
      <c r="D473" s="22">
        <v>40357</v>
      </c>
      <c r="E473" s="21">
        <v>92.741</v>
      </c>
      <c r="F473" s="21" t="s">
        <v>136</v>
      </c>
      <c r="G473" s="21">
        <v>5.67</v>
      </c>
      <c r="H473" s="21">
        <v>87.070999999999998</v>
      </c>
      <c r="I473">
        <f t="shared" si="56"/>
        <v>4.1775000000000002</v>
      </c>
      <c r="J473">
        <f t="shared" si="57"/>
        <v>5.97</v>
      </c>
      <c r="K473">
        <f t="shared" si="58"/>
        <v>86.771000000000001</v>
      </c>
      <c r="L473">
        <f t="shared" si="59"/>
        <v>88.563500000000005</v>
      </c>
      <c r="M473">
        <f t="shared" si="60"/>
        <v>1.792500000000004</v>
      </c>
      <c r="N473">
        <f t="shared" si="61"/>
        <v>84.082249999999988</v>
      </c>
      <c r="O473">
        <f t="shared" si="62"/>
        <v>91.252250000000004</v>
      </c>
      <c r="P473" t="str">
        <f t="shared" si="63"/>
        <v/>
      </c>
    </row>
    <row r="474" spans="1:16">
      <c r="A474" s="21" t="s">
        <v>25</v>
      </c>
      <c r="B474" s="21" t="s">
        <v>64</v>
      </c>
      <c r="C474" s="21" t="s">
        <v>65</v>
      </c>
      <c r="D474" s="22">
        <v>40389</v>
      </c>
      <c r="E474" s="21">
        <v>92.741</v>
      </c>
      <c r="F474" s="21" t="s">
        <v>136</v>
      </c>
      <c r="G474" s="21">
        <v>5.5</v>
      </c>
      <c r="H474" s="21">
        <v>87.241</v>
      </c>
      <c r="I474">
        <f t="shared" si="56"/>
        <v>4.1775000000000002</v>
      </c>
      <c r="J474">
        <f t="shared" si="57"/>
        <v>5.97</v>
      </c>
      <c r="K474">
        <f t="shared" si="58"/>
        <v>86.771000000000001</v>
      </c>
      <c r="L474">
        <f t="shared" si="59"/>
        <v>88.563500000000005</v>
      </c>
      <c r="M474">
        <f t="shared" si="60"/>
        <v>1.792500000000004</v>
      </c>
      <c r="N474">
        <f t="shared" si="61"/>
        <v>84.082249999999988</v>
      </c>
      <c r="O474">
        <f t="shared" si="62"/>
        <v>91.252250000000004</v>
      </c>
      <c r="P474" t="str">
        <f t="shared" si="63"/>
        <v/>
      </c>
    </row>
    <row r="475" spans="1:16">
      <c r="A475" s="21" t="s">
        <v>25</v>
      </c>
      <c r="B475" s="21" t="s">
        <v>64</v>
      </c>
      <c r="C475" s="21" t="s">
        <v>65</v>
      </c>
      <c r="D475" s="22">
        <v>40420</v>
      </c>
      <c r="E475" s="21">
        <v>92.741</v>
      </c>
      <c r="F475" s="21" t="s">
        <v>136</v>
      </c>
      <c r="G475" s="21">
        <v>3.8</v>
      </c>
      <c r="H475" s="21">
        <v>88.941000000000003</v>
      </c>
      <c r="I475">
        <f t="shared" si="56"/>
        <v>4.1775000000000002</v>
      </c>
      <c r="J475">
        <f t="shared" si="57"/>
        <v>5.97</v>
      </c>
      <c r="K475">
        <f t="shared" si="58"/>
        <v>86.771000000000001</v>
      </c>
      <c r="L475">
        <f t="shared" si="59"/>
        <v>88.563500000000005</v>
      </c>
      <c r="M475">
        <f t="shared" si="60"/>
        <v>1.792500000000004</v>
      </c>
      <c r="N475">
        <f t="shared" si="61"/>
        <v>84.082249999999988</v>
      </c>
      <c r="O475">
        <f t="shared" si="62"/>
        <v>91.252250000000004</v>
      </c>
      <c r="P475" t="str">
        <f t="shared" si="63"/>
        <v/>
      </c>
    </row>
    <row r="476" spans="1:16">
      <c r="A476" s="21" t="s">
        <v>25</v>
      </c>
      <c r="B476" s="21" t="s">
        <v>64</v>
      </c>
      <c r="C476" s="21" t="s">
        <v>65</v>
      </c>
      <c r="D476" s="22">
        <v>40443</v>
      </c>
      <c r="E476" s="21">
        <v>92.741</v>
      </c>
      <c r="F476" s="21" t="s">
        <v>136</v>
      </c>
      <c r="G476" s="21">
        <v>3.41</v>
      </c>
      <c r="H476" s="21">
        <v>89.331000000000003</v>
      </c>
      <c r="I476">
        <f t="shared" si="56"/>
        <v>4.1775000000000002</v>
      </c>
      <c r="J476">
        <f t="shared" si="57"/>
        <v>5.97</v>
      </c>
      <c r="K476">
        <f t="shared" si="58"/>
        <v>86.771000000000001</v>
      </c>
      <c r="L476">
        <f t="shared" si="59"/>
        <v>88.563500000000005</v>
      </c>
      <c r="M476">
        <f t="shared" si="60"/>
        <v>1.792500000000004</v>
      </c>
      <c r="N476">
        <f t="shared" si="61"/>
        <v>84.082249999999988</v>
      </c>
      <c r="O476">
        <f t="shared" si="62"/>
        <v>91.252250000000004</v>
      </c>
      <c r="P476" t="str">
        <f t="shared" si="63"/>
        <v/>
      </c>
    </row>
    <row r="477" spans="1:16">
      <c r="A477" s="21" t="s">
        <v>25</v>
      </c>
      <c r="B477" s="21" t="s">
        <v>64</v>
      </c>
      <c r="C477" s="21" t="s">
        <v>65</v>
      </c>
      <c r="D477" s="22">
        <v>40478</v>
      </c>
      <c r="E477" s="21">
        <v>92.741</v>
      </c>
      <c r="F477" s="21" t="s">
        <v>136</v>
      </c>
      <c r="G477" s="21">
        <v>3.69</v>
      </c>
      <c r="H477" s="21">
        <v>89.051000000000002</v>
      </c>
      <c r="I477">
        <f t="shared" si="56"/>
        <v>4.1775000000000002</v>
      </c>
      <c r="J477">
        <f t="shared" si="57"/>
        <v>5.97</v>
      </c>
      <c r="K477">
        <f t="shared" si="58"/>
        <v>86.771000000000001</v>
      </c>
      <c r="L477">
        <f t="shared" si="59"/>
        <v>88.563500000000005</v>
      </c>
      <c r="M477">
        <f t="shared" si="60"/>
        <v>1.792500000000004</v>
      </c>
      <c r="N477">
        <f t="shared" si="61"/>
        <v>84.082249999999988</v>
      </c>
      <c r="O477">
        <f t="shared" si="62"/>
        <v>91.252250000000004</v>
      </c>
      <c r="P477" t="str">
        <f t="shared" si="63"/>
        <v/>
      </c>
    </row>
    <row r="478" spans="1:16">
      <c r="A478" s="21" t="s">
        <v>25</v>
      </c>
      <c r="B478" s="21" t="s">
        <v>64</v>
      </c>
      <c r="C478" s="21" t="s">
        <v>65</v>
      </c>
      <c r="D478" s="22">
        <v>40499</v>
      </c>
      <c r="E478" s="21">
        <v>92.741</v>
      </c>
      <c r="F478" s="21" t="s">
        <v>136</v>
      </c>
      <c r="G478" s="21">
        <v>3.85</v>
      </c>
      <c r="H478" s="21">
        <v>88.891000000000005</v>
      </c>
      <c r="I478">
        <f t="shared" si="56"/>
        <v>4.1775000000000002</v>
      </c>
      <c r="J478">
        <f t="shared" si="57"/>
        <v>5.97</v>
      </c>
      <c r="K478">
        <f t="shared" si="58"/>
        <v>86.771000000000001</v>
      </c>
      <c r="L478">
        <f t="shared" si="59"/>
        <v>88.563500000000005</v>
      </c>
      <c r="M478">
        <f t="shared" si="60"/>
        <v>1.792500000000004</v>
      </c>
      <c r="N478">
        <f t="shared" si="61"/>
        <v>84.082249999999988</v>
      </c>
      <c r="O478">
        <f t="shared" si="62"/>
        <v>91.252250000000004</v>
      </c>
      <c r="P478" t="str">
        <f t="shared" si="63"/>
        <v/>
      </c>
    </row>
    <row r="479" spans="1:16">
      <c r="A479" s="21" t="s">
        <v>25</v>
      </c>
      <c r="B479" s="21" t="s">
        <v>64</v>
      </c>
      <c r="C479" s="21" t="s">
        <v>65</v>
      </c>
      <c r="D479" s="22">
        <v>40533</v>
      </c>
      <c r="E479" s="21">
        <v>92.741</v>
      </c>
      <c r="F479" s="21" t="s">
        <v>136</v>
      </c>
      <c r="G479" s="21">
        <v>3.75</v>
      </c>
      <c r="H479" s="21">
        <v>88.991</v>
      </c>
      <c r="I479">
        <f t="shared" si="56"/>
        <v>4.1775000000000002</v>
      </c>
      <c r="J479">
        <f t="shared" si="57"/>
        <v>5.97</v>
      </c>
      <c r="K479">
        <f t="shared" si="58"/>
        <v>86.771000000000001</v>
      </c>
      <c r="L479">
        <f t="shared" si="59"/>
        <v>88.563500000000005</v>
      </c>
      <c r="M479">
        <f t="shared" si="60"/>
        <v>1.792500000000004</v>
      </c>
      <c r="N479">
        <f t="shared" si="61"/>
        <v>84.082249999999988</v>
      </c>
      <c r="O479">
        <f t="shared" si="62"/>
        <v>91.252250000000004</v>
      </c>
      <c r="P479" t="str">
        <f t="shared" si="63"/>
        <v/>
      </c>
    </row>
    <row r="480" spans="1:16">
      <c r="A480" s="21" t="s">
        <v>25</v>
      </c>
      <c r="B480" s="21" t="s">
        <v>64</v>
      </c>
      <c r="C480" s="21" t="s">
        <v>65</v>
      </c>
      <c r="D480" s="22">
        <v>40563</v>
      </c>
      <c r="E480" s="21">
        <v>92.741</v>
      </c>
      <c r="F480" s="21" t="s">
        <v>136</v>
      </c>
      <c r="G480" s="21">
        <v>4.5999999999999996</v>
      </c>
      <c r="H480" s="21">
        <v>88.141000000000005</v>
      </c>
      <c r="I480">
        <f t="shared" si="56"/>
        <v>4.1775000000000002</v>
      </c>
      <c r="J480">
        <f t="shared" si="57"/>
        <v>5.97</v>
      </c>
      <c r="K480">
        <f t="shared" si="58"/>
        <v>86.771000000000001</v>
      </c>
      <c r="L480">
        <f t="shared" si="59"/>
        <v>88.563500000000005</v>
      </c>
      <c r="M480">
        <f t="shared" si="60"/>
        <v>1.792500000000004</v>
      </c>
      <c r="N480">
        <f t="shared" si="61"/>
        <v>84.082249999999988</v>
      </c>
      <c r="O480">
        <f t="shared" si="62"/>
        <v>91.252250000000004</v>
      </c>
      <c r="P480" t="str">
        <f t="shared" si="63"/>
        <v/>
      </c>
    </row>
    <row r="481" spans="1:16">
      <c r="A481" s="21" t="s">
        <v>25</v>
      </c>
      <c r="B481" s="21" t="s">
        <v>64</v>
      </c>
      <c r="C481" s="21" t="s">
        <v>65</v>
      </c>
      <c r="D481" s="22">
        <v>40581</v>
      </c>
      <c r="E481" s="21">
        <v>92.741</v>
      </c>
      <c r="F481" s="21" t="s">
        <v>136</v>
      </c>
      <c r="G481" s="21">
        <v>4.5999999999999996</v>
      </c>
      <c r="H481" s="21">
        <v>88.141000000000005</v>
      </c>
      <c r="I481">
        <f t="shared" si="56"/>
        <v>4.1775000000000002</v>
      </c>
      <c r="J481">
        <f t="shared" si="57"/>
        <v>5.97</v>
      </c>
      <c r="K481">
        <f t="shared" si="58"/>
        <v>86.771000000000001</v>
      </c>
      <c r="L481">
        <f t="shared" si="59"/>
        <v>88.563500000000005</v>
      </c>
      <c r="M481">
        <f t="shared" si="60"/>
        <v>1.792500000000004</v>
      </c>
      <c r="N481">
        <f t="shared" si="61"/>
        <v>84.082249999999988</v>
      </c>
      <c r="O481">
        <f t="shared" si="62"/>
        <v>91.252250000000004</v>
      </c>
      <c r="P481" t="str">
        <f t="shared" si="63"/>
        <v/>
      </c>
    </row>
    <row r="482" spans="1:16">
      <c r="A482" s="21" t="s">
        <v>25</v>
      </c>
      <c r="B482" s="21" t="s">
        <v>64</v>
      </c>
      <c r="C482" s="21" t="s">
        <v>65</v>
      </c>
      <c r="D482" s="22">
        <v>40618</v>
      </c>
      <c r="E482" s="21">
        <v>92.741</v>
      </c>
      <c r="F482" s="21" t="s">
        <v>136</v>
      </c>
      <c r="G482" s="21">
        <v>5.2</v>
      </c>
      <c r="H482" s="21">
        <v>87.540999999999997</v>
      </c>
      <c r="I482">
        <f t="shared" si="56"/>
        <v>4.1775000000000002</v>
      </c>
      <c r="J482">
        <f t="shared" si="57"/>
        <v>5.97</v>
      </c>
      <c r="K482">
        <f t="shared" si="58"/>
        <v>86.771000000000001</v>
      </c>
      <c r="L482">
        <f t="shared" si="59"/>
        <v>88.563500000000005</v>
      </c>
      <c r="M482">
        <f t="shared" si="60"/>
        <v>1.792500000000004</v>
      </c>
      <c r="N482">
        <f t="shared" si="61"/>
        <v>84.082249999999988</v>
      </c>
      <c r="O482">
        <f t="shared" si="62"/>
        <v>91.252250000000004</v>
      </c>
      <c r="P482" t="str">
        <f t="shared" si="63"/>
        <v/>
      </c>
    </row>
    <row r="483" spans="1:16">
      <c r="A483" s="21" t="s">
        <v>25</v>
      </c>
      <c r="B483" s="21" t="s">
        <v>64</v>
      </c>
      <c r="C483" s="21" t="s">
        <v>65</v>
      </c>
      <c r="D483" s="22">
        <v>40646</v>
      </c>
      <c r="E483" s="21">
        <v>92.741</v>
      </c>
      <c r="F483" s="21" t="s">
        <v>136</v>
      </c>
      <c r="G483" s="21">
        <v>5.6</v>
      </c>
      <c r="H483" s="21">
        <v>87.141000000000005</v>
      </c>
      <c r="I483">
        <f t="shared" si="56"/>
        <v>4.1775000000000002</v>
      </c>
      <c r="J483">
        <f t="shared" si="57"/>
        <v>5.97</v>
      </c>
      <c r="K483">
        <f t="shared" si="58"/>
        <v>86.771000000000001</v>
      </c>
      <c r="L483">
        <f t="shared" si="59"/>
        <v>88.563500000000005</v>
      </c>
      <c r="M483">
        <f t="shared" si="60"/>
        <v>1.792500000000004</v>
      </c>
      <c r="N483">
        <f t="shared" si="61"/>
        <v>84.082249999999988</v>
      </c>
      <c r="O483">
        <f t="shared" si="62"/>
        <v>91.252250000000004</v>
      </c>
      <c r="P483" t="str">
        <f t="shared" si="63"/>
        <v/>
      </c>
    </row>
    <row r="484" spans="1:16">
      <c r="A484" s="21" t="s">
        <v>25</v>
      </c>
      <c r="B484" s="21" t="s">
        <v>64</v>
      </c>
      <c r="C484" s="21" t="s">
        <v>65</v>
      </c>
      <c r="D484" s="22">
        <v>40669</v>
      </c>
      <c r="E484" s="21">
        <v>92.741</v>
      </c>
      <c r="F484" s="21" t="s">
        <v>136</v>
      </c>
      <c r="G484" s="21">
        <v>5.85</v>
      </c>
      <c r="H484" s="21">
        <v>86.891000000000005</v>
      </c>
      <c r="I484">
        <f t="shared" si="56"/>
        <v>4.1775000000000002</v>
      </c>
      <c r="J484">
        <f t="shared" si="57"/>
        <v>5.97</v>
      </c>
      <c r="K484">
        <f t="shared" si="58"/>
        <v>86.771000000000001</v>
      </c>
      <c r="L484">
        <f t="shared" si="59"/>
        <v>88.563500000000005</v>
      </c>
      <c r="M484">
        <f t="shared" si="60"/>
        <v>1.792500000000004</v>
      </c>
      <c r="N484">
        <f t="shared" si="61"/>
        <v>84.082249999999988</v>
      </c>
      <c r="O484">
        <f t="shared" si="62"/>
        <v>91.252250000000004</v>
      </c>
      <c r="P484" t="str">
        <f t="shared" si="63"/>
        <v/>
      </c>
    </row>
    <row r="485" spans="1:16">
      <c r="A485" s="21" t="s">
        <v>25</v>
      </c>
      <c r="B485" s="21" t="s">
        <v>64</v>
      </c>
      <c r="C485" s="21" t="s">
        <v>65</v>
      </c>
      <c r="D485" s="22">
        <v>40717</v>
      </c>
      <c r="E485" s="21">
        <v>92.741</v>
      </c>
      <c r="F485" s="21" t="s">
        <v>136</v>
      </c>
      <c r="G485" s="21">
        <v>5.4</v>
      </c>
      <c r="H485" s="21">
        <v>87.340999999999994</v>
      </c>
      <c r="I485">
        <f t="shared" si="56"/>
        <v>4.1775000000000002</v>
      </c>
      <c r="J485">
        <f t="shared" si="57"/>
        <v>5.97</v>
      </c>
      <c r="K485">
        <f t="shared" si="58"/>
        <v>86.771000000000001</v>
      </c>
      <c r="L485">
        <f t="shared" si="59"/>
        <v>88.563500000000005</v>
      </c>
      <c r="M485">
        <f t="shared" si="60"/>
        <v>1.792500000000004</v>
      </c>
      <c r="N485">
        <f t="shared" si="61"/>
        <v>84.082249999999988</v>
      </c>
      <c r="O485">
        <f t="shared" si="62"/>
        <v>91.252250000000004</v>
      </c>
      <c r="P485" t="str">
        <f t="shared" si="63"/>
        <v/>
      </c>
    </row>
    <row r="486" spans="1:16">
      <c r="A486" s="21" t="s">
        <v>25</v>
      </c>
      <c r="B486" s="21" t="s">
        <v>64</v>
      </c>
      <c r="C486" s="21" t="s">
        <v>65</v>
      </c>
      <c r="D486" s="22">
        <v>40744</v>
      </c>
      <c r="E486" s="21">
        <v>92.741</v>
      </c>
      <c r="F486" s="21" t="s">
        <v>136</v>
      </c>
      <c r="G486" s="21">
        <v>4.7</v>
      </c>
      <c r="H486" s="21">
        <v>88.040999999999997</v>
      </c>
      <c r="I486">
        <f t="shared" si="56"/>
        <v>4.1775000000000002</v>
      </c>
      <c r="J486">
        <f t="shared" si="57"/>
        <v>5.97</v>
      </c>
      <c r="K486">
        <f t="shared" si="58"/>
        <v>86.771000000000001</v>
      </c>
      <c r="L486">
        <f t="shared" si="59"/>
        <v>88.563500000000005</v>
      </c>
      <c r="M486">
        <f t="shared" si="60"/>
        <v>1.792500000000004</v>
      </c>
      <c r="N486">
        <f t="shared" si="61"/>
        <v>84.082249999999988</v>
      </c>
      <c r="O486">
        <f t="shared" si="62"/>
        <v>91.252250000000004</v>
      </c>
      <c r="P486" t="str">
        <f t="shared" si="63"/>
        <v/>
      </c>
    </row>
    <row r="487" spans="1:16">
      <c r="A487" s="21" t="s">
        <v>25</v>
      </c>
      <c r="B487" s="21" t="s">
        <v>64</v>
      </c>
      <c r="C487" s="21" t="s">
        <v>65</v>
      </c>
      <c r="D487" s="22">
        <v>40784</v>
      </c>
      <c r="E487" s="21">
        <v>92.741</v>
      </c>
      <c r="F487" s="21" t="s">
        <v>136</v>
      </c>
      <c r="G487" s="21">
        <v>3.4</v>
      </c>
      <c r="H487" s="21">
        <v>89.340999999999994</v>
      </c>
      <c r="I487">
        <f t="shared" si="56"/>
        <v>4.1775000000000002</v>
      </c>
      <c r="J487">
        <f t="shared" si="57"/>
        <v>5.97</v>
      </c>
      <c r="K487">
        <f t="shared" si="58"/>
        <v>86.771000000000001</v>
      </c>
      <c r="L487">
        <f t="shared" si="59"/>
        <v>88.563500000000005</v>
      </c>
      <c r="M487">
        <f t="shared" si="60"/>
        <v>1.792500000000004</v>
      </c>
      <c r="N487">
        <f t="shared" si="61"/>
        <v>84.082249999999988</v>
      </c>
      <c r="O487">
        <f t="shared" si="62"/>
        <v>91.252250000000004</v>
      </c>
      <c r="P487" t="str">
        <f t="shared" si="63"/>
        <v/>
      </c>
    </row>
    <row r="488" spans="1:16">
      <c r="A488" s="21" t="s">
        <v>25</v>
      </c>
      <c r="B488" s="21" t="s">
        <v>64</v>
      </c>
      <c r="C488" s="21" t="s">
        <v>65</v>
      </c>
      <c r="D488" s="22">
        <v>40814</v>
      </c>
      <c r="E488" s="21">
        <v>92.741</v>
      </c>
      <c r="F488" s="21" t="s">
        <v>136</v>
      </c>
      <c r="G488" s="21">
        <v>3.2</v>
      </c>
      <c r="H488" s="21">
        <v>89.540999999999997</v>
      </c>
      <c r="I488">
        <f t="shared" si="56"/>
        <v>4.1775000000000002</v>
      </c>
      <c r="J488">
        <f t="shared" si="57"/>
        <v>5.97</v>
      </c>
      <c r="K488">
        <f t="shared" si="58"/>
        <v>86.771000000000001</v>
      </c>
      <c r="L488">
        <f t="shared" si="59"/>
        <v>88.563500000000005</v>
      </c>
      <c r="M488">
        <f t="shared" si="60"/>
        <v>1.792500000000004</v>
      </c>
      <c r="N488">
        <f t="shared" si="61"/>
        <v>84.082249999999988</v>
      </c>
      <c r="O488">
        <f t="shared" si="62"/>
        <v>91.252250000000004</v>
      </c>
      <c r="P488" t="str">
        <f t="shared" si="63"/>
        <v/>
      </c>
    </row>
    <row r="489" spans="1:16">
      <c r="A489" s="21" t="s">
        <v>25</v>
      </c>
      <c r="B489" s="21" t="s">
        <v>64</v>
      </c>
      <c r="C489" s="21" t="s">
        <v>65</v>
      </c>
      <c r="D489" s="22">
        <v>40841</v>
      </c>
      <c r="E489" s="21">
        <v>92.741</v>
      </c>
      <c r="F489" s="21" t="s">
        <v>136</v>
      </c>
      <c r="G489" s="21">
        <v>3.45</v>
      </c>
      <c r="H489" s="21">
        <v>89.290999999999997</v>
      </c>
      <c r="I489">
        <f t="shared" si="56"/>
        <v>4.1775000000000002</v>
      </c>
      <c r="J489">
        <f t="shared" si="57"/>
        <v>5.97</v>
      </c>
      <c r="K489">
        <f t="shared" si="58"/>
        <v>86.771000000000001</v>
      </c>
      <c r="L489">
        <f t="shared" si="59"/>
        <v>88.563500000000005</v>
      </c>
      <c r="M489">
        <f t="shared" si="60"/>
        <v>1.792500000000004</v>
      </c>
      <c r="N489">
        <f t="shared" si="61"/>
        <v>84.082249999999988</v>
      </c>
      <c r="O489">
        <f t="shared" si="62"/>
        <v>91.252250000000004</v>
      </c>
      <c r="P489" t="str">
        <f t="shared" si="63"/>
        <v/>
      </c>
    </row>
    <row r="490" spans="1:16">
      <c r="A490" s="21" t="s">
        <v>25</v>
      </c>
      <c r="B490" s="21" t="s">
        <v>64</v>
      </c>
      <c r="C490" s="21" t="s">
        <v>65</v>
      </c>
      <c r="D490" s="22">
        <v>40877</v>
      </c>
      <c r="E490" s="21">
        <v>92.741</v>
      </c>
      <c r="F490" s="21" t="s">
        <v>136</v>
      </c>
      <c r="G490" s="21">
        <v>3.9</v>
      </c>
      <c r="H490" s="21">
        <v>88.840999999999994</v>
      </c>
      <c r="I490">
        <f t="shared" si="56"/>
        <v>4.1775000000000002</v>
      </c>
      <c r="J490">
        <f t="shared" si="57"/>
        <v>5.97</v>
      </c>
      <c r="K490">
        <f t="shared" si="58"/>
        <v>86.771000000000001</v>
      </c>
      <c r="L490">
        <f t="shared" si="59"/>
        <v>88.563500000000005</v>
      </c>
      <c r="M490">
        <f t="shared" si="60"/>
        <v>1.792500000000004</v>
      </c>
      <c r="N490">
        <f t="shared" si="61"/>
        <v>84.082249999999988</v>
      </c>
      <c r="O490">
        <f t="shared" si="62"/>
        <v>91.252250000000004</v>
      </c>
      <c r="P490" t="str">
        <f t="shared" si="63"/>
        <v/>
      </c>
    </row>
    <row r="491" spans="1:16">
      <c r="A491" s="21" t="s">
        <v>25</v>
      </c>
      <c r="B491" s="21" t="s">
        <v>64</v>
      </c>
      <c r="C491" s="21" t="s">
        <v>65</v>
      </c>
      <c r="D491" s="22">
        <v>40891</v>
      </c>
      <c r="E491" s="21">
        <v>92.741</v>
      </c>
      <c r="F491" s="21" t="s">
        <v>136</v>
      </c>
      <c r="G491" s="21">
        <v>4.0999999999999996</v>
      </c>
      <c r="H491" s="21">
        <v>88.641000000000005</v>
      </c>
      <c r="I491">
        <f t="shared" si="56"/>
        <v>4.1775000000000002</v>
      </c>
      <c r="J491">
        <f t="shared" si="57"/>
        <v>5.97</v>
      </c>
      <c r="K491">
        <f t="shared" si="58"/>
        <v>86.771000000000001</v>
      </c>
      <c r="L491">
        <f t="shared" si="59"/>
        <v>88.563500000000005</v>
      </c>
      <c r="M491">
        <f t="shared" si="60"/>
        <v>1.792500000000004</v>
      </c>
      <c r="N491">
        <f t="shared" si="61"/>
        <v>84.082249999999988</v>
      </c>
      <c r="O491">
        <f t="shared" si="62"/>
        <v>91.252250000000004</v>
      </c>
      <c r="P491" t="str">
        <f t="shared" si="63"/>
        <v/>
      </c>
    </row>
    <row r="492" spans="1:16">
      <c r="A492" s="21" t="s">
        <v>25</v>
      </c>
      <c r="B492" s="21" t="s">
        <v>64</v>
      </c>
      <c r="C492" s="21" t="s">
        <v>65</v>
      </c>
      <c r="D492" s="22">
        <v>40928</v>
      </c>
      <c r="E492" s="21">
        <v>92.741</v>
      </c>
      <c r="F492" s="21" t="s">
        <v>136</v>
      </c>
      <c r="G492" s="21">
        <v>4.7</v>
      </c>
      <c r="H492" s="21">
        <v>88.040999999999997</v>
      </c>
      <c r="I492">
        <f t="shared" si="56"/>
        <v>4.1775000000000002</v>
      </c>
      <c r="J492">
        <f t="shared" si="57"/>
        <v>5.97</v>
      </c>
      <c r="K492">
        <f t="shared" si="58"/>
        <v>86.771000000000001</v>
      </c>
      <c r="L492">
        <f t="shared" si="59"/>
        <v>88.563500000000005</v>
      </c>
      <c r="M492">
        <f t="shared" si="60"/>
        <v>1.792500000000004</v>
      </c>
      <c r="N492">
        <f t="shared" si="61"/>
        <v>84.082249999999988</v>
      </c>
      <c r="O492">
        <f t="shared" si="62"/>
        <v>91.252250000000004</v>
      </c>
      <c r="P492" t="str">
        <f t="shared" si="63"/>
        <v/>
      </c>
    </row>
    <row r="493" spans="1:16">
      <c r="A493" s="21" t="s">
        <v>25</v>
      </c>
      <c r="B493" s="21" t="s">
        <v>64</v>
      </c>
      <c r="C493" s="21" t="s">
        <v>65</v>
      </c>
      <c r="D493" s="22">
        <v>40956</v>
      </c>
      <c r="E493" s="21">
        <v>92.741</v>
      </c>
      <c r="F493" s="21" t="s">
        <v>136</v>
      </c>
      <c r="G493" s="21">
        <v>5.25</v>
      </c>
      <c r="H493" s="21">
        <v>87.491</v>
      </c>
      <c r="I493">
        <f t="shared" si="56"/>
        <v>4.1775000000000002</v>
      </c>
      <c r="J493">
        <f t="shared" si="57"/>
        <v>5.97</v>
      </c>
      <c r="K493">
        <f t="shared" si="58"/>
        <v>86.771000000000001</v>
      </c>
      <c r="L493">
        <f t="shared" si="59"/>
        <v>88.563500000000005</v>
      </c>
      <c r="M493">
        <f t="shared" si="60"/>
        <v>1.792500000000004</v>
      </c>
      <c r="N493">
        <f t="shared" si="61"/>
        <v>84.082249999999988</v>
      </c>
      <c r="O493">
        <f t="shared" si="62"/>
        <v>91.252250000000004</v>
      </c>
      <c r="P493" t="str">
        <f t="shared" si="63"/>
        <v/>
      </c>
    </row>
    <row r="494" spans="1:16">
      <c r="A494" s="21" t="s">
        <v>25</v>
      </c>
      <c r="B494" s="21" t="s">
        <v>64</v>
      </c>
      <c r="C494" s="21" t="s">
        <v>65</v>
      </c>
      <c r="D494" s="22">
        <v>40980</v>
      </c>
      <c r="E494" s="21">
        <v>92.741</v>
      </c>
      <c r="F494" s="21" t="s">
        <v>136</v>
      </c>
      <c r="G494" s="21">
        <v>5.6</v>
      </c>
      <c r="H494" s="21">
        <v>87.141000000000005</v>
      </c>
      <c r="I494">
        <f t="shared" si="56"/>
        <v>4.1775000000000002</v>
      </c>
      <c r="J494">
        <f t="shared" si="57"/>
        <v>5.97</v>
      </c>
      <c r="K494">
        <f t="shared" si="58"/>
        <v>86.771000000000001</v>
      </c>
      <c r="L494">
        <f t="shared" si="59"/>
        <v>88.563500000000005</v>
      </c>
      <c r="M494">
        <f t="shared" si="60"/>
        <v>1.792500000000004</v>
      </c>
      <c r="N494">
        <f t="shared" si="61"/>
        <v>84.082249999999988</v>
      </c>
      <c r="O494">
        <f t="shared" si="62"/>
        <v>91.252250000000004</v>
      </c>
      <c r="P494" t="str">
        <f t="shared" si="63"/>
        <v/>
      </c>
    </row>
    <row r="495" spans="1:16">
      <c r="A495" s="21" t="s">
        <v>25</v>
      </c>
      <c r="B495" s="21" t="s">
        <v>64</v>
      </c>
      <c r="C495" s="21" t="s">
        <v>65</v>
      </c>
      <c r="D495" s="22">
        <v>41012</v>
      </c>
      <c r="E495" s="21">
        <v>92.741</v>
      </c>
      <c r="F495" s="21" t="s">
        <v>136</v>
      </c>
      <c r="G495" s="21">
        <v>6.2</v>
      </c>
      <c r="H495" s="21">
        <v>86.540999999999997</v>
      </c>
      <c r="I495">
        <f t="shared" si="56"/>
        <v>4.1775000000000002</v>
      </c>
      <c r="J495">
        <f t="shared" si="57"/>
        <v>5.97</v>
      </c>
      <c r="K495">
        <f t="shared" si="58"/>
        <v>86.771000000000001</v>
      </c>
      <c r="L495">
        <f t="shared" si="59"/>
        <v>88.563500000000005</v>
      </c>
      <c r="M495">
        <f t="shared" si="60"/>
        <v>1.792500000000004</v>
      </c>
      <c r="N495">
        <f t="shared" si="61"/>
        <v>84.082249999999988</v>
      </c>
      <c r="O495">
        <f t="shared" si="62"/>
        <v>91.252250000000004</v>
      </c>
      <c r="P495" t="str">
        <f t="shared" si="63"/>
        <v/>
      </c>
    </row>
    <row r="496" spans="1:16">
      <c r="A496" s="21" t="s">
        <v>25</v>
      </c>
      <c r="B496" s="21" t="s">
        <v>64</v>
      </c>
      <c r="C496" s="21" t="s">
        <v>65</v>
      </c>
      <c r="D496" s="22">
        <v>41032</v>
      </c>
      <c r="E496" s="21">
        <v>92.741</v>
      </c>
      <c r="F496" s="21" t="s">
        <v>136</v>
      </c>
      <c r="G496" s="21">
        <v>6.55</v>
      </c>
      <c r="H496" s="21">
        <v>86.191000000000003</v>
      </c>
      <c r="I496">
        <f t="shared" si="56"/>
        <v>4.1775000000000002</v>
      </c>
      <c r="J496">
        <f t="shared" si="57"/>
        <v>5.97</v>
      </c>
      <c r="K496">
        <f t="shared" si="58"/>
        <v>86.771000000000001</v>
      </c>
      <c r="L496">
        <f t="shared" si="59"/>
        <v>88.563500000000005</v>
      </c>
      <c r="M496">
        <f t="shared" si="60"/>
        <v>1.792500000000004</v>
      </c>
      <c r="N496">
        <f t="shared" si="61"/>
        <v>84.082249999999988</v>
      </c>
      <c r="O496">
        <f t="shared" si="62"/>
        <v>91.252250000000004</v>
      </c>
      <c r="P496" t="str">
        <f t="shared" si="63"/>
        <v/>
      </c>
    </row>
    <row r="497" spans="1:16">
      <c r="A497" s="21" t="s">
        <v>25</v>
      </c>
      <c r="B497" s="21" t="s">
        <v>64</v>
      </c>
      <c r="C497" s="21" t="s">
        <v>65</v>
      </c>
      <c r="D497" s="22">
        <v>41068</v>
      </c>
      <c r="E497" s="21">
        <v>92.741</v>
      </c>
      <c r="F497" s="21" t="s">
        <v>136</v>
      </c>
      <c r="G497" s="21">
        <v>6.5</v>
      </c>
      <c r="H497" s="21">
        <v>86.241</v>
      </c>
      <c r="I497">
        <f t="shared" si="56"/>
        <v>4.1775000000000002</v>
      </c>
      <c r="J497">
        <f t="shared" si="57"/>
        <v>5.97</v>
      </c>
      <c r="K497">
        <f t="shared" si="58"/>
        <v>86.771000000000001</v>
      </c>
      <c r="L497">
        <f t="shared" si="59"/>
        <v>88.563500000000005</v>
      </c>
      <c r="M497">
        <f t="shared" si="60"/>
        <v>1.792500000000004</v>
      </c>
      <c r="N497">
        <f t="shared" si="61"/>
        <v>84.082249999999988</v>
      </c>
      <c r="O497">
        <f t="shared" si="62"/>
        <v>91.252250000000004</v>
      </c>
      <c r="P497" t="str">
        <f t="shared" si="63"/>
        <v/>
      </c>
    </row>
    <row r="498" spans="1:16">
      <c r="A498" s="21" t="s">
        <v>25</v>
      </c>
      <c r="B498" s="21" t="s">
        <v>64</v>
      </c>
      <c r="C498" s="21" t="s">
        <v>65</v>
      </c>
      <c r="D498" s="22">
        <v>41100</v>
      </c>
      <c r="E498" s="21">
        <v>92.741</v>
      </c>
      <c r="F498" s="21" t="s">
        <v>136</v>
      </c>
      <c r="G498" s="21">
        <v>5.7</v>
      </c>
      <c r="H498" s="21">
        <v>87.040999999999997</v>
      </c>
      <c r="I498">
        <f t="shared" si="56"/>
        <v>4.1775000000000002</v>
      </c>
      <c r="J498">
        <f t="shared" si="57"/>
        <v>5.97</v>
      </c>
      <c r="K498">
        <f t="shared" si="58"/>
        <v>86.771000000000001</v>
      </c>
      <c r="L498">
        <f t="shared" si="59"/>
        <v>88.563500000000005</v>
      </c>
      <c r="M498">
        <f t="shared" si="60"/>
        <v>1.792500000000004</v>
      </c>
      <c r="N498">
        <f t="shared" si="61"/>
        <v>84.082249999999988</v>
      </c>
      <c r="O498">
        <f t="shared" si="62"/>
        <v>91.252250000000004</v>
      </c>
      <c r="P498" t="str">
        <f t="shared" si="63"/>
        <v/>
      </c>
    </row>
    <row r="499" spans="1:16">
      <c r="A499" s="21" t="s">
        <v>25</v>
      </c>
      <c r="B499" s="21" t="s">
        <v>64</v>
      </c>
      <c r="C499" s="21" t="s">
        <v>65</v>
      </c>
      <c r="D499" s="22">
        <v>41141</v>
      </c>
      <c r="E499" s="21">
        <v>92.741</v>
      </c>
      <c r="F499" s="21" t="s">
        <v>136</v>
      </c>
      <c r="G499" s="21">
        <v>6</v>
      </c>
      <c r="H499" s="21">
        <v>86.741</v>
      </c>
      <c r="I499">
        <f t="shared" si="56"/>
        <v>4.1775000000000002</v>
      </c>
      <c r="J499">
        <f t="shared" si="57"/>
        <v>5.97</v>
      </c>
      <c r="K499">
        <f t="shared" si="58"/>
        <v>86.771000000000001</v>
      </c>
      <c r="L499">
        <f t="shared" si="59"/>
        <v>88.563500000000005</v>
      </c>
      <c r="M499">
        <f t="shared" si="60"/>
        <v>1.792500000000004</v>
      </c>
      <c r="N499">
        <f t="shared" si="61"/>
        <v>84.082249999999988</v>
      </c>
      <c r="O499">
        <f t="shared" si="62"/>
        <v>91.252250000000004</v>
      </c>
      <c r="P499" t="str">
        <f t="shared" si="63"/>
        <v/>
      </c>
    </row>
    <row r="500" spans="1:16">
      <c r="A500" s="21" t="s">
        <v>25</v>
      </c>
      <c r="B500" s="21" t="s">
        <v>64</v>
      </c>
      <c r="C500" s="21" t="s">
        <v>65</v>
      </c>
      <c r="D500" s="22">
        <v>41164</v>
      </c>
      <c r="E500" s="21">
        <v>92.741</v>
      </c>
      <c r="F500" s="21" t="s">
        <v>136</v>
      </c>
      <c r="G500" s="21">
        <v>4.1500000000000004</v>
      </c>
      <c r="H500" s="21">
        <v>88.590999999999994</v>
      </c>
      <c r="I500">
        <f t="shared" si="56"/>
        <v>4.1775000000000002</v>
      </c>
      <c r="J500">
        <f t="shared" si="57"/>
        <v>5.97</v>
      </c>
      <c r="K500">
        <f t="shared" si="58"/>
        <v>86.771000000000001</v>
      </c>
      <c r="L500">
        <f t="shared" si="59"/>
        <v>88.563500000000005</v>
      </c>
      <c r="M500">
        <f t="shared" si="60"/>
        <v>1.792500000000004</v>
      </c>
      <c r="N500">
        <f t="shared" si="61"/>
        <v>84.082249999999988</v>
      </c>
      <c r="O500">
        <f t="shared" si="62"/>
        <v>91.252250000000004</v>
      </c>
      <c r="P500" t="str">
        <f t="shared" si="63"/>
        <v/>
      </c>
    </row>
    <row r="501" spans="1:16">
      <c r="A501" s="21" t="s">
        <v>25</v>
      </c>
      <c r="B501" s="21" t="s">
        <v>64</v>
      </c>
      <c r="C501" s="21" t="s">
        <v>65</v>
      </c>
      <c r="D501" s="22">
        <v>41207</v>
      </c>
      <c r="E501" s="21">
        <v>92.741</v>
      </c>
      <c r="F501" s="21" t="s">
        <v>136</v>
      </c>
      <c r="G501" s="21">
        <v>4</v>
      </c>
      <c r="H501" s="21">
        <v>88.741</v>
      </c>
      <c r="I501">
        <f t="shared" si="56"/>
        <v>4.1775000000000002</v>
      </c>
      <c r="J501">
        <f t="shared" si="57"/>
        <v>5.97</v>
      </c>
      <c r="K501">
        <f t="shared" si="58"/>
        <v>86.771000000000001</v>
      </c>
      <c r="L501">
        <f t="shared" si="59"/>
        <v>88.563500000000005</v>
      </c>
      <c r="M501">
        <f t="shared" si="60"/>
        <v>1.792500000000004</v>
      </c>
      <c r="N501">
        <f t="shared" si="61"/>
        <v>84.082249999999988</v>
      </c>
      <c r="O501">
        <f t="shared" si="62"/>
        <v>91.252250000000004</v>
      </c>
      <c r="P501" t="str">
        <f t="shared" si="63"/>
        <v/>
      </c>
    </row>
    <row r="502" spans="1:16">
      <c r="A502" s="21" t="s">
        <v>25</v>
      </c>
      <c r="B502" s="21" t="s">
        <v>64</v>
      </c>
      <c r="C502" s="21" t="s">
        <v>65</v>
      </c>
      <c r="D502" s="22">
        <v>41241</v>
      </c>
      <c r="E502" s="21">
        <v>92.741</v>
      </c>
      <c r="F502" s="21" t="s">
        <v>136</v>
      </c>
      <c r="G502" s="21">
        <v>4.4000000000000004</v>
      </c>
      <c r="H502" s="21">
        <v>88.340999999999994</v>
      </c>
      <c r="I502">
        <f t="shared" si="56"/>
        <v>4.1775000000000002</v>
      </c>
      <c r="J502">
        <f t="shared" si="57"/>
        <v>5.97</v>
      </c>
      <c r="K502">
        <f t="shared" si="58"/>
        <v>86.771000000000001</v>
      </c>
      <c r="L502">
        <f t="shared" si="59"/>
        <v>88.563500000000005</v>
      </c>
      <c r="M502">
        <f t="shared" si="60"/>
        <v>1.792500000000004</v>
      </c>
      <c r="N502">
        <f t="shared" si="61"/>
        <v>84.082249999999988</v>
      </c>
      <c r="O502">
        <f t="shared" si="62"/>
        <v>91.252250000000004</v>
      </c>
      <c r="P502" t="str">
        <f t="shared" si="63"/>
        <v/>
      </c>
    </row>
    <row r="503" spans="1:16">
      <c r="A503" s="21" t="s">
        <v>25</v>
      </c>
      <c r="B503" s="21" t="s">
        <v>64</v>
      </c>
      <c r="C503" s="21" t="s">
        <v>65</v>
      </c>
      <c r="D503" s="22">
        <v>41264</v>
      </c>
      <c r="E503" s="21">
        <v>92.741</v>
      </c>
      <c r="F503" s="21" t="s">
        <v>136</v>
      </c>
      <c r="G503" s="21">
        <v>4.67</v>
      </c>
      <c r="H503" s="21">
        <v>88.070999999999998</v>
      </c>
      <c r="I503">
        <f t="shared" si="56"/>
        <v>4.1775000000000002</v>
      </c>
      <c r="J503">
        <f t="shared" si="57"/>
        <v>5.97</v>
      </c>
      <c r="K503">
        <f t="shared" si="58"/>
        <v>86.771000000000001</v>
      </c>
      <c r="L503">
        <f t="shared" si="59"/>
        <v>88.563500000000005</v>
      </c>
      <c r="M503">
        <f t="shared" si="60"/>
        <v>1.792500000000004</v>
      </c>
      <c r="N503">
        <f t="shared" si="61"/>
        <v>84.082249999999988</v>
      </c>
      <c r="O503">
        <f t="shared" si="62"/>
        <v>91.252250000000004</v>
      </c>
      <c r="P503" t="str">
        <f t="shared" si="63"/>
        <v/>
      </c>
    </row>
    <row r="504" spans="1:16">
      <c r="A504" s="21" t="s">
        <v>25</v>
      </c>
      <c r="B504" s="21" t="s">
        <v>64</v>
      </c>
      <c r="C504" s="21" t="s">
        <v>65</v>
      </c>
      <c r="D504" s="22">
        <v>41290</v>
      </c>
      <c r="E504" s="21">
        <v>92.741</v>
      </c>
      <c r="F504" s="21" t="s">
        <v>136</v>
      </c>
      <c r="G504" s="21">
        <v>5.2</v>
      </c>
      <c r="H504" s="21">
        <v>87.540999999999997</v>
      </c>
      <c r="I504">
        <f t="shared" si="56"/>
        <v>4.1775000000000002</v>
      </c>
      <c r="J504">
        <f t="shared" si="57"/>
        <v>5.97</v>
      </c>
      <c r="K504">
        <f t="shared" si="58"/>
        <v>86.771000000000001</v>
      </c>
      <c r="L504">
        <f t="shared" si="59"/>
        <v>88.563500000000005</v>
      </c>
      <c r="M504">
        <f t="shared" si="60"/>
        <v>1.792500000000004</v>
      </c>
      <c r="N504">
        <f t="shared" si="61"/>
        <v>84.082249999999988</v>
      </c>
      <c r="O504">
        <f t="shared" si="62"/>
        <v>91.252250000000004</v>
      </c>
      <c r="P504" t="str">
        <f t="shared" si="63"/>
        <v/>
      </c>
    </row>
    <row r="505" spans="1:16">
      <c r="A505" s="21" t="s">
        <v>25</v>
      </c>
      <c r="B505" s="21" t="s">
        <v>64</v>
      </c>
      <c r="C505" s="21" t="s">
        <v>65</v>
      </c>
      <c r="D505" s="22">
        <v>41310</v>
      </c>
      <c r="E505" s="21">
        <v>92.741</v>
      </c>
      <c r="F505" s="21" t="s">
        <v>136</v>
      </c>
      <c r="G505" s="21">
        <v>5.2</v>
      </c>
      <c r="H505" s="21">
        <v>87.540999999999997</v>
      </c>
      <c r="I505">
        <f t="shared" si="56"/>
        <v>4.1775000000000002</v>
      </c>
      <c r="J505">
        <f t="shared" si="57"/>
        <v>5.97</v>
      </c>
      <c r="K505">
        <f t="shared" si="58"/>
        <v>86.771000000000001</v>
      </c>
      <c r="L505">
        <f t="shared" si="59"/>
        <v>88.563500000000005</v>
      </c>
      <c r="M505">
        <f t="shared" si="60"/>
        <v>1.792500000000004</v>
      </c>
      <c r="N505">
        <f t="shared" si="61"/>
        <v>84.082249999999988</v>
      </c>
      <c r="O505">
        <f t="shared" si="62"/>
        <v>91.252250000000004</v>
      </c>
      <c r="P505" t="str">
        <f t="shared" si="63"/>
        <v/>
      </c>
    </row>
    <row r="506" spans="1:16">
      <c r="A506" s="21" t="s">
        <v>25</v>
      </c>
      <c r="B506" s="21" t="s">
        <v>64</v>
      </c>
      <c r="C506" s="21" t="s">
        <v>65</v>
      </c>
      <c r="D506" s="22">
        <v>41347</v>
      </c>
      <c r="E506" s="21">
        <v>92.741</v>
      </c>
      <c r="F506" s="21" t="s">
        <v>136</v>
      </c>
      <c r="G506" s="21">
        <v>5.9</v>
      </c>
      <c r="H506" s="21">
        <v>86.840999999999994</v>
      </c>
      <c r="I506">
        <f t="shared" si="56"/>
        <v>4.1775000000000002</v>
      </c>
      <c r="J506">
        <f t="shared" si="57"/>
        <v>5.97</v>
      </c>
      <c r="K506">
        <f t="shared" si="58"/>
        <v>86.771000000000001</v>
      </c>
      <c r="L506">
        <f t="shared" si="59"/>
        <v>88.563500000000005</v>
      </c>
      <c r="M506">
        <f t="shared" si="60"/>
        <v>1.792500000000004</v>
      </c>
      <c r="N506">
        <f t="shared" si="61"/>
        <v>84.082249999999988</v>
      </c>
      <c r="O506">
        <f t="shared" si="62"/>
        <v>91.252250000000004</v>
      </c>
      <c r="P506" t="str">
        <f t="shared" si="63"/>
        <v/>
      </c>
    </row>
    <row r="507" spans="1:16">
      <c r="A507" s="21" t="s">
        <v>25</v>
      </c>
      <c r="B507" s="21" t="s">
        <v>64</v>
      </c>
      <c r="C507" s="21" t="s">
        <v>65</v>
      </c>
      <c r="D507" s="22">
        <v>41386</v>
      </c>
      <c r="E507" s="21">
        <v>92.741</v>
      </c>
      <c r="F507" s="21" t="s">
        <v>136</v>
      </c>
      <c r="G507" s="21">
        <v>6.35</v>
      </c>
      <c r="H507" s="21">
        <v>86.391000000000005</v>
      </c>
      <c r="I507">
        <f t="shared" si="56"/>
        <v>4.1775000000000002</v>
      </c>
      <c r="J507">
        <f t="shared" si="57"/>
        <v>5.97</v>
      </c>
      <c r="K507">
        <f t="shared" si="58"/>
        <v>86.771000000000001</v>
      </c>
      <c r="L507">
        <f t="shared" si="59"/>
        <v>88.563500000000005</v>
      </c>
      <c r="M507">
        <f t="shared" si="60"/>
        <v>1.792500000000004</v>
      </c>
      <c r="N507">
        <f t="shared" si="61"/>
        <v>84.082249999999988</v>
      </c>
      <c r="O507">
        <f t="shared" si="62"/>
        <v>91.252250000000004</v>
      </c>
      <c r="P507" t="str">
        <f t="shared" si="63"/>
        <v/>
      </c>
    </row>
    <row r="508" spans="1:16">
      <c r="A508" s="21" t="s">
        <v>25</v>
      </c>
      <c r="B508" s="21" t="s">
        <v>64</v>
      </c>
      <c r="C508" s="21" t="s">
        <v>65</v>
      </c>
      <c r="D508" s="22">
        <v>41401</v>
      </c>
      <c r="E508" s="21">
        <v>92.741</v>
      </c>
      <c r="F508" s="21" t="s">
        <v>136</v>
      </c>
      <c r="G508" s="21">
        <v>6.4</v>
      </c>
      <c r="H508" s="21">
        <v>86.340999999999994</v>
      </c>
      <c r="I508">
        <f t="shared" si="56"/>
        <v>4.1775000000000002</v>
      </c>
      <c r="J508">
        <f t="shared" si="57"/>
        <v>5.97</v>
      </c>
      <c r="K508">
        <f t="shared" si="58"/>
        <v>86.771000000000001</v>
      </c>
      <c r="L508">
        <f t="shared" si="59"/>
        <v>88.563500000000005</v>
      </c>
      <c r="M508">
        <f t="shared" si="60"/>
        <v>1.792500000000004</v>
      </c>
      <c r="N508">
        <f t="shared" si="61"/>
        <v>84.082249999999988</v>
      </c>
      <c r="O508">
        <f t="shared" si="62"/>
        <v>91.252250000000004</v>
      </c>
      <c r="P508" t="str">
        <f t="shared" si="63"/>
        <v/>
      </c>
    </row>
    <row r="509" spans="1:16">
      <c r="A509" s="21" t="s">
        <v>25</v>
      </c>
      <c r="B509" s="21" t="s">
        <v>64</v>
      </c>
      <c r="C509" s="21" t="s">
        <v>65</v>
      </c>
      <c r="D509" s="22">
        <v>41431</v>
      </c>
      <c r="E509" s="21">
        <v>92.741</v>
      </c>
      <c r="F509" s="21" t="s">
        <v>136</v>
      </c>
      <c r="G509" s="21">
        <v>6.3</v>
      </c>
      <c r="H509" s="21">
        <v>86.441000000000003</v>
      </c>
      <c r="I509">
        <f t="shared" si="56"/>
        <v>4.1775000000000002</v>
      </c>
      <c r="J509">
        <f t="shared" si="57"/>
        <v>5.97</v>
      </c>
      <c r="K509">
        <f t="shared" si="58"/>
        <v>86.771000000000001</v>
      </c>
      <c r="L509">
        <f t="shared" si="59"/>
        <v>88.563500000000005</v>
      </c>
      <c r="M509">
        <f t="shared" si="60"/>
        <v>1.792500000000004</v>
      </c>
      <c r="N509">
        <f t="shared" si="61"/>
        <v>84.082249999999988</v>
      </c>
      <c r="O509">
        <f t="shared" si="62"/>
        <v>91.252250000000004</v>
      </c>
      <c r="P509" t="str">
        <f t="shared" si="63"/>
        <v/>
      </c>
    </row>
    <row r="510" spans="1:16">
      <c r="A510" s="21" t="s">
        <v>25</v>
      </c>
      <c r="B510" s="21" t="s">
        <v>64</v>
      </c>
      <c r="C510" s="21" t="s">
        <v>65</v>
      </c>
      <c r="D510" s="22">
        <v>41470</v>
      </c>
      <c r="E510" s="21">
        <v>92.741</v>
      </c>
      <c r="F510" s="21" t="s">
        <v>136</v>
      </c>
      <c r="G510" s="21">
        <v>6.1</v>
      </c>
      <c r="H510" s="21">
        <v>86.641000000000005</v>
      </c>
      <c r="I510">
        <f t="shared" si="56"/>
        <v>4.1775000000000002</v>
      </c>
      <c r="J510">
        <f t="shared" si="57"/>
        <v>5.97</v>
      </c>
      <c r="K510">
        <f t="shared" si="58"/>
        <v>86.771000000000001</v>
      </c>
      <c r="L510">
        <f t="shared" si="59"/>
        <v>88.563500000000005</v>
      </c>
      <c r="M510">
        <f t="shared" si="60"/>
        <v>1.792500000000004</v>
      </c>
      <c r="N510">
        <f t="shared" si="61"/>
        <v>84.082249999999988</v>
      </c>
      <c r="O510">
        <f t="shared" si="62"/>
        <v>91.252250000000004</v>
      </c>
      <c r="P510" t="str">
        <f t="shared" si="63"/>
        <v/>
      </c>
    </row>
    <row r="511" spans="1:16">
      <c r="A511" s="21" t="s">
        <v>25</v>
      </c>
      <c r="B511" s="21" t="s">
        <v>64</v>
      </c>
      <c r="C511" s="21" t="s">
        <v>65</v>
      </c>
      <c r="D511" s="22">
        <v>41506</v>
      </c>
      <c r="E511" s="21">
        <v>92.741</v>
      </c>
      <c r="F511" s="21" t="s">
        <v>136</v>
      </c>
      <c r="G511" s="21">
        <v>4.8</v>
      </c>
      <c r="H511" s="21">
        <v>87.941000000000003</v>
      </c>
      <c r="I511">
        <f t="shared" si="56"/>
        <v>4.1775000000000002</v>
      </c>
      <c r="J511">
        <f t="shared" si="57"/>
        <v>5.97</v>
      </c>
      <c r="K511">
        <f t="shared" si="58"/>
        <v>86.771000000000001</v>
      </c>
      <c r="L511">
        <f t="shared" si="59"/>
        <v>88.563500000000005</v>
      </c>
      <c r="M511">
        <f t="shared" si="60"/>
        <v>1.792500000000004</v>
      </c>
      <c r="N511">
        <f t="shared" si="61"/>
        <v>84.082249999999988</v>
      </c>
      <c r="O511">
        <f t="shared" si="62"/>
        <v>91.252250000000004</v>
      </c>
      <c r="P511" t="str">
        <f t="shared" si="63"/>
        <v/>
      </c>
    </row>
    <row r="512" spans="1:16">
      <c r="A512" s="21" t="s">
        <v>25</v>
      </c>
      <c r="B512" s="21" t="s">
        <v>64</v>
      </c>
      <c r="C512" s="21" t="s">
        <v>65</v>
      </c>
      <c r="D512" s="22">
        <v>41541</v>
      </c>
      <c r="E512" s="21">
        <v>92.741</v>
      </c>
      <c r="F512" s="21" t="s">
        <v>136</v>
      </c>
      <c r="G512" s="21">
        <v>4</v>
      </c>
      <c r="H512" s="21">
        <v>88.741</v>
      </c>
      <c r="I512">
        <f t="shared" si="56"/>
        <v>4.1775000000000002</v>
      </c>
      <c r="J512">
        <f t="shared" si="57"/>
        <v>5.97</v>
      </c>
      <c r="K512">
        <f t="shared" si="58"/>
        <v>86.771000000000001</v>
      </c>
      <c r="L512">
        <f t="shared" si="59"/>
        <v>88.563500000000005</v>
      </c>
      <c r="M512">
        <f t="shared" si="60"/>
        <v>1.792500000000004</v>
      </c>
      <c r="N512">
        <f t="shared" si="61"/>
        <v>84.082249999999988</v>
      </c>
      <c r="O512">
        <f t="shared" si="62"/>
        <v>91.252250000000004</v>
      </c>
      <c r="P512" t="str">
        <f t="shared" si="63"/>
        <v/>
      </c>
    </row>
    <row r="513" spans="1:16">
      <c r="A513" s="21" t="s">
        <v>25</v>
      </c>
      <c r="B513" s="21" t="s">
        <v>64</v>
      </c>
      <c r="C513" s="21" t="s">
        <v>65</v>
      </c>
      <c r="D513" s="22">
        <v>41562</v>
      </c>
      <c r="E513" s="21">
        <v>92.741</v>
      </c>
      <c r="F513" s="21" t="s">
        <v>136</v>
      </c>
      <c r="G513" s="21">
        <v>3.95</v>
      </c>
      <c r="H513" s="21">
        <v>88.790999999999997</v>
      </c>
      <c r="I513">
        <f t="shared" si="56"/>
        <v>4.1775000000000002</v>
      </c>
      <c r="J513">
        <f t="shared" si="57"/>
        <v>5.97</v>
      </c>
      <c r="K513">
        <f t="shared" si="58"/>
        <v>86.771000000000001</v>
      </c>
      <c r="L513">
        <f t="shared" si="59"/>
        <v>88.563500000000005</v>
      </c>
      <c r="M513">
        <f t="shared" si="60"/>
        <v>1.792500000000004</v>
      </c>
      <c r="N513">
        <f t="shared" si="61"/>
        <v>84.082249999999988</v>
      </c>
      <c r="O513">
        <f t="shared" si="62"/>
        <v>91.252250000000004</v>
      </c>
      <c r="P513" t="str">
        <f t="shared" si="63"/>
        <v/>
      </c>
    </row>
    <row r="514" spans="1:16">
      <c r="A514" s="21" t="s">
        <v>25</v>
      </c>
      <c r="B514" s="21" t="s">
        <v>64</v>
      </c>
      <c r="C514" s="21" t="s">
        <v>65</v>
      </c>
      <c r="D514" s="22">
        <v>41583</v>
      </c>
      <c r="E514" s="21">
        <v>92.741</v>
      </c>
      <c r="F514" s="21" t="s">
        <v>136</v>
      </c>
      <c r="G514" s="21">
        <v>4.18</v>
      </c>
      <c r="H514" s="21">
        <v>88.561000000000007</v>
      </c>
      <c r="I514">
        <f t="shared" si="56"/>
        <v>4.1775000000000002</v>
      </c>
      <c r="J514">
        <f t="shared" si="57"/>
        <v>5.97</v>
      </c>
      <c r="K514">
        <f t="shared" si="58"/>
        <v>86.771000000000001</v>
      </c>
      <c r="L514">
        <f t="shared" si="59"/>
        <v>88.563500000000005</v>
      </c>
      <c r="M514">
        <f t="shared" si="60"/>
        <v>1.792500000000004</v>
      </c>
      <c r="N514">
        <f t="shared" si="61"/>
        <v>84.082249999999988</v>
      </c>
      <c r="O514">
        <f t="shared" si="62"/>
        <v>91.252250000000004</v>
      </c>
      <c r="P514" t="str">
        <f t="shared" si="63"/>
        <v/>
      </c>
    </row>
    <row r="515" spans="1:16">
      <c r="A515" s="21" t="s">
        <v>25</v>
      </c>
      <c r="B515" s="21" t="s">
        <v>64</v>
      </c>
      <c r="C515" s="21" t="s">
        <v>65</v>
      </c>
      <c r="D515" s="22">
        <v>41611</v>
      </c>
      <c r="E515" s="21">
        <v>92.741</v>
      </c>
      <c r="F515" s="21" t="s">
        <v>136</v>
      </c>
      <c r="G515" s="21">
        <v>4.49</v>
      </c>
      <c r="H515" s="21">
        <v>88.251000000000005</v>
      </c>
      <c r="I515">
        <f t="shared" ref="I515:I578" si="64">VLOOKUP($C515,$U$1:$Y$42,2,FALSE)</f>
        <v>4.1775000000000002</v>
      </c>
      <c r="J515">
        <f t="shared" ref="J515:J578" si="65">VLOOKUP($C515,$U$1:$Y$42,3,FALSE)</f>
        <v>5.97</v>
      </c>
      <c r="K515">
        <f t="shared" ref="K515:K578" si="66">VLOOKUP($C515,$U$1:$Y$42,4,FALSE)</f>
        <v>86.771000000000001</v>
      </c>
      <c r="L515">
        <f t="shared" ref="L515:L578" si="67">VLOOKUP($C515,$U$1:$Y$42,5,FALSE)</f>
        <v>88.563500000000005</v>
      </c>
      <c r="M515">
        <f t="shared" ref="M515:M578" si="68">L515-K515</f>
        <v>1.792500000000004</v>
      </c>
      <c r="N515">
        <f t="shared" ref="N515:N578" si="69">K515-M515*1.5</f>
        <v>84.082249999999988</v>
      </c>
      <c r="O515">
        <f t="shared" ref="O515:O578" si="70">L515+M515*1.5</f>
        <v>91.252250000000004</v>
      </c>
      <c r="P515" t="str">
        <f t="shared" ref="P515:P578" si="71">IF(OR(H515&lt;N515,H515&gt;O515), "OUTLIER", "")</f>
        <v/>
      </c>
    </row>
    <row r="516" spans="1:16">
      <c r="A516" s="21" t="s">
        <v>25</v>
      </c>
      <c r="B516" s="21" t="s">
        <v>64</v>
      </c>
      <c r="C516" s="21" t="s">
        <v>65</v>
      </c>
      <c r="D516" s="22">
        <v>41653</v>
      </c>
      <c r="E516" s="21">
        <v>92.741</v>
      </c>
      <c r="F516" s="21" t="s">
        <v>136</v>
      </c>
      <c r="G516" s="21">
        <v>5.19</v>
      </c>
      <c r="H516" s="21">
        <v>87.551000000000002</v>
      </c>
      <c r="I516">
        <f t="shared" si="64"/>
        <v>4.1775000000000002</v>
      </c>
      <c r="J516">
        <f t="shared" si="65"/>
        <v>5.97</v>
      </c>
      <c r="K516">
        <f t="shared" si="66"/>
        <v>86.771000000000001</v>
      </c>
      <c r="L516">
        <f t="shared" si="67"/>
        <v>88.563500000000005</v>
      </c>
      <c r="M516">
        <f t="shared" si="68"/>
        <v>1.792500000000004</v>
      </c>
      <c r="N516">
        <f t="shared" si="69"/>
        <v>84.082249999999988</v>
      </c>
      <c r="O516">
        <f t="shared" si="70"/>
        <v>91.252250000000004</v>
      </c>
      <c r="P516" t="str">
        <f t="shared" si="71"/>
        <v/>
      </c>
    </row>
    <row r="517" spans="1:16">
      <c r="A517" s="21" t="s">
        <v>25</v>
      </c>
      <c r="B517" s="21" t="s">
        <v>64</v>
      </c>
      <c r="C517" s="21" t="s">
        <v>65</v>
      </c>
      <c r="D517" s="22">
        <v>41704</v>
      </c>
      <c r="E517" s="21">
        <v>92.741</v>
      </c>
      <c r="F517" s="21" t="s">
        <v>136</v>
      </c>
      <c r="G517" s="21">
        <v>5.62</v>
      </c>
      <c r="H517" s="21">
        <v>87.120999999999995</v>
      </c>
      <c r="I517">
        <f t="shared" si="64"/>
        <v>4.1775000000000002</v>
      </c>
      <c r="J517">
        <f t="shared" si="65"/>
        <v>5.97</v>
      </c>
      <c r="K517">
        <f t="shared" si="66"/>
        <v>86.771000000000001</v>
      </c>
      <c r="L517">
        <f t="shared" si="67"/>
        <v>88.563500000000005</v>
      </c>
      <c r="M517">
        <f t="shared" si="68"/>
        <v>1.792500000000004</v>
      </c>
      <c r="N517">
        <f t="shared" si="69"/>
        <v>84.082249999999988</v>
      </c>
      <c r="O517">
        <f t="shared" si="70"/>
        <v>91.252250000000004</v>
      </c>
      <c r="P517" t="str">
        <f t="shared" si="71"/>
        <v/>
      </c>
    </row>
    <row r="518" spans="1:16">
      <c r="A518" s="21" t="s">
        <v>25</v>
      </c>
      <c r="B518" s="21" t="s">
        <v>64</v>
      </c>
      <c r="C518" s="21" t="s">
        <v>65</v>
      </c>
      <c r="D518" s="22">
        <v>41731</v>
      </c>
      <c r="E518" s="21">
        <v>92.741</v>
      </c>
      <c r="F518" s="21" t="s">
        <v>136</v>
      </c>
      <c r="G518" s="21">
        <v>5.51</v>
      </c>
      <c r="H518" s="21">
        <v>87.230999999999995</v>
      </c>
      <c r="I518">
        <f t="shared" si="64"/>
        <v>4.1775000000000002</v>
      </c>
      <c r="J518">
        <f t="shared" si="65"/>
        <v>5.97</v>
      </c>
      <c r="K518">
        <f t="shared" si="66"/>
        <v>86.771000000000001</v>
      </c>
      <c r="L518">
        <f t="shared" si="67"/>
        <v>88.563500000000005</v>
      </c>
      <c r="M518">
        <f t="shared" si="68"/>
        <v>1.792500000000004</v>
      </c>
      <c r="N518">
        <f t="shared" si="69"/>
        <v>84.082249999999988</v>
      </c>
      <c r="O518">
        <f t="shared" si="70"/>
        <v>91.252250000000004</v>
      </c>
      <c r="P518" t="str">
        <f t="shared" si="71"/>
        <v/>
      </c>
    </row>
    <row r="519" spans="1:16">
      <c r="A519" s="21" t="s">
        <v>25</v>
      </c>
      <c r="B519" s="21" t="s">
        <v>64</v>
      </c>
      <c r="C519" s="21" t="s">
        <v>65</v>
      </c>
      <c r="D519" s="22">
        <v>41919</v>
      </c>
      <c r="E519" s="21">
        <v>92.741</v>
      </c>
      <c r="F519" s="21" t="s">
        <v>136</v>
      </c>
      <c r="G519" s="21">
        <v>3.46</v>
      </c>
      <c r="H519" s="21">
        <v>89.281000000000006</v>
      </c>
      <c r="I519">
        <f t="shared" si="64"/>
        <v>4.1775000000000002</v>
      </c>
      <c r="J519">
        <f t="shared" si="65"/>
        <v>5.97</v>
      </c>
      <c r="K519">
        <f t="shared" si="66"/>
        <v>86.771000000000001</v>
      </c>
      <c r="L519">
        <f t="shared" si="67"/>
        <v>88.563500000000005</v>
      </c>
      <c r="M519">
        <f t="shared" si="68"/>
        <v>1.792500000000004</v>
      </c>
      <c r="N519">
        <f t="shared" si="69"/>
        <v>84.082249999999988</v>
      </c>
      <c r="O519">
        <f t="shared" si="70"/>
        <v>91.252250000000004</v>
      </c>
      <c r="P519" t="str">
        <f t="shared" si="71"/>
        <v/>
      </c>
    </row>
    <row r="520" spans="1:16">
      <c r="A520" s="21" t="s">
        <v>25</v>
      </c>
      <c r="B520" s="21" t="s">
        <v>64</v>
      </c>
      <c r="C520" s="21" t="s">
        <v>65</v>
      </c>
      <c r="D520" s="22">
        <v>41949</v>
      </c>
      <c r="E520" s="21">
        <v>92.741</v>
      </c>
      <c r="F520" s="21" t="s">
        <v>136</v>
      </c>
      <c r="G520" s="21">
        <v>3.83</v>
      </c>
      <c r="H520" s="21">
        <v>88.911000000000001</v>
      </c>
      <c r="I520">
        <f t="shared" si="64"/>
        <v>4.1775000000000002</v>
      </c>
      <c r="J520">
        <f t="shared" si="65"/>
        <v>5.97</v>
      </c>
      <c r="K520">
        <f t="shared" si="66"/>
        <v>86.771000000000001</v>
      </c>
      <c r="L520">
        <f t="shared" si="67"/>
        <v>88.563500000000005</v>
      </c>
      <c r="M520">
        <f t="shared" si="68"/>
        <v>1.792500000000004</v>
      </c>
      <c r="N520">
        <f t="shared" si="69"/>
        <v>84.082249999999988</v>
      </c>
      <c r="O520">
        <f t="shared" si="70"/>
        <v>91.252250000000004</v>
      </c>
      <c r="P520" t="str">
        <f t="shared" si="71"/>
        <v/>
      </c>
    </row>
    <row r="521" spans="1:16">
      <c r="A521" s="21" t="s">
        <v>25</v>
      </c>
      <c r="B521" s="21" t="s">
        <v>64</v>
      </c>
      <c r="C521" s="21" t="s">
        <v>65</v>
      </c>
      <c r="D521" s="22">
        <v>41983</v>
      </c>
      <c r="E521" s="21">
        <v>92.741</v>
      </c>
      <c r="F521" s="21" t="s">
        <v>136</v>
      </c>
      <c r="G521" s="21">
        <v>4.1500000000000004</v>
      </c>
      <c r="H521" s="21">
        <v>88.590999999999994</v>
      </c>
      <c r="I521">
        <f t="shared" si="64"/>
        <v>4.1775000000000002</v>
      </c>
      <c r="J521">
        <f t="shared" si="65"/>
        <v>5.97</v>
      </c>
      <c r="K521">
        <f t="shared" si="66"/>
        <v>86.771000000000001</v>
      </c>
      <c r="L521">
        <f t="shared" si="67"/>
        <v>88.563500000000005</v>
      </c>
      <c r="M521">
        <f t="shared" si="68"/>
        <v>1.792500000000004</v>
      </c>
      <c r="N521">
        <f t="shared" si="69"/>
        <v>84.082249999999988</v>
      </c>
      <c r="O521">
        <f t="shared" si="70"/>
        <v>91.252250000000004</v>
      </c>
      <c r="P521" t="str">
        <f t="shared" si="71"/>
        <v/>
      </c>
    </row>
    <row r="522" spans="1:16">
      <c r="A522" s="21" t="s">
        <v>25</v>
      </c>
      <c r="B522" s="21" t="s">
        <v>64</v>
      </c>
      <c r="C522" s="21" t="s">
        <v>65</v>
      </c>
      <c r="D522" s="22">
        <v>42032</v>
      </c>
      <c r="E522" s="21">
        <v>92.741</v>
      </c>
      <c r="F522" s="21" t="s">
        <v>136</v>
      </c>
      <c r="G522" s="21">
        <v>4.8</v>
      </c>
      <c r="H522" s="21">
        <v>87.941000000000003</v>
      </c>
      <c r="I522">
        <f t="shared" si="64"/>
        <v>4.1775000000000002</v>
      </c>
      <c r="J522">
        <f t="shared" si="65"/>
        <v>5.97</v>
      </c>
      <c r="K522">
        <f t="shared" si="66"/>
        <v>86.771000000000001</v>
      </c>
      <c r="L522">
        <f t="shared" si="67"/>
        <v>88.563500000000005</v>
      </c>
      <c r="M522">
        <f t="shared" si="68"/>
        <v>1.792500000000004</v>
      </c>
      <c r="N522">
        <f t="shared" si="69"/>
        <v>84.082249999999988</v>
      </c>
      <c r="O522">
        <f t="shared" si="70"/>
        <v>91.252250000000004</v>
      </c>
      <c r="P522" t="str">
        <f t="shared" si="71"/>
        <v/>
      </c>
    </row>
    <row r="523" spans="1:16">
      <c r="A523" s="21" t="s">
        <v>25</v>
      </c>
      <c r="B523" s="21" t="s">
        <v>64</v>
      </c>
      <c r="C523" s="21" t="s">
        <v>65</v>
      </c>
      <c r="D523" s="22">
        <v>42053</v>
      </c>
      <c r="E523" s="21">
        <v>92.741</v>
      </c>
      <c r="F523" s="21" t="s">
        <v>136</v>
      </c>
      <c r="G523" s="21">
        <v>5.12</v>
      </c>
      <c r="H523" s="21">
        <v>87.620999999999995</v>
      </c>
      <c r="I523">
        <f t="shared" si="64"/>
        <v>4.1775000000000002</v>
      </c>
      <c r="J523">
        <f t="shared" si="65"/>
        <v>5.97</v>
      </c>
      <c r="K523">
        <f t="shared" si="66"/>
        <v>86.771000000000001</v>
      </c>
      <c r="L523">
        <f t="shared" si="67"/>
        <v>88.563500000000005</v>
      </c>
      <c r="M523">
        <f t="shared" si="68"/>
        <v>1.792500000000004</v>
      </c>
      <c r="N523">
        <f t="shared" si="69"/>
        <v>84.082249999999988</v>
      </c>
      <c r="O523">
        <f t="shared" si="70"/>
        <v>91.252250000000004</v>
      </c>
      <c r="P523" t="str">
        <f t="shared" si="71"/>
        <v/>
      </c>
    </row>
    <row r="524" spans="1:16">
      <c r="A524" s="21" t="s">
        <v>25</v>
      </c>
      <c r="B524" s="21" t="s">
        <v>64</v>
      </c>
      <c r="C524" s="21" t="s">
        <v>65</v>
      </c>
      <c r="D524" s="22">
        <v>42089</v>
      </c>
      <c r="E524" s="21">
        <v>92.741</v>
      </c>
      <c r="F524" s="21" t="s">
        <v>136</v>
      </c>
      <c r="G524" s="21">
        <v>5.68</v>
      </c>
      <c r="H524" s="21">
        <v>87.061000000000007</v>
      </c>
      <c r="I524">
        <f t="shared" si="64"/>
        <v>4.1775000000000002</v>
      </c>
      <c r="J524">
        <f t="shared" si="65"/>
        <v>5.97</v>
      </c>
      <c r="K524">
        <f t="shared" si="66"/>
        <v>86.771000000000001</v>
      </c>
      <c r="L524">
        <f t="shared" si="67"/>
        <v>88.563500000000005</v>
      </c>
      <c r="M524">
        <f t="shared" si="68"/>
        <v>1.792500000000004</v>
      </c>
      <c r="N524">
        <f t="shared" si="69"/>
        <v>84.082249999999988</v>
      </c>
      <c r="O524">
        <f t="shared" si="70"/>
        <v>91.252250000000004</v>
      </c>
      <c r="P524" t="str">
        <f t="shared" si="71"/>
        <v/>
      </c>
    </row>
    <row r="525" spans="1:16">
      <c r="A525" s="21" t="s">
        <v>25</v>
      </c>
      <c r="B525" s="21" t="s">
        <v>64</v>
      </c>
      <c r="C525" s="21" t="s">
        <v>65</v>
      </c>
      <c r="D525" s="22">
        <v>42117</v>
      </c>
      <c r="E525" s="21">
        <v>92.741</v>
      </c>
      <c r="F525" s="21" t="s">
        <v>136</v>
      </c>
      <c r="G525" s="21">
        <v>6.1</v>
      </c>
      <c r="H525" s="21">
        <v>86.641000000000005</v>
      </c>
      <c r="I525">
        <f t="shared" si="64"/>
        <v>4.1775000000000002</v>
      </c>
      <c r="J525">
        <f t="shared" si="65"/>
        <v>5.97</v>
      </c>
      <c r="K525">
        <f t="shared" si="66"/>
        <v>86.771000000000001</v>
      </c>
      <c r="L525">
        <f t="shared" si="67"/>
        <v>88.563500000000005</v>
      </c>
      <c r="M525">
        <f t="shared" si="68"/>
        <v>1.792500000000004</v>
      </c>
      <c r="N525">
        <f t="shared" si="69"/>
        <v>84.082249999999988</v>
      </c>
      <c r="O525">
        <f t="shared" si="70"/>
        <v>91.252250000000004</v>
      </c>
      <c r="P525" t="str">
        <f t="shared" si="71"/>
        <v/>
      </c>
    </row>
    <row r="526" spans="1:16">
      <c r="A526" s="21" t="s">
        <v>25</v>
      </c>
      <c r="B526" s="21" t="s">
        <v>64</v>
      </c>
      <c r="C526" s="21" t="s">
        <v>65</v>
      </c>
      <c r="D526" s="22">
        <v>42142</v>
      </c>
      <c r="E526" s="21">
        <v>92.741</v>
      </c>
      <c r="F526" s="21" t="s">
        <v>136</v>
      </c>
      <c r="G526" s="21">
        <v>6.28</v>
      </c>
      <c r="H526" s="21">
        <v>86.460999999999999</v>
      </c>
      <c r="I526">
        <f t="shared" si="64"/>
        <v>4.1775000000000002</v>
      </c>
      <c r="J526">
        <f t="shared" si="65"/>
        <v>5.97</v>
      </c>
      <c r="K526">
        <f t="shared" si="66"/>
        <v>86.771000000000001</v>
      </c>
      <c r="L526">
        <f t="shared" si="67"/>
        <v>88.563500000000005</v>
      </c>
      <c r="M526">
        <f t="shared" si="68"/>
        <v>1.792500000000004</v>
      </c>
      <c r="N526">
        <f t="shared" si="69"/>
        <v>84.082249999999988</v>
      </c>
      <c r="O526">
        <f t="shared" si="70"/>
        <v>91.252250000000004</v>
      </c>
      <c r="P526" t="str">
        <f t="shared" si="71"/>
        <v/>
      </c>
    </row>
    <row r="527" spans="1:16">
      <c r="A527" s="21" t="s">
        <v>25</v>
      </c>
      <c r="B527" s="21" t="s">
        <v>64</v>
      </c>
      <c r="C527" s="21" t="s">
        <v>65</v>
      </c>
      <c r="D527" s="22">
        <v>42178</v>
      </c>
      <c r="E527" s="21">
        <v>92.741</v>
      </c>
      <c r="F527" s="21" t="s">
        <v>136</v>
      </c>
      <c r="G527" s="21">
        <v>6.05</v>
      </c>
      <c r="H527" s="21">
        <v>86.691000000000003</v>
      </c>
      <c r="I527">
        <f t="shared" si="64"/>
        <v>4.1775000000000002</v>
      </c>
      <c r="J527">
        <f t="shared" si="65"/>
        <v>5.97</v>
      </c>
      <c r="K527">
        <f t="shared" si="66"/>
        <v>86.771000000000001</v>
      </c>
      <c r="L527">
        <f t="shared" si="67"/>
        <v>88.563500000000005</v>
      </c>
      <c r="M527">
        <f t="shared" si="68"/>
        <v>1.792500000000004</v>
      </c>
      <c r="N527">
        <f t="shared" si="69"/>
        <v>84.082249999999988</v>
      </c>
      <c r="O527">
        <f t="shared" si="70"/>
        <v>91.252250000000004</v>
      </c>
      <c r="P527" t="str">
        <f t="shared" si="71"/>
        <v/>
      </c>
    </row>
    <row r="528" spans="1:16">
      <c r="A528" s="21" t="s">
        <v>25</v>
      </c>
      <c r="B528" s="21" t="s">
        <v>64</v>
      </c>
      <c r="C528" s="21" t="s">
        <v>65</v>
      </c>
      <c r="D528" s="22">
        <v>42207</v>
      </c>
      <c r="E528" s="21">
        <v>92.741</v>
      </c>
      <c r="F528" s="21" t="s">
        <v>136</v>
      </c>
      <c r="G528" s="21">
        <v>5.37</v>
      </c>
      <c r="H528" s="21">
        <v>87.370999999999995</v>
      </c>
      <c r="I528">
        <f t="shared" si="64"/>
        <v>4.1775000000000002</v>
      </c>
      <c r="J528">
        <f t="shared" si="65"/>
        <v>5.97</v>
      </c>
      <c r="K528">
        <f t="shared" si="66"/>
        <v>86.771000000000001</v>
      </c>
      <c r="L528">
        <f t="shared" si="67"/>
        <v>88.563500000000005</v>
      </c>
      <c r="M528">
        <f t="shared" si="68"/>
        <v>1.792500000000004</v>
      </c>
      <c r="N528">
        <f t="shared" si="69"/>
        <v>84.082249999999988</v>
      </c>
      <c r="O528">
        <f t="shared" si="70"/>
        <v>91.252250000000004</v>
      </c>
      <c r="P528" t="str">
        <f t="shared" si="71"/>
        <v/>
      </c>
    </row>
    <row r="529" spans="1:16">
      <c r="A529" s="21" t="s">
        <v>25</v>
      </c>
      <c r="B529" s="21" t="s">
        <v>64</v>
      </c>
      <c r="C529" s="21" t="s">
        <v>65</v>
      </c>
      <c r="D529" s="22">
        <v>42237</v>
      </c>
      <c r="E529" s="21">
        <v>92.741</v>
      </c>
      <c r="F529" s="21" t="s">
        <v>136</v>
      </c>
      <c r="G529" s="21">
        <v>4.59</v>
      </c>
      <c r="H529" s="21">
        <v>88.150999999999996</v>
      </c>
      <c r="I529">
        <f t="shared" si="64"/>
        <v>4.1775000000000002</v>
      </c>
      <c r="J529">
        <f t="shared" si="65"/>
        <v>5.97</v>
      </c>
      <c r="K529">
        <f t="shared" si="66"/>
        <v>86.771000000000001</v>
      </c>
      <c r="L529">
        <f t="shared" si="67"/>
        <v>88.563500000000005</v>
      </c>
      <c r="M529">
        <f t="shared" si="68"/>
        <v>1.792500000000004</v>
      </c>
      <c r="N529">
        <f t="shared" si="69"/>
        <v>84.082249999999988</v>
      </c>
      <c r="O529">
        <f t="shared" si="70"/>
        <v>91.252250000000004</v>
      </c>
      <c r="P529" t="str">
        <f t="shared" si="71"/>
        <v/>
      </c>
    </row>
    <row r="530" spans="1:16">
      <c r="A530" s="21" t="s">
        <v>25</v>
      </c>
      <c r="B530" s="21" t="s">
        <v>64</v>
      </c>
      <c r="C530" s="21" t="s">
        <v>65</v>
      </c>
      <c r="D530" s="22">
        <v>42269</v>
      </c>
      <c r="E530" s="21">
        <v>92.741</v>
      </c>
      <c r="F530" s="21" t="s">
        <v>136</v>
      </c>
      <c r="G530" s="21">
        <v>3.96</v>
      </c>
      <c r="H530" s="21">
        <v>88.781000000000006</v>
      </c>
      <c r="I530">
        <f t="shared" si="64"/>
        <v>4.1775000000000002</v>
      </c>
      <c r="J530">
        <f t="shared" si="65"/>
        <v>5.97</v>
      </c>
      <c r="K530">
        <f t="shared" si="66"/>
        <v>86.771000000000001</v>
      </c>
      <c r="L530">
        <f t="shared" si="67"/>
        <v>88.563500000000005</v>
      </c>
      <c r="M530">
        <f t="shared" si="68"/>
        <v>1.792500000000004</v>
      </c>
      <c r="N530">
        <f t="shared" si="69"/>
        <v>84.082249999999988</v>
      </c>
      <c r="O530">
        <f t="shared" si="70"/>
        <v>91.252250000000004</v>
      </c>
      <c r="P530" t="str">
        <f t="shared" si="71"/>
        <v/>
      </c>
    </row>
    <row r="531" spans="1:16">
      <c r="A531" s="21" t="s">
        <v>25</v>
      </c>
      <c r="B531" s="21" t="s">
        <v>64</v>
      </c>
      <c r="C531" s="21" t="s">
        <v>65</v>
      </c>
      <c r="D531" s="22">
        <v>42296</v>
      </c>
      <c r="E531" s="21">
        <v>92.741</v>
      </c>
      <c r="F531" s="21" t="s">
        <v>136</v>
      </c>
      <c r="G531" s="21">
        <v>4.07</v>
      </c>
      <c r="H531" s="21">
        <v>88.671000000000006</v>
      </c>
      <c r="I531">
        <f t="shared" si="64"/>
        <v>4.1775000000000002</v>
      </c>
      <c r="J531">
        <f t="shared" si="65"/>
        <v>5.97</v>
      </c>
      <c r="K531">
        <f t="shared" si="66"/>
        <v>86.771000000000001</v>
      </c>
      <c r="L531">
        <f t="shared" si="67"/>
        <v>88.563500000000005</v>
      </c>
      <c r="M531">
        <f t="shared" si="68"/>
        <v>1.792500000000004</v>
      </c>
      <c r="N531">
        <f t="shared" si="69"/>
        <v>84.082249999999988</v>
      </c>
      <c r="O531">
        <f t="shared" si="70"/>
        <v>91.252250000000004</v>
      </c>
      <c r="P531" t="str">
        <f t="shared" si="71"/>
        <v/>
      </c>
    </row>
    <row r="532" spans="1:16">
      <c r="A532" s="21" t="s">
        <v>25</v>
      </c>
      <c r="B532" s="21" t="s">
        <v>64</v>
      </c>
      <c r="C532" s="21" t="s">
        <v>65</v>
      </c>
      <c r="D532" s="22">
        <v>42326</v>
      </c>
      <c r="E532" s="21">
        <v>92.741</v>
      </c>
      <c r="F532" s="21" t="s">
        <v>136</v>
      </c>
      <c r="G532" s="21">
        <v>4.4000000000000004</v>
      </c>
      <c r="H532" s="21">
        <v>88.340999999999994</v>
      </c>
      <c r="I532">
        <f t="shared" si="64"/>
        <v>4.1775000000000002</v>
      </c>
      <c r="J532">
        <f t="shared" si="65"/>
        <v>5.97</v>
      </c>
      <c r="K532">
        <f t="shared" si="66"/>
        <v>86.771000000000001</v>
      </c>
      <c r="L532">
        <f t="shared" si="67"/>
        <v>88.563500000000005</v>
      </c>
      <c r="M532">
        <f t="shared" si="68"/>
        <v>1.792500000000004</v>
      </c>
      <c r="N532">
        <f t="shared" si="69"/>
        <v>84.082249999999988</v>
      </c>
      <c r="O532">
        <f t="shared" si="70"/>
        <v>91.252250000000004</v>
      </c>
      <c r="P532" t="str">
        <f t="shared" si="71"/>
        <v/>
      </c>
    </row>
    <row r="533" spans="1:16">
      <c r="A533" s="21" t="s">
        <v>25</v>
      </c>
      <c r="B533" s="21" t="s">
        <v>64</v>
      </c>
      <c r="C533" s="21" t="s">
        <v>65</v>
      </c>
      <c r="D533" s="22">
        <v>42349</v>
      </c>
      <c r="E533" s="21">
        <v>92.741</v>
      </c>
      <c r="F533" s="21" t="s">
        <v>136</v>
      </c>
      <c r="G533" s="21">
        <v>4.75</v>
      </c>
      <c r="H533" s="21">
        <v>87.991</v>
      </c>
      <c r="I533">
        <f t="shared" si="64"/>
        <v>4.1775000000000002</v>
      </c>
      <c r="J533">
        <f t="shared" si="65"/>
        <v>5.97</v>
      </c>
      <c r="K533">
        <f t="shared" si="66"/>
        <v>86.771000000000001</v>
      </c>
      <c r="L533">
        <f t="shared" si="67"/>
        <v>88.563500000000005</v>
      </c>
      <c r="M533">
        <f t="shared" si="68"/>
        <v>1.792500000000004</v>
      </c>
      <c r="N533">
        <f t="shared" si="69"/>
        <v>84.082249999999988</v>
      </c>
      <c r="O533">
        <f t="shared" si="70"/>
        <v>91.252250000000004</v>
      </c>
      <c r="P533" t="str">
        <f t="shared" si="71"/>
        <v/>
      </c>
    </row>
    <row r="534" spans="1:16">
      <c r="A534" s="21" t="s">
        <v>25</v>
      </c>
      <c r="B534" s="21" t="s">
        <v>64</v>
      </c>
      <c r="C534" s="21" t="s">
        <v>65</v>
      </c>
      <c r="D534" s="22">
        <v>42390</v>
      </c>
      <c r="E534" s="21">
        <v>92.741</v>
      </c>
      <c r="F534" s="21" t="s">
        <v>136</v>
      </c>
      <c r="G534" s="21">
        <v>5.42</v>
      </c>
      <c r="H534" s="21">
        <v>87.320999999999998</v>
      </c>
      <c r="I534">
        <f t="shared" si="64"/>
        <v>4.1775000000000002</v>
      </c>
      <c r="J534">
        <f t="shared" si="65"/>
        <v>5.97</v>
      </c>
      <c r="K534">
        <f t="shared" si="66"/>
        <v>86.771000000000001</v>
      </c>
      <c r="L534">
        <f t="shared" si="67"/>
        <v>88.563500000000005</v>
      </c>
      <c r="M534">
        <f t="shared" si="68"/>
        <v>1.792500000000004</v>
      </c>
      <c r="N534">
        <f t="shared" si="69"/>
        <v>84.082249999999988</v>
      </c>
      <c r="O534">
        <f t="shared" si="70"/>
        <v>91.252250000000004</v>
      </c>
      <c r="P534" t="str">
        <f t="shared" si="71"/>
        <v/>
      </c>
    </row>
    <row r="535" spans="1:16">
      <c r="A535" s="21" t="s">
        <v>25</v>
      </c>
      <c r="B535" s="21" t="s">
        <v>64</v>
      </c>
      <c r="C535" s="21" t="s">
        <v>65</v>
      </c>
      <c r="D535" s="22">
        <v>42415</v>
      </c>
      <c r="E535" s="21">
        <v>92.741</v>
      </c>
      <c r="F535" s="21" t="s">
        <v>136</v>
      </c>
      <c r="G535" s="21">
        <v>5.8</v>
      </c>
      <c r="H535" s="21">
        <v>86.941000000000003</v>
      </c>
      <c r="I535">
        <f t="shared" si="64"/>
        <v>4.1775000000000002</v>
      </c>
      <c r="J535">
        <f t="shared" si="65"/>
        <v>5.97</v>
      </c>
      <c r="K535">
        <f t="shared" si="66"/>
        <v>86.771000000000001</v>
      </c>
      <c r="L535">
        <f t="shared" si="67"/>
        <v>88.563500000000005</v>
      </c>
      <c r="M535">
        <f t="shared" si="68"/>
        <v>1.792500000000004</v>
      </c>
      <c r="N535">
        <f t="shared" si="69"/>
        <v>84.082249999999988</v>
      </c>
      <c r="O535">
        <f t="shared" si="70"/>
        <v>91.252250000000004</v>
      </c>
      <c r="P535" t="str">
        <f t="shared" si="71"/>
        <v/>
      </c>
    </row>
    <row r="536" spans="1:16">
      <c r="A536" s="21" t="s">
        <v>25</v>
      </c>
      <c r="B536" s="21" t="s">
        <v>64</v>
      </c>
      <c r="C536" s="21" t="s">
        <v>65</v>
      </c>
      <c r="D536" s="22">
        <v>42521</v>
      </c>
      <c r="E536" s="21">
        <v>92.741</v>
      </c>
      <c r="F536" s="21" t="s">
        <v>136</v>
      </c>
      <c r="G536" s="21">
        <v>6.67</v>
      </c>
      <c r="H536" s="21">
        <v>86.070999999999998</v>
      </c>
      <c r="I536">
        <f t="shared" si="64"/>
        <v>4.1775000000000002</v>
      </c>
      <c r="J536">
        <f t="shared" si="65"/>
        <v>5.97</v>
      </c>
      <c r="K536">
        <f t="shared" si="66"/>
        <v>86.771000000000001</v>
      </c>
      <c r="L536">
        <f t="shared" si="67"/>
        <v>88.563500000000005</v>
      </c>
      <c r="M536">
        <f t="shared" si="68"/>
        <v>1.792500000000004</v>
      </c>
      <c r="N536">
        <f t="shared" si="69"/>
        <v>84.082249999999988</v>
      </c>
      <c r="O536">
        <f t="shared" si="70"/>
        <v>91.252250000000004</v>
      </c>
      <c r="P536" t="str">
        <f t="shared" si="71"/>
        <v/>
      </c>
    </row>
    <row r="537" spans="1:16">
      <c r="A537" s="21" t="s">
        <v>25</v>
      </c>
      <c r="B537" s="21" t="s">
        <v>64</v>
      </c>
      <c r="C537" s="21" t="s">
        <v>65</v>
      </c>
      <c r="D537" s="22">
        <v>42538</v>
      </c>
      <c r="E537" s="21">
        <v>92.741</v>
      </c>
      <c r="F537" s="21" t="s">
        <v>136</v>
      </c>
      <c r="G537" s="21">
        <v>6.8</v>
      </c>
      <c r="H537" s="21">
        <v>85.941000000000003</v>
      </c>
      <c r="I537">
        <f t="shared" si="64"/>
        <v>4.1775000000000002</v>
      </c>
      <c r="J537">
        <f t="shared" si="65"/>
        <v>5.97</v>
      </c>
      <c r="K537">
        <f t="shared" si="66"/>
        <v>86.771000000000001</v>
      </c>
      <c r="L537">
        <f t="shared" si="67"/>
        <v>88.563500000000005</v>
      </c>
      <c r="M537">
        <f t="shared" si="68"/>
        <v>1.792500000000004</v>
      </c>
      <c r="N537">
        <f t="shared" si="69"/>
        <v>84.082249999999988</v>
      </c>
      <c r="O537">
        <f t="shared" si="70"/>
        <v>91.252250000000004</v>
      </c>
      <c r="P537" t="str">
        <f t="shared" si="71"/>
        <v/>
      </c>
    </row>
    <row r="538" spans="1:16">
      <c r="A538" s="21" t="s">
        <v>25</v>
      </c>
      <c r="B538" s="21" t="s">
        <v>64</v>
      </c>
      <c r="C538" s="21" t="s">
        <v>65</v>
      </c>
      <c r="D538" s="22">
        <v>42566</v>
      </c>
      <c r="E538" s="21">
        <v>92.741</v>
      </c>
      <c r="F538" s="21" t="s">
        <v>136</v>
      </c>
      <c r="G538" s="21">
        <v>6.95</v>
      </c>
      <c r="H538" s="21">
        <v>85.790999999999997</v>
      </c>
      <c r="I538">
        <f t="shared" si="64"/>
        <v>4.1775000000000002</v>
      </c>
      <c r="J538">
        <f t="shared" si="65"/>
        <v>5.97</v>
      </c>
      <c r="K538">
        <f t="shared" si="66"/>
        <v>86.771000000000001</v>
      </c>
      <c r="L538">
        <f t="shared" si="67"/>
        <v>88.563500000000005</v>
      </c>
      <c r="M538">
        <f t="shared" si="68"/>
        <v>1.792500000000004</v>
      </c>
      <c r="N538">
        <f t="shared" si="69"/>
        <v>84.082249999999988</v>
      </c>
      <c r="O538">
        <f t="shared" si="70"/>
        <v>91.252250000000004</v>
      </c>
      <c r="P538" t="str">
        <f t="shared" si="71"/>
        <v/>
      </c>
    </row>
    <row r="539" spans="1:16">
      <c r="A539" s="21" t="s">
        <v>25</v>
      </c>
      <c r="B539" s="21" t="s">
        <v>64</v>
      </c>
      <c r="C539" s="21" t="s">
        <v>65</v>
      </c>
      <c r="D539" s="22">
        <v>42598</v>
      </c>
      <c r="E539" s="21">
        <v>92.741</v>
      </c>
      <c r="F539" s="21" t="s">
        <v>136</v>
      </c>
      <c r="G539" s="21">
        <v>6.2</v>
      </c>
      <c r="H539" s="21">
        <v>86.540999999999997</v>
      </c>
      <c r="I539">
        <f t="shared" si="64"/>
        <v>4.1775000000000002</v>
      </c>
      <c r="J539">
        <f t="shared" si="65"/>
        <v>5.97</v>
      </c>
      <c r="K539">
        <f t="shared" si="66"/>
        <v>86.771000000000001</v>
      </c>
      <c r="L539">
        <f t="shared" si="67"/>
        <v>88.563500000000005</v>
      </c>
      <c r="M539">
        <f t="shared" si="68"/>
        <v>1.792500000000004</v>
      </c>
      <c r="N539">
        <f t="shared" si="69"/>
        <v>84.082249999999988</v>
      </c>
      <c r="O539">
        <f t="shared" si="70"/>
        <v>91.252250000000004</v>
      </c>
      <c r="P539" t="str">
        <f t="shared" si="71"/>
        <v/>
      </c>
    </row>
    <row r="540" spans="1:16">
      <c r="A540" s="21" t="s">
        <v>25</v>
      </c>
      <c r="B540" s="21" t="s">
        <v>64</v>
      </c>
      <c r="C540" s="21" t="s">
        <v>65</v>
      </c>
      <c r="D540" s="22">
        <v>42628</v>
      </c>
      <c r="E540" s="21">
        <v>92.741</v>
      </c>
      <c r="F540" s="21" t="s">
        <v>136</v>
      </c>
      <c r="G540" s="21">
        <v>6.25</v>
      </c>
      <c r="H540" s="21">
        <v>86.491</v>
      </c>
      <c r="I540">
        <f t="shared" si="64"/>
        <v>4.1775000000000002</v>
      </c>
      <c r="J540">
        <f t="shared" si="65"/>
        <v>5.97</v>
      </c>
      <c r="K540">
        <f t="shared" si="66"/>
        <v>86.771000000000001</v>
      </c>
      <c r="L540">
        <f t="shared" si="67"/>
        <v>88.563500000000005</v>
      </c>
      <c r="M540">
        <f t="shared" si="68"/>
        <v>1.792500000000004</v>
      </c>
      <c r="N540">
        <f t="shared" si="69"/>
        <v>84.082249999999988</v>
      </c>
      <c r="O540">
        <f t="shared" si="70"/>
        <v>91.252250000000004</v>
      </c>
      <c r="P540" t="str">
        <f t="shared" si="71"/>
        <v/>
      </c>
    </row>
    <row r="541" spans="1:16">
      <c r="A541" s="21" t="s">
        <v>25</v>
      </c>
      <c r="B541" s="21" t="s">
        <v>64</v>
      </c>
      <c r="C541" s="21" t="s">
        <v>65</v>
      </c>
      <c r="D541" s="22">
        <v>42659</v>
      </c>
      <c r="E541" s="21">
        <v>92.741</v>
      </c>
      <c r="F541" s="21" t="s">
        <v>136</v>
      </c>
      <c r="G541" s="21">
        <v>4.0999999999999996</v>
      </c>
      <c r="H541" s="21">
        <v>88.641000000000005</v>
      </c>
      <c r="I541">
        <f t="shared" si="64"/>
        <v>4.1775000000000002</v>
      </c>
      <c r="J541">
        <f t="shared" si="65"/>
        <v>5.97</v>
      </c>
      <c r="K541">
        <f t="shared" si="66"/>
        <v>86.771000000000001</v>
      </c>
      <c r="L541">
        <f t="shared" si="67"/>
        <v>88.563500000000005</v>
      </c>
      <c r="M541">
        <f t="shared" si="68"/>
        <v>1.792500000000004</v>
      </c>
      <c r="N541">
        <f t="shared" si="69"/>
        <v>84.082249999999988</v>
      </c>
      <c r="O541">
        <f t="shared" si="70"/>
        <v>91.252250000000004</v>
      </c>
      <c r="P541" t="str">
        <f t="shared" si="71"/>
        <v/>
      </c>
    </row>
    <row r="542" spans="1:16">
      <c r="A542" s="21" t="s">
        <v>25</v>
      </c>
      <c r="B542" s="21" t="s">
        <v>64</v>
      </c>
      <c r="C542" s="21" t="s">
        <v>65</v>
      </c>
      <c r="D542" s="22">
        <v>42696</v>
      </c>
      <c r="E542" s="21">
        <v>92.741</v>
      </c>
      <c r="F542" s="21" t="s">
        <v>136</v>
      </c>
      <c r="G542" s="21">
        <v>4.37</v>
      </c>
      <c r="H542" s="21">
        <v>88.370999999999995</v>
      </c>
      <c r="I542">
        <f t="shared" si="64"/>
        <v>4.1775000000000002</v>
      </c>
      <c r="J542">
        <f t="shared" si="65"/>
        <v>5.97</v>
      </c>
      <c r="K542">
        <f t="shared" si="66"/>
        <v>86.771000000000001</v>
      </c>
      <c r="L542">
        <f t="shared" si="67"/>
        <v>88.563500000000005</v>
      </c>
      <c r="M542">
        <f t="shared" si="68"/>
        <v>1.792500000000004</v>
      </c>
      <c r="N542">
        <f t="shared" si="69"/>
        <v>84.082249999999988</v>
      </c>
      <c r="O542">
        <f t="shared" si="70"/>
        <v>91.252250000000004</v>
      </c>
      <c r="P542" t="str">
        <f t="shared" si="71"/>
        <v/>
      </c>
    </row>
    <row r="543" spans="1:16">
      <c r="A543" s="21" t="s">
        <v>25</v>
      </c>
      <c r="B543" s="21" t="s">
        <v>64</v>
      </c>
      <c r="C543" s="21" t="s">
        <v>65</v>
      </c>
      <c r="D543" s="22">
        <v>42720</v>
      </c>
      <c r="E543" s="21">
        <v>92.741</v>
      </c>
      <c r="F543" s="21" t="s">
        <v>136</v>
      </c>
      <c r="G543" s="21">
        <v>5</v>
      </c>
      <c r="H543" s="21">
        <v>87.741</v>
      </c>
      <c r="I543">
        <f t="shared" si="64"/>
        <v>4.1775000000000002</v>
      </c>
      <c r="J543">
        <f t="shared" si="65"/>
        <v>5.97</v>
      </c>
      <c r="K543">
        <f t="shared" si="66"/>
        <v>86.771000000000001</v>
      </c>
      <c r="L543">
        <f t="shared" si="67"/>
        <v>88.563500000000005</v>
      </c>
      <c r="M543">
        <f t="shared" si="68"/>
        <v>1.792500000000004</v>
      </c>
      <c r="N543">
        <f t="shared" si="69"/>
        <v>84.082249999999988</v>
      </c>
      <c r="O543">
        <f t="shared" si="70"/>
        <v>91.252250000000004</v>
      </c>
      <c r="P543" t="str">
        <f t="shared" si="71"/>
        <v/>
      </c>
    </row>
    <row r="544" spans="1:16">
      <c r="A544" s="21" t="s">
        <v>25</v>
      </c>
      <c r="B544" s="21" t="s">
        <v>64</v>
      </c>
      <c r="C544" s="21" t="s">
        <v>65</v>
      </c>
      <c r="D544" s="22">
        <v>42878</v>
      </c>
      <c r="E544" s="21">
        <v>92.741</v>
      </c>
      <c r="F544" s="21" t="s">
        <v>136</v>
      </c>
      <c r="G544" s="21">
        <v>6.55</v>
      </c>
      <c r="H544" s="21">
        <v>86.191000000000003</v>
      </c>
      <c r="I544">
        <f t="shared" si="64"/>
        <v>4.1775000000000002</v>
      </c>
      <c r="J544">
        <f t="shared" si="65"/>
        <v>5.97</v>
      </c>
      <c r="K544">
        <f t="shared" si="66"/>
        <v>86.771000000000001</v>
      </c>
      <c r="L544">
        <f t="shared" si="67"/>
        <v>88.563500000000005</v>
      </c>
      <c r="M544">
        <f t="shared" si="68"/>
        <v>1.792500000000004</v>
      </c>
      <c r="N544">
        <f t="shared" si="69"/>
        <v>84.082249999999988</v>
      </c>
      <c r="O544">
        <f t="shared" si="70"/>
        <v>91.252250000000004</v>
      </c>
      <c r="P544" t="str">
        <f t="shared" si="71"/>
        <v/>
      </c>
    </row>
    <row r="545" spans="1:16">
      <c r="A545" s="21" t="s">
        <v>25</v>
      </c>
      <c r="B545" s="21" t="s">
        <v>64</v>
      </c>
      <c r="C545" s="21" t="s">
        <v>65</v>
      </c>
      <c r="D545" s="22">
        <v>42898</v>
      </c>
      <c r="E545" s="21">
        <v>92.741</v>
      </c>
      <c r="F545" s="21" t="s">
        <v>136</v>
      </c>
      <c r="G545" s="21">
        <v>6.77</v>
      </c>
      <c r="H545" s="21">
        <v>85.971000000000004</v>
      </c>
      <c r="I545">
        <f t="shared" si="64"/>
        <v>4.1775000000000002</v>
      </c>
      <c r="J545">
        <f t="shared" si="65"/>
        <v>5.97</v>
      </c>
      <c r="K545">
        <f t="shared" si="66"/>
        <v>86.771000000000001</v>
      </c>
      <c r="L545">
        <f t="shared" si="67"/>
        <v>88.563500000000005</v>
      </c>
      <c r="M545">
        <f t="shared" si="68"/>
        <v>1.792500000000004</v>
      </c>
      <c r="N545">
        <f t="shared" si="69"/>
        <v>84.082249999999988</v>
      </c>
      <c r="O545">
        <f t="shared" si="70"/>
        <v>91.252250000000004</v>
      </c>
      <c r="P545" t="str">
        <f t="shared" si="71"/>
        <v/>
      </c>
    </row>
    <row r="546" spans="1:16">
      <c r="A546" s="21" t="s">
        <v>25</v>
      </c>
      <c r="B546" s="21" t="s">
        <v>64</v>
      </c>
      <c r="C546" s="21" t="s">
        <v>65</v>
      </c>
      <c r="D546" s="22">
        <v>42929</v>
      </c>
      <c r="E546" s="21">
        <v>92.741</v>
      </c>
      <c r="F546" s="21" t="s">
        <v>136</v>
      </c>
      <c r="G546" s="21">
        <v>5.96</v>
      </c>
      <c r="H546" s="21">
        <v>86.781000000000006</v>
      </c>
      <c r="I546">
        <f t="shared" si="64"/>
        <v>4.1775000000000002</v>
      </c>
      <c r="J546">
        <f t="shared" si="65"/>
        <v>5.97</v>
      </c>
      <c r="K546">
        <f t="shared" si="66"/>
        <v>86.771000000000001</v>
      </c>
      <c r="L546">
        <f t="shared" si="67"/>
        <v>88.563500000000005</v>
      </c>
      <c r="M546">
        <f t="shared" si="68"/>
        <v>1.792500000000004</v>
      </c>
      <c r="N546">
        <f t="shared" si="69"/>
        <v>84.082249999999988</v>
      </c>
      <c r="O546">
        <f t="shared" si="70"/>
        <v>91.252250000000004</v>
      </c>
      <c r="P546" t="str">
        <f t="shared" si="71"/>
        <v/>
      </c>
    </row>
    <row r="547" spans="1:16">
      <c r="A547" s="21" t="s">
        <v>25</v>
      </c>
      <c r="B547" s="21" t="s">
        <v>64</v>
      </c>
      <c r="C547" s="21" t="s">
        <v>65</v>
      </c>
      <c r="D547" s="22">
        <v>42956</v>
      </c>
      <c r="E547" s="21">
        <v>92.741</v>
      </c>
      <c r="F547" s="21" t="s">
        <v>136</v>
      </c>
      <c r="G547" s="21">
        <v>5.0999999999999996</v>
      </c>
      <c r="H547" s="21">
        <v>87.641000000000005</v>
      </c>
      <c r="I547">
        <f t="shared" si="64"/>
        <v>4.1775000000000002</v>
      </c>
      <c r="J547">
        <f t="shared" si="65"/>
        <v>5.97</v>
      </c>
      <c r="K547">
        <f t="shared" si="66"/>
        <v>86.771000000000001</v>
      </c>
      <c r="L547">
        <f t="shared" si="67"/>
        <v>88.563500000000005</v>
      </c>
      <c r="M547">
        <f t="shared" si="68"/>
        <v>1.792500000000004</v>
      </c>
      <c r="N547">
        <f t="shared" si="69"/>
        <v>84.082249999999988</v>
      </c>
      <c r="O547">
        <f t="shared" si="70"/>
        <v>91.252250000000004</v>
      </c>
      <c r="P547" t="str">
        <f t="shared" si="71"/>
        <v/>
      </c>
    </row>
    <row r="548" spans="1:16">
      <c r="A548" s="21" t="s">
        <v>25</v>
      </c>
      <c r="B548" s="21" t="s">
        <v>64</v>
      </c>
      <c r="C548" s="21" t="s">
        <v>65</v>
      </c>
      <c r="D548" s="22">
        <v>42991</v>
      </c>
      <c r="E548" s="21">
        <v>92.741</v>
      </c>
      <c r="F548" s="21" t="s">
        <v>136</v>
      </c>
      <c r="G548" s="21">
        <v>4.17</v>
      </c>
      <c r="H548" s="21">
        <v>88.570999999999998</v>
      </c>
      <c r="I548">
        <f t="shared" si="64"/>
        <v>4.1775000000000002</v>
      </c>
      <c r="J548">
        <f t="shared" si="65"/>
        <v>5.97</v>
      </c>
      <c r="K548">
        <f t="shared" si="66"/>
        <v>86.771000000000001</v>
      </c>
      <c r="L548">
        <f t="shared" si="67"/>
        <v>88.563500000000005</v>
      </c>
      <c r="M548">
        <f t="shared" si="68"/>
        <v>1.792500000000004</v>
      </c>
      <c r="N548">
        <f t="shared" si="69"/>
        <v>84.082249999999988</v>
      </c>
      <c r="O548">
        <f t="shared" si="70"/>
        <v>91.252250000000004</v>
      </c>
      <c r="P548" t="str">
        <f t="shared" si="71"/>
        <v/>
      </c>
    </row>
    <row r="549" spans="1:16">
      <c r="A549" s="21" t="s">
        <v>25</v>
      </c>
      <c r="B549" s="21" t="s">
        <v>64</v>
      </c>
      <c r="C549" s="21" t="s">
        <v>65</v>
      </c>
      <c r="D549" s="22">
        <v>43032</v>
      </c>
      <c r="E549" s="21">
        <v>92.741</v>
      </c>
      <c r="F549" s="21" t="s">
        <v>136</v>
      </c>
      <c r="G549" s="21">
        <v>4.17</v>
      </c>
      <c r="H549" s="21">
        <v>88.570999999999998</v>
      </c>
      <c r="I549">
        <f t="shared" si="64"/>
        <v>4.1775000000000002</v>
      </c>
      <c r="J549">
        <f t="shared" si="65"/>
        <v>5.97</v>
      </c>
      <c r="K549">
        <f t="shared" si="66"/>
        <v>86.771000000000001</v>
      </c>
      <c r="L549">
        <f t="shared" si="67"/>
        <v>88.563500000000005</v>
      </c>
      <c r="M549">
        <f t="shared" si="68"/>
        <v>1.792500000000004</v>
      </c>
      <c r="N549">
        <f t="shared" si="69"/>
        <v>84.082249999999988</v>
      </c>
      <c r="O549">
        <f t="shared" si="70"/>
        <v>91.252250000000004</v>
      </c>
      <c r="P549" t="str">
        <f t="shared" si="71"/>
        <v/>
      </c>
    </row>
    <row r="550" spans="1:16">
      <c r="A550" s="21" t="s">
        <v>25</v>
      </c>
      <c r="B550" s="21" t="s">
        <v>64</v>
      </c>
      <c r="C550" s="21" t="s">
        <v>65</v>
      </c>
      <c r="D550" s="22">
        <v>43061</v>
      </c>
      <c r="E550" s="21">
        <v>92.741</v>
      </c>
      <c r="F550" s="21" t="s">
        <v>136</v>
      </c>
      <c r="G550" s="21">
        <v>4.3600000000000003</v>
      </c>
      <c r="H550" s="21">
        <v>88.381</v>
      </c>
      <c r="I550">
        <f t="shared" si="64"/>
        <v>4.1775000000000002</v>
      </c>
      <c r="J550">
        <f t="shared" si="65"/>
        <v>5.97</v>
      </c>
      <c r="K550">
        <f t="shared" si="66"/>
        <v>86.771000000000001</v>
      </c>
      <c r="L550">
        <f t="shared" si="67"/>
        <v>88.563500000000005</v>
      </c>
      <c r="M550">
        <f t="shared" si="68"/>
        <v>1.792500000000004</v>
      </c>
      <c r="N550">
        <f t="shared" si="69"/>
        <v>84.082249999999988</v>
      </c>
      <c r="O550">
        <f t="shared" si="70"/>
        <v>91.252250000000004</v>
      </c>
      <c r="P550" t="str">
        <f t="shared" si="71"/>
        <v/>
      </c>
    </row>
    <row r="551" spans="1:16">
      <c r="A551" s="21" t="s">
        <v>25</v>
      </c>
      <c r="B551" s="21" t="s">
        <v>64</v>
      </c>
      <c r="C551" s="21" t="s">
        <v>65</v>
      </c>
      <c r="D551" s="22">
        <v>43084</v>
      </c>
      <c r="E551" s="21">
        <v>92.741</v>
      </c>
      <c r="F551" s="21" t="s">
        <v>136</v>
      </c>
      <c r="G551" s="21">
        <v>4.68</v>
      </c>
      <c r="H551" s="21">
        <v>88.061000000000007</v>
      </c>
      <c r="I551">
        <f t="shared" si="64"/>
        <v>4.1775000000000002</v>
      </c>
      <c r="J551">
        <f t="shared" si="65"/>
        <v>5.97</v>
      </c>
      <c r="K551">
        <f t="shared" si="66"/>
        <v>86.771000000000001</v>
      </c>
      <c r="L551">
        <f t="shared" si="67"/>
        <v>88.563500000000005</v>
      </c>
      <c r="M551">
        <f t="shared" si="68"/>
        <v>1.792500000000004</v>
      </c>
      <c r="N551">
        <f t="shared" si="69"/>
        <v>84.082249999999988</v>
      </c>
      <c r="O551">
        <f t="shared" si="70"/>
        <v>91.252250000000004</v>
      </c>
      <c r="P551" t="str">
        <f t="shared" si="71"/>
        <v/>
      </c>
    </row>
    <row r="552" spans="1:16">
      <c r="A552" s="21" t="s">
        <v>25</v>
      </c>
      <c r="B552" s="21" t="s">
        <v>64</v>
      </c>
      <c r="C552" s="21" t="s">
        <v>65</v>
      </c>
      <c r="D552" s="22">
        <v>43147</v>
      </c>
      <c r="E552" s="21">
        <v>92.741</v>
      </c>
      <c r="F552" s="21" t="s">
        <v>136</v>
      </c>
      <c r="G552" s="21">
        <v>5.7</v>
      </c>
      <c r="H552" s="21">
        <v>87.040999999999997</v>
      </c>
      <c r="I552">
        <f t="shared" si="64"/>
        <v>4.1775000000000002</v>
      </c>
      <c r="J552">
        <f t="shared" si="65"/>
        <v>5.97</v>
      </c>
      <c r="K552">
        <f t="shared" si="66"/>
        <v>86.771000000000001</v>
      </c>
      <c r="L552">
        <f t="shared" si="67"/>
        <v>88.563500000000005</v>
      </c>
      <c r="M552">
        <f t="shared" si="68"/>
        <v>1.792500000000004</v>
      </c>
      <c r="N552">
        <f t="shared" si="69"/>
        <v>84.082249999999988</v>
      </c>
      <c r="O552">
        <f t="shared" si="70"/>
        <v>91.252250000000004</v>
      </c>
      <c r="P552" t="str">
        <f t="shared" si="71"/>
        <v/>
      </c>
    </row>
    <row r="553" spans="1:16">
      <c r="A553" s="21" t="s">
        <v>25</v>
      </c>
      <c r="B553" s="21" t="s">
        <v>64</v>
      </c>
      <c r="C553" s="21" t="s">
        <v>65</v>
      </c>
      <c r="D553" s="22">
        <v>43173</v>
      </c>
      <c r="E553" s="21">
        <v>92.741</v>
      </c>
      <c r="F553" s="21" t="s">
        <v>136</v>
      </c>
      <c r="G553" s="21">
        <v>6.05</v>
      </c>
      <c r="H553" s="21">
        <v>86.691000000000003</v>
      </c>
      <c r="I553">
        <f t="shared" si="64"/>
        <v>4.1775000000000002</v>
      </c>
      <c r="J553">
        <f t="shared" si="65"/>
        <v>5.97</v>
      </c>
      <c r="K553">
        <f t="shared" si="66"/>
        <v>86.771000000000001</v>
      </c>
      <c r="L553">
        <f t="shared" si="67"/>
        <v>88.563500000000005</v>
      </c>
      <c r="M553">
        <f t="shared" si="68"/>
        <v>1.792500000000004</v>
      </c>
      <c r="N553">
        <f t="shared" si="69"/>
        <v>84.082249999999988</v>
      </c>
      <c r="O553">
        <f t="shared" si="70"/>
        <v>91.252250000000004</v>
      </c>
      <c r="P553" t="str">
        <f t="shared" si="71"/>
        <v/>
      </c>
    </row>
    <row r="554" spans="1:16">
      <c r="A554" s="21" t="s">
        <v>25</v>
      </c>
      <c r="B554" s="21" t="s">
        <v>64</v>
      </c>
      <c r="C554" s="21" t="s">
        <v>65</v>
      </c>
      <c r="D554" s="22">
        <v>43220</v>
      </c>
      <c r="E554" s="21">
        <v>92.741</v>
      </c>
      <c r="F554" s="21" t="s">
        <v>136</v>
      </c>
      <c r="G554" s="21">
        <v>6</v>
      </c>
      <c r="H554" s="21">
        <v>86.741</v>
      </c>
      <c r="I554">
        <f t="shared" si="64"/>
        <v>4.1775000000000002</v>
      </c>
      <c r="J554">
        <f t="shared" si="65"/>
        <v>5.97</v>
      </c>
      <c r="K554">
        <f t="shared" si="66"/>
        <v>86.771000000000001</v>
      </c>
      <c r="L554">
        <f t="shared" si="67"/>
        <v>88.563500000000005</v>
      </c>
      <c r="M554">
        <f t="shared" si="68"/>
        <v>1.792500000000004</v>
      </c>
      <c r="N554">
        <f t="shared" si="69"/>
        <v>84.082249999999988</v>
      </c>
      <c r="O554">
        <f t="shared" si="70"/>
        <v>91.252250000000004</v>
      </c>
      <c r="P554" t="str">
        <f t="shared" si="71"/>
        <v/>
      </c>
    </row>
    <row r="555" spans="1:16">
      <c r="A555" s="21" t="s">
        <v>25</v>
      </c>
      <c r="B555" s="21" t="s">
        <v>64</v>
      </c>
      <c r="C555" s="21" t="s">
        <v>65</v>
      </c>
      <c r="D555" s="22">
        <v>43236</v>
      </c>
      <c r="E555" s="21">
        <v>92.741</v>
      </c>
      <c r="F555" s="21" t="s">
        <v>136</v>
      </c>
      <c r="G555" s="21">
        <v>6.59</v>
      </c>
      <c r="H555" s="21">
        <v>86.150999999999996</v>
      </c>
      <c r="I555">
        <f t="shared" si="64"/>
        <v>4.1775000000000002</v>
      </c>
      <c r="J555">
        <f t="shared" si="65"/>
        <v>5.97</v>
      </c>
      <c r="K555">
        <f t="shared" si="66"/>
        <v>86.771000000000001</v>
      </c>
      <c r="L555">
        <f t="shared" si="67"/>
        <v>88.563500000000005</v>
      </c>
      <c r="M555">
        <f t="shared" si="68"/>
        <v>1.792500000000004</v>
      </c>
      <c r="N555">
        <f t="shared" si="69"/>
        <v>84.082249999999988</v>
      </c>
      <c r="O555">
        <f t="shared" si="70"/>
        <v>91.252250000000004</v>
      </c>
      <c r="P555" t="str">
        <f t="shared" si="71"/>
        <v/>
      </c>
    </row>
    <row r="556" spans="1:16">
      <c r="A556" s="21" t="s">
        <v>25</v>
      </c>
      <c r="B556" s="21" t="s">
        <v>64</v>
      </c>
      <c r="C556" s="21" t="s">
        <v>65</v>
      </c>
      <c r="D556" s="22">
        <v>43276</v>
      </c>
      <c r="E556" s="21">
        <v>92.741</v>
      </c>
      <c r="F556" s="21" t="s">
        <v>136</v>
      </c>
      <c r="G556" s="21">
        <v>6.5</v>
      </c>
      <c r="H556" s="21">
        <v>86.241</v>
      </c>
      <c r="I556">
        <f t="shared" si="64"/>
        <v>4.1775000000000002</v>
      </c>
      <c r="J556">
        <f t="shared" si="65"/>
        <v>5.97</v>
      </c>
      <c r="K556">
        <f t="shared" si="66"/>
        <v>86.771000000000001</v>
      </c>
      <c r="L556">
        <f t="shared" si="67"/>
        <v>88.563500000000005</v>
      </c>
      <c r="M556">
        <f t="shared" si="68"/>
        <v>1.792500000000004</v>
      </c>
      <c r="N556">
        <f t="shared" si="69"/>
        <v>84.082249999999988</v>
      </c>
      <c r="O556">
        <f t="shared" si="70"/>
        <v>91.252250000000004</v>
      </c>
      <c r="P556" t="str">
        <f t="shared" si="71"/>
        <v/>
      </c>
    </row>
    <row r="557" spans="1:16">
      <c r="A557" s="21" t="s">
        <v>25</v>
      </c>
      <c r="B557" s="21" t="s">
        <v>64</v>
      </c>
      <c r="C557" s="21" t="s">
        <v>65</v>
      </c>
      <c r="D557" s="22">
        <v>43305</v>
      </c>
      <c r="E557" s="21">
        <v>92.741</v>
      </c>
      <c r="F557" s="21" t="s">
        <v>136</v>
      </c>
      <c r="G557" s="21">
        <v>5.84</v>
      </c>
      <c r="H557" s="21">
        <v>86.900999999999996</v>
      </c>
      <c r="I557">
        <f t="shared" si="64"/>
        <v>4.1775000000000002</v>
      </c>
      <c r="J557">
        <f t="shared" si="65"/>
        <v>5.97</v>
      </c>
      <c r="K557">
        <f t="shared" si="66"/>
        <v>86.771000000000001</v>
      </c>
      <c r="L557">
        <f t="shared" si="67"/>
        <v>88.563500000000005</v>
      </c>
      <c r="M557">
        <f t="shared" si="68"/>
        <v>1.792500000000004</v>
      </c>
      <c r="N557">
        <f t="shared" si="69"/>
        <v>84.082249999999988</v>
      </c>
      <c r="O557">
        <f t="shared" si="70"/>
        <v>91.252250000000004</v>
      </c>
      <c r="P557" t="str">
        <f t="shared" si="71"/>
        <v/>
      </c>
    </row>
    <row r="558" spans="1:16">
      <c r="A558" s="21" t="s">
        <v>25</v>
      </c>
      <c r="B558" s="21" t="s">
        <v>64</v>
      </c>
      <c r="C558" s="21" t="s">
        <v>65</v>
      </c>
      <c r="D558" s="22">
        <v>43334</v>
      </c>
      <c r="E558" s="21">
        <v>92.741</v>
      </c>
      <c r="F558" s="21" t="s">
        <v>136</v>
      </c>
      <c r="G558" s="21">
        <v>5.5</v>
      </c>
      <c r="H558" s="21">
        <v>87.241</v>
      </c>
      <c r="I558">
        <f t="shared" si="64"/>
        <v>4.1775000000000002</v>
      </c>
      <c r="J558">
        <f t="shared" si="65"/>
        <v>5.97</v>
      </c>
      <c r="K558">
        <f t="shared" si="66"/>
        <v>86.771000000000001</v>
      </c>
      <c r="L558">
        <f t="shared" si="67"/>
        <v>88.563500000000005</v>
      </c>
      <c r="M558">
        <f t="shared" si="68"/>
        <v>1.792500000000004</v>
      </c>
      <c r="N558">
        <f t="shared" si="69"/>
        <v>84.082249999999988</v>
      </c>
      <c r="O558">
        <f t="shared" si="70"/>
        <v>91.252250000000004</v>
      </c>
      <c r="P558" t="str">
        <f t="shared" si="71"/>
        <v/>
      </c>
    </row>
    <row r="559" spans="1:16">
      <c r="A559" s="21" t="s">
        <v>25</v>
      </c>
      <c r="B559" s="21" t="s">
        <v>64</v>
      </c>
      <c r="C559" s="21" t="s">
        <v>65</v>
      </c>
      <c r="D559" s="22">
        <v>43363</v>
      </c>
      <c r="E559" s="21">
        <v>92.741</v>
      </c>
      <c r="F559" s="21" t="s">
        <v>136</v>
      </c>
      <c r="G559" s="21">
        <v>4.18</v>
      </c>
      <c r="H559" s="21">
        <v>88.561000000000007</v>
      </c>
      <c r="I559">
        <f t="shared" si="64"/>
        <v>4.1775000000000002</v>
      </c>
      <c r="J559">
        <f t="shared" si="65"/>
        <v>5.97</v>
      </c>
      <c r="K559">
        <f t="shared" si="66"/>
        <v>86.771000000000001</v>
      </c>
      <c r="L559">
        <f t="shared" si="67"/>
        <v>88.563500000000005</v>
      </c>
      <c r="M559">
        <f t="shared" si="68"/>
        <v>1.792500000000004</v>
      </c>
      <c r="N559">
        <f t="shared" si="69"/>
        <v>84.082249999999988</v>
      </c>
      <c r="O559">
        <f t="shared" si="70"/>
        <v>91.252250000000004</v>
      </c>
      <c r="P559" t="str">
        <f t="shared" si="71"/>
        <v/>
      </c>
    </row>
    <row r="560" spans="1:16">
      <c r="A560" s="21" t="s">
        <v>25</v>
      </c>
      <c r="B560" s="21" t="s">
        <v>64</v>
      </c>
      <c r="C560" s="21" t="s">
        <v>65</v>
      </c>
      <c r="D560" s="22">
        <v>43397</v>
      </c>
      <c r="E560" s="21">
        <v>92.741</v>
      </c>
      <c r="F560" s="21" t="s">
        <v>136</v>
      </c>
      <c r="G560" s="21">
        <v>4.16</v>
      </c>
      <c r="H560" s="21">
        <v>88.581000000000003</v>
      </c>
      <c r="I560">
        <f t="shared" si="64"/>
        <v>4.1775000000000002</v>
      </c>
      <c r="J560">
        <f t="shared" si="65"/>
        <v>5.97</v>
      </c>
      <c r="K560">
        <f t="shared" si="66"/>
        <v>86.771000000000001</v>
      </c>
      <c r="L560">
        <f t="shared" si="67"/>
        <v>88.563500000000005</v>
      </c>
      <c r="M560">
        <f t="shared" si="68"/>
        <v>1.792500000000004</v>
      </c>
      <c r="N560">
        <f t="shared" si="69"/>
        <v>84.082249999999988</v>
      </c>
      <c r="O560">
        <f t="shared" si="70"/>
        <v>91.252250000000004</v>
      </c>
      <c r="P560" t="str">
        <f t="shared" si="71"/>
        <v/>
      </c>
    </row>
    <row r="561" spans="1:16">
      <c r="A561" s="21" t="s">
        <v>25</v>
      </c>
      <c r="B561" s="21" t="s">
        <v>64</v>
      </c>
      <c r="C561" s="21" t="s">
        <v>65</v>
      </c>
      <c r="D561" s="22">
        <v>43432</v>
      </c>
      <c r="E561" s="21">
        <v>92.741</v>
      </c>
      <c r="F561" s="21" t="s">
        <v>136</v>
      </c>
      <c r="G561" s="21">
        <v>4.58</v>
      </c>
      <c r="H561" s="21">
        <v>88.161000000000001</v>
      </c>
      <c r="I561">
        <f t="shared" si="64"/>
        <v>4.1775000000000002</v>
      </c>
      <c r="J561">
        <f t="shared" si="65"/>
        <v>5.97</v>
      </c>
      <c r="K561">
        <f t="shared" si="66"/>
        <v>86.771000000000001</v>
      </c>
      <c r="L561">
        <f t="shared" si="67"/>
        <v>88.563500000000005</v>
      </c>
      <c r="M561">
        <f t="shared" si="68"/>
        <v>1.792500000000004</v>
      </c>
      <c r="N561">
        <f t="shared" si="69"/>
        <v>84.082249999999988</v>
      </c>
      <c r="O561">
        <f t="shared" si="70"/>
        <v>91.252250000000004</v>
      </c>
      <c r="P561" t="str">
        <f t="shared" si="71"/>
        <v/>
      </c>
    </row>
    <row r="562" spans="1:16">
      <c r="A562" s="21" t="s">
        <v>25</v>
      </c>
      <c r="B562" s="21" t="s">
        <v>64</v>
      </c>
      <c r="C562" s="21" t="s">
        <v>65</v>
      </c>
      <c r="D562" s="22">
        <v>43465</v>
      </c>
      <c r="E562" s="21">
        <v>92.741</v>
      </c>
      <c r="F562" s="21" t="s">
        <v>136</v>
      </c>
      <c r="G562" s="21">
        <v>4.62</v>
      </c>
      <c r="H562" s="21">
        <v>88.120999999999995</v>
      </c>
      <c r="I562">
        <f t="shared" si="64"/>
        <v>4.1775000000000002</v>
      </c>
      <c r="J562">
        <f t="shared" si="65"/>
        <v>5.97</v>
      </c>
      <c r="K562">
        <f t="shared" si="66"/>
        <v>86.771000000000001</v>
      </c>
      <c r="L562">
        <f t="shared" si="67"/>
        <v>88.563500000000005</v>
      </c>
      <c r="M562">
        <f t="shared" si="68"/>
        <v>1.792500000000004</v>
      </c>
      <c r="N562">
        <f t="shared" si="69"/>
        <v>84.082249999999988</v>
      </c>
      <c r="O562">
        <f t="shared" si="70"/>
        <v>91.252250000000004</v>
      </c>
      <c r="P562" t="str">
        <f t="shared" si="71"/>
        <v/>
      </c>
    </row>
    <row r="563" spans="1:16">
      <c r="A563" s="21" t="s">
        <v>25</v>
      </c>
      <c r="B563" s="21" t="s">
        <v>64</v>
      </c>
      <c r="C563" s="21" t="s">
        <v>65</v>
      </c>
      <c r="D563" s="22">
        <v>43493</v>
      </c>
      <c r="E563" s="21">
        <v>92.741</v>
      </c>
      <c r="F563" s="21" t="s">
        <v>136</v>
      </c>
      <c r="G563" s="21">
        <v>5.28</v>
      </c>
      <c r="H563" s="21">
        <v>87.460999999999999</v>
      </c>
      <c r="I563">
        <f t="shared" si="64"/>
        <v>4.1775000000000002</v>
      </c>
      <c r="J563">
        <f t="shared" si="65"/>
        <v>5.97</v>
      </c>
      <c r="K563">
        <f t="shared" si="66"/>
        <v>86.771000000000001</v>
      </c>
      <c r="L563">
        <f t="shared" si="67"/>
        <v>88.563500000000005</v>
      </c>
      <c r="M563">
        <f t="shared" si="68"/>
        <v>1.792500000000004</v>
      </c>
      <c r="N563">
        <f t="shared" si="69"/>
        <v>84.082249999999988</v>
      </c>
      <c r="O563">
        <f t="shared" si="70"/>
        <v>91.252250000000004</v>
      </c>
      <c r="P563" t="str">
        <f t="shared" si="71"/>
        <v/>
      </c>
    </row>
    <row r="564" spans="1:16">
      <c r="A564" s="21" t="s">
        <v>25</v>
      </c>
      <c r="B564" s="21" t="s">
        <v>64</v>
      </c>
      <c r="C564" s="21" t="s">
        <v>65</v>
      </c>
      <c r="D564" s="22">
        <v>43524</v>
      </c>
      <c r="E564" s="21">
        <v>92.741</v>
      </c>
      <c r="F564" s="21" t="s">
        <v>136</v>
      </c>
      <c r="G564" s="21">
        <v>6.06</v>
      </c>
      <c r="H564" s="21">
        <v>86.680999999999997</v>
      </c>
      <c r="I564">
        <f t="shared" si="64"/>
        <v>4.1775000000000002</v>
      </c>
      <c r="J564">
        <f t="shared" si="65"/>
        <v>5.97</v>
      </c>
      <c r="K564">
        <f t="shared" si="66"/>
        <v>86.771000000000001</v>
      </c>
      <c r="L564">
        <f t="shared" si="67"/>
        <v>88.563500000000005</v>
      </c>
      <c r="M564">
        <f t="shared" si="68"/>
        <v>1.792500000000004</v>
      </c>
      <c r="N564">
        <f t="shared" si="69"/>
        <v>84.082249999999988</v>
      </c>
      <c r="O564">
        <f t="shared" si="70"/>
        <v>91.252250000000004</v>
      </c>
      <c r="P564" t="str">
        <f t="shared" si="71"/>
        <v/>
      </c>
    </row>
    <row r="565" spans="1:16">
      <c r="A565" s="21" t="s">
        <v>25</v>
      </c>
      <c r="B565" s="21" t="s">
        <v>64</v>
      </c>
      <c r="C565" s="21" t="s">
        <v>65</v>
      </c>
      <c r="D565" s="22">
        <v>43552</v>
      </c>
      <c r="E565" s="21">
        <v>92.741</v>
      </c>
      <c r="F565" s="21" t="s">
        <v>136</v>
      </c>
      <c r="G565" s="21">
        <v>6.38</v>
      </c>
      <c r="H565" s="21">
        <v>86.361000000000004</v>
      </c>
      <c r="I565">
        <f t="shared" si="64"/>
        <v>4.1775000000000002</v>
      </c>
      <c r="J565">
        <f t="shared" si="65"/>
        <v>5.97</v>
      </c>
      <c r="K565">
        <f t="shared" si="66"/>
        <v>86.771000000000001</v>
      </c>
      <c r="L565">
        <f t="shared" si="67"/>
        <v>88.563500000000005</v>
      </c>
      <c r="M565">
        <f t="shared" si="68"/>
        <v>1.792500000000004</v>
      </c>
      <c r="N565">
        <f t="shared" si="69"/>
        <v>84.082249999999988</v>
      </c>
      <c r="O565">
        <f t="shared" si="70"/>
        <v>91.252250000000004</v>
      </c>
      <c r="P565" t="str">
        <f t="shared" si="71"/>
        <v/>
      </c>
    </row>
    <row r="566" spans="1:16">
      <c r="A566" s="21" t="s">
        <v>25</v>
      </c>
      <c r="B566" s="21" t="s">
        <v>64</v>
      </c>
      <c r="C566" s="21" t="s">
        <v>65</v>
      </c>
      <c r="D566" s="22">
        <v>43600</v>
      </c>
      <c r="E566" s="21">
        <v>92.741</v>
      </c>
      <c r="F566" s="21" t="s">
        <v>136</v>
      </c>
      <c r="G566" s="21">
        <v>7.2</v>
      </c>
      <c r="H566" s="21">
        <v>85.540999999999997</v>
      </c>
      <c r="I566">
        <f t="shared" si="64"/>
        <v>4.1775000000000002</v>
      </c>
      <c r="J566">
        <f t="shared" si="65"/>
        <v>5.97</v>
      </c>
      <c r="K566">
        <f t="shared" si="66"/>
        <v>86.771000000000001</v>
      </c>
      <c r="L566">
        <f t="shared" si="67"/>
        <v>88.563500000000005</v>
      </c>
      <c r="M566">
        <f t="shared" si="68"/>
        <v>1.792500000000004</v>
      </c>
      <c r="N566">
        <f t="shared" si="69"/>
        <v>84.082249999999988</v>
      </c>
      <c r="O566">
        <f t="shared" si="70"/>
        <v>91.252250000000004</v>
      </c>
      <c r="P566" t="str">
        <f t="shared" si="71"/>
        <v/>
      </c>
    </row>
    <row r="567" spans="1:16">
      <c r="A567" s="21" t="s">
        <v>25</v>
      </c>
      <c r="B567" s="21" t="s">
        <v>64</v>
      </c>
      <c r="C567" s="21" t="s">
        <v>65</v>
      </c>
      <c r="D567" s="22">
        <v>43646</v>
      </c>
      <c r="E567" s="21">
        <v>92.741</v>
      </c>
      <c r="F567" s="21" t="s">
        <v>136</v>
      </c>
      <c r="G567" s="21">
        <v>6.7</v>
      </c>
      <c r="H567" s="21">
        <v>86.040999999999997</v>
      </c>
      <c r="I567">
        <f t="shared" si="64"/>
        <v>4.1775000000000002</v>
      </c>
      <c r="J567">
        <f t="shared" si="65"/>
        <v>5.97</v>
      </c>
      <c r="K567">
        <f t="shared" si="66"/>
        <v>86.771000000000001</v>
      </c>
      <c r="L567">
        <f t="shared" si="67"/>
        <v>88.563500000000005</v>
      </c>
      <c r="M567">
        <f t="shared" si="68"/>
        <v>1.792500000000004</v>
      </c>
      <c r="N567">
        <f t="shared" si="69"/>
        <v>84.082249999999988</v>
      </c>
      <c r="O567">
        <f t="shared" si="70"/>
        <v>91.252250000000004</v>
      </c>
      <c r="P567" t="str">
        <f t="shared" si="71"/>
        <v/>
      </c>
    </row>
    <row r="568" spans="1:16">
      <c r="A568" s="21" t="s">
        <v>25</v>
      </c>
      <c r="B568" s="21" t="s">
        <v>64</v>
      </c>
      <c r="C568" s="21" t="s">
        <v>65</v>
      </c>
      <c r="D568" s="22">
        <v>43677</v>
      </c>
      <c r="E568" s="21">
        <v>92.741</v>
      </c>
      <c r="F568" s="21" t="s">
        <v>136</v>
      </c>
      <c r="G568" s="21">
        <v>5.8</v>
      </c>
      <c r="H568" s="21">
        <v>86.941000000000003</v>
      </c>
      <c r="I568">
        <f t="shared" si="64"/>
        <v>4.1775000000000002</v>
      </c>
      <c r="J568">
        <f t="shared" si="65"/>
        <v>5.97</v>
      </c>
      <c r="K568">
        <f t="shared" si="66"/>
        <v>86.771000000000001</v>
      </c>
      <c r="L568">
        <f t="shared" si="67"/>
        <v>88.563500000000005</v>
      </c>
      <c r="M568">
        <f t="shared" si="68"/>
        <v>1.792500000000004</v>
      </c>
      <c r="N568">
        <f t="shared" si="69"/>
        <v>84.082249999999988</v>
      </c>
      <c r="O568">
        <f t="shared" si="70"/>
        <v>91.252250000000004</v>
      </c>
      <c r="P568" t="str">
        <f t="shared" si="71"/>
        <v/>
      </c>
    </row>
    <row r="569" spans="1:16">
      <c r="A569" s="21" t="s">
        <v>25</v>
      </c>
      <c r="B569" s="21" t="s">
        <v>64</v>
      </c>
      <c r="C569" s="21" t="s">
        <v>65</v>
      </c>
      <c r="D569" s="22">
        <v>43700</v>
      </c>
      <c r="E569" s="21">
        <v>92.741</v>
      </c>
      <c r="F569" s="21" t="s">
        <v>136</v>
      </c>
      <c r="G569" s="21">
        <v>5.2</v>
      </c>
      <c r="H569" s="21">
        <v>87.540999999999997</v>
      </c>
      <c r="I569">
        <f t="shared" si="64"/>
        <v>4.1775000000000002</v>
      </c>
      <c r="J569">
        <f t="shared" si="65"/>
        <v>5.97</v>
      </c>
      <c r="K569">
        <f t="shared" si="66"/>
        <v>86.771000000000001</v>
      </c>
      <c r="L569">
        <f t="shared" si="67"/>
        <v>88.563500000000005</v>
      </c>
      <c r="M569">
        <f t="shared" si="68"/>
        <v>1.792500000000004</v>
      </c>
      <c r="N569">
        <f t="shared" si="69"/>
        <v>84.082249999999988</v>
      </c>
      <c r="O569">
        <f t="shared" si="70"/>
        <v>91.252250000000004</v>
      </c>
      <c r="P569" t="str">
        <f t="shared" si="71"/>
        <v/>
      </c>
    </row>
    <row r="570" spans="1:16">
      <c r="A570" s="21" t="s">
        <v>25</v>
      </c>
      <c r="B570" s="21" t="s">
        <v>64</v>
      </c>
      <c r="C570" s="21" t="s">
        <v>65</v>
      </c>
      <c r="D570" s="22">
        <v>43738</v>
      </c>
      <c r="E570" s="21">
        <v>92.741</v>
      </c>
      <c r="F570" s="21" t="s">
        <v>136</v>
      </c>
      <c r="G570" s="21">
        <v>4.24</v>
      </c>
      <c r="H570" s="21">
        <v>88.501000000000005</v>
      </c>
      <c r="I570">
        <f t="shared" si="64"/>
        <v>4.1775000000000002</v>
      </c>
      <c r="J570">
        <f t="shared" si="65"/>
        <v>5.97</v>
      </c>
      <c r="K570">
        <f t="shared" si="66"/>
        <v>86.771000000000001</v>
      </c>
      <c r="L570">
        <f t="shared" si="67"/>
        <v>88.563500000000005</v>
      </c>
      <c r="M570">
        <f t="shared" si="68"/>
        <v>1.792500000000004</v>
      </c>
      <c r="N570">
        <f t="shared" si="69"/>
        <v>84.082249999999988</v>
      </c>
      <c r="O570">
        <f t="shared" si="70"/>
        <v>91.252250000000004</v>
      </c>
      <c r="P570" t="str">
        <f t="shared" si="71"/>
        <v/>
      </c>
    </row>
    <row r="571" spans="1:16">
      <c r="A571" s="21" t="s">
        <v>25</v>
      </c>
      <c r="B571" s="21" t="s">
        <v>64</v>
      </c>
      <c r="C571" s="21" t="s">
        <v>65</v>
      </c>
      <c r="D571" s="22">
        <v>43761</v>
      </c>
      <c r="E571" s="21">
        <v>92.741</v>
      </c>
      <c r="F571" s="21" t="s">
        <v>136</v>
      </c>
      <c r="G571" s="21">
        <v>4.34</v>
      </c>
      <c r="H571" s="21">
        <v>88.400999999999996</v>
      </c>
      <c r="I571">
        <f t="shared" si="64"/>
        <v>4.1775000000000002</v>
      </c>
      <c r="J571">
        <f t="shared" si="65"/>
        <v>5.97</v>
      </c>
      <c r="K571">
        <f t="shared" si="66"/>
        <v>86.771000000000001</v>
      </c>
      <c r="L571">
        <f t="shared" si="67"/>
        <v>88.563500000000005</v>
      </c>
      <c r="M571">
        <f t="shared" si="68"/>
        <v>1.792500000000004</v>
      </c>
      <c r="N571">
        <f t="shared" si="69"/>
        <v>84.082249999999988</v>
      </c>
      <c r="O571">
        <f t="shared" si="70"/>
        <v>91.252250000000004</v>
      </c>
      <c r="P571" t="str">
        <f t="shared" si="71"/>
        <v/>
      </c>
    </row>
    <row r="572" spans="1:16">
      <c r="A572" s="21" t="s">
        <v>25</v>
      </c>
      <c r="B572" s="21" t="s">
        <v>64</v>
      </c>
      <c r="C572" s="21" t="s">
        <v>65</v>
      </c>
      <c r="D572" s="22">
        <v>43772</v>
      </c>
      <c r="E572" s="21">
        <v>92.741</v>
      </c>
      <c r="F572" s="21" t="s">
        <v>136</v>
      </c>
      <c r="G572" s="21">
        <v>4.5199999999999996</v>
      </c>
      <c r="H572" s="21">
        <v>88.221000000000004</v>
      </c>
      <c r="I572">
        <f t="shared" si="64"/>
        <v>4.1775000000000002</v>
      </c>
      <c r="J572">
        <f t="shared" si="65"/>
        <v>5.97</v>
      </c>
      <c r="K572">
        <f t="shared" si="66"/>
        <v>86.771000000000001</v>
      </c>
      <c r="L572">
        <f t="shared" si="67"/>
        <v>88.563500000000005</v>
      </c>
      <c r="M572">
        <f t="shared" si="68"/>
        <v>1.792500000000004</v>
      </c>
      <c r="N572">
        <f t="shared" si="69"/>
        <v>84.082249999999988</v>
      </c>
      <c r="O572">
        <f t="shared" si="70"/>
        <v>91.252250000000004</v>
      </c>
      <c r="P572" t="str">
        <f t="shared" si="71"/>
        <v/>
      </c>
    </row>
    <row r="573" spans="1:16">
      <c r="A573" s="21" t="s">
        <v>25</v>
      </c>
      <c r="B573" s="21" t="s">
        <v>64</v>
      </c>
      <c r="C573" s="21" t="s">
        <v>65</v>
      </c>
      <c r="D573" s="22">
        <v>44012</v>
      </c>
      <c r="E573" s="21">
        <v>92.741</v>
      </c>
      <c r="F573" s="21" t="s">
        <v>136</v>
      </c>
      <c r="G573" s="21">
        <v>6.27</v>
      </c>
      <c r="H573" s="21">
        <v>86.471000000000004</v>
      </c>
      <c r="I573">
        <f t="shared" si="64"/>
        <v>4.1775000000000002</v>
      </c>
      <c r="J573">
        <f t="shared" si="65"/>
        <v>5.97</v>
      </c>
      <c r="K573">
        <f t="shared" si="66"/>
        <v>86.771000000000001</v>
      </c>
      <c r="L573">
        <f t="shared" si="67"/>
        <v>88.563500000000005</v>
      </c>
      <c r="M573">
        <f t="shared" si="68"/>
        <v>1.792500000000004</v>
      </c>
      <c r="N573">
        <f t="shared" si="69"/>
        <v>84.082249999999988</v>
      </c>
      <c r="O573">
        <f t="shared" si="70"/>
        <v>91.252250000000004</v>
      </c>
      <c r="P573" t="str">
        <f t="shared" si="71"/>
        <v/>
      </c>
    </row>
    <row r="574" spans="1:16">
      <c r="A574" s="21" t="s">
        <v>25</v>
      </c>
      <c r="B574" s="21" t="s">
        <v>64</v>
      </c>
      <c r="C574" s="21" t="s">
        <v>65</v>
      </c>
      <c r="D574" s="22">
        <v>44117</v>
      </c>
      <c r="E574" s="21">
        <v>92.741</v>
      </c>
      <c r="F574" s="21" t="s">
        <v>136</v>
      </c>
      <c r="G574" s="21">
        <v>4.04</v>
      </c>
      <c r="H574" s="21">
        <v>88.700999999999993</v>
      </c>
      <c r="I574">
        <f t="shared" si="64"/>
        <v>4.1775000000000002</v>
      </c>
      <c r="J574">
        <f t="shared" si="65"/>
        <v>5.97</v>
      </c>
      <c r="K574">
        <f t="shared" si="66"/>
        <v>86.771000000000001</v>
      </c>
      <c r="L574">
        <f t="shared" si="67"/>
        <v>88.563500000000005</v>
      </c>
      <c r="M574">
        <f t="shared" si="68"/>
        <v>1.792500000000004</v>
      </c>
      <c r="N574">
        <f t="shared" si="69"/>
        <v>84.082249999999988</v>
      </c>
      <c r="O574">
        <f t="shared" si="70"/>
        <v>91.252250000000004</v>
      </c>
      <c r="P574" t="str">
        <f t="shared" si="71"/>
        <v/>
      </c>
    </row>
    <row r="575" spans="1:16">
      <c r="A575" s="21" t="s">
        <v>25</v>
      </c>
      <c r="B575" s="21" t="s">
        <v>74</v>
      </c>
      <c r="C575" s="21" t="s">
        <v>75</v>
      </c>
      <c r="D575" s="22">
        <v>39475</v>
      </c>
      <c r="E575" s="21">
        <v>92.936000000000007</v>
      </c>
      <c r="F575" s="21" t="s">
        <v>136</v>
      </c>
      <c r="G575" s="21">
        <v>4.5999999999999996</v>
      </c>
      <c r="H575" s="21">
        <v>88.335999999999999</v>
      </c>
      <c r="I575">
        <f t="shared" si="64"/>
        <v>2.6349999999999998</v>
      </c>
      <c r="J575">
        <f t="shared" si="65"/>
        <v>4.585</v>
      </c>
      <c r="K575">
        <f t="shared" si="66"/>
        <v>88.350999999999999</v>
      </c>
      <c r="L575">
        <f t="shared" si="67"/>
        <v>90.301000000000002</v>
      </c>
      <c r="M575">
        <f t="shared" si="68"/>
        <v>1.9500000000000028</v>
      </c>
      <c r="N575">
        <f t="shared" si="69"/>
        <v>85.425999999999988</v>
      </c>
      <c r="O575">
        <f t="shared" si="70"/>
        <v>93.225999999999999</v>
      </c>
      <c r="P575" t="str">
        <f t="shared" si="71"/>
        <v/>
      </c>
    </row>
    <row r="576" spans="1:16">
      <c r="A576" s="21" t="s">
        <v>25</v>
      </c>
      <c r="B576" s="21" t="s">
        <v>74</v>
      </c>
      <c r="C576" s="21" t="s">
        <v>75</v>
      </c>
      <c r="D576" s="22">
        <v>39503</v>
      </c>
      <c r="E576" s="21">
        <v>92.936000000000007</v>
      </c>
      <c r="F576" s="21" t="s">
        <v>136</v>
      </c>
      <c r="G576" s="21">
        <v>4.8</v>
      </c>
      <c r="H576" s="21">
        <v>88.135999999999996</v>
      </c>
      <c r="I576">
        <f t="shared" si="64"/>
        <v>2.6349999999999998</v>
      </c>
      <c r="J576">
        <f t="shared" si="65"/>
        <v>4.585</v>
      </c>
      <c r="K576">
        <f t="shared" si="66"/>
        <v>88.350999999999999</v>
      </c>
      <c r="L576">
        <f t="shared" si="67"/>
        <v>90.301000000000002</v>
      </c>
      <c r="M576">
        <f t="shared" si="68"/>
        <v>1.9500000000000028</v>
      </c>
      <c r="N576">
        <f t="shared" si="69"/>
        <v>85.425999999999988</v>
      </c>
      <c r="O576">
        <f t="shared" si="70"/>
        <v>93.225999999999999</v>
      </c>
      <c r="P576" t="str">
        <f t="shared" si="71"/>
        <v/>
      </c>
    </row>
    <row r="577" spans="1:16">
      <c r="A577" s="21" t="s">
        <v>25</v>
      </c>
      <c r="B577" s="21" t="s">
        <v>74</v>
      </c>
      <c r="C577" s="21" t="s">
        <v>75</v>
      </c>
      <c r="D577" s="22">
        <v>39524</v>
      </c>
      <c r="E577" s="21">
        <v>92.936000000000007</v>
      </c>
      <c r="F577" s="21" t="s">
        <v>136</v>
      </c>
      <c r="G577" s="21">
        <v>4.95</v>
      </c>
      <c r="H577" s="21">
        <v>87.986000000000004</v>
      </c>
      <c r="I577">
        <f t="shared" si="64"/>
        <v>2.6349999999999998</v>
      </c>
      <c r="J577">
        <f t="shared" si="65"/>
        <v>4.585</v>
      </c>
      <c r="K577">
        <f t="shared" si="66"/>
        <v>88.350999999999999</v>
      </c>
      <c r="L577">
        <f t="shared" si="67"/>
        <v>90.301000000000002</v>
      </c>
      <c r="M577">
        <f t="shared" si="68"/>
        <v>1.9500000000000028</v>
      </c>
      <c r="N577">
        <f t="shared" si="69"/>
        <v>85.425999999999988</v>
      </c>
      <c r="O577">
        <f t="shared" si="70"/>
        <v>93.225999999999999</v>
      </c>
      <c r="P577" t="str">
        <f t="shared" si="71"/>
        <v/>
      </c>
    </row>
    <row r="578" spans="1:16">
      <c r="A578" s="21" t="s">
        <v>25</v>
      </c>
      <c r="B578" s="21" t="s">
        <v>74</v>
      </c>
      <c r="C578" s="21" t="s">
        <v>75</v>
      </c>
      <c r="D578" s="22">
        <v>39561</v>
      </c>
      <c r="E578" s="21">
        <v>92.936000000000007</v>
      </c>
      <c r="F578" s="21" t="s">
        <v>136</v>
      </c>
      <c r="G578" s="21">
        <v>5.15</v>
      </c>
      <c r="H578" s="21">
        <v>87.786000000000001</v>
      </c>
      <c r="I578">
        <f t="shared" si="64"/>
        <v>2.6349999999999998</v>
      </c>
      <c r="J578">
        <f t="shared" si="65"/>
        <v>4.585</v>
      </c>
      <c r="K578">
        <f t="shared" si="66"/>
        <v>88.350999999999999</v>
      </c>
      <c r="L578">
        <f t="shared" si="67"/>
        <v>90.301000000000002</v>
      </c>
      <c r="M578">
        <f t="shared" si="68"/>
        <v>1.9500000000000028</v>
      </c>
      <c r="N578">
        <f t="shared" si="69"/>
        <v>85.425999999999988</v>
      </c>
      <c r="O578">
        <f t="shared" si="70"/>
        <v>93.225999999999999</v>
      </c>
      <c r="P578" t="str">
        <f t="shared" si="71"/>
        <v/>
      </c>
    </row>
    <row r="579" spans="1:16">
      <c r="A579" s="21" t="s">
        <v>25</v>
      </c>
      <c r="B579" s="21" t="s">
        <v>74</v>
      </c>
      <c r="C579" s="21" t="s">
        <v>75</v>
      </c>
      <c r="D579" s="22">
        <v>39587</v>
      </c>
      <c r="E579" s="21">
        <v>92.936000000000007</v>
      </c>
      <c r="F579" s="21" t="s">
        <v>136</v>
      </c>
      <c r="G579" s="21">
        <v>4.79</v>
      </c>
      <c r="H579" s="21">
        <v>88.146000000000001</v>
      </c>
      <c r="I579">
        <f t="shared" ref="I579:I642" si="72">VLOOKUP($C579,$U$1:$Y$42,2,FALSE)</f>
        <v>2.6349999999999998</v>
      </c>
      <c r="J579">
        <f t="shared" ref="J579:J642" si="73">VLOOKUP($C579,$U$1:$Y$42,3,FALSE)</f>
        <v>4.585</v>
      </c>
      <c r="K579">
        <f t="shared" ref="K579:K642" si="74">VLOOKUP($C579,$U$1:$Y$42,4,FALSE)</f>
        <v>88.350999999999999</v>
      </c>
      <c r="L579">
        <f t="shared" ref="L579:L642" si="75">VLOOKUP($C579,$U$1:$Y$42,5,FALSE)</f>
        <v>90.301000000000002</v>
      </c>
      <c r="M579">
        <f t="shared" ref="M579:M642" si="76">L579-K579</f>
        <v>1.9500000000000028</v>
      </c>
      <c r="N579">
        <f t="shared" ref="N579:N642" si="77">K579-M579*1.5</f>
        <v>85.425999999999988</v>
      </c>
      <c r="O579">
        <f t="shared" ref="O579:O642" si="78">L579+M579*1.5</f>
        <v>93.225999999999999</v>
      </c>
      <c r="P579" t="str">
        <f t="shared" ref="P579:P642" si="79">IF(OR(H579&lt;N579,H579&gt;O579), "OUTLIER", "")</f>
        <v/>
      </c>
    </row>
    <row r="580" spans="1:16">
      <c r="A580" s="21" t="s">
        <v>25</v>
      </c>
      <c r="B580" s="21" t="s">
        <v>74</v>
      </c>
      <c r="C580" s="21" t="s">
        <v>75</v>
      </c>
      <c r="D580" s="22">
        <v>39622</v>
      </c>
      <c r="E580" s="21">
        <v>92.936000000000007</v>
      </c>
      <c r="F580" s="21" t="s">
        <v>136</v>
      </c>
      <c r="G580" s="21">
        <v>2.14</v>
      </c>
      <c r="H580" s="21">
        <v>90.796000000000006</v>
      </c>
      <c r="I580">
        <f t="shared" si="72"/>
        <v>2.6349999999999998</v>
      </c>
      <c r="J580">
        <f t="shared" si="73"/>
        <v>4.585</v>
      </c>
      <c r="K580">
        <f t="shared" si="74"/>
        <v>88.350999999999999</v>
      </c>
      <c r="L580">
        <f t="shared" si="75"/>
        <v>90.301000000000002</v>
      </c>
      <c r="M580">
        <f t="shared" si="76"/>
        <v>1.9500000000000028</v>
      </c>
      <c r="N580">
        <f t="shared" si="77"/>
        <v>85.425999999999988</v>
      </c>
      <c r="O580">
        <f t="shared" si="78"/>
        <v>93.225999999999999</v>
      </c>
      <c r="P580" t="str">
        <f t="shared" si="79"/>
        <v/>
      </c>
    </row>
    <row r="581" spans="1:16">
      <c r="A581" s="21" t="s">
        <v>25</v>
      </c>
      <c r="B581" s="21" t="s">
        <v>74</v>
      </c>
      <c r="C581" s="21" t="s">
        <v>75</v>
      </c>
      <c r="D581" s="22">
        <v>39650</v>
      </c>
      <c r="E581" s="21">
        <v>92.936000000000007</v>
      </c>
      <c r="F581" s="21" t="s">
        <v>136</v>
      </c>
      <c r="G581" s="21">
        <v>1.65</v>
      </c>
      <c r="H581" s="21">
        <v>91.286000000000001</v>
      </c>
      <c r="I581">
        <f t="shared" si="72"/>
        <v>2.6349999999999998</v>
      </c>
      <c r="J581">
        <f t="shared" si="73"/>
        <v>4.585</v>
      </c>
      <c r="K581">
        <f t="shared" si="74"/>
        <v>88.350999999999999</v>
      </c>
      <c r="L581">
        <f t="shared" si="75"/>
        <v>90.301000000000002</v>
      </c>
      <c r="M581">
        <f t="shared" si="76"/>
        <v>1.9500000000000028</v>
      </c>
      <c r="N581">
        <f t="shared" si="77"/>
        <v>85.425999999999988</v>
      </c>
      <c r="O581">
        <f t="shared" si="78"/>
        <v>93.225999999999999</v>
      </c>
      <c r="P581" t="str">
        <f t="shared" si="79"/>
        <v/>
      </c>
    </row>
    <row r="582" spans="1:16">
      <c r="A582" s="21" t="s">
        <v>25</v>
      </c>
      <c r="B582" s="21" t="s">
        <v>74</v>
      </c>
      <c r="C582" s="21" t="s">
        <v>75</v>
      </c>
      <c r="D582" s="22">
        <v>39685</v>
      </c>
      <c r="E582" s="21">
        <v>92.936000000000007</v>
      </c>
      <c r="F582" s="21" t="s">
        <v>136</v>
      </c>
      <c r="G582" s="21">
        <v>1.79</v>
      </c>
      <c r="H582" s="21">
        <v>91.146000000000001</v>
      </c>
      <c r="I582">
        <f t="shared" si="72"/>
        <v>2.6349999999999998</v>
      </c>
      <c r="J582">
        <f t="shared" si="73"/>
        <v>4.585</v>
      </c>
      <c r="K582">
        <f t="shared" si="74"/>
        <v>88.350999999999999</v>
      </c>
      <c r="L582">
        <f t="shared" si="75"/>
        <v>90.301000000000002</v>
      </c>
      <c r="M582">
        <f t="shared" si="76"/>
        <v>1.9500000000000028</v>
      </c>
      <c r="N582">
        <f t="shared" si="77"/>
        <v>85.425999999999988</v>
      </c>
      <c r="O582">
        <f t="shared" si="78"/>
        <v>93.225999999999999</v>
      </c>
      <c r="P582" t="str">
        <f t="shared" si="79"/>
        <v/>
      </c>
    </row>
    <row r="583" spans="1:16">
      <c r="A583" s="21" t="s">
        <v>25</v>
      </c>
      <c r="B583" s="21" t="s">
        <v>74</v>
      </c>
      <c r="C583" s="21" t="s">
        <v>75</v>
      </c>
      <c r="D583" s="22">
        <v>39721</v>
      </c>
      <c r="E583" s="21">
        <v>92.936000000000007</v>
      </c>
      <c r="F583" s="21" t="s">
        <v>136</v>
      </c>
      <c r="G583" s="21">
        <v>2.65</v>
      </c>
      <c r="H583" s="21">
        <v>90.286000000000001</v>
      </c>
      <c r="I583">
        <f t="shared" si="72"/>
        <v>2.6349999999999998</v>
      </c>
      <c r="J583">
        <f t="shared" si="73"/>
        <v>4.585</v>
      </c>
      <c r="K583">
        <f t="shared" si="74"/>
        <v>88.350999999999999</v>
      </c>
      <c r="L583">
        <f t="shared" si="75"/>
        <v>90.301000000000002</v>
      </c>
      <c r="M583">
        <f t="shared" si="76"/>
        <v>1.9500000000000028</v>
      </c>
      <c r="N583">
        <f t="shared" si="77"/>
        <v>85.425999999999988</v>
      </c>
      <c r="O583">
        <f t="shared" si="78"/>
        <v>93.225999999999999</v>
      </c>
      <c r="P583" t="str">
        <f t="shared" si="79"/>
        <v/>
      </c>
    </row>
    <row r="584" spans="1:16">
      <c r="A584" s="21" t="s">
        <v>25</v>
      </c>
      <c r="B584" s="21" t="s">
        <v>74</v>
      </c>
      <c r="C584" s="21" t="s">
        <v>75</v>
      </c>
      <c r="D584" s="22">
        <v>39750</v>
      </c>
      <c r="E584" s="21">
        <v>92.936000000000007</v>
      </c>
      <c r="F584" s="21" t="s">
        <v>136</v>
      </c>
      <c r="G584" s="21">
        <v>3.35</v>
      </c>
      <c r="H584" s="21">
        <v>89.585999999999999</v>
      </c>
      <c r="I584">
        <f t="shared" si="72"/>
        <v>2.6349999999999998</v>
      </c>
      <c r="J584">
        <f t="shared" si="73"/>
        <v>4.585</v>
      </c>
      <c r="K584">
        <f t="shared" si="74"/>
        <v>88.350999999999999</v>
      </c>
      <c r="L584">
        <f t="shared" si="75"/>
        <v>90.301000000000002</v>
      </c>
      <c r="M584">
        <f t="shared" si="76"/>
        <v>1.9500000000000028</v>
      </c>
      <c r="N584">
        <f t="shared" si="77"/>
        <v>85.425999999999988</v>
      </c>
      <c r="O584">
        <f t="shared" si="78"/>
        <v>93.225999999999999</v>
      </c>
      <c r="P584" t="str">
        <f t="shared" si="79"/>
        <v/>
      </c>
    </row>
    <row r="585" spans="1:16">
      <c r="A585" s="21" t="s">
        <v>25</v>
      </c>
      <c r="B585" s="21" t="s">
        <v>74</v>
      </c>
      <c r="C585" s="21" t="s">
        <v>75</v>
      </c>
      <c r="D585" s="22">
        <v>39769</v>
      </c>
      <c r="E585" s="21">
        <v>92.936000000000007</v>
      </c>
      <c r="F585" s="21" t="s">
        <v>136</v>
      </c>
      <c r="G585" s="21">
        <v>3.8</v>
      </c>
      <c r="H585" s="21">
        <v>89.135999999999996</v>
      </c>
      <c r="I585">
        <f t="shared" si="72"/>
        <v>2.6349999999999998</v>
      </c>
      <c r="J585">
        <f t="shared" si="73"/>
        <v>4.585</v>
      </c>
      <c r="K585">
        <f t="shared" si="74"/>
        <v>88.350999999999999</v>
      </c>
      <c r="L585">
        <f t="shared" si="75"/>
        <v>90.301000000000002</v>
      </c>
      <c r="M585">
        <f t="shared" si="76"/>
        <v>1.9500000000000028</v>
      </c>
      <c r="N585">
        <f t="shared" si="77"/>
        <v>85.425999999999988</v>
      </c>
      <c r="O585">
        <f t="shared" si="78"/>
        <v>93.225999999999999</v>
      </c>
      <c r="P585" t="str">
        <f t="shared" si="79"/>
        <v/>
      </c>
    </row>
    <row r="586" spans="1:16">
      <c r="A586" s="21" t="s">
        <v>25</v>
      </c>
      <c r="B586" s="21" t="s">
        <v>74</v>
      </c>
      <c r="C586" s="21" t="s">
        <v>75</v>
      </c>
      <c r="D586" s="22">
        <v>39804</v>
      </c>
      <c r="E586" s="21">
        <v>92.936000000000007</v>
      </c>
      <c r="F586" s="21" t="s">
        <v>136</v>
      </c>
      <c r="G586" s="21">
        <v>3.76</v>
      </c>
      <c r="H586" s="21">
        <v>89.176000000000002</v>
      </c>
      <c r="I586">
        <f t="shared" si="72"/>
        <v>2.6349999999999998</v>
      </c>
      <c r="J586">
        <f t="shared" si="73"/>
        <v>4.585</v>
      </c>
      <c r="K586">
        <f t="shared" si="74"/>
        <v>88.350999999999999</v>
      </c>
      <c r="L586">
        <f t="shared" si="75"/>
        <v>90.301000000000002</v>
      </c>
      <c r="M586">
        <f t="shared" si="76"/>
        <v>1.9500000000000028</v>
      </c>
      <c r="N586">
        <f t="shared" si="77"/>
        <v>85.425999999999988</v>
      </c>
      <c r="O586">
        <f t="shared" si="78"/>
        <v>93.225999999999999</v>
      </c>
      <c r="P586" t="str">
        <f t="shared" si="79"/>
        <v/>
      </c>
    </row>
    <row r="587" spans="1:16">
      <c r="A587" s="21" t="s">
        <v>25</v>
      </c>
      <c r="B587" s="21" t="s">
        <v>74</v>
      </c>
      <c r="C587" s="21" t="s">
        <v>75</v>
      </c>
      <c r="D587" s="22">
        <v>39841</v>
      </c>
      <c r="E587" s="21">
        <v>92.936000000000007</v>
      </c>
      <c r="F587" s="21" t="s">
        <v>136</v>
      </c>
      <c r="G587" s="21">
        <v>4.1900000000000004</v>
      </c>
      <c r="H587" s="21">
        <v>88.745999999999995</v>
      </c>
      <c r="I587">
        <f t="shared" si="72"/>
        <v>2.6349999999999998</v>
      </c>
      <c r="J587">
        <f t="shared" si="73"/>
        <v>4.585</v>
      </c>
      <c r="K587">
        <f t="shared" si="74"/>
        <v>88.350999999999999</v>
      </c>
      <c r="L587">
        <f t="shared" si="75"/>
        <v>90.301000000000002</v>
      </c>
      <c r="M587">
        <f t="shared" si="76"/>
        <v>1.9500000000000028</v>
      </c>
      <c r="N587">
        <f t="shared" si="77"/>
        <v>85.425999999999988</v>
      </c>
      <c r="O587">
        <f t="shared" si="78"/>
        <v>93.225999999999999</v>
      </c>
      <c r="P587" t="str">
        <f t="shared" si="79"/>
        <v/>
      </c>
    </row>
    <row r="588" spans="1:16">
      <c r="A588" s="21" t="s">
        <v>25</v>
      </c>
      <c r="B588" s="21" t="s">
        <v>74</v>
      </c>
      <c r="C588" s="21" t="s">
        <v>75</v>
      </c>
      <c r="D588" s="22">
        <v>39862</v>
      </c>
      <c r="E588" s="21">
        <v>92.936000000000007</v>
      </c>
      <c r="F588" s="21" t="s">
        <v>136</v>
      </c>
      <c r="G588" s="21">
        <v>4.25</v>
      </c>
      <c r="H588" s="21">
        <v>88.686000000000007</v>
      </c>
      <c r="I588">
        <f t="shared" si="72"/>
        <v>2.6349999999999998</v>
      </c>
      <c r="J588">
        <f t="shared" si="73"/>
        <v>4.585</v>
      </c>
      <c r="K588">
        <f t="shared" si="74"/>
        <v>88.350999999999999</v>
      </c>
      <c r="L588">
        <f t="shared" si="75"/>
        <v>90.301000000000002</v>
      </c>
      <c r="M588">
        <f t="shared" si="76"/>
        <v>1.9500000000000028</v>
      </c>
      <c r="N588">
        <f t="shared" si="77"/>
        <v>85.425999999999988</v>
      </c>
      <c r="O588">
        <f t="shared" si="78"/>
        <v>93.225999999999999</v>
      </c>
      <c r="P588" t="str">
        <f t="shared" si="79"/>
        <v/>
      </c>
    </row>
    <row r="589" spans="1:16">
      <c r="A589" s="21" t="s">
        <v>25</v>
      </c>
      <c r="B589" s="21" t="s">
        <v>74</v>
      </c>
      <c r="C589" s="21" t="s">
        <v>75</v>
      </c>
      <c r="D589" s="22">
        <v>39895</v>
      </c>
      <c r="E589" s="21">
        <v>92.936000000000007</v>
      </c>
      <c r="F589" s="21" t="s">
        <v>136</v>
      </c>
      <c r="G589" s="21">
        <v>4.42</v>
      </c>
      <c r="H589" s="21">
        <v>88.516000000000005</v>
      </c>
      <c r="I589">
        <f t="shared" si="72"/>
        <v>2.6349999999999998</v>
      </c>
      <c r="J589">
        <f t="shared" si="73"/>
        <v>4.585</v>
      </c>
      <c r="K589">
        <f t="shared" si="74"/>
        <v>88.350999999999999</v>
      </c>
      <c r="L589">
        <f t="shared" si="75"/>
        <v>90.301000000000002</v>
      </c>
      <c r="M589">
        <f t="shared" si="76"/>
        <v>1.9500000000000028</v>
      </c>
      <c r="N589">
        <f t="shared" si="77"/>
        <v>85.425999999999988</v>
      </c>
      <c r="O589">
        <f t="shared" si="78"/>
        <v>93.225999999999999</v>
      </c>
      <c r="P589" t="str">
        <f t="shared" si="79"/>
        <v/>
      </c>
    </row>
    <row r="590" spans="1:16">
      <c r="A590" s="21" t="s">
        <v>25</v>
      </c>
      <c r="B590" s="21" t="s">
        <v>74</v>
      </c>
      <c r="C590" s="21" t="s">
        <v>75</v>
      </c>
      <c r="D590" s="22">
        <v>39932</v>
      </c>
      <c r="E590" s="21">
        <v>92.936000000000007</v>
      </c>
      <c r="F590" s="21" t="s">
        <v>136</v>
      </c>
      <c r="G590" s="21">
        <v>4.57</v>
      </c>
      <c r="H590" s="21">
        <v>88.366</v>
      </c>
      <c r="I590">
        <f t="shared" si="72"/>
        <v>2.6349999999999998</v>
      </c>
      <c r="J590">
        <f t="shared" si="73"/>
        <v>4.585</v>
      </c>
      <c r="K590">
        <f t="shared" si="74"/>
        <v>88.350999999999999</v>
      </c>
      <c r="L590">
        <f t="shared" si="75"/>
        <v>90.301000000000002</v>
      </c>
      <c r="M590">
        <f t="shared" si="76"/>
        <v>1.9500000000000028</v>
      </c>
      <c r="N590">
        <f t="shared" si="77"/>
        <v>85.425999999999988</v>
      </c>
      <c r="O590">
        <f t="shared" si="78"/>
        <v>93.225999999999999</v>
      </c>
      <c r="P590" t="str">
        <f t="shared" si="79"/>
        <v/>
      </c>
    </row>
    <row r="591" spans="1:16">
      <c r="A591" s="21" t="s">
        <v>25</v>
      </c>
      <c r="B591" s="21" t="s">
        <v>74</v>
      </c>
      <c r="C591" s="21" t="s">
        <v>75</v>
      </c>
      <c r="D591" s="22">
        <v>39951</v>
      </c>
      <c r="E591" s="21">
        <v>92.936000000000007</v>
      </c>
      <c r="F591" s="21" t="s">
        <v>136</v>
      </c>
      <c r="G591" s="21">
        <v>4.25</v>
      </c>
      <c r="H591" s="21">
        <v>88.686000000000007</v>
      </c>
      <c r="I591">
        <f t="shared" si="72"/>
        <v>2.6349999999999998</v>
      </c>
      <c r="J591">
        <f t="shared" si="73"/>
        <v>4.585</v>
      </c>
      <c r="K591">
        <f t="shared" si="74"/>
        <v>88.350999999999999</v>
      </c>
      <c r="L591">
        <f t="shared" si="75"/>
        <v>90.301000000000002</v>
      </c>
      <c r="M591">
        <f t="shared" si="76"/>
        <v>1.9500000000000028</v>
      </c>
      <c r="N591">
        <f t="shared" si="77"/>
        <v>85.425999999999988</v>
      </c>
      <c r="O591">
        <f t="shared" si="78"/>
        <v>93.225999999999999</v>
      </c>
      <c r="P591" t="str">
        <f t="shared" si="79"/>
        <v/>
      </c>
    </row>
    <row r="592" spans="1:16">
      <c r="A592" s="21" t="s">
        <v>25</v>
      </c>
      <c r="B592" s="21" t="s">
        <v>74</v>
      </c>
      <c r="C592" s="21" t="s">
        <v>75</v>
      </c>
      <c r="D592" s="22">
        <v>39988</v>
      </c>
      <c r="E592" s="21">
        <v>92.936000000000007</v>
      </c>
      <c r="F592" s="21" t="s">
        <v>136</v>
      </c>
      <c r="G592" s="21">
        <v>2.54</v>
      </c>
      <c r="H592" s="21">
        <v>90.396000000000001</v>
      </c>
      <c r="I592">
        <f t="shared" si="72"/>
        <v>2.6349999999999998</v>
      </c>
      <c r="J592">
        <f t="shared" si="73"/>
        <v>4.585</v>
      </c>
      <c r="K592">
        <f t="shared" si="74"/>
        <v>88.350999999999999</v>
      </c>
      <c r="L592">
        <f t="shared" si="75"/>
        <v>90.301000000000002</v>
      </c>
      <c r="M592">
        <f t="shared" si="76"/>
        <v>1.9500000000000028</v>
      </c>
      <c r="N592">
        <f t="shared" si="77"/>
        <v>85.425999999999988</v>
      </c>
      <c r="O592">
        <f t="shared" si="78"/>
        <v>93.225999999999999</v>
      </c>
      <c r="P592" t="str">
        <f t="shared" si="79"/>
        <v/>
      </c>
    </row>
    <row r="593" spans="1:16">
      <c r="A593" s="21" t="s">
        <v>25</v>
      </c>
      <c r="B593" s="21" t="s">
        <v>74</v>
      </c>
      <c r="C593" s="21" t="s">
        <v>75</v>
      </c>
      <c r="D593" s="22">
        <v>40016</v>
      </c>
      <c r="E593" s="21">
        <v>92.936000000000007</v>
      </c>
      <c r="F593" s="21" t="s">
        <v>136</v>
      </c>
      <c r="G593" s="21">
        <v>1.68</v>
      </c>
      <c r="H593" s="21">
        <v>91.256</v>
      </c>
      <c r="I593">
        <f t="shared" si="72"/>
        <v>2.6349999999999998</v>
      </c>
      <c r="J593">
        <f t="shared" si="73"/>
        <v>4.585</v>
      </c>
      <c r="K593">
        <f t="shared" si="74"/>
        <v>88.350999999999999</v>
      </c>
      <c r="L593">
        <f t="shared" si="75"/>
        <v>90.301000000000002</v>
      </c>
      <c r="M593">
        <f t="shared" si="76"/>
        <v>1.9500000000000028</v>
      </c>
      <c r="N593">
        <f t="shared" si="77"/>
        <v>85.425999999999988</v>
      </c>
      <c r="O593">
        <f t="shared" si="78"/>
        <v>93.225999999999999</v>
      </c>
      <c r="P593" t="str">
        <f t="shared" si="79"/>
        <v/>
      </c>
    </row>
    <row r="594" spans="1:16">
      <c r="A594" s="21" t="s">
        <v>25</v>
      </c>
      <c r="B594" s="21" t="s">
        <v>74</v>
      </c>
      <c r="C594" s="21" t="s">
        <v>75</v>
      </c>
      <c r="D594" s="22">
        <v>40049</v>
      </c>
      <c r="E594" s="21">
        <v>92.936000000000007</v>
      </c>
      <c r="F594" s="21" t="s">
        <v>136</v>
      </c>
      <c r="G594" s="21">
        <v>1.85</v>
      </c>
      <c r="H594" s="21">
        <v>91.085999999999999</v>
      </c>
      <c r="I594">
        <f t="shared" si="72"/>
        <v>2.6349999999999998</v>
      </c>
      <c r="J594">
        <f t="shared" si="73"/>
        <v>4.585</v>
      </c>
      <c r="K594">
        <f t="shared" si="74"/>
        <v>88.350999999999999</v>
      </c>
      <c r="L594">
        <f t="shared" si="75"/>
        <v>90.301000000000002</v>
      </c>
      <c r="M594">
        <f t="shared" si="76"/>
        <v>1.9500000000000028</v>
      </c>
      <c r="N594">
        <f t="shared" si="77"/>
        <v>85.425999999999988</v>
      </c>
      <c r="O594">
        <f t="shared" si="78"/>
        <v>93.225999999999999</v>
      </c>
      <c r="P594" t="str">
        <f t="shared" si="79"/>
        <v/>
      </c>
    </row>
    <row r="595" spans="1:16">
      <c r="A595" s="21" t="s">
        <v>25</v>
      </c>
      <c r="B595" s="21" t="s">
        <v>74</v>
      </c>
      <c r="C595" s="21" t="s">
        <v>75</v>
      </c>
      <c r="D595" s="22">
        <v>40080</v>
      </c>
      <c r="E595" s="21">
        <v>92.936000000000007</v>
      </c>
      <c r="F595" s="21" t="s">
        <v>136</v>
      </c>
      <c r="G595" s="21">
        <v>2.4</v>
      </c>
      <c r="H595" s="21">
        <v>90.536000000000001</v>
      </c>
      <c r="I595">
        <f t="shared" si="72"/>
        <v>2.6349999999999998</v>
      </c>
      <c r="J595">
        <f t="shared" si="73"/>
        <v>4.585</v>
      </c>
      <c r="K595">
        <f t="shared" si="74"/>
        <v>88.350999999999999</v>
      </c>
      <c r="L595">
        <f t="shared" si="75"/>
        <v>90.301000000000002</v>
      </c>
      <c r="M595">
        <f t="shared" si="76"/>
        <v>1.9500000000000028</v>
      </c>
      <c r="N595">
        <f t="shared" si="77"/>
        <v>85.425999999999988</v>
      </c>
      <c r="O595">
        <f t="shared" si="78"/>
        <v>93.225999999999999</v>
      </c>
      <c r="P595" t="str">
        <f t="shared" si="79"/>
        <v/>
      </c>
    </row>
    <row r="596" spans="1:16">
      <c r="A596" s="21" t="s">
        <v>25</v>
      </c>
      <c r="B596" s="21" t="s">
        <v>74</v>
      </c>
      <c r="C596" s="21" t="s">
        <v>75</v>
      </c>
      <c r="D596" s="22">
        <v>40108</v>
      </c>
      <c r="E596" s="21">
        <v>92.936000000000007</v>
      </c>
      <c r="F596" s="21" t="s">
        <v>136</v>
      </c>
      <c r="G596" s="21">
        <v>3.17</v>
      </c>
      <c r="H596" s="21">
        <v>89.766000000000005</v>
      </c>
      <c r="I596">
        <f t="shared" si="72"/>
        <v>2.6349999999999998</v>
      </c>
      <c r="J596">
        <f t="shared" si="73"/>
        <v>4.585</v>
      </c>
      <c r="K596">
        <f t="shared" si="74"/>
        <v>88.350999999999999</v>
      </c>
      <c r="L596">
        <f t="shared" si="75"/>
        <v>90.301000000000002</v>
      </c>
      <c r="M596">
        <f t="shared" si="76"/>
        <v>1.9500000000000028</v>
      </c>
      <c r="N596">
        <f t="shared" si="77"/>
        <v>85.425999999999988</v>
      </c>
      <c r="O596">
        <f t="shared" si="78"/>
        <v>93.225999999999999</v>
      </c>
      <c r="P596" t="str">
        <f t="shared" si="79"/>
        <v/>
      </c>
    </row>
    <row r="597" spans="1:16">
      <c r="A597" s="21" t="s">
        <v>25</v>
      </c>
      <c r="B597" s="21" t="s">
        <v>74</v>
      </c>
      <c r="C597" s="21" t="s">
        <v>75</v>
      </c>
      <c r="D597" s="22">
        <v>40134</v>
      </c>
      <c r="E597" s="21">
        <v>92.936000000000007</v>
      </c>
      <c r="F597" s="21" t="s">
        <v>136</v>
      </c>
      <c r="G597" s="21">
        <v>3.61</v>
      </c>
      <c r="H597" s="21">
        <v>89.325999999999993</v>
      </c>
      <c r="I597">
        <f t="shared" si="72"/>
        <v>2.6349999999999998</v>
      </c>
      <c r="J597">
        <f t="shared" si="73"/>
        <v>4.585</v>
      </c>
      <c r="K597">
        <f t="shared" si="74"/>
        <v>88.350999999999999</v>
      </c>
      <c r="L597">
        <f t="shared" si="75"/>
        <v>90.301000000000002</v>
      </c>
      <c r="M597">
        <f t="shared" si="76"/>
        <v>1.9500000000000028</v>
      </c>
      <c r="N597">
        <f t="shared" si="77"/>
        <v>85.425999999999988</v>
      </c>
      <c r="O597">
        <f t="shared" si="78"/>
        <v>93.225999999999999</v>
      </c>
      <c r="P597" t="str">
        <f t="shared" si="79"/>
        <v/>
      </c>
    </row>
    <row r="598" spans="1:16">
      <c r="A598" s="21" t="s">
        <v>25</v>
      </c>
      <c r="B598" s="21" t="s">
        <v>74</v>
      </c>
      <c r="C598" s="21" t="s">
        <v>75</v>
      </c>
      <c r="D598" s="22">
        <v>40177</v>
      </c>
      <c r="E598" s="21">
        <v>92.936000000000007</v>
      </c>
      <c r="F598" s="21" t="s">
        <v>136</v>
      </c>
      <c r="G598" s="21">
        <v>4.16</v>
      </c>
      <c r="H598" s="21">
        <v>88.775999999999996</v>
      </c>
      <c r="I598">
        <f t="shared" si="72"/>
        <v>2.6349999999999998</v>
      </c>
      <c r="J598">
        <f t="shared" si="73"/>
        <v>4.585</v>
      </c>
      <c r="K598">
        <f t="shared" si="74"/>
        <v>88.350999999999999</v>
      </c>
      <c r="L598">
        <f t="shared" si="75"/>
        <v>90.301000000000002</v>
      </c>
      <c r="M598">
        <f t="shared" si="76"/>
        <v>1.9500000000000028</v>
      </c>
      <c r="N598">
        <f t="shared" si="77"/>
        <v>85.425999999999988</v>
      </c>
      <c r="O598">
        <f t="shared" si="78"/>
        <v>93.225999999999999</v>
      </c>
      <c r="P598" t="str">
        <f t="shared" si="79"/>
        <v/>
      </c>
    </row>
    <row r="599" spans="1:16">
      <c r="A599" s="21" t="s">
        <v>25</v>
      </c>
      <c r="B599" s="21" t="s">
        <v>74</v>
      </c>
      <c r="C599" s="21" t="s">
        <v>75</v>
      </c>
      <c r="D599" s="22">
        <v>40204</v>
      </c>
      <c r="E599" s="21">
        <v>92.936000000000007</v>
      </c>
      <c r="F599" s="21" t="s">
        <v>136</v>
      </c>
      <c r="G599" s="21">
        <v>4.3499999999999996</v>
      </c>
      <c r="H599" s="21">
        <v>88.585999999999999</v>
      </c>
      <c r="I599">
        <f t="shared" si="72"/>
        <v>2.6349999999999998</v>
      </c>
      <c r="J599">
        <f t="shared" si="73"/>
        <v>4.585</v>
      </c>
      <c r="K599">
        <f t="shared" si="74"/>
        <v>88.350999999999999</v>
      </c>
      <c r="L599">
        <f t="shared" si="75"/>
        <v>90.301000000000002</v>
      </c>
      <c r="M599">
        <f t="shared" si="76"/>
        <v>1.9500000000000028</v>
      </c>
      <c r="N599">
        <f t="shared" si="77"/>
        <v>85.425999999999988</v>
      </c>
      <c r="O599">
        <f t="shared" si="78"/>
        <v>93.225999999999999</v>
      </c>
      <c r="P599" t="str">
        <f t="shared" si="79"/>
        <v/>
      </c>
    </row>
    <row r="600" spans="1:16">
      <c r="A600" s="21" t="s">
        <v>25</v>
      </c>
      <c r="B600" s="21" t="s">
        <v>74</v>
      </c>
      <c r="C600" s="21" t="s">
        <v>75</v>
      </c>
      <c r="D600" s="22">
        <v>40232</v>
      </c>
      <c r="E600" s="21">
        <v>92.936000000000007</v>
      </c>
      <c r="F600" s="21" t="s">
        <v>136</v>
      </c>
      <c r="G600" s="21">
        <v>4.66</v>
      </c>
      <c r="H600" s="21">
        <v>88.275999999999996</v>
      </c>
      <c r="I600">
        <f t="shared" si="72"/>
        <v>2.6349999999999998</v>
      </c>
      <c r="J600">
        <f t="shared" si="73"/>
        <v>4.585</v>
      </c>
      <c r="K600">
        <f t="shared" si="74"/>
        <v>88.350999999999999</v>
      </c>
      <c r="L600">
        <f t="shared" si="75"/>
        <v>90.301000000000002</v>
      </c>
      <c r="M600">
        <f t="shared" si="76"/>
        <v>1.9500000000000028</v>
      </c>
      <c r="N600">
        <f t="shared" si="77"/>
        <v>85.425999999999988</v>
      </c>
      <c r="O600">
        <f t="shared" si="78"/>
        <v>93.225999999999999</v>
      </c>
      <c r="P600" t="str">
        <f t="shared" si="79"/>
        <v/>
      </c>
    </row>
    <row r="601" spans="1:16">
      <c r="A601" s="21" t="s">
        <v>25</v>
      </c>
      <c r="B601" s="21" t="s">
        <v>74</v>
      </c>
      <c r="C601" s="21" t="s">
        <v>75</v>
      </c>
      <c r="D601" s="22">
        <v>40261</v>
      </c>
      <c r="E601" s="21">
        <v>92.936000000000007</v>
      </c>
      <c r="F601" s="21" t="s">
        <v>136</v>
      </c>
      <c r="G601" s="21">
        <v>4.6399999999999997</v>
      </c>
      <c r="H601" s="21">
        <v>88.296000000000006</v>
      </c>
      <c r="I601">
        <f t="shared" si="72"/>
        <v>2.6349999999999998</v>
      </c>
      <c r="J601">
        <f t="shared" si="73"/>
        <v>4.585</v>
      </c>
      <c r="K601">
        <f t="shared" si="74"/>
        <v>88.350999999999999</v>
      </c>
      <c r="L601">
        <f t="shared" si="75"/>
        <v>90.301000000000002</v>
      </c>
      <c r="M601">
        <f t="shared" si="76"/>
        <v>1.9500000000000028</v>
      </c>
      <c r="N601">
        <f t="shared" si="77"/>
        <v>85.425999999999988</v>
      </c>
      <c r="O601">
        <f t="shared" si="78"/>
        <v>93.225999999999999</v>
      </c>
      <c r="P601" t="str">
        <f t="shared" si="79"/>
        <v/>
      </c>
    </row>
    <row r="602" spans="1:16">
      <c r="A602" s="21" t="s">
        <v>25</v>
      </c>
      <c r="B602" s="21" t="s">
        <v>74</v>
      </c>
      <c r="C602" s="21" t="s">
        <v>75</v>
      </c>
      <c r="D602" s="22">
        <v>40284</v>
      </c>
      <c r="E602" s="21">
        <v>92.936000000000007</v>
      </c>
      <c r="F602" s="21" t="s">
        <v>136</v>
      </c>
      <c r="G602" s="21">
        <v>4.76</v>
      </c>
      <c r="H602" s="21">
        <v>88.176000000000002</v>
      </c>
      <c r="I602">
        <f t="shared" si="72"/>
        <v>2.6349999999999998</v>
      </c>
      <c r="J602">
        <f t="shared" si="73"/>
        <v>4.585</v>
      </c>
      <c r="K602">
        <f t="shared" si="74"/>
        <v>88.350999999999999</v>
      </c>
      <c r="L602">
        <f t="shared" si="75"/>
        <v>90.301000000000002</v>
      </c>
      <c r="M602">
        <f t="shared" si="76"/>
        <v>1.9500000000000028</v>
      </c>
      <c r="N602">
        <f t="shared" si="77"/>
        <v>85.425999999999988</v>
      </c>
      <c r="O602">
        <f t="shared" si="78"/>
        <v>93.225999999999999</v>
      </c>
      <c r="P602" t="str">
        <f t="shared" si="79"/>
        <v/>
      </c>
    </row>
    <row r="603" spans="1:16">
      <c r="A603" s="21" t="s">
        <v>25</v>
      </c>
      <c r="B603" s="21" t="s">
        <v>74</v>
      </c>
      <c r="C603" s="21" t="s">
        <v>75</v>
      </c>
      <c r="D603" s="22">
        <v>40325</v>
      </c>
      <c r="E603" s="21">
        <v>92.936000000000007</v>
      </c>
      <c r="F603" s="21" t="s">
        <v>136</v>
      </c>
      <c r="G603" s="21">
        <v>4.3499999999999996</v>
      </c>
      <c r="H603" s="21">
        <v>88.585999999999999</v>
      </c>
      <c r="I603">
        <f t="shared" si="72"/>
        <v>2.6349999999999998</v>
      </c>
      <c r="J603">
        <f t="shared" si="73"/>
        <v>4.585</v>
      </c>
      <c r="K603">
        <f t="shared" si="74"/>
        <v>88.350999999999999</v>
      </c>
      <c r="L603">
        <f t="shared" si="75"/>
        <v>90.301000000000002</v>
      </c>
      <c r="M603">
        <f t="shared" si="76"/>
        <v>1.9500000000000028</v>
      </c>
      <c r="N603">
        <f t="shared" si="77"/>
        <v>85.425999999999988</v>
      </c>
      <c r="O603">
        <f t="shared" si="78"/>
        <v>93.225999999999999</v>
      </c>
      <c r="P603" t="str">
        <f t="shared" si="79"/>
        <v/>
      </c>
    </row>
    <row r="604" spans="1:16">
      <c r="A604" s="21" t="s">
        <v>25</v>
      </c>
      <c r="B604" s="21" t="s">
        <v>74</v>
      </c>
      <c r="C604" s="21" t="s">
        <v>75</v>
      </c>
      <c r="D604" s="22">
        <v>40357</v>
      </c>
      <c r="E604" s="21">
        <v>92.936000000000007</v>
      </c>
      <c r="F604" s="21" t="s">
        <v>136</v>
      </c>
      <c r="G604" s="21">
        <v>2.5299999999999998</v>
      </c>
      <c r="H604" s="21">
        <v>90.406000000000006</v>
      </c>
      <c r="I604">
        <f t="shared" si="72"/>
        <v>2.6349999999999998</v>
      </c>
      <c r="J604">
        <f t="shared" si="73"/>
        <v>4.585</v>
      </c>
      <c r="K604">
        <f t="shared" si="74"/>
        <v>88.350999999999999</v>
      </c>
      <c r="L604">
        <f t="shared" si="75"/>
        <v>90.301000000000002</v>
      </c>
      <c r="M604">
        <f t="shared" si="76"/>
        <v>1.9500000000000028</v>
      </c>
      <c r="N604">
        <f t="shared" si="77"/>
        <v>85.425999999999988</v>
      </c>
      <c r="O604">
        <f t="shared" si="78"/>
        <v>93.225999999999999</v>
      </c>
      <c r="P604" t="str">
        <f t="shared" si="79"/>
        <v/>
      </c>
    </row>
    <row r="605" spans="1:16">
      <c r="A605" s="21" t="s">
        <v>25</v>
      </c>
      <c r="B605" s="21" t="s">
        <v>74</v>
      </c>
      <c r="C605" s="21" t="s">
        <v>75</v>
      </c>
      <c r="D605" s="22">
        <v>40385</v>
      </c>
      <c r="E605" s="21">
        <v>92.936000000000007</v>
      </c>
      <c r="F605" s="21" t="s">
        <v>136</v>
      </c>
      <c r="G605" s="21">
        <v>1.8</v>
      </c>
      <c r="H605" s="21">
        <v>91.135999999999996</v>
      </c>
      <c r="I605">
        <f t="shared" si="72"/>
        <v>2.6349999999999998</v>
      </c>
      <c r="J605">
        <f t="shared" si="73"/>
        <v>4.585</v>
      </c>
      <c r="K605">
        <f t="shared" si="74"/>
        <v>88.350999999999999</v>
      </c>
      <c r="L605">
        <f t="shared" si="75"/>
        <v>90.301000000000002</v>
      </c>
      <c r="M605">
        <f t="shared" si="76"/>
        <v>1.9500000000000028</v>
      </c>
      <c r="N605">
        <f t="shared" si="77"/>
        <v>85.425999999999988</v>
      </c>
      <c r="O605">
        <f t="shared" si="78"/>
        <v>93.225999999999999</v>
      </c>
      <c r="P605" t="str">
        <f t="shared" si="79"/>
        <v/>
      </c>
    </row>
    <row r="606" spans="1:16">
      <c r="A606" s="21" t="s">
        <v>25</v>
      </c>
      <c r="B606" s="21" t="s">
        <v>74</v>
      </c>
      <c r="C606" s="21" t="s">
        <v>75</v>
      </c>
      <c r="D606" s="22">
        <v>40415</v>
      </c>
      <c r="E606" s="21">
        <v>92.936000000000007</v>
      </c>
      <c r="F606" s="21" t="s">
        <v>136</v>
      </c>
      <c r="G606" s="21">
        <v>1.8</v>
      </c>
      <c r="H606" s="21">
        <v>91.135999999999996</v>
      </c>
      <c r="I606">
        <f t="shared" si="72"/>
        <v>2.6349999999999998</v>
      </c>
      <c r="J606">
        <f t="shared" si="73"/>
        <v>4.585</v>
      </c>
      <c r="K606">
        <f t="shared" si="74"/>
        <v>88.350999999999999</v>
      </c>
      <c r="L606">
        <f t="shared" si="75"/>
        <v>90.301000000000002</v>
      </c>
      <c r="M606">
        <f t="shared" si="76"/>
        <v>1.9500000000000028</v>
      </c>
      <c r="N606">
        <f t="shared" si="77"/>
        <v>85.425999999999988</v>
      </c>
      <c r="O606">
        <f t="shared" si="78"/>
        <v>93.225999999999999</v>
      </c>
      <c r="P606" t="str">
        <f t="shared" si="79"/>
        <v/>
      </c>
    </row>
    <row r="607" spans="1:16">
      <c r="A607" s="21" t="s">
        <v>25</v>
      </c>
      <c r="B607" s="21" t="s">
        <v>74</v>
      </c>
      <c r="C607" s="21" t="s">
        <v>75</v>
      </c>
      <c r="D607" s="22">
        <v>40448</v>
      </c>
      <c r="E607" s="21">
        <v>92.936000000000007</v>
      </c>
      <c r="F607" s="21" t="s">
        <v>136</v>
      </c>
      <c r="G607" s="21">
        <v>2.5099999999999998</v>
      </c>
      <c r="H607" s="21">
        <v>90.426000000000002</v>
      </c>
      <c r="I607">
        <f t="shared" si="72"/>
        <v>2.6349999999999998</v>
      </c>
      <c r="J607">
        <f t="shared" si="73"/>
        <v>4.585</v>
      </c>
      <c r="K607">
        <f t="shared" si="74"/>
        <v>88.350999999999999</v>
      </c>
      <c r="L607">
        <f t="shared" si="75"/>
        <v>90.301000000000002</v>
      </c>
      <c r="M607">
        <f t="shared" si="76"/>
        <v>1.9500000000000028</v>
      </c>
      <c r="N607">
        <f t="shared" si="77"/>
        <v>85.425999999999988</v>
      </c>
      <c r="O607">
        <f t="shared" si="78"/>
        <v>93.225999999999999</v>
      </c>
      <c r="P607" t="str">
        <f t="shared" si="79"/>
        <v/>
      </c>
    </row>
    <row r="608" spans="1:16">
      <c r="A608" s="21" t="s">
        <v>25</v>
      </c>
      <c r="B608" s="21" t="s">
        <v>74</v>
      </c>
      <c r="C608" s="21" t="s">
        <v>75</v>
      </c>
      <c r="D608" s="22">
        <v>40471</v>
      </c>
      <c r="E608" s="21">
        <v>92.936000000000007</v>
      </c>
      <c r="F608" s="21" t="s">
        <v>136</v>
      </c>
      <c r="G608" s="21">
        <v>3.05</v>
      </c>
      <c r="H608" s="21">
        <v>89.885999999999996</v>
      </c>
      <c r="I608">
        <f t="shared" si="72"/>
        <v>2.6349999999999998</v>
      </c>
      <c r="J608">
        <f t="shared" si="73"/>
        <v>4.585</v>
      </c>
      <c r="K608">
        <f t="shared" si="74"/>
        <v>88.350999999999999</v>
      </c>
      <c r="L608">
        <f t="shared" si="75"/>
        <v>90.301000000000002</v>
      </c>
      <c r="M608">
        <f t="shared" si="76"/>
        <v>1.9500000000000028</v>
      </c>
      <c r="N608">
        <f t="shared" si="77"/>
        <v>85.425999999999988</v>
      </c>
      <c r="O608">
        <f t="shared" si="78"/>
        <v>93.225999999999999</v>
      </c>
      <c r="P608" t="str">
        <f t="shared" si="79"/>
        <v/>
      </c>
    </row>
    <row r="609" spans="1:16">
      <c r="A609" s="21" t="s">
        <v>25</v>
      </c>
      <c r="B609" s="21" t="s">
        <v>74</v>
      </c>
      <c r="C609" s="21" t="s">
        <v>75</v>
      </c>
      <c r="D609" s="22">
        <v>40497</v>
      </c>
      <c r="E609" s="21">
        <v>92.936000000000007</v>
      </c>
      <c r="F609" s="21" t="s">
        <v>136</v>
      </c>
      <c r="G609" s="21">
        <v>3.31</v>
      </c>
      <c r="H609" s="21">
        <v>89.626000000000005</v>
      </c>
      <c r="I609">
        <f t="shared" si="72"/>
        <v>2.6349999999999998</v>
      </c>
      <c r="J609">
        <f t="shared" si="73"/>
        <v>4.585</v>
      </c>
      <c r="K609">
        <f t="shared" si="74"/>
        <v>88.350999999999999</v>
      </c>
      <c r="L609">
        <f t="shared" si="75"/>
        <v>90.301000000000002</v>
      </c>
      <c r="M609">
        <f t="shared" si="76"/>
        <v>1.9500000000000028</v>
      </c>
      <c r="N609">
        <f t="shared" si="77"/>
        <v>85.425999999999988</v>
      </c>
      <c r="O609">
        <f t="shared" si="78"/>
        <v>93.225999999999999</v>
      </c>
      <c r="P609" t="str">
        <f t="shared" si="79"/>
        <v/>
      </c>
    </row>
    <row r="610" spans="1:16">
      <c r="A610" s="21" t="s">
        <v>25</v>
      </c>
      <c r="B610" s="21" t="s">
        <v>74</v>
      </c>
      <c r="C610" s="21" t="s">
        <v>75</v>
      </c>
      <c r="D610" s="22">
        <v>40528</v>
      </c>
      <c r="E610" s="21">
        <v>92.936000000000007</v>
      </c>
      <c r="F610" s="21" t="s">
        <v>136</v>
      </c>
      <c r="G610" s="21">
        <v>3.55</v>
      </c>
      <c r="H610" s="21">
        <v>89.385999999999996</v>
      </c>
      <c r="I610">
        <f t="shared" si="72"/>
        <v>2.6349999999999998</v>
      </c>
      <c r="J610">
        <f t="shared" si="73"/>
        <v>4.585</v>
      </c>
      <c r="K610">
        <f t="shared" si="74"/>
        <v>88.350999999999999</v>
      </c>
      <c r="L610">
        <f t="shared" si="75"/>
        <v>90.301000000000002</v>
      </c>
      <c r="M610">
        <f t="shared" si="76"/>
        <v>1.9500000000000028</v>
      </c>
      <c r="N610">
        <f t="shared" si="77"/>
        <v>85.425999999999988</v>
      </c>
      <c r="O610">
        <f t="shared" si="78"/>
        <v>93.225999999999999</v>
      </c>
      <c r="P610" t="str">
        <f t="shared" si="79"/>
        <v/>
      </c>
    </row>
    <row r="611" spans="1:16">
      <c r="A611" s="21" t="s">
        <v>25</v>
      </c>
      <c r="B611" s="21" t="s">
        <v>74</v>
      </c>
      <c r="C611" s="21" t="s">
        <v>75</v>
      </c>
      <c r="D611" s="22">
        <v>40564</v>
      </c>
      <c r="E611" s="21">
        <v>92.936000000000007</v>
      </c>
      <c r="F611" s="21" t="s">
        <v>136</v>
      </c>
      <c r="G611" s="21">
        <v>3.94</v>
      </c>
      <c r="H611" s="21">
        <v>88.995999999999995</v>
      </c>
      <c r="I611">
        <f t="shared" si="72"/>
        <v>2.6349999999999998</v>
      </c>
      <c r="J611">
        <f t="shared" si="73"/>
        <v>4.585</v>
      </c>
      <c r="K611">
        <f t="shared" si="74"/>
        <v>88.350999999999999</v>
      </c>
      <c r="L611">
        <f t="shared" si="75"/>
        <v>90.301000000000002</v>
      </c>
      <c r="M611">
        <f t="shared" si="76"/>
        <v>1.9500000000000028</v>
      </c>
      <c r="N611">
        <f t="shared" si="77"/>
        <v>85.425999999999988</v>
      </c>
      <c r="O611">
        <f t="shared" si="78"/>
        <v>93.225999999999999</v>
      </c>
      <c r="P611" t="str">
        <f t="shared" si="79"/>
        <v/>
      </c>
    </row>
    <row r="612" spans="1:16">
      <c r="A612" s="21" t="s">
        <v>25</v>
      </c>
      <c r="B612" s="21" t="s">
        <v>74</v>
      </c>
      <c r="C612" s="21" t="s">
        <v>75</v>
      </c>
      <c r="D612" s="22">
        <v>40583</v>
      </c>
      <c r="E612" s="21">
        <v>92.936000000000007</v>
      </c>
      <c r="F612" s="21" t="s">
        <v>136</v>
      </c>
      <c r="G612" s="21">
        <v>4.3</v>
      </c>
      <c r="H612" s="21">
        <v>88.635999999999996</v>
      </c>
      <c r="I612">
        <f t="shared" si="72"/>
        <v>2.6349999999999998</v>
      </c>
      <c r="J612">
        <f t="shared" si="73"/>
        <v>4.585</v>
      </c>
      <c r="K612">
        <f t="shared" si="74"/>
        <v>88.350999999999999</v>
      </c>
      <c r="L612">
        <f t="shared" si="75"/>
        <v>90.301000000000002</v>
      </c>
      <c r="M612">
        <f t="shared" si="76"/>
        <v>1.9500000000000028</v>
      </c>
      <c r="N612">
        <f t="shared" si="77"/>
        <v>85.425999999999988</v>
      </c>
      <c r="O612">
        <f t="shared" si="78"/>
        <v>93.225999999999999</v>
      </c>
      <c r="P612" t="str">
        <f t="shared" si="79"/>
        <v/>
      </c>
    </row>
    <row r="613" spans="1:16">
      <c r="A613" s="21" t="s">
        <v>25</v>
      </c>
      <c r="B613" s="21" t="s">
        <v>74</v>
      </c>
      <c r="C613" s="21" t="s">
        <v>75</v>
      </c>
      <c r="D613" s="22">
        <v>40623</v>
      </c>
      <c r="E613" s="21">
        <v>92.936000000000007</v>
      </c>
      <c r="F613" s="21" t="s">
        <v>136</v>
      </c>
      <c r="G613" s="21">
        <v>4.4800000000000004</v>
      </c>
      <c r="H613" s="21">
        <v>88.456000000000003</v>
      </c>
      <c r="I613">
        <f t="shared" si="72"/>
        <v>2.6349999999999998</v>
      </c>
      <c r="J613">
        <f t="shared" si="73"/>
        <v>4.585</v>
      </c>
      <c r="K613">
        <f t="shared" si="74"/>
        <v>88.350999999999999</v>
      </c>
      <c r="L613">
        <f t="shared" si="75"/>
        <v>90.301000000000002</v>
      </c>
      <c r="M613">
        <f t="shared" si="76"/>
        <v>1.9500000000000028</v>
      </c>
      <c r="N613">
        <f t="shared" si="77"/>
        <v>85.425999999999988</v>
      </c>
      <c r="O613">
        <f t="shared" si="78"/>
        <v>93.225999999999999</v>
      </c>
      <c r="P613" t="str">
        <f t="shared" si="79"/>
        <v/>
      </c>
    </row>
    <row r="614" spans="1:16">
      <c r="A614" s="21" t="s">
        <v>25</v>
      </c>
      <c r="B614" s="21" t="s">
        <v>74</v>
      </c>
      <c r="C614" s="21" t="s">
        <v>75</v>
      </c>
      <c r="D614" s="22">
        <v>40648</v>
      </c>
      <c r="E614" s="21">
        <v>92.936000000000007</v>
      </c>
      <c r="F614" s="21" t="s">
        <v>136</v>
      </c>
      <c r="G614" s="21">
        <v>4.53</v>
      </c>
      <c r="H614" s="21">
        <v>88.406000000000006</v>
      </c>
      <c r="I614">
        <f t="shared" si="72"/>
        <v>2.6349999999999998</v>
      </c>
      <c r="J614">
        <f t="shared" si="73"/>
        <v>4.585</v>
      </c>
      <c r="K614">
        <f t="shared" si="74"/>
        <v>88.350999999999999</v>
      </c>
      <c r="L614">
        <f t="shared" si="75"/>
        <v>90.301000000000002</v>
      </c>
      <c r="M614">
        <f t="shared" si="76"/>
        <v>1.9500000000000028</v>
      </c>
      <c r="N614">
        <f t="shared" si="77"/>
        <v>85.425999999999988</v>
      </c>
      <c r="O614">
        <f t="shared" si="78"/>
        <v>93.225999999999999</v>
      </c>
      <c r="P614" t="str">
        <f t="shared" si="79"/>
        <v/>
      </c>
    </row>
    <row r="615" spans="1:16">
      <c r="A615" s="21" t="s">
        <v>25</v>
      </c>
      <c r="B615" s="21" t="s">
        <v>74</v>
      </c>
      <c r="C615" s="21" t="s">
        <v>75</v>
      </c>
      <c r="D615" s="22">
        <v>40668</v>
      </c>
      <c r="E615" s="21">
        <v>92.936000000000007</v>
      </c>
      <c r="F615" s="21" t="s">
        <v>136</v>
      </c>
      <c r="G615" s="21">
        <v>4.45</v>
      </c>
      <c r="H615" s="21">
        <v>88.486000000000004</v>
      </c>
      <c r="I615">
        <f t="shared" si="72"/>
        <v>2.6349999999999998</v>
      </c>
      <c r="J615">
        <f t="shared" si="73"/>
        <v>4.585</v>
      </c>
      <c r="K615">
        <f t="shared" si="74"/>
        <v>88.350999999999999</v>
      </c>
      <c r="L615">
        <f t="shared" si="75"/>
        <v>90.301000000000002</v>
      </c>
      <c r="M615">
        <f t="shared" si="76"/>
        <v>1.9500000000000028</v>
      </c>
      <c r="N615">
        <f t="shared" si="77"/>
        <v>85.425999999999988</v>
      </c>
      <c r="O615">
        <f t="shared" si="78"/>
        <v>93.225999999999999</v>
      </c>
      <c r="P615" t="str">
        <f t="shared" si="79"/>
        <v/>
      </c>
    </row>
    <row r="616" spans="1:16">
      <c r="A616" s="21" t="s">
        <v>25</v>
      </c>
      <c r="B616" s="21" t="s">
        <v>74</v>
      </c>
      <c r="C616" s="21" t="s">
        <v>75</v>
      </c>
      <c r="D616" s="22">
        <v>40715</v>
      </c>
      <c r="E616" s="21">
        <v>92.936000000000007</v>
      </c>
      <c r="F616" s="21" t="s">
        <v>136</v>
      </c>
      <c r="G616" s="21">
        <v>2.5</v>
      </c>
      <c r="H616" s="21">
        <v>90.436000000000007</v>
      </c>
      <c r="I616">
        <f t="shared" si="72"/>
        <v>2.6349999999999998</v>
      </c>
      <c r="J616">
        <f t="shared" si="73"/>
        <v>4.585</v>
      </c>
      <c r="K616">
        <f t="shared" si="74"/>
        <v>88.350999999999999</v>
      </c>
      <c r="L616">
        <f t="shared" si="75"/>
        <v>90.301000000000002</v>
      </c>
      <c r="M616">
        <f t="shared" si="76"/>
        <v>1.9500000000000028</v>
      </c>
      <c r="N616">
        <f t="shared" si="77"/>
        <v>85.425999999999988</v>
      </c>
      <c r="O616">
        <f t="shared" si="78"/>
        <v>93.225999999999999</v>
      </c>
      <c r="P616" t="str">
        <f t="shared" si="79"/>
        <v/>
      </c>
    </row>
    <row r="617" spans="1:16">
      <c r="A617" s="21" t="s">
        <v>25</v>
      </c>
      <c r="B617" s="21" t="s">
        <v>74</v>
      </c>
      <c r="C617" s="21" t="s">
        <v>75</v>
      </c>
      <c r="D617" s="22">
        <v>40742</v>
      </c>
      <c r="E617" s="21">
        <v>92.936000000000007</v>
      </c>
      <c r="F617" s="21" t="s">
        <v>136</v>
      </c>
      <c r="G617" s="21">
        <v>1.7</v>
      </c>
      <c r="H617" s="21">
        <v>91.236000000000004</v>
      </c>
      <c r="I617">
        <f t="shared" si="72"/>
        <v>2.6349999999999998</v>
      </c>
      <c r="J617">
        <f t="shared" si="73"/>
        <v>4.585</v>
      </c>
      <c r="K617">
        <f t="shared" si="74"/>
        <v>88.350999999999999</v>
      </c>
      <c r="L617">
        <f t="shared" si="75"/>
        <v>90.301000000000002</v>
      </c>
      <c r="M617">
        <f t="shared" si="76"/>
        <v>1.9500000000000028</v>
      </c>
      <c r="N617">
        <f t="shared" si="77"/>
        <v>85.425999999999988</v>
      </c>
      <c r="O617">
        <f t="shared" si="78"/>
        <v>93.225999999999999</v>
      </c>
      <c r="P617" t="str">
        <f t="shared" si="79"/>
        <v/>
      </c>
    </row>
    <row r="618" spans="1:16">
      <c r="A618" s="21" t="s">
        <v>25</v>
      </c>
      <c r="B618" s="21" t="s">
        <v>74</v>
      </c>
      <c r="C618" s="21" t="s">
        <v>75</v>
      </c>
      <c r="D618" s="22">
        <v>40765</v>
      </c>
      <c r="E618" s="21">
        <v>92.936000000000007</v>
      </c>
      <c r="F618" s="21" t="s">
        <v>136</v>
      </c>
      <c r="G618" s="21">
        <v>1.57</v>
      </c>
      <c r="H618" s="21">
        <v>91.366</v>
      </c>
      <c r="I618">
        <f t="shared" si="72"/>
        <v>2.6349999999999998</v>
      </c>
      <c r="J618">
        <f t="shared" si="73"/>
        <v>4.585</v>
      </c>
      <c r="K618">
        <f t="shared" si="74"/>
        <v>88.350999999999999</v>
      </c>
      <c r="L618">
        <f t="shared" si="75"/>
        <v>90.301000000000002</v>
      </c>
      <c r="M618">
        <f t="shared" si="76"/>
        <v>1.9500000000000028</v>
      </c>
      <c r="N618">
        <f t="shared" si="77"/>
        <v>85.425999999999988</v>
      </c>
      <c r="O618">
        <f t="shared" si="78"/>
        <v>93.225999999999999</v>
      </c>
      <c r="P618" t="str">
        <f t="shared" si="79"/>
        <v/>
      </c>
    </row>
    <row r="619" spans="1:16">
      <c r="A619" s="21" t="s">
        <v>25</v>
      </c>
      <c r="B619" s="21" t="s">
        <v>74</v>
      </c>
      <c r="C619" s="21" t="s">
        <v>75</v>
      </c>
      <c r="D619" s="22">
        <v>40812</v>
      </c>
      <c r="E619" s="21">
        <v>92.936000000000007</v>
      </c>
      <c r="F619" s="21" t="s">
        <v>136</v>
      </c>
      <c r="G619" s="21">
        <v>2.6</v>
      </c>
      <c r="H619" s="21">
        <v>90.335999999999999</v>
      </c>
      <c r="I619">
        <f t="shared" si="72"/>
        <v>2.6349999999999998</v>
      </c>
      <c r="J619">
        <f t="shared" si="73"/>
        <v>4.585</v>
      </c>
      <c r="K619">
        <f t="shared" si="74"/>
        <v>88.350999999999999</v>
      </c>
      <c r="L619">
        <f t="shared" si="75"/>
        <v>90.301000000000002</v>
      </c>
      <c r="M619">
        <f t="shared" si="76"/>
        <v>1.9500000000000028</v>
      </c>
      <c r="N619">
        <f t="shared" si="77"/>
        <v>85.425999999999988</v>
      </c>
      <c r="O619">
        <f t="shared" si="78"/>
        <v>93.225999999999999</v>
      </c>
      <c r="P619" t="str">
        <f t="shared" si="79"/>
        <v/>
      </c>
    </row>
    <row r="620" spans="1:16">
      <c r="A620" s="21" t="s">
        <v>25</v>
      </c>
      <c r="B620" s="21" t="s">
        <v>74</v>
      </c>
      <c r="C620" s="21" t="s">
        <v>75</v>
      </c>
      <c r="D620" s="22">
        <v>40840</v>
      </c>
      <c r="E620" s="21">
        <v>92.936000000000007</v>
      </c>
      <c r="F620" s="21" t="s">
        <v>136</v>
      </c>
      <c r="G620" s="21">
        <v>3.47</v>
      </c>
      <c r="H620" s="21">
        <v>89.465999999999994</v>
      </c>
      <c r="I620">
        <f t="shared" si="72"/>
        <v>2.6349999999999998</v>
      </c>
      <c r="J620">
        <f t="shared" si="73"/>
        <v>4.585</v>
      </c>
      <c r="K620">
        <f t="shared" si="74"/>
        <v>88.350999999999999</v>
      </c>
      <c r="L620">
        <f t="shared" si="75"/>
        <v>90.301000000000002</v>
      </c>
      <c r="M620">
        <f t="shared" si="76"/>
        <v>1.9500000000000028</v>
      </c>
      <c r="N620">
        <f t="shared" si="77"/>
        <v>85.425999999999988</v>
      </c>
      <c r="O620">
        <f t="shared" si="78"/>
        <v>93.225999999999999</v>
      </c>
      <c r="P620" t="str">
        <f t="shared" si="79"/>
        <v/>
      </c>
    </row>
    <row r="621" spans="1:16">
      <c r="A621" s="21" t="s">
        <v>25</v>
      </c>
      <c r="B621" s="21" t="s">
        <v>74</v>
      </c>
      <c r="C621" s="21" t="s">
        <v>75</v>
      </c>
      <c r="D621" s="22">
        <v>40875</v>
      </c>
      <c r="E621" s="21">
        <v>92.936000000000007</v>
      </c>
      <c r="F621" s="21" t="s">
        <v>136</v>
      </c>
      <c r="G621" s="21">
        <v>3.7</v>
      </c>
      <c r="H621" s="21">
        <v>89.236000000000004</v>
      </c>
      <c r="I621">
        <f t="shared" si="72"/>
        <v>2.6349999999999998</v>
      </c>
      <c r="J621">
        <f t="shared" si="73"/>
        <v>4.585</v>
      </c>
      <c r="K621">
        <f t="shared" si="74"/>
        <v>88.350999999999999</v>
      </c>
      <c r="L621">
        <f t="shared" si="75"/>
        <v>90.301000000000002</v>
      </c>
      <c r="M621">
        <f t="shared" si="76"/>
        <v>1.9500000000000028</v>
      </c>
      <c r="N621">
        <f t="shared" si="77"/>
        <v>85.425999999999988</v>
      </c>
      <c r="O621">
        <f t="shared" si="78"/>
        <v>93.225999999999999</v>
      </c>
      <c r="P621" t="str">
        <f t="shared" si="79"/>
        <v/>
      </c>
    </row>
    <row r="622" spans="1:16">
      <c r="A622" s="21" t="s">
        <v>25</v>
      </c>
      <c r="B622" s="21" t="s">
        <v>74</v>
      </c>
      <c r="C622" s="21" t="s">
        <v>75</v>
      </c>
      <c r="D622" s="22">
        <v>40889</v>
      </c>
      <c r="E622" s="21">
        <v>92.936000000000007</v>
      </c>
      <c r="F622" s="21" t="s">
        <v>136</v>
      </c>
      <c r="G622" s="21">
        <v>3.95</v>
      </c>
      <c r="H622" s="21">
        <v>88.986000000000004</v>
      </c>
      <c r="I622">
        <f t="shared" si="72"/>
        <v>2.6349999999999998</v>
      </c>
      <c r="J622">
        <f t="shared" si="73"/>
        <v>4.585</v>
      </c>
      <c r="K622">
        <f t="shared" si="74"/>
        <v>88.350999999999999</v>
      </c>
      <c r="L622">
        <f t="shared" si="75"/>
        <v>90.301000000000002</v>
      </c>
      <c r="M622">
        <f t="shared" si="76"/>
        <v>1.9500000000000028</v>
      </c>
      <c r="N622">
        <f t="shared" si="77"/>
        <v>85.425999999999988</v>
      </c>
      <c r="O622">
        <f t="shared" si="78"/>
        <v>93.225999999999999</v>
      </c>
      <c r="P622" t="str">
        <f t="shared" si="79"/>
        <v/>
      </c>
    </row>
    <row r="623" spans="1:16">
      <c r="A623" s="21" t="s">
        <v>25</v>
      </c>
      <c r="B623" s="21" t="s">
        <v>74</v>
      </c>
      <c r="C623" s="21" t="s">
        <v>75</v>
      </c>
      <c r="D623" s="22">
        <v>40927</v>
      </c>
      <c r="E623" s="21">
        <v>92.936000000000007</v>
      </c>
      <c r="F623" s="21" t="s">
        <v>136</v>
      </c>
      <c r="G623" s="21">
        <v>4.5</v>
      </c>
      <c r="H623" s="21">
        <v>88.436000000000007</v>
      </c>
      <c r="I623">
        <f t="shared" si="72"/>
        <v>2.6349999999999998</v>
      </c>
      <c r="J623">
        <f t="shared" si="73"/>
        <v>4.585</v>
      </c>
      <c r="K623">
        <f t="shared" si="74"/>
        <v>88.350999999999999</v>
      </c>
      <c r="L623">
        <f t="shared" si="75"/>
        <v>90.301000000000002</v>
      </c>
      <c r="M623">
        <f t="shared" si="76"/>
        <v>1.9500000000000028</v>
      </c>
      <c r="N623">
        <f t="shared" si="77"/>
        <v>85.425999999999988</v>
      </c>
      <c r="O623">
        <f t="shared" si="78"/>
        <v>93.225999999999999</v>
      </c>
      <c r="P623" t="str">
        <f t="shared" si="79"/>
        <v/>
      </c>
    </row>
    <row r="624" spans="1:16">
      <c r="A624" s="21" t="s">
        <v>25</v>
      </c>
      <c r="B624" s="21" t="s">
        <v>74</v>
      </c>
      <c r="C624" s="21" t="s">
        <v>75</v>
      </c>
      <c r="D624" s="22">
        <v>40954</v>
      </c>
      <c r="E624" s="21">
        <v>92.936000000000007</v>
      </c>
      <c r="F624" s="21" t="s">
        <v>136</v>
      </c>
      <c r="G624" s="21">
        <v>4.8499999999999996</v>
      </c>
      <c r="H624" s="21">
        <v>88.085999999999999</v>
      </c>
      <c r="I624">
        <f t="shared" si="72"/>
        <v>2.6349999999999998</v>
      </c>
      <c r="J624">
        <f t="shared" si="73"/>
        <v>4.585</v>
      </c>
      <c r="K624">
        <f t="shared" si="74"/>
        <v>88.350999999999999</v>
      </c>
      <c r="L624">
        <f t="shared" si="75"/>
        <v>90.301000000000002</v>
      </c>
      <c r="M624">
        <f t="shared" si="76"/>
        <v>1.9500000000000028</v>
      </c>
      <c r="N624">
        <f t="shared" si="77"/>
        <v>85.425999999999988</v>
      </c>
      <c r="O624">
        <f t="shared" si="78"/>
        <v>93.225999999999999</v>
      </c>
      <c r="P624" t="str">
        <f t="shared" si="79"/>
        <v/>
      </c>
    </row>
    <row r="625" spans="1:16">
      <c r="A625" s="21" t="s">
        <v>25</v>
      </c>
      <c r="B625" s="21" t="s">
        <v>74</v>
      </c>
      <c r="C625" s="21" t="s">
        <v>75</v>
      </c>
      <c r="D625" s="22">
        <v>40984</v>
      </c>
      <c r="E625" s="21">
        <v>92.936000000000007</v>
      </c>
      <c r="F625" s="21" t="s">
        <v>136</v>
      </c>
      <c r="G625" s="21">
        <v>5.0199999999999996</v>
      </c>
      <c r="H625" s="21">
        <v>87.915999999999997</v>
      </c>
      <c r="I625">
        <f t="shared" si="72"/>
        <v>2.6349999999999998</v>
      </c>
      <c r="J625">
        <f t="shared" si="73"/>
        <v>4.585</v>
      </c>
      <c r="K625">
        <f t="shared" si="74"/>
        <v>88.350999999999999</v>
      </c>
      <c r="L625">
        <f t="shared" si="75"/>
        <v>90.301000000000002</v>
      </c>
      <c r="M625">
        <f t="shared" si="76"/>
        <v>1.9500000000000028</v>
      </c>
      <c r="N625">
        <f t="shared" si="77"/>
        <v>85.425999999999988</v>
      </c>
      <c r="O625">
        <f t="shared" si="78"/>
        <v>93.225999999999999</v>
      </c>
      <c r="P625" t="str">
        <f t="shared" si="79"/>
        <v/>
      </c>
    </row>
    <row r="626" spans="1:16">
      <c r="A626" s="21" t="s">
        <v>25</v>
      </c>
      <c r="B626" s="21" t="s">
        <v>74</v>
      </c>
      <c r="C626" s="21" t="s">
        <v>75</v>
      </c>
      <c r="D626" s="22">
        <v>41010</v>
      </c>
      <c r="E626" s="21">
        <v>92.936000000000007</v>
      </c>
      <c r="F626" s="21" t="s">
        <v>136</v>
      </c>
      <c r="G626" s="21">
        <v>5.24</v>
      </c>
      <c r="H626" s="21">
        <v>87.695999999999998</v>
      </c>
      <c r="I626">
        <f t="shared" si="72"/>
        <v>2.6349999999999998</v>
      </c>
      <c r="J626">
        <f t="shared" si="73"/>
        <v>4.585</v>
      </c>
      <c r="K626">
        <f t="shared" si="74"/>
        <v>88.350999999999999</v>
      </c>
      <c r="L626">
        <f t="shared" si="75"/>
        <v>90.301000000000002</v>
      </c>
      <c r="M626">
        <f t="shared" si="76"/>
        <v>1.9500000000000028</v>
      </c>
      <c r="N626">
        <f t="shared" si="77"/>
        <v>85.425999999999988</v>
      </c>
      <c r="O626">
        <f t="shared" si="78"/>
        <v>93.225999999999999</v>
      </c>
      <c r="P626" t="str">
        <f t="shared" si="79"/>
        <v/>
      </c>
    </row>
    <row r="627" spans="1:16">
      <c r="A627" s="21" t="s">
        <v>25</v>
      </c>
      <c r="B627" s="21" t="s">
        <v>74</v>
      </c>
      <c r="C627" s="21" t="s">
        <v>75</v>
      </c>
      <c r="D627" s="22">
        <v>41044</v>
      </c>
      <c r="E627" s="21">
        <v>92.936000000000007</v>
      </c>
      <c r="F627" s="21" t="s">
        <v>136</v>
      </c>
      <c r="G627" s="21">
        <v>4.8499999999999996</v>
      </c>
      <c r="H627" s="21">
        <v>88.085999999999999</v>
      </c>
      <c r="I627">
        <f t="shared" si="72"/>
        <v>2.6349999999999998</v>
      </c>
      <c r="J627">
        <f t="shared" si="73"/>
        <v>4.585</v>
      </c>
      <c r="K627">
        <f t="shared" si="74"/>
        <v>88.350999999999999</v>
      </c>
      <c r="L627">
        <f t="shared" si="75"/>
        <v>90.301000000000002</v>
      </c>
      <c r="M627">
        <f t="shared" si="76"/>
        <v>1.9500000000000028</v>
      </c>
      <c r="N627">
        <f t="shared" si="77"/>
        <v>85.425999999999988</v>
      </c>
      <c r="O627">
        <f t="shared" si="78"/>
        <v>93.225999999999999</v>
      </c>
      <c r="P627" t="str">
        <f t="shared" si="79"/>
        <v/>
      </c>
    </row>
    <row r="628" spans="1:16">
      <c r="A628" s="21" t="s">
        <v>25</v>
      </c>
      <c r="B628" s="21" t="s">
        <v>74</v>
      </c>
      <c r="C628" s="21" t="s">
        <v>75</v>
      </c>
      <c r="D628" s="22">
        <v>41066</v>
      </c>
      <c r="E628" s="21">
        <v>92.936000000000007</v>
      </c>
      <c r="F628" s="21" t="s">
        <v>136</v>
      </c>
      <c r="G628" s="21">
        <v>4.2300000000000004</v>
      </c>
      <c r="H628" s="21">
        <v>88.706000000000003</v>
      </c>
      <c r="I628">
        <f t="shared" si="72"/>
        <v>2.6349999999999998</v>
      </c>
      <c r="J628">
        <f t="shared" si="73"/>
        <v>4.585</v>
      </c>
      <c r="K628">
        <f t="shared" si="74"/>
        <v>88.350999999999999</v>
      </c>
      <c r="L628">
        <f t="shared" si="75"/>
        <v>90.301000000000002</v>
      </c>
      <c r="M628">
        <f t="shared" si="76"/>
        <v>1.9500000000000028</v>
      </c>
      <c r="N628">
        <f t="shared" si="77"/>
        <v>85.425999999999988</v>
      </c>
      <c r="O628">
        <f t="shared" si="78"/>
        <v>93.225999999999999</v>
      </c>
      <c r="P628" t="str">
        <f t="shared" si="79"/>
        <v/>
      </c>
    </row>
    <row r="629" spans="1:16">
      <c r="A629" s="21" t="s">
        <v>25</v>
      </c>
      <c r="B629" s="21" t="s">
        <v>74</v>
      </c>
      <c r="C629" s="21" t="s">
        <v>75</v>
      </c>
      <c r="D629" s="22">
        <v>41095</v>
      </c>
      <c r="E629" s="21">
        <v>92.936000000000007</v>
      </c>
      <c r="F629" s="21" t="s">
        <v>136</v>
      </c>
      <c r="G629" s="21">
        <v>2.6</v>
      </c>
      <c r="H629" s="21">
        <v>90.335999999999999</v>
      </c>
      <c r="I629">
        <f t="shared" si="72"/>
        <v>2.6349999999999998</v>
      </c>
      <c r="J629">
        <f t="shared" si="73"/>
        <v>4.585</v>
      </c>
      <c r="K629">
        <f t="shared" si="74"/>
        <v>88.350999999999999</v>
      </c>
      <c r="L629">
        <f t="shared" si="75"/>
        <v>90.301000000000002</v>
      </c>
      <c r="M629">
        <f t="shared" si="76"/>
        <v>1.9500000000000028</v>
      </c>
      <c r="N629">
        <f t="shared" si="77"/>
        <v>85.425999999999988</v>
      </c>
      <c r="O629">
        <f t="shared" si="78"/>
        <v>93.225999999999999</v>
      </c>
      <c r="P629" t="str">
        <f t="shared" si="79"/>
        <v/>
      </c>
    </row>
    <row r="630" spans="1:16">
      <c r="A630" s="21" t="s">
        <v>25</v>
      </c>
      <c r="B630" s="21" t="s">
        <v>74</v>
      </c>
      <c r="C630" s="21" t="s">
        <v>75</v>
      </c>
      <c r="D630" s="22">
        <v>41142</v>
      </c>
      <c r="E630" s="21">
        <v>92.936000000000007</v>
      </c>
      <c r="F630" s="21" t="s">
        <v>136</v>
      </c>
      <c r="G630" s="21">
        <v>1.85</v>
      </c>
      <c r="H630" s="21">
        <v>91.085999999999999</v>
      </c>
      <c r="I630">
        <f t="shared" si="72"/>
        <v>2.6349999999999998</v>
      </c>
      <c r="J630">
        <f t="shared" si="73"/>
        <v>4.585</v>
      </c>
      <c r="K630">
        <f t="shared" si="74"/>
        <v>88.350999999999999</v>
      </c>
      <c r="L630">
        <f t="shared" si="75"/>
        <v>90.301000000000002</v>
      </c>
      <c r="M630">
        <f t="shared" si="76"/>
        <v>1.9500000000000028</v>
      </c>
      <c r="N630">
        <f t="shared" si="77"/>
        <v>85.425999999999988</v>
      </c>
      <c r="O630">
        <f t="shared" si="78"/>
        <v>93.225999999999999</v>
      </c>
      <c r="P630" t="str">
        <f t="shared" si="79"/>
        <v/>
      </c>
    </row>
    <row r="631" spans="1:16">
      <c r="A631" s="21" t="s">
        <v>25</v>
      </c>
      <c r="B631" s="21" t="s">
        <v>74</v>
      </c>
      <c r="C631" s="21" t="s">
        <v>75</v>
      </c>
      <c r="D631" s="22">
        <v>41163</v>
      </c>
      <c r="E631" s="21">
        <v>92.936000000000007</v>
      </c>
      <c r="F631" s="21" t="s">
        <v>136</v>
      </c>
      <c r="G631" s="21">
        <v>2.15</v>
      </c>
      <c r="H631" s="21">
        <v>90.786000000000001</v>
      </c>
      <c r="I631">
        <f t="shared" si="72"/>
        <v>2.6349999999999998</v>
      </c>
      <c r="J631">
        <f t="shared" si="73"/>
        <v>4.585</v>
      </c>
      <c r="K631">
        <f t="shared" si="74"/>
        <v>88.350999999999999</v>
      </c>
      <c r="L631">
        <f t="shared" si="75"/>
        <v>90.301000000000002</v>
      </c>
      <c r="M631">
        <f t="shared" si="76"/>
        <v>1.9500000000000028</v>
      </c>
      <c r="N631">
        <f t="shared" si="77"/>
        <v>85.425999999999988</v>
      </c>
      <c r="O631">
        <f t="shared" si="78"/>
        <v>93.225999999999999</v>
      </c>
      <c r="P631" t="str">
        <f t="shared" si="79"/>
        <v/>
      </c>
    </row>
    <row r="632" spans="1:16">
      <c r="A632" s="21" t="s">
        <v>25</v>
      </c>
      <c r="B632" s="21" t="s">
        <v>74</v>
      </c>
      <c r="C632" s="21" t="s">
        <v>75</v>
      </c>
      <c r="D632" s="22">
        <v>41206</v>
      </c>
      <c r="E632" s="21">
        <v>92.936000000000007</v>
      </c>
      <c r="F632" s="21" t="s">
        <v>136</v>
      </c>
      <c r="G632" s="21">
        <v>3.35</v>
      </c>
      <c r="H632" s="21">
        <v>89.585999999999999</v>
      </c>
      <c r="I632">
        <f t="shared" si="72"/>
        <v>2.6349999999999998</v>
      </c>
      <c r="J632">
        <f t="shared" si="73"/>
        <v>4.585</v>
      </c>
      <c r="K632">
        <f t="shared" si="74"/>
        <v>88.350999999999999</v>
      </c>
      <c r="L632">
        <f t="shared" si="75"/>
        <v>90.301000000000002</v>
      </c>
      <c r="M632">
        <f t="shared" si="76"/>
        <v>1.9500000000000028</v>
      </c>
      <c r="N632">
        <f t="shared" si="77"/>
        <v>85.425999999999988</v>
      </c>
      <c r="O632">
        <f t="shared" si="78"/>
        <v>93.225999999999999</v>
      </c>
      <c r="P632" t="str">
        <f t="shared" si="79"/>
        <v/>
      </c>
    </row>
    <row r="633" spans="1:16">
      <c r="A633" s="21" t="s">
        <v>25</v>
      </c>
      <c r="B633" s="21" t="s">
        <v>74</v>
      </c>
      <c r="C633" s="21" t="s">
        <v>75</v>
      </c>
      <c r="D633" s="22">
        <v>41242</v>
      </c>
      <c r="E633" s="21">
        <v>92.936000000000007</v>
      </c>
      <c r="F633" s="21" t="s">
        <v>136</v>
      </c>
      <c r="G633" s="21">
        <v>3.85</v>
      </c>
      <c r="H633" s="21">
        <v>89.085999999999999</v>
      </c>
      <c r="I633">
        <f t="shared" si="72"/>
        <v>2.6349999999999998</v>
      </c>
      <c r="J633">
        <f t="shared" si="73"/>
        <v>4.585</v>
      </c>
      <c r="K633">
        <f t="shared" si="74"/>
        <v>88.350999999999999</v>
      </c>
      <c r="L633">
        <f t="shared" si="75"/>
        <v>90.301000000000002</v>
      </c>
      <c r="M633">
        <f t="shared" si="76"/>
        <v>1.9500000000000028</v>
      </c>
      <c r="N633">
        <f t="shared" si="77"/>
        <v>85.425999999999988</v>
      </c>
      <c r="O633">
        <f t="shared" si="78"/>
        <v>93.225999999999999</v>
      </c>
      <c r="P633" t="str">
        <f t="shared" si="79"/>
        <v/>
      </c>
    </row>
    <row r="634" spans="1:16">
      <c r="A634" s="21" t="s">
        <v>25</v>
      </c>
      <c r="B634" s="21" t="s">
        <v>74</v>
      </c>
      <c r="C634" s="21" t="s">
        <v>75</v>
      </c>
      <c r="D634" s="22">
        <v>41262</v>
      </c>
      <c r="E634" s="21">
        <v>92.936000000000007</v>
      </c>
      <c r="F634" s="21" t="s">
        <v>136</v>
      </c>
      <c r="G634" s="21">
        <v>4.0999999999999996</v>
      </c>
      <c r="H634" s="21">
        <v>88.835999999999999</v>
      </c>
      <c r="I634">
        <f t="shared" si="72"/>
        <v>2.6349999999999998</v>
      </c>
      <c r="J634">
        <f t="shared" si="73"/>
        <v>4.585</v>
      </c>
      <c r="K634">
        <f t="shared" si="74"/>
        <v>88.350999999999999</v>
      </c>
      <c r="L634">
        <f t="shared" si="75"/>
        <v>90.301000000000002</v>
      </c>
      <c r="M634">
        <f t="shared" si="76"/>
        <v>1.9500000000000028</v>
      </c>
      <c r="N634">
        <f t="shared" si="77"/>
        <v>85.425999999999988</v>
      </c>
      <c r="O634">
        <f t="shared" si="78"/>
        <v>93.225999999999999</v>
      </c>
      <c r="P634" t="str">
        <f t="shared" si="79"/>
        <v/>
      </c>
    </row>
    <row r="635" spans="1:16">
      <c r="A635" s="21" t="s">
        <v>25</v>
      </c>
      <c r="B635" s="21" t="s">
        <v>74</v>
      </c>
      <c r="C635" s="21" t="s">
        <v>75</v>
      </c>
      <c r="D635" s="22">
        <v>41288</v>
      </c>
      <c r="E635" s="21">
        <v>92.936000000000007</v>
      </c>
      <c r="F635" s="21" t="s">
        <v>136</v>
      </c>
      <c r="G635" s="21">
        <v>4.24</v>
      </c>
      <c r="H635" s="21">
        <v>88.695999999999998</v>
      </c>
      <c r="I635">
        <f t="shared" si="72"/>
        <v>2.6349999999999998</v>
      </c>
      <c r="J635">
        <f t="shared" si="73"/>
        <v>4.585</v>
      </c>
      <c r="K635">
        <f t="shared" si="74"/>
        <v>88.350999999999999</v>
      </c>
      <c r="L635">
        <f t="shared" si="75"/>
        <v>90.301000000000002</v>
      </c>
      <c r="M635">
        <f t="shared" si="76"/>
        <v>1.9500000000000028</v>
      </c>
      <c r="N635">
        <f t="shared" si="77"/>
        <v>85.425999999999988</v>
      </c>
      <c r="O635">
        <f t="shared" si="78"/>
        <v>93.225999999999999</v>
      </c>
      <c r="P635" t="str">
        <f t="shared" si="79"/>
        <v/>
      </c>
    </row>
    <row r="636" spans="1:16">
      <c r="A636" s="21" t="s">
        <v>25</v>
      </c>
      <c r="B636" s="21" t="s">
        <v>74</v>
      </c>
      <c r="C636" s="21" t="s">
        <v>75</v>
      </c>
      <c r="D636" s="22">
        <v>41312</v>
      </c>
      <c r="E636" s="21">
        <v>92.936000000000007</v>
      </c>
      <c r="F636" s="21" t="s">
        <v>136</v>
      </c>
      <c r="G636" s="21">
        <v>4.5999999999999996</v>
      </c>
      <c r="H636" s="21">
        <v>88.335999999999999</v>
      </c>
      <c r="I636">
        <f t="shared" si="72"/>
        <v>2.6349999999999998</v>
      </c>
      <c r="J636">
        <f t="shared" si="73"/>
        <v>4.585</v>
      </c>
      <c r="K636">
        <f t="shared" si="74"/>
        <v>88.350999999999999</v>
      </c>
      <c r="L636">
        <f t="shared" si="75"/>
        <v>90.301000000000002</v>
      </c>
      <c r="M636">
        <f t="shared" si="76"/>
        <v>1.9500000000000028</v>
      </c>
      <c r="N636">
        <f t="shared" si="77"/>
        <v>85.425999999999988</v>
      </c>
      <c r="O636">
        <f t="shared" si="78"/>
        <v>93.225999999999999</v>
      </c>
      <c r="P636" t="str">
        <f t="shared" si="79"/>
        <v/>
      </c>
    </row>
    <row r="637" spans="1:16">
      <c r="A637" s="21" t="s">
        <v>25</v>
      </c>
      <c r="B637" s="21" t="s">
        <v>74</v>
      </c>
      <c r="C637" s="21" t="s">
        <v>75</v>
      </c>
      <c r="D637" s="22">
        <v>41360</v>
      </c>
      <c r="E637" s="21">
        <v>92.936000000000007</v>
      </c>
      <c r="F637" s="21" t="s">
        <v>136</v>
      </c>
      <c r="G637" s="21">
        <v>4.8</v>
      </c>
      <c r="H637" s="21">
        <v>88.135999999999996</v>
      </c>
      <c r="I637">
        <f t="shared" si="72"/>
        <v>2.6349999999999998</v>
      </c>
      <c r="J637">
        <f t="shared" si="73"/>
        <v>4.585</v>
      </c>
      <c r="K637">
        <f t="shared" si="74"/>
        <v>88.350999999999999</v>
      </c>
      <c r="L637">
        <f t="shared" si="75"/>
        <v>90.301000000000002</v>
      </c>
      <c r="M637">
        <f t="shared" si="76"/>
        <v>1.9500000000000028</v>
      </c>
      <c r="N637">
        <f t="shared" si="77"/>
        <v>85.425999999999988</v>
      </c>
      <c r="O637">
        <f t="shared" si="78"/>
        <v>93.225999999999999</v>
      </c>
      <c r="P637" t="str">
        <f t="shared" si="79"/>
        <v/>
      </c>
    </row>
    <row r="638" spans="1:16">
      <c r="A638" s="21" t="s">
        <v>25</v>
      </c>
      <c r="B638" s="21" t="s">
        <v>74</v>
      </c>
      <c r="C638" s="21" t="s">
        <v>75</v>
      </c>
      <c r="D638" s="22">
        <v>41382</v>
      </c>
      <c r="E638" s="21">
        <v>92.936000000000007</v>
      </c>
      <c r="F638" s="21" t="s">
        <v>136</v>
      </c>
      <c r="G638" s="21">
        <v>4.7300000000000004</v>
      </c>
      <c r="H638" s="21">
        <v>88.206000000000003</v>
      </c>
      <c r="I638">
        <f t="shared" si="72"/>
        <v>2.6349999999999998</v>
      </c>
      <c r="J638">
        <f t="shared" si="73"/>
        <v>4.585</v>
      </c>
      <c r="K638">
        <f t="shared" si="74"/>
        <v>88.350999999999999</v>
      </c>
      <c r="L638">
        <f t="shared" si="75"/>
        <v>90.301000000000002</v>
      </c>
      <c r="M638">
        <f t="shared" si="76"/>
        <v>1.9500000000000028</v>
      </c>
      <c r="N638">
        <f t="shared" si="77"/>
        <v>85.425999999999988</v>
      </c>
      <c r="O638">
        <f t="shared" si="78"/>
        <v>93.225999999999999</v>
      </c>
      <c r="P638" t="str">
        <f t="shared" si="79"/>
        <v/>
      </c>
    </row>
    <row r="639" spans="1:16">
      <c r="A639" s="21" t="s">
        <v>25</v>
      </c>
      <c r="B639" s="21" t="s">
        <v>74</v>
      </c>
      <c r="C639" s="21" t="s">
        <v>75</v>
      </c>
      <c r="D639" s="22">
        <v>41400</v>
      </c>
      <c r="E639" s="21">
        <v>92.936000000000007</v>
      </c>
      <c r="F639" s="21" t="s">
        <v>136</v>
      </c>
      <c r="G639" s="21">
        <v>4.68</v>
      </c>
      <c r="H639" s="21">
        <v>88.256</v>
      </c>
      <c r="I639">
        <f t="shared" si="72"/>
        <v>2.6349999999999998</v>
      </c>
      <c r="J639">
        <f t="shared" si="73"/>
        <v>4.585</v>
      </c>
      <c r="K639">
        <f t="shared" si="74"/>
        <v>88.350999999999999</v>
      </c>
      <c r="L639">
        <f t="shared" si="75"/>
        <v>90.301000000000002</v>
      </c>
      <c r="M639">
        <f t="shared" si="76"/>
        <v>1.9500000000000028</v>
      </c>
      <c r="N639">
        <f t="shared" si="77"/>
        <v>85.425999999999988</v>
      </c>
      <c r="O639">
        <f t="shared" si="78"/>
        <v>93.225999999999999</v>
      </c>
      <c r="P639" t="str">
        <f t="shared" si="79"/>
        <v/>
      </c>
    </row>
    <row r="640" spans="1:16">
      <c r="A640" s="21" t="s">
        <v>25</v>
      </c>
      <c r="B640" s="21" t="s">
        <v>74</v>
      </c>
      <c r="C640" s="21" t="s">
        <v>75</v>
      </c>
      <c r="D640" s="22">
        <v>41435</v>
      </c>
      <c r="E640" s="21">
        <v>92.936000000000007</v>
      </c>
      <c r="F640" s="21" t="s">
        <v>136</v>
      </c>
      <c r="G640" s="21">
        <v>4</v>
      </c>
      <c r="H640" s="21">
        <v>88.936000000000007</v>
      </c>
      <c r="I640">
        <f t="shared" si="72"/>
        <v>2.6349999999999998</v>
      </c>
      <c r="J640">
        <f t="shared" si="73"/>
        <v>4.585</v>
      </c>
      <c r="K640">
        <f t="shared" si="74"/>
        <v>88.350999999999999</v>
      </c>
      <c r="L640">
        <f t="shared" si="75"/>
        <v>90.301000000000002</v>
      </c>
      <c r="M640">
        <f t="shared" si="76"/>
        <v>1.9500000000000028</v>
      </c>
      <c r="N640">
        <f t="shared" si="77"/>
        <v>85.425999999999988</v>
      </c>
      <c r="O640">
        <f t="shared" si="78"/>
        <v>93.225999999999999</v>
      </c>
      <c r="P640" t="str">
        <f t="shared" si="79"/>
        <v/>
      </c>
    </row>
    <row r="641" spans="1:16">
      <c r="A641" s="21" t="s">
        <v>25</v>
      </c>
      <c r="B641" s="21" t="s">
        <v>74</v>
      </c>
      <c r="C641" s="21" t="s">
        <v>75</v>
      </c>
      <c r="D641" s="22">
        <v>41470</v>
      </c>
      <c r="E641" s="21">
        <v>92.936000000000007</v>
      </c>
      <c r="F641" s="21" t="s">
        <v>136</v>
      </c>
      <c r="G641" s="21">
        <v>2.78</v>
      </c>
      <c r="H641" s="21">
        <v>90.156000000000006</v>
      </c>
      <c r="I641">
        <f t="shared" si="72"/>
        <v>2.6349999999999998</v>
      </c>
      <c r="J641">
        <f t="shared" si="73"/>
        <v>4.585</v>
      </c>
      <c r="K641">
        <f t="shared" si="74"/>
        <v>88.350999999999999</v>
      </c>
      <c r="L641">
        <f t="shared" si="75"/>
        <v>90.301000000000002</v>
      </c>
      <c r="M641">
        <f t="shared" si="76"/>
        <v>1.9500000000000028</v>
      </c>
      <c r="N641">
        <f t="shared" si="77"/>
        <v>85.425999999999988</v>
      </c>
      <c r="O641">
        <f t="shared" si="78"/>
        <v>93.225999999999999</v>
      </c>
      <c r="P641" t="str">
        <f t="shared" si="79"/>
        <v/>
      </c>
    </row>
    <row r="642" spans="1:16">
      <c r="A642" s="21" t="s">
        <v>25</v>
      </c>
      <c r="B642" s="21" t="s">
        <v>74</v>
      </c>
      <c r="C642" s="21" t="s">
        <v>75</v>
      </c>
      <c r="D642" s="22">
        <v>41506</v>
      </c>
      <c r="E642" s="21">
        <v>92.936000000000007</v>
      </c>
      <c r="F642" s="21" t="s">
        <v>136</v>
      </c>
      <c r="G642" s="21">
        <v>1.97</v>
      </c>
      <c r="H642" s="21">
        <v>90.965999999999994</v>
      </c>
      <c r="I642">
        <f t="shared" si="72"/>
        <v>2.6349999999999998</v>
      </c>
      <c r="J642">
        <f t="shared" si="73"/>
        <v>4.585</v>
      </c>
      <c r="K642">
        <f t="shared" si="74"/>
        <v>88.350999999999999</v>
      </c>
      <c r="L642">
        <f t="shared" si="75"/>
        <v>90.301000000000002</v>
      </c>
      <c r="M642">
        <f t="shared" si="76"/>
        <v>1.9500000000000028</v>
      </c>
      <c r="N642">
        <f t="shared" si="77"/>
        <v>85.425999999999988</v>
      </c>
      <c r="O642">
        <f t="shared" si="78"/>
        <v>93.225999999999999</v>
      </c>
      <c r="P642" t="str">
        <f t="shared" si="79"/>
        <v/>
      </c>
    </row>
    <row r="643" spans="1:16">
      <c r="A643" s="21" t="s">
        <v>25</v>
      </c>
      <c r="B643" s="21" t="s">
        <v>74</v>
      </c>
      <c r="C643" s="21" t="s">
        <v>75</v>
      </c>
      <c r="D643" s="22">
        <v>41535</v>
      </c>
      <c r="E643" s="21">
        <v>92.936000000000007</v>
      </c>
      <c r="F643" s="21" t="s">
        <v>136</v>
      </c>
      <c r="G643" s="21">
        <v>2.4700000000000002</v>
      </c>
      <c r="H643" s="21">
        <v>90.465999999999994</v>
      </c>
      <c r="I643">
        <f t="shared" ref="I643:I706" si="80">VLOOKUP($C643,$U$1:$Y$42,2,FALSE)</f>
        <v>2.6349999999999998</v>
      </c>
      <c r="J643">
        <f t="shared" ref="J643:J706" si="81">VLOOKUP($C643,$U$1:$Y$42,3,FALSE)</f>
        <v>4.585</v>
      </c>
      <c r="K643">
        <f t="shared" ref="K643:K706" si="82">VLOOKUP($C643,$U$1:$Y$42,4,FALSE)</f>
        <v>88.350999999999999</v>
      </c>
      <c r="L643">
        <f t="shared" ref="L643:L706" si="83">VLOOKUP($C643,$U$1:$Y$42,5,FALSE)</f>
        <v>90.301000000000002</v>
      </c>
      <c r="M643">
        <f t="shared" ref="M643:M706" si="84">L643-K643</f>
        <v>1.9500000000000028</v>
      </c>
      <c r="N643">
        <f t="shared" ref="N643:N706" si="85">K643-M643*1.5</f>
        <v>85.425999999999988</v>
      </c>
      <c r="O643">
        <f t="shared" ref="O643:O706" si="86">L643+M643*1.5</f>
        <v>93.225999999999999</v>
      </c>
      <c r="P643" t="str">
        <f t="shared" ref="P643:P706" si="87">IF(OR(H643&lt;N643,H643&gt;O643), "OUTLIER", "")</f>
        <v/>
      </c>
    </row>
    <row r="644" spans="1:16">
      <c r="A644" s="21" t="s">
        <v>25</v>
      </c>
      <c r="B644" s="21" t="s">
        <v>74</v>
      </c>
      <c r="C644" s="21" t="s">
        <v>75</v>
      </c>
      <c r="D644" s="22">
        <v>41565</v>
      </c>
      <c r="E644" s="21">
        <v>92.936000000000007</v>
      </c>
      <c r="F644" s="21" t="s">
        <v>136</v>
      </c>
      <c r="G644" s="21">
        <v>4.0999999999999996</v>
      </c>
      <c r="H644" s="21">
        <v>88.835999999999999</v>
      </c>
      <c r="I644">
        <f t="shared" si="80"/>
        <v>2.6349999999999998</v>
      </c>
      <c r="J644">
        <f t="shared" si="81"/>
        <v>4.585</v>
      </c>
      <c r="K644">
        <f t="shared" si="82"/>
        <v>88.350999999999999</v>
      </c>
      <c r="L644">
        <f t="shared" si="83"/>
        <v>90.301000000000002</v>
      </c>
      <c r="M644">
        <f t="shared" si="84"/>
        <v>1.9500000000000028</v>
      </c>
      <c r="N644">
        <f t="shared" si="85"/>
        <v>85.425999999999988</v>
      </c>
      <c r="O644">
        <f t="shared" si="86"/>
        <v>93.225999999999999</v>
      </c>
      <c r="P644" t="str">
        <f t="shared" si="87"/>
        <v/>
      </c>
    </row>
    <row r="645" spans="1:16">
      <c r="A645" s="21" t="s">
        <v>25</v>
      </c>
      <c r="B645" s="21" t="s">
        <v>74</v>
      </c>
      <c r="C645" s="21" t="s">
        <v>75</v>
      </c>
      <c r="D645" s="22">
        <v>41582</v>
      </c>
      <c r="E645" s="21">
        <v>92.936000000000007</v>
      </c>
      <c r="F645" s="21" t="s">
        <v>136</v>
      </c>
      <c r="G645" s="21">
        <v>3.47</v>
      </c>
      <c r="H645" s="21">
        <v>89.465999999999994</v>
      </c>
      <c r="I645">
        <f t="shared" si="80"/>
        <v>2.6349999999999998</v>
      </c>
      <c r="J645">
        <f t="shared" si="81"/>
        <v>4.585</v>
      </c>
      <c r="K645">
        <f t="shared" si="82"/>
        <v>88.350999999999999</v>
      </c>
      <c r="L645">
        <f t="shared" si="83"/>
        <v>90.301000000000002</v>
      </c>
      <c r="M645">
        <f t="shared" si="84"/>
        <v>1.9500000000000028</v>
      </c>
      <c r="N645">
        <f t="shared" si="85"/>
        <v>85.425999999999988</v>
      </c>
      <c r="O645">
        <f t="shared" si="86"/>
        <v>93.225999999999999</v>
      </c>
      <c r="P645" t="str">
        <f t="shared" si="87"/>
        <v/>
      </c>
    </row>
    <row r="646" spans="1:16">
      <c r="A646" s="21" t="s">
        <v>25</v>
      </c>
      <c r="B646" s="21" t="s">
        <v>74</v>
      </c>
      <c r="C646" s="21" t="s">
        <v>75</v>
      </c>
      <c r="D646" s="22">
        <v>41610</v>
      </c>
      <c r="E646" s="21">
        <v>92.936000000000007</v>
      </c>
      <c r="F646" s="21" t="s">
        <v>136</v>
      </c>
      <c r="G646" s="21">
        <v>4</v>
      </c>
      <c r="H646" s="21">
        <v>88.936000000000007</v>
      </c>
      <c r="I646">
        <f t="shared" si="80"/>
        <v>2.6349999999999998</v>
      </c>
      <c r="J646">
        <f t="shared" si="81"/>
        <v>4.585</v>
      </c>
      <c r="K646">
        <f t="shared" si="82"/>
        <v>88.350999999999999</v>
      </c>
      <c r="L646">
        <f t="shared" si="83"/>
        <v>90.301000000000002</v>
      </c>
      <c r="M646">
        <f t="shared" si="84"/>
        <v>1.9500000000000028</v>
      </c>
      <c r="N646">
        <f t="shared" si="85"/>
        <v>85.425999999999988</v>
      </c>
      <c r="O646">
        <f t="shared" si="86"/>
        <v>93.225999999999999</v>
      </c>
      <c r="P646" t="str">
        <f t="shared" si="87"/>
        <v/>
      </c>
    </row>
    <row r="647" spans="1:16">
      <c r="A647" s="21" t="s">
        <v>25</v>
      </c>
      <c r="B647" s="21" t="s">
        <v>74</v>
      </c>
      <c r="C647" s="21" t="s">
        <v>75</v>
      </c>
      <c r="D647" s="22">
        <v>41654</v>
      </c>
      <c r="E647" s="21">
        <v>92.936000000000007</v>
      </c>
      <c r="F647" s="21" t="s">
        <v>136</v>
      </c>
      <c r="G647" s="21">
        <v>4.3099999999999996</v>
      </c>
      <c r="H647" s="21">
        <v>88.626000000000005</v>
      </c>
      <c r="I647">
        <f t="shared" si="80"/>
        <v>2.6349999999999998</v>
      </c>
      <c r="J647">
        <f t="shared" si="81"/>
        <v>4.585</v>
      </c>
      <c r="K647">
        <f t="shared" si="82"/>
        <v>88.350999999999999</v>
      </c>
      <c r="L647">
        <f t="shared" si="83"/>
        <v>90.301000000000002</v>
      </c>
      <c r="M647">
        <f t="shared" si="84"/>
        <v>1.9500000000000028</v>
      </c>
      <c r="N647">
        <f t="shared" si="85"/>
        <v>85.425999999999988</v>
      </c>
      <c r="O647">
        <f t="shared" si="86"/>
        <v>93.225999999999999</v>
      </c>
      <c r="P647" t="str">
        <f t="shared" si="87"/>
        <v/>
      </c>
    </row>
    <row r="648" spans="1:16">
      <c r="A648" s="21" t="s">
        <v>25</v>
      </c>
      <c r="B648" s="21" t="s">
        <v>74</v>
      </c>
      <c r="C648" s="21" t="s">
        <v>75</v>
      </c>
      <c r="D648" s="22">
        <v>41680</v>
      </c>
      <c r="E648" s="21">
        <v>92.936000000000007</v>
      </c>
      <c r="F648" s="21" t="s">
        <v>136</v>
      </c>
      <c r="G648" s="21">
        <v>4.0599999999999996</v>
      </c>
      <c r="H648" s="21">
        <v>88.876000000000005</v>
      </c>
      <c r="I648">
        <f t="shared" si="80"/>
        <v>2.6349999999999998</v>
      </c>
      <c r="J648">
        <f t="shared" si="81"/>
        <v>4.585</v>
      </c>
      <c r="K648">
        <f t="shared" si="82"/>
        <v>88.350999999999999</v>
      </c>
      <c r="L648">
        <f t="shared" si="83"/>
        <v>90.301000000000002</v>
      </c>
      <c r="M648">
        <f t="shared" si="84"/>
        <v>1.9500000000000028</v>
      </c>
      <c r="N648">
        <f t="shared" si="85"/>
        <v>85.425999999999988</v>
      </c>
      <c r="O648">
        <f t="shared" si="86"/>
        <v>93.225999999999999</v>
      </c>
      <c r="P648" t="str">
        <f t="shared" si="87"/>
        <v/>
      </c>
    </row>
    <row r="649" spans="1:16">
      <c r="A649" s="21" t="s">
        <v>25</v>
      </c>
      <c r="B649" s="21" t="s">
        <v>74</v>
      </c>
      <c r="C649" s="21" t="s">
        <v>75</v>
      </c>
      <c r="D649" s="22">
        <v>41703</v>
      </c>
      <c r="E649" s="21">
        <v>92.936000000000007</v>
      </c>
      <c r="F649" s="21" t="s">
        <v>136</v>
      </c>
      <c r="G649" s="21">
        <v>3.9</v>
      </c>
      <c r="H649" s="21">
        <v>89.036000000000001</v>
      </c>
      <c r="I649">
        <f t="shared" si="80"/>
        <v>2.6349999999999998</v>
      </c>
      <c r="J649">
        <f t="shared" si="81"/>
        <v>4.585</v>
      </c>
      <c r="K649">
        <f t="shared" si="82"/>
        <v>88.350999999999999</v>
      </c>
      <c r="L649">
        <f t="shared" si="83"/>
        <v>90.301000000000002</v>
      </c>
      <c r="M649">
        <f t="shared" si="84"/>
        <v>1.9500000000000028</v>
      </c>
      <c r="N649">
        <f t="shared" si="85"/>
        <v>85.425999999999988</v>
      </c>
      <c r="O649">
        <f t="shared" si="86"/>
        <v>93.225999999999999</v>
      </c>
      <c r="P649" t="str">
        <f t="shared" si="87"/>
        <v/>
      </c>
    </row>
    <row r="650" spans="1:16">
      <c r="A650" s="21" t="s">
        <v>25</v>
      </c>
      <c r="B650" s="21" t="s">
        <v>74</v>
      </c>
      <c r="C650" s="21" t="s">
        <v>75</v>
      </c>
      <c r="D650" s="22">
        <v>41730</v>
      </c>
      <c r="E650" s="21">
        <v>92.936000000000007</v>
      </c>
      <c r="F650" s="21" t="s">
        <v>136</v>
      </c>
      <c r="G650" s="21">
        <v>4.09</v>
      </c>
      <c r="H650" s="21">
        <v>88.846000000000004</v>
      </c>
      <c r="I650">
        <f t="shared" si="80"/>
        <v>2.6349999999999998</v>
      </c>
      <c r="J650">
        <f t="shared" si="81"/>
        <v>4.585</v>
      </c>
      <c r="K650">
        <f t="shared" si="82"/>
        <v>88.350999999999999</v>
      </c>
      <c r="L650">
        <f t="shared" si="83"/>
        <v>90.301000000000002</v>
      </c>
      <c r="M650">
        <f t="shared" si="84"/>
        <v>1.9500000000000028</v>
      </c>
      <c r="N650">
        <f t="shared" si="85"/>
        <v>85.425999999999988</v>
      </c>
      <c r="O650">
        <f t="shared" si="86"/>
        <v>93.225999999999999</v>
      </c>
      <c r="P650" t="str">
        <f t="shared" si="87"/>
        <v/>
      </c>
    </row>
    <row r="651" spans="1:16">
      <c r="A651" s="21" t="s">
        <v>25</v>
      </c>
      <c r="B651" s="21" t="s">
        <v>74</v>
      </c>
      <c r="C651" s="21" t="s">
        <v>75</v>
      </c>
      <c r="D651" s="22">
        <v>41765</v>
      </c>
      <c r="E651" s="21">
        <v>92.936000000000007</v>
      </c>
      <c r="F651" s="21" t="s">
        <v>136</v>
      </c>
      <c r="G651" s="21">
        <v>4.3499999999999996</v>
      </c>
      <c r="H651" s="21">
        <v>88.585999999999999</v>
      </c>
      <c r="I651">
        <f t="shared" si="80"/>
        <v>2.6349999999999998</v>
      </c>
      <c r="J651">
        <f t="shared" si="81"/>
        <v>4.585</v>
      </c>
      <c r="K651">
        <f t="shared" si="82"/>
        <v>88.350999999999999</v>
      </c>
      <c r="L651">
        <f t="shared" si="83"/>
        <v>90.301000000000002</v>
      </c>
      <c r="M651">
        <f t="shared" si="84"/>
        <v>1.9500000000000028</v>
      </c>
      <c r="N651">
        <f t="shared" si="85"/>
        <v>85.425999999999988</v>
      </c>
      <c r="O651">
        <f t="shared" si="86"/>
        <v>93.225999999999999</v>
      </c>
      <c r="P651" t="str">
        <f t="shared" si="87"/>
        <v/>
      </c>
    </row>
    <row r="652" spans="1:16">
      <c r="A652" s="21" t="s">
        <v>25</v>
      </c>
      <c r="B652" s="21" t="s">
        <v>74</v>
      </c>
      <c r="C652" s="21" t="s">
        <v>75</v>
      </c>
      <c r="D652" s="22">
        <v>41803</v>
      </c>
      <c r="E652" s="21">
        <v>92.936000000000007</v>
      </c>
      <c r="F652" s="21" t="s">
        <v>136</v>
      </c>
      <c r="G652" s="21">
        <v>3.23</v>
      </c>
      <c r="H652" s="21">
        <v>89.706000000000003</v>
      </c>
      <c r="I652">
        <f t="shared" si="80"/>
        <v>2.6349999999999998</v>
      </c>
      <c r="J652">
        <f t="shared" si="81"/>
        <v>4.585</v>
      </c>
      <c r="K652">
        <f t="shared" si="82"/>
        <v>88.350999999999999</v>
      </c>
      <c r="L652">
        <f t="shared" si="83"/>
        <v>90.301000000000002</v>
      </c>
      <c r="M652">
        <f t="shared" si="84"/>
        <v>1.9500000000000028</v>
      </c>
      <c r="N652">
        <f t="shared" si="85"/>
        <v>85.425999999999988</v>
      </c>
      <c r="O652">
        <f t="shared" si="86"/>
        <v>93.225999999999999</v>
      </c>
      <c r="P652" t="str">
        <f t="shared" si="87"/>
        <v/>
      </c>
    </row>
    <row r="653" spans="1:16">
      <c r="A653" s="21" t="s">
        <v>25</v>
      </c>
      <c r="B653" s="21" t="s">
        <v>74</v>
      </c>
      <c r="C653" s="21" t="s">
        <v>75</v>
      </c>
      <c r="D653" s="22">
        <v>41828</v>
      </c>
      <c r="E653" s="21">
        <v>92.936000000000007</v>
      </c>
      <c r="F653" s="21" t="s">
        <v>136</v>
      </c>
      <c r="G653" s="21">
        <v>2</v>
      </c>
      <c r="H653" s="21">
        <v>90.936000000000007</v>
      </c>
      <c r="I653">
        <f t="shared" si="80"/>
        <v>2.6349999999999998</v>
      </c>
      <c r="J653">
        <f t="shared" si="81"/>
        <v>4.585</v>
      </c>
      <c r="K653">
        <f t="shared" si="82"/>
        <v>88.350999999999999</v>
      </c>
      <c r="L653">
        <f t="shared" si="83"/>
        <v>90.301000000000002</v>
      </c>
      <c r="M653">
        <f t="shared" si="84"/>
        <v>1.9500000000000028</v>
      </c>
      <c r="N653">
        <f t="shared" si="85"/>
        <v>85.425999999999988</v>
      </c>
      <c r="O653">
        <f t="shared" si="86"/>
        <v>93.225999999999999</v>
      </c>
      <c r="P653" t="str">
        <f t="shared" si="87"/>
        <v/>
      </c>
    </row>
    <row r="654" spans="1:16">
      <c r="A654" s="21" t="s">
        <v>25</v>
      </c>
      <c r="B654" s="21" t="s">
        <v>74</v>
      </c>
      <c r="C654" s="21" t="s">
        <v>75</v>
      </c>
      <c r="D654" s="22">
        <v>41858</v>
      </c>
      <c r="E654" s="21">
        <v>92.936000000000007</v>
      </c>
      <c r="F654" s="21" t="s">
        <v>136</v>
      </c>
      <c r="G654" s="21">
        <v>1.74</v>
      </c>
      <c r="H654" s="21">
        <v>91.195999999999998</v>
      </c>
      <c r="I654">
        <f t="shared" si="80"/>
        <v>2.6349999999999998</v>
      </c>
      <c r="J654">
        <f t="shared" si="81"/>
        <v>4.585</v>
      </c>
      <c r="K654">
        <f t="shared" si="82"/>
        <v>88.350999999999999</v>
      </c>
      <c r="L654">
        <f t="shared" si="83"/>
        <v>90.301000000000002</v>
      </c>
      <c r="M654">
        <f t="shared" si="84"/>
        <v>1.9500000000000028</v>
      </c>
      <c r="N654">
        <f t="shared" si="85"/>
        <v>85.425999999999988</v>
      </c>
      <c r="O654">
        <f t="shared" si="86"/>
        <v>93.225999999999999</v>
      </c>
      <c r="P654" t="str">
        <f t="shared" si="87"/>
        <v/>
      </c>
    </row>
    <row r="655" spans="1:16">
      <c r="A655" s="21" t="s">
        <v>25</v>
      </c>
      <c r="B655" s="21" t="s">
        <v>74</v>
      </c>
      <c r="C655" s="21" t="s">
        <v>75</v>
      </c>
      <c r="D655" s="22">
        <v>41891</v>
      </c>
      <c r="E655" s="21">
        <v>92.936000000000007</v>
      </c>
      <c r="F655" s="21" t="s">
        <v>136</v>
      </c>
      <c r="G655" s="21">
        <v>2.15</v>
      </c>
      <c r="H655" s="21">
        <v>90.786000000000001</v>
      </c>
      <c r="I655">
        <f t="shared" si="80"/>
        <v>2.6349999999999998</v>
      </c>
      <c r="J655">
        <f t="shared" si="81"/>
        <v>4.585</v>
      </c>
      <c r="K655">
        <f t="shared" si="82"/>
        <v>88.350999999999999</v>
      </c>
      <c r="L655">
        <f t="shared" si="83"/>
        <v>90.301000000000002</v>
      </c>
      <c r="M655">
        <f t="shared" si="84"/>
        <v>1.9500000000000028</v>
      </c>
      <c r="N655">
        <f t="shared" si="85"/>
        <v>85.425999999999988</v>
      </c>
      <c r="O655">
        <f t="shared" si="86"/>
        <v>93.225999999999999</v>
      </c>
      <c r="P655" t="str">
        <f t="shared" si="87"/>
        <v/>
      </c>
    </row>
    <row r="656" spans="1:16">
      <c r="A656" s="21" t="s">
        <v>25</v>
      </c>
      <c r="B656" s="21" t="s">
        <v>74</v>
      </c>
      <c r="C656" s="21" t="s">
        <v>75</v>
      </c>
      <c r="D656" s="22">
        <v>41918</v>
      </c>
      <c r="E656" s="21">
        <v>92.936000000000007</v>
      </c>
      <c r="F656" s="21" t="s">
        <v>136</v>
      </c>
      <c r="G656" s="21">
        <v>2.77</v>
      </c>
      <c r="H656" s="21">
        <v>90.165999999999997</v>
      </c>
      <c r="I656">
        <f t="shared" si="80"/>
        <v>2.6349999999999998</v>
      </c>
      <c r="J656">
        <f t="shared" si="81"/>
        <v>4.585</v>
      </c>
      <c r="K656">
        <f t="shared" si="82"/>
        <v>88.350999999999999</v>
      </c>
      <c r="L656">
        <f t="shared" si="83"/>
        <v>90.301000000000002</v>
      </c>
      <c r="M656">
        <f t="shared" si="84"/>
        <v>1.9500000000000028</v>
      </c>
      <c r="N656">
        <f t="shared" si="85"/>
        <v>85.425999999999988</v>
      </c>
      <c r="O656">
        <f t="shared" si="86"/>
        <v>93.225999999999999</v>
      </c>
      <c r="P656" t="str">
        <f t="shared" si="87"/>
        <v/>
      </c>
    </row>
    <row r="657" spans="1:16">
      <c r="A657" s="21" t="s">
        <v>25</v>
      </c>
      <c r="B657" s="21" t="s">
        <v>74</v>
      </c>
      <c r="C657" s="21" t="s">
        <v>75</v>
      </c>
      <c r="D657" s="22">
        <v>41953</v>
      </c>
      <c r="E657" s="21">
        <v>92.936000000000007</v>
      </c>
      <c r="F657" s="21" t="s">
        <v>136</v>
      </c>
      <c r="G657" s="21">
        <v>3.53</v>
      </c>
      <c r="H657" s="21">
        <v>89.406000000000006</v>
      </c>
      <c r="I657">
        <f t="shared" si="80"/>
        <v>2.6349999999999998</v>
      </c>
      <c r="J657">
        <f t="shared" si="81"/>
        <v>4.585</v>
      </c>
      <c r="K657">
        <f t="shared" si="82"/>
        <v>88.350999999999999</v>
      </c>
      <c r="L657">
        <f t="shared" si="83"/>
        <v>90.301000000000002</v>
      </c>
      <c r="M657">
        <f t="shared" si="84"/>
        <v>1.9500000000000028</v>
      </c>
      <c r="N657">
        <f t="shared" si="85"/>
        <v>85.425999999999988</v>
      </c>
      <c r="O657">
        <f t="shared" si="86"/>
        <v>93.225999999999999</v>
      </c>
      <c r="P657" t="str">
        <f t="shared" si="87"/>
        <v/>
      </c>
    </row>
    <row r="658" spans="1:16">
      <c r="A658" s="21" t="s">
        <v>25</v>
      </c>
      <c r="B658" s="21" t="s">
        <v>74</v>
      </c>
      <c r="C658" s="21" t="s">
        <v>75</v>
      </c>
      <c r="D658" s="22">
        <v>41984</v>
      </c>
      <c r="E658" s="21">
        <v>92.936000000000007</v>
      </c>
      <c r="F658" s="21" t="s">
        <v>136</v>
      </c>
      <c r="G658" s="21">
        <v>3.56</v>
      </c>
      <c r="H658" s="21">
        <v>89.376000000000005</v>
      </c>
      <c r="I658">
        <f t="shared" si="80"/>
        <v>2.6349999999999998</v>
      </c>
      <c r="J658">
        <f t="shared" si="81"/>
        <v>4.585</v>
      </c>
      <c r="K658">
        <f t="shared" si="82"/>
        <v>88.350999999999999</v>
      </c>
      <c r="L658">
        <f t="shared" si="83"/>
        <v>90.301000000000002</v>
      </c>
      <c r="M658">
        <f t="shared" si="84"/>
        <v>1.9500000000000028</v>
      </c>
      <c r="N658">
        <f t="shared" si="85"/>
        <v>85.425999999999988</v>
      </c>
      <c r="O658">
        <f t="shared" si="86"/>
        <v>93.225999999999999</v>
      </c>
      <c r="P658" t="str">
        <f t="shared" si="87"/>
        <v/>
      </c>
    </row>
    <row r="659" spans="1:16">
      <c r="A659" s="21" t="s">
        <v>25</v>
      </c>
      <c r="B659" s="21" t="s">
        <v>74</v>
      </c>
      <c r="C659" s="21" t="s">
        <v>75</v>
      </c>
      <c r="D659" s="22">
        <v>42031</v>
      </c>
      <c r="E659" s="21">
        <v>92.936000000000007</v>
      </c>
      <c r="F659" s="21" t="s">
        <v>136</v>
      </c>
      <c r="G659" s="21">
        <v>4.24</v>
      </c>
      <c r="H659" s="21">
        <v>88.695999999999998</v>
      </c>
      <c r="I659">
        <f t="shared" si="80"/>
        <v>2.6349999999999998</v>
      </c>
      <c r="J659">
        <f t="shared" si="81"/>
        <v>4.585</v>
      </c>
      <c r="K659">
        <f t="shared" si="82"/>
        <v>88.350999999999999</v>
      </c>
      <c r="L659">
        <f t="shared" si="83"/>
        <v>90.301000000000002</v>
      </c>
      <c r="M659">
        <f t="shared" si="84"/>
        <v>1.9500000000000028</v>
      </c>
      <c r="N659">
        <f t="shared" si="85"/>
        <v>85.425999999999988</v>
      </c>
      <c r="O659">
        <f t="shared" si="86"/>
        <v>93.225999999999999</v>
      </c>
      <c r="P659" t="str">
        <f t="shared" si="87"/>
        <v/>
      </c>
    </row>
    <row r="660" spans="1:16">
      <c r="A660" s="21" t="s">
        <v>25</v>
      </c>
      <c r="B660" s="21" t="s">
        <v>74</v>
      </c>
      <c r="C660" s="21" t="s">
        <v>75</v>
      </c>
      <c r="D660" s="22">
        <v>42059</v>
      </c>
      <c r="E660" s="21">
        <v>92.936000000000007</v>
      </c>
      <c r="F660" s="21" t="s">
        <v>136</v>
      </c>
      <c r="G660" s="21">
        <v>4.51</v>
      </c>
      <c r="H660" s="21">
        <v>88.426000000000002</v>
      </c>
      <c r="I660">
        <f t="shared" si="80"/>
        <v>2.6349999999999998</v>
      </c>
      <c r="J660">
        <f t="shared" si="81"/>
        <v>4.585</v>
      </c>
      <c r="K660">
        <f t="shared" si="82"/>
        <v>88.350999999999999</v>
      </c>
      <c r="L660">
        <f t="shared" si="83"/>
        <v>90.301000000000002</v>
      </c>
      <c r="M660">
        <f t="shared" si="84"/>
        <v>1.9500000000000028</v>
      </c>
      <c r="N660">
        <f t="shared" si="85"/>
        <v>85.425999999999988</v>
      </c>
      <c r="O660">
        <f t="shared" si="86"/>
        <v>93.225999999999999</v>
      </c>
      <c r="P660" t="str">
        <f t="shared" si="87"/>
        <v/>
      </c>
    </row>
    <row r="661" spans="1:16">
      <c r="A661" s="21" t="s">
        <v>25</v>
      </c>
      <c r="B661" s="21" t="s">
        <v>74</v>
      </c>
      <c r="C661" s="21" t="s">
        <v>75</v>
      </c>
      <c r="D661" s="22">
        <v>42086</v>
      </c>
      <c r="E661" s="21">
        <v>92.936000000000007</v>
      </c>
      <c r="F661" s="21" t="s">
        <v>136</v>
      </c>
      <c r="G661" s="21">
        <v>4.71</v>
      </c>
      <c r="H661" s="21">
        <v>88.225999999999999</v>
      </c>
      <c r="I661">
        <f t="shared" si="80"/>
        <v>2.6349999999999998</v>
      </c>
      <c r="J661">
        <f t="shared" si="81"/>
        <v>4.585</v>
      </c>
      <c r="K661">
        <f t="shared" si="82"/>
        <v>88.350999999999999</v>
      </c>
      <c r="L661">
        <f t="shared" si="83"/>
        <v>90.301000000000002</v>
      </c>
      <c r="M661">
        <f t="shared" si="84"/>
        <v>1.9500000000000028</v>
      </c>
      <c r="N661">
        <f t="shared" si="85"/>
        <v>85.425999999999988</v>
      </c>
      <c r="O661">
        <f t="shared" si="86"/>
        <v>93.225999999999999</v>
      </c>
      <c r="P661" t="str">
        <f t="shared" si="87"/>
        <v/>
      </c>
    </row>
    <row r="662" spans="1:16">
      <c r="A662" s="21" t="s">
        <v>25</v>
      </c>
      <c r="B662" s="21" t="s">
        <v>74</v>
      </c>
      <c r="C662" s="21" t="s">
        <v>75</v>
      </c>
      <c r="D662" s="22">
        <v>42116</v>
      </c>
      <c r="E662" s="21">
        <v>92.936000000000007</v>
      </c>
      <c r="F662" s="21" t="s">
        <v>136</v>
      </c>
      <c r="G662" s="21">
        <v>4.96</v>
      </c>
      <c r="H662" s="21">
        <v>87.975999999999999</v>
      </c>
      <c r="I662">
        <f t="shared" si="80"/>
        <v>2.6349999999999998</v>
      </c>
      <c r="J662">
        <f t="shared" si="81"/>
        <v>4.585</v>
      </c>
      <c r="K662">
        <f t="shared" si="82"/>
        <v>88.350999999999999</v>
      </c>
      <c r="L662">
        <f t="shared" si="83"/>
        <v>90.301000000000002</v>
      </c>
      <c r="M662">
        <f t="shared" si="84"/>
        <v>1.9500000000000028</v>
      </c>
      <c r="N662">
        <f t="shared" si="85"/>
        <v>85.425999999999988</v>
      </c>
      <c r="O662">
        <f t="shared" si="86"/>
        <v>93.225999999999999</v>
      </c>
      <c r="P662" t="str">
        <f t="shared" si="87"/>
        <v/>
      </c>
    </row>
    <row r="663" spans="1:16">
      <c r="A663" s="21" t="s">
        <v>25</v>
      </c>
      <c r="B663" s="21" t="s">
        <v>74</v>
      </c>
      <c r="C663" s="21" t="s">
        <v>75</v>
      </c>
      <c r="D663" s="22">
        <v>42138</v>
      </c>
      <c r="E663" s="21">
        <v>92.936000000000007</v>
      </c>
      <c r="F663" s="21" t="s">
        <v>136</v>
      </c>
      <c r="G663" s="21">
        <v>4.8099999999999996</v>
      </c>
      <c r="H663" s="21">
        <v>88.126000000000005</v>
      </c>
      <c r="I663">
        <f t="shared" si="80"/>
        <v>2.6349999999999998</v>
      </c>
      <c r="J663">
        <f t="shared" si="81"/>
        <v>4.585</v>
      </c>
      <c r="K663">
        <f t="shared" si="82"/>
        <v>88.350999999999999</v>
      </c>
      <c r="L663">
        <f t="shared" si="83"/>
        <v>90.301000000000002</v>
      </c>
      <c r="M663">
        <f t="shared" si="84"/>
        <v>1.9500000000000028</v>
      </c>
      <c r="N663">
        <f t="shared" si="85"/>
        <v>85.425999999999988</v>
      </c>
      <c r="O663">
        <f t="shared" si="86"/>
        <v>93.225999999999999</v>
      </c>
      <c r="P663" t="str">
        <f t="shared" si="87"/>
        <v/>
      </c>
    </row>
    <row r="664" spans="1:16">
      <c r="A664" s="21" t="s">
        <v>25</v>
      </c>
      <c r="B664" s="21" t="s">
        <v>74</v>
      </c>
      <c r="C664" s="21" t="s">
        <v>75</v>
      </c>
      <c r="D664" s="22">
        <v>42184</v>
      </c>
      <c r="E664" s="21">
        <v>92.936000000000007</v>
      </c>
      <c r="F664" s="21" t="s">
        <v>136</v>
      </c>
      <c r="G664" s="21">
        <v>2.8</v>
      </c>
      <c r="H664" s="21">
        <v>90.135999999999996</v>
      </c>
      <c r="I664">
        <f t="shared" si="80"/>
        <v>2.6349999999999998</v>
      </c>
      <c r="J664">
        <f t="shared" si="81"/>
        <v>4.585</v>
      </c>
      <c r="K664">
        <f t="shared" si="82"/>
        <v>88.350999999999999</v>
      </c>
      <c r="L664">
        <f t="shared" si="83"/>
        <v>90.301000000000002</v>
      </c>
      <c r="M664">
        <f t="shared" si="84"/>
        <v>1.9500000000000028</v>
      </c>
      <c r="N664">
        <f t="shared" si="85"/>
        <v>85.425999999999988</v>
      </c>
      <c r="O664">
        <f t="shared" si="86"/>
        <v>93.225999999999999</v>
      </c>
      <c r="P664" t="str">
        <f t="shared" si="87"/>
        <v/>
      </c>
    </row>
    <row r="665" spans="1:16">
      <c r="A665" s="21" t="s">
        <v>25</v>
      </c>
      <c r="B665" s="21" t="s">
        <v>74</v>
      </c>
      <c r="C665" s="21" t="s">
        <v>75</v>
      </c>
      <c r="D665" s="22">
        <v>42200</v>
      </c>
      <c r="E665" s="21">
        <v>92.936000000000007</v>
      </c>
      <c r="F665" s="21" t="s">
        <v>136</v>
      </c>
      <c r="G665" s="21">
        <v>2.25</v>
      </c>
      <c r="H665" s="21">
        <v>90.686000000000007</v>
      </c>
      <c r="I665">
        <f t="shared" si="80"/>
        <v>2.6349999999999998</v>
      </c>
      <c r="J665">
        <f t="shared" si="81"/>
        <v>4.585</v>
      </c>
      <c r="K665">
        <f t="shared" si="82"/>
        <v>88.350999999999999</v>
      </c>
      <c r="L665">
        <f t="shared" si="83"/>
        <v>90.301000000000002</v>
      </c>
      <c r="M665">
        <f t="shared" si="84"/>
        <v>1.9500000000000028</v>
      </c>
      <c r="N665">
        <f t="shared" si="85"/>
        <v>85.425999999999988</v>
      </c>
      <c r="O665">
        <f t="shared" si="86"/>
        <v>93.225999999999999</v>
      </c>
      <c r="P665" t="str">
        <f t="shared" si="87"/>
        <v/>
      </c>
    </row>
    <row r="666" spans="1:16">
      <c r="A666" s="21" t="s">
        <v>25</v>
      </c>
      <c r="B666" s="21" t="s">
        <v>74</v>
      </c>
      <c r="C666" s="21" t="s">
        <v>75</v>
      </c>
      <c r="D666" s="22">
        <v>42230</v>
      </c>
      <c r="E666" s="21">
        <v>92.936000000000007</v>
      </c>
      <c r="F666" s="21" t="s">
        <v>136</v>
      </c>
      <c r="G666" s="21">
        <v>1.86</v>
      </c>
      <c r="H666" s="21">
        <v>91.075999999999993</v>
      </c>
      <c r="I666">
        <f t="shared" si="80"/>
        <v>2.6349999999999998</v>
      </c>
      <c r="J666">
        <f t="shared" si="81"/>
        <v>4.585</v>
      </c>
      <c r="K666">
        <f t="shared" si="82"/>
        <v>88.350999999999999</v>
      </c>
      <c r="L666">
        <f t="shared" si="83"/>
        <v>90.301000000000002</v>
      </c>
      <c r="M666">
        <f t="shared" si="84"/>
        <v>1.9500000000000028</v>
      </c>
      <c r="N666">
        <f t="shared" si="85"/>
        <v>85.425999999999988</v>
      </c>
      <c r="O666">
        <f t="shared" si="86"/>
        <v>93.225999999999999</v>
      </c>
      <c r="P666" t="str">
        <f t="shared" si="87"/>
        <v/>
      </c>
    </row>
    <row r="667" spans="1:16">
      <c r="A667" s="21" t="s">
        <v>25</v>
      </c>
      <c r="B667" s="21" t="s">
        <v>74</v>
      </c>
      <c r="C667" s="21" t="s">
        <v>75</v>
      </c>
      <c r="D667" s="22">
        <v>42268</v>
      </c>
      <c r="E667" s="21">
        <v>92.936000000000007</v>
      </c>
      <c r="F667" s="21" t="s">
        <v>136</v>
      </c>
      <c r="G667" s="21">
        <v>2.61</v>
      </c>
      <c r="H667" s="21">
        <v>90.325999999999993</v>
      </c>
      <c r="I667">
        <f t="shared" si="80"/>
        <v>2.6349999999999998</v>
      </c>
      <c r="J667">
        <f t="shared" si="81"/>
        <v>4.585</v>
      </c>
      <c r="K667">
        <f t="shared" si="82"/>
        <v>88.350999999999999</v>
      </c>
      <c r="L667">
        <f t="shared" si="83"/>
        <v>90.301000000000002</v>
      </c>
      <c r="M667">
        <f t="shared" si="84"/>
        <v>1.9500000000000028</v>
      </c>
      <c r="N667">
        <f t="shared" si="85"/>
        <v>85.425999999999988</v>
      </c>
      <c r="O667">
        <f t="shared" si="86"/>
        <v>93.225999999999999</v>
      </c>
      <c r="P667" t="str">
        <f t="shared" si="87"/>
        <v/>
      </c>
    </row>
    <row r="668" spans="1:16">
      <c r="A668" s="21" t="s">
        <v>25</v>
      </c>
      <c r="B668" s="21" t="s">
        <v>74</v>
      </c>
      <c r="C668" s="21" t="s">
        <v>75</v>
      </c>
      <c r="D668" s="22">
        <v>42297</v>
      </c>
      <c r="E668" s="21">
        <v>92.936000000000007</v>
      </c>
      <c r="F668" s="21" t="s">
        <v>136</v>
      </c>
      <c r="G668" s="21">
        <v>3.34</v>
      </c>
      <c r="H668" s="21">
        <v>89.596000000000004</v>
      </c>
      <c r="I668">
        <f t="shared" si="80"/>
        <v>2.6349999999999998</v>
      </c>
      <c r="J668">
        <f t="shared" si="81"/>
        <v>4.585</v>
      </c>
      <c r="K668">
        <f t="shared" si="82"/>
        <v>88.350999999999999</v>
      </c>
      <c r="L668">
        <f t="shared" si="83"/>
        <v>90.301000000000002</v>
      </c>
      <c r="M668">
        <f t="shared" si="84"/>
        <v>1.9500000000000028</v>
      </c>
      <c r="N668">
        <f t="shared" si="85"/>
        <v>85.425999999999988</v>
      </c>
      <c r="O668">
        <f t="shared" si="86"/>
        <v>93.225999999999999</v>
      </c>
      <c r="P668" t="str">
        <f t="shared" si="87"/>
        <v/>
      </c>
    </row>
    <row r="669" spans="1:16">
      <c r="A669" s="21" t="s">
        <v>25</v>
      </c>
      <c r="B669" s="21" t="s">
        <v>74</v>
      </c>
      <c r="C669" s="21" t="s">
        <v>75</v>
      </c>
      <c r="D669" s="22">
        <v>42324</v>
      </c>
      <c r="E669" s="21">
        <v>92.936000000000007</v>
      </c>
      <c r="F669" s="21" t="s">
        <v>136</v>
      </c>
      <c r="G669" s="21">
        <v>4</v>
      </c>
      <c r="H669" s="21">
        <v>88.936000000000007</v>
      </c>
      <c r="I669">
        <f t="shared" si="80"/>
        <v>2.6349999999999998</v>
      </c>
      <c r="J669">
        <f t="shared" si="81"/>
        <v>4.585</v>
      </c>
      <c r="K669">
        <f t="shared" si="82"/>
        <v>88.350999999999999</v>
      </c>
      <c r="L669">
        <f t="shared" si="83"/>
        <v>90.301000000000002</v>
      </c>
      <c r="M669">
        <f t="shared" si="84"/>
        <v>1.9500000000000028</v>
      </c>
      <c r="N669">
        <f t="shared" si="85"/>
        <v>85.425999999999988</v>
      </c>
      <c r="O669">
        <f t="shared" si="86"/>
        <v>93.225999999999999</v>
      </c>
      <c r="P669" t="str">
        <f t="shared" si="87"/>
        <v/>
      </c>
    </row>
    <row r="670" spans="1:16">
      <c r="A670" s="21" t="s">
        <v>25</v>
      </c>
      <c r="B670" s="21" t="s">
        <v>74</v>
      </c>
      <c r="C670" s="21" t="s">
        <v>75</v>
      </c>
      <c r="D670" s="22">
        <v>42352</v>
      </c>
      <c r="E670" s="21">
        <v>92.936000000000007</v>
      </c>
      <c r="F670" s="21" t="s">
        <v>136</v>
      </c>
      <c r="G670" s="21">
        <v>4.47</v>
      </c>
      <c r="H670" s="21">
        <v>88.465999999999994</v>
      </c>
      <c r="I670">
        <f t="shared" si="80"/>
        <v>2.6349999999999998</v>
      </c>
      <c r="J670">
        <f t="shared" si="81"/>
        <v>4.585</v>
      </c>
      <c r="K670">
        <f t="shared" si="82"/>
        <v>88.350999999999999</v>
      </c>
      <c r="L670">
        <f t="shared" si="83"/>
        <v>90.301000000000002</v>
      </c>
      <c r="M670">
        <f t="shared" si="84"/>
        <v>1.9500000000000028</v>
      </c>
      <c r="N670">
        <f t="shared" si="85"/>
        <v>85.425999999999988</v>
      </c>
      <c r="O670">
        <f t="shared" si="86"/>
        <v>93.225999999999999</v>
      </c>
      <c r="P670" t="str">
        <f t="shared" si="87"/>
        <v/>
      </c>
    </row>
    <row r="671" spans="1:16">
      <c r="A671" s="21" t="s">
        <v>25</v>
      </c>
      <c r="B671" s="21" t="s">
        <v>74</v>
      </c>
      <c r="C671" s="21" t="s">
        <v>75</v>
      </c>
      <c r="D671" s="22">
        <v>42395</v>
      </c>
      <c r="E671" s="21">
        <v>92.936000000000007</v>
      </c>
      <c r="F671" s="21" t="s">
        <v>136</v>
      </c>
      <c r="G671" s="21">
        <v>4.87</v>
      </c>
      <c r="H671" s="21">
        <v>88.066000000000003</v>
      </c>
      <c r="I671">
        <f t="shared" si="80"/>
        <v>2.6349999999999998</v>
      </c>
      <c r="J671">
        <f t="shared" si="81"/>
        <v>4.585</v>
      </c>
      <c r="K671">
        <f t="shared" si="82"/>
        <v>88.350999999999999</v>
      </c>
      <c r="L671">
        <f t="shared" si="83"/>
        <v>90.301000000000002</v>
      </c>
      <c r="M671">
        <f t="shared" si="84"/>
        <v>1.9500000000000028</v>
      </c>
      <c r="N671">
        <f t="shared" si="85"/>
        <v>85.425999999999988</v>
      </c>
      <c r="O671">
        <f t="shared" si="86"/>
        <v>93.225999999999999</v>
      </c>
      <c r="P671" t="str">
        <f t="shared" si="87"/>
        <v/>
      </c>
    </row>
    <row r="672" spans="1:16">
      <c r="A672" s="21" t="s">
        <v>25</v>
      </c>
      <c r="B672" s="21" t="s">
        <v>74</v>
      </c>
      <c r="C672" s="21" t="s">
        <v>75</v>
      </c>
      <c r="D672" s="22">
        <v>42418</v>
      </c>
      <c r="E672" s="21">
        <v>92.936000000000007</v>
      </c>
      <c r="F672" s="21" t="s">
        <v>136</v>
      </c>
      <c r="G672" s="21">
        <v>5.08</v>
      </c>
      <c r="H672" s="21">
        <v>87.855999999999995</v>
      </c>
      <c r="I672">
        <f t="shared" si="80"/>
        <v>2.6349999999999998</v>
      </c>
      <c r="J672">
        <f t="shared" si="81"/>
        <v>4.585</v>
      </c>
      <c r="K672">
        <f t="shared" si="82"/>
        <v>88.350999999999999</v>
      </c>
      <c r="L672">
        <f t="shared" si="83"/>
        <v>90.301000000000002</v>
      </c>
      <c r="M672">
        <f t="shared" si="84"/>
        <v>1.9500000000000028</v>
      </c>
      <c r="N672">
        <f t="shared" si="85"/>
        <v>85.425999999999988</v>
      </c>
      <c r="O672">
        <f t="shared" si="86"/>
        <v>93.225999999999999</v>
      </c>
      <c r="P672" t="str">
        <f t="shared" si="87"/>
        <v/>
      </c>
    </row>
    <row r="673" spans="1:16">
      <c r="A673" s="21" t="s">
        <v>25</v>
      </c>
      <c r="B673" s="21" t="s">
        <v>74</v>
      </c>
      <c r="C673" s="21" t="s">
        <v>75</v>
      </c>
      <c r="D673" s="22">
        <v>42452</v>
      </c>
      <c r="E673" s="21">
        <v>92.936000000000007</v>
      </c>
      <c r="F673" s="21" t="s">
        <v>136</v>
      </c>
      <c r="G673" s="21">
        <v>5.23</v>
      </c>
      <c r="H673" s="21">
        <v>87.706000000000003</v>
      </c>
      <c r="I673">
        <f t="shared" si="80"/>
        <v>2.6349999999999998</v>
      </c>
      <c r="J673">
        <f t="shared" si="81"/>
        <v>4.585</v>
      </c>
      <c r="K673">
        <f t="shared" si="82"/>
        <v>88.350999999999999</v>
      </c>
      <c r="L673">
        <f t="shared" si="83"/>
        <v>90.301000000000002</v>
      </c>
      <c r="M673">
        <f t="shared" si="84"/>
        <v>1.9500000000000028</v>
      </c>
      <c r="N673">
        <f t="shared" si="85"/>
        <v>85.425999999999988</v>
      </c>
      <c r="O673">
        <f t="shared" si="86"/>
        <v>93.225999999999999</v>
      </c>
      <c r="P673" t="str">
        <f t="shared" si="87"/>
        <v/>
      </c>
    </row>
    <row r="674" spans="1:16">
      <c r="A674" s="21" t="s">
        <v>25</v>
      </c>
      <c r="B674" s="21" t="s">
        <v>74</v>
      </c>
      <c r="C674" s="21" t="s">
        <v>75</v>
      </c>
      <c r="D674" s="22">
        <v>42479</v>
      </c>
      <c r="E674" s="21">
        <v>92.936000000000007</v>
      </c>
      <c r="F674" s="21" t="s">
        <v>136</v>
      </c>
      <c r="G674" s="21">
        <v>5.32</v>
      </c>
      <c r="H674" s="21">
        <v>87.616</v>
      </c>
      <c r="I674">
        <f t="shared" si="80"/>
        <v>2.6349999999999998</v>
      </c>
      <c r="J674">
        <f t="shared" si="81"/>
        <v>4.585</v>
      </c>
      <c r="K674">
        <f t="shared" si="82"/>
        <v>88.350999999999999</v>
      </c>
      <c r="L674">
        <f t="shared" si="83"/>
        <v>90.301000000000002</v>
      </c>
      <c r="M674">
        <f t="shared" si="84"/>
        <v>1.9500000000000028</v>
      </c>
      <c r="N674">
        <f t="shared" si="85"/>
        <v>85.425999999999988</v>
      </c>
      <c r="O674">
        <f t="shared" si="86"/>
        <v>93.225999999999999</v>
      </c>
      <c r="P674" t="str">
        <f t="shared" si="87"/>
        <v/>
      </c>
    </row>
    <row r="675" spans="1:16">
      <c r="A675" s="21" t="s">
        <v>25</v>
      </c>
      <c r="B675" s="21" t="s">
        <v>74</v>
      </c>
      <c r="C675" s="21" t="s">
        <v>75</v>
      </c>
      <c r="D675" s="22">
        <v>42508</v>
      </c>
      <c r="E675" s="21">
        <v>92.936000000000007</v>
      </c>
      <c r="F675" s="21" t="s">
        <v>136</v>
      </c>
      <c r="G675" s="21">
        <v>4.8899999999999997</v>
      </c>
      <c r="H675" s="21">
        <v>88.046000000000006</v>
      </c>
      <c r="I675">
        <f t="shared" si="80"/>
        <v>2.6349999999999998</v>
      </c>
      <c r="J675">
        <f t="shared" si="81"/>
        <v>4.585</v>
      </c>
      <c r="K675">
        <f t="shared" si="82"/>
        <v>88.350999999999999</v>
      </c>
      <c r="L675">
        <f t="shared" si="83"/>
        <v>90.301000000000002</v>
      </c>
      <c r="M675">
        <f t="shared" si="84"/>
        <v>1.9500000000000028</v>
      </c>
      <c r="N675">
        <f t="shared" si="85"/>
        <v>85.425999999999988</v>
      </c>
      <c r="O675">
        <f t="shared" si="86"/>
        <v>93.225999999999999</v>
      </c>
      <c r="P675" t="str">
        <f t="shared" si="87"/>
        <v/>
      </c>
    </row>
    <row r="676" spans="1:16">
      <c r="A676" s="21" t="s">
        <v>25</v>
      </c>
      <c r="B676" s="21" t="s">
        <v>74</v>
      </c>
      <c r="C676" s="21" t="s">
        <v>75</v>
      </c>
      <c r="D676" s="22">
        <v>42541</v>
      </c>
      <c r="E676" s="21">
        <v>92.936000000000007</v>
      </c>
      <c r="F676" s="21" t="s">
        <v>136</v>
      </c>
      <c r="G676" s="21">
        <v>3.79</v>
      </c>
      <c r="H676" s="21">
        <v>89.146000000000001</v>
      </c>
      <c r="I676">
        <f t="shared" si="80"/>
        <v>2.6349999999999998</v>
      </c>
      <c r="J676">
        <f t="shared" si="81"/>
        <v>4.585</v>
      </c>
      <c r="K676">
        <f t="shared" si="82"/>
        <v>88.350999999999999</v>
      </c>
      <c r="L676">
        <f t="shared" si="83"/>
        <v>90.301000000000002</v>
      </c>
      <c r="M676">
        <f t="shared" si="84"/>
        <v>1.9500000000000028</v>
      </c>
      <c r="N676">
        <f t="shared" si="85"/>
        <v>85.425999999999988</v>
      </c>
      <c r="O676">
        <f t="shared" si="86"/>
        <v>93.225999999999999</v>
      </c>
      <c r="P676" t="str">
        <f t="shared" si="87"/>
        <v/>
      </c>
    </row>
    <row r="677" spans="1:16">
      <c r="A677" s="21" t="s">
        <v>25</v>
      </c>
      <c r="B677" s="21" t="s">
        <v>74</v>
      </c>
      <c r="C677" s="21" t="s">
        <v>75</v>
      </c>
      <c r="D677" s="22">
        <v>42573</v>
      </c>
      <c r="E677" s="21">
        <v>92.936000000000007</v>
      </c>
      <c r="F677" s="21" t="s">
        <v>136</v>
      </c>
      <c r="G677" s="21">
        <v>2</v>
      </c>
      <c r="H677" s="21">
        <v>90.936000000000007</v>
      </c>
      <c r="I677">
        <f t="shared" si="80"/>
        <v>2.6349999999999998</v>
      </c>
      <c r="J677">
        <f t="shared" si="81"/>
        <v>4.585</v>
      </c>
      <c r="K677">
        <f t="shared" si="82"/>
        <v>88.350999999999999</v>
      </c>
      <c r="L677">
        <f t="shared" si="83"/>
        <v>90.301000000000002</v>
      </c>
      <c r="M677">
        <f t="shared" si="84"/>
        <v>1.9500000000000028</v>
      </c>
      <c r="N677">
        <f t="shared" si="85"/>
        <v>85.425999999999988</v>
      </c>
      <c r="O677">
        <f t="shared" si="86"/>
        <v>93.225999999999999</v>
      </c>
      <c r="P677" t="str">
        <f t="shared" si="87"/>
        <v/>
      </c>
    </row>
    <row r="678" spans="1:16">
      <c r="A678" s="21" t="s">
        <v>25</v>
      </c>
      <c r="B678" s="21" t="s">
        <v>74</v>
      </c>
      <c r="C678" s="21" t="s">
        <v>75</v>
      </c>
      <c r="D678" s="22">
        <v>42593</v>
      </c>
      <c r="E678" s="21">
        <v>92.936000000000007</v>
      </c>
      <c r="F678" s="21" t="s">
        <v>136</v>
      </c>
      <c r="G678" s="21">
        <v>1.72</v>
      </c>
      <c r="H678" s="21">
        <v>91.215999999999994</v>
      </c>
      <c r="I678">
        <f t="shared" si="80"/>
        <v>2.6349999999999998</v>
      </c>
      <c r="J678">
        <f t="shared" si="81"/>
        <v>4.585</v>
      </c>
      <c r="K678">
        <f t="shared" si="82"/>
        <v>88.350999999999999</v>
      </c>
      <c r="L678">
        <f t="shared" si="83"/>
        <v>90.301000000000002</v>
      </c>
      <c r="M678">
        <f t="shared" si="84"/>
        <v>1.9500000000000028</v>
      </c>
      <c r="N678">
        <f t="shared" si="85"/>
        <v>85.425999999999988</v>
      </c>
      <c r="O678">
        <f t="shared" si="86"/>
        <v>93.225999999999999</v>
      </c>
      <c r="P678" t="str">
        <f t="shared" si="87"/>
        <v/>
      </c>
    </row>
    <row r="679" spans="1:16">
      <c r="A679" s="21" t="s">
        <v>25</v>
      </c>
      <c r="B679" s="21" t="s">
        <v>74</v>
      </c>
      <c r="C679" s="21" t="s">
        <v>75</v>
      </c>
      <c r="D679" s="22">
        <v>42643</v>
      </c>
      <c r="E679" s="21">
        <v>92.936000000000007</v>
      </c>
      <c r="F679" s="21" t="s">
        <v>136</v>
      </c>
      <c r="G679" s="21">
        <v>2.6</v>
      </c>
      <c r="H679" s="21">
        <v>90.335999999999999</v>
      </c>
      <c r="I679">
        <f t="shared" si="80"/>
        <v>2.6349999999999998</v>
      </c>
      <c r="J679">
        <f t="shared" si="81"/>
        <v>4.585</v>
      </c>
      <c r="K679">
        <f t="shared" si="82"/>
        <v>88.350999999999999</v>
      </c>
      <c r="L679">
        <f t="shared" si="83"/>
        <v>90.301000000000002</v>
      </c>
      <c r="M679">
        <f t="shared" si="84"/>
        <v>1.9500000000000028</v>
      </c>
      <c r="N679">
        <f t="shared" si="85"/>
        <v>85.425999999999988</v>
      </c>
      <c r="O679">
        <f t="shared" si="86"/>
        <v>93.225999999999999</v>
      </c>
      <c r="P679" t="str">
        <f t="shared" si="87"/>
        <v/>
      </c>
    </row>
    <row r="680" spans="1:16">
      <c r="A680" s="21" t="s">
        <v>25</v>
      </c>
      <c r="B680" s="21" t="s">
        <v>74</v>
      </c>
      <c r="C680" s="21" t="s">
        <v>75</v>
      </c>
      <c r="D680" s="22">
        <v>42661</v>
      </c>
      <c r="E680" s="21">
        <v>92.936000000000007</v>
      </c>
      <c r="F680" s="21" t="s">
        <v>136</v>
      </c>
      <c r="G680" s="21">
        <v>3.06</v>
      </c>
      <c r="H680" s="21">
        <v>89.876000000000005</v>
      </c>
      <c r="I680">
        <f t="shared" si="80"/>
        <v>2.6349999999999998</v>
      </c>
      <c r="J680">
        <f t="shared" si="81"/>
        <v>4.585</v>
      </c>
      <c r="K680">
        <f t="shared" si="82"/>
        <v>88.350999999999999</v>
      </c>
      <c r="L680">
        <f t="shared" si="83"/>
        <v>90.301000000000002</v>
      </c>
      <c r="M680">
        <f t="shared" si="84"/>
        <v>1.9500000000000028</v>
      </c>
      <c r="N680">
        <f t="shared" si="85"/>
        <v>85.425999999999988</v>
      </c>
      <c r="O680">
        <f t="shared" si="86"/>
        <v>93.225999999999999</v>
      </c>
      <c r="P680" t="str">
        <f t="shared" si="87"/>
        <v/>
      </c>
    </row>
    <row r="681" spans="1:16">
      <c r="A681" s="21" t="s">
        <v>25</v>
      </c>
      <c r="B681" s="21" t="s">
        <v>74</v>
      </c>
      <c r="C681" s="21" t="s">
        <v>75</v>
      </c>
      <c r="D681" s="22">
        <v>42697</v>
      </c>
      <c r="E681" s="21">
        <v>92.936000000000007</v>
      </c>
      <c r="F681" s="21" t="s">
        <v>136</v>
      </c>
      <c r="G681" s="21">
        <v>3.82</v>
      </c>
      <c r="H681" s="21">
        <v>89.116</v>
      </c>
      <c r="I681">
        <f t="shared" si="80"/>
        <v>2.6349999999999998</v>
      </c>
      <c r="J681">
        <f t="shared" si="81"/>
        <v>4.585</v>
      </c>
      <c r="K681">
        <f t="shared" si="82"/>
        <v>88.350999999999999</v>
      </c>
      <c r="L681">
        <f t="shared" si="83"/>
        <v>90.301000000000002</v>
      </c>
      <c r="M681">
        <f t="shared" si="84"/>
        <v>1.9500000000000028</v>
      </c>
      <c r="N681">
        <f t="shared" si="85"/>
        <v>85.425999999999988</v>
      </c>
      <c r="O681">
        <f t="shared" si="86"/>
        <v>93.225999999999999</v>
      </c>
      <c r="P681" t="str">
        <f t="shared" si="87"/>
        <v/>
      </c>
    </row>
    <row r="682" spans="1:16">
      <c r="A682" s="21" t="s">
        <v>25</v>
      </c>
      <c r="B682" s="21" t="s">
        <v>74</v>
      </c>
      <c r="C682" s="21" t="s">
        <v>75</v>
      </c>
      <c r="D682" s="22">
        <v>42711</v>
      </c>
      <c r="E682" s="21">
        <v>92.936000000000007</v>
      </c>
      <c r="F682" s="21" t="s">
        <v>136</v>
      </c>
      <c r="G682" s="21">
        <v>3.97</v>
      </c>
      <c r="H682" s="21">
        <v>88.965999999999994</v>
      </c>
      <c r="I682">
        <f t="shared" si="80"/>
        <v>2.6349999999999998</v>
      </c>
      <c r="J682">
        <f t="shared" si="81"/>
        <v>4.585</v>
      </c>
      <c r="K682">
        <f t="shared" si="82"/>
        <v>88.350999999999999</v>
      </c>
      <c r="L682">
        <f t="shared" si="83"/>
        <v>90.301000000000002</v>
      </c>
      <c r="M682">
        <f t="shared" si="84"/>
        <v>1.9500000000000028</v>
      </c>
      <c r="N682">
        <f t="shared" si="85"/>
        <v>85.425999999999988</v>
      </c>
      <c r="O682">
        <f t="shared" si="86"/>
        <v>93.225999999999999</v>
      </c>
      <c r="P682" t="str">
        <f t="shared" si="87"/>
        <v/>
      </c>
    </row>
    <row r="683" spans="1:16">
      <c r="A683" s="21" t="s">
        <v>25</v>
      </c>
      <c r="B683" s="21" t="s">
        <v>74</v>
      </c>
      <c r="C683" s="21" t="s">
        <v>75</v>
      </c>
      <c r="D683" s="22">
        <v>42761</v>
      </c>
      <c r="E683" s="21">
        <v>92.936000000000007</v>
      </c>
      <c r="F683" s="21" t="s">
        <v>136</v>
      </c>
      <c r="G683" s="21">
        <v>4.62</v>
      </c>
      <c r="H683" s="21">
        <v>88.316000000000003</v>
      </c>
      <c r="I683">
        <f t="shared" si="80"/>
        <v>2.6349999999999998</v>
      </c>
      <c r="J683">
        <f t="shared" si="81"/>
        <v>4.585</v>
      </c>
      <c r="K683">
        <f t="shared" si="82"/>
        <v>88.350999999999999</v>
      </c>
      <c r="L683">
        <f t="shared" si="83"/>
        <v>90.301000000000002</v>
      </c>
      <c r="M683">
        <f t="shared" si="84"/>
        <v>1.9500000000000028</v>
      </c>
      <c r="N683">
        <f t="shared" si="85"/>
        <v>85.425999999999988</v>
      </c>
      <c r="O683">
        <f t="shared" si="86"/>
        <v>93.225999999999999</v>
      </c>
      <c r="P683" t="str">
        <f t="shared" si="87"/>
        <v/>
      </c>
    </row>
    <row r="684" spans="1:16">
      <c r="A684" s="21" t="s">
        <v>25</v>
      </c>
      <c r="B684" s="21" t="s">
        <v>74</v>
      </c>
      <c r="C684" s="21" t="s">
        <v>75</v>
      </c>
      <c r="D684" s="22">
        <v>42787</v>
      </c>
      <c r="E684" s="21">
        <v>92.936000000000007</v>
      </c>
      <c r="F684" s="21" t="s">
        <v>136</v>
      </c>
      <c r="G684" s="21">
        <v>4.96</v>
      </c>
      <c r="H684" s="21">
        <v>87.975999999999999</v>
      </c>
      <c r="I684">
        <f t="shared" si="80"/>
        <v>2.6349999999999998</v>
      </c>
      <c r="J684">
        <f t="shared" si="81"/>
        <v>4.585</v>
      </c>
      <c r="K684">
        <f t="shared" si="82"/>
        <v>88.350999999999999</v>
      </c>
      <c r="L684">
        <f t="shared" si="83"/>
        <v>90.301000000000002</v>
      </c>
      <c r="M684">
        <f t="shared" si="84"/>
        <v>1.9500000000000028</v>
      </c>
      <c r="N684">
        <f t="shared" si="85"/>
        <v>85.425999999999988</v>
      </c>
      <c r="O684">
        <f t="shared" si="86"/>
        <v>93.225999999999999</v>
      </c>
      <c r="P684" t="str">
        <f t="shared" si="87"/>
        <v/>
      </c>
    </row>
    <row r="685" spans="1:16">
      <c r="A685" s="21" t="s">
        <v>25</v>
      </c>
      <c r="B685" s="21" t="s">
        <v>74</v>
      </c>
      <c r="C685" s="21" t="s">
        <v>75</v>
      </c>
      <c r="D685" s="22">
        <v>42816</v>
      </c>
      <c r="E685" s="21">
        <v>92.936000000000007</v>
      </c>
      <c r="F685" s="21" t="s">
        <v>136</v>
      </c>
      <c r="G685" s="21">
        <v>5.14</v>
      </c>
      <c r="H685" s="21">
        <v>87.796000000000006</v>
      </c>
      <c r="I685">
        <f t="shared" si="80"/>
        <v>2.6349999999999998</v>
      </c>
      <c r="J685">
        <f t="shared" si="81"/>
        <v>4.585</v>
      </c>
      <c r="K685">
        <f t="shared" si="82"/>
        <v>88.350999999999999</v>
      </c>
      <c r="L685">
        <f t="shared" si="83"/>
        <v>90.301000000000002</v>
      </c>
      <c r="M685">
        <f t="shared" si="84"/>
        <v>1.9500000000000028</v>
      </c>
      <c r="N685">
        <f t="shared" si="85"/>
        <v>85.425999999999988</v>
      </c>
      <c r="O685">
        <f t="shared" si="86"/>
        <v>93.225999999999999</v>
      </c>
      <c r="P685" t="str">
        <f t="shared" si="87"/>
        <v/>
      </c>
    </row>
    <row r="686" spans="1:16">
      <c r="A686" s="21" t="s">
        <v>25</v>
      </c>
      <c r="B686" s="21" t="s">
        <v>74</v>
      </c>
      <c r="C686" s="21" t="s">
        <v>75</v>
      </c>
      <c r="D686" s="22">
        <v>42846</v>
      </c>
      <c r="E686" s="21">
        <v>92.936000000000007</v>
      </c>
      <c r="F686" s="21" t="s">
        <v>136</v>
      </c>
      <c r="G686" s="21">
        <v>5.33</v>
      </c>
      <c r="H686" s="21">
        <v>87.605999999999995</v>
      </c>
      <c r="I686">
        <f t="shared" si="80"/>
        <v>2.6349999999999998</v>
      </c>
      <c r="J686">
        <f t="shared" si="81"/>
        <v>4.585</v>
      </c>
      <c r="K686">
        <f t="shared" si="82"/>
        <v>88.350999999999999</v>
      </c>
      <c r="L686">
        <f t="shared" si="83"/>
        <v>90.301000000000002</v>
      </c>
      <c r="M686">
        <f t="shared" si="84"/>
        <v>1.9500000000000028</v>
      </c>
      <c r="N686">
        <f t="shared" si="85"/>
        <v>85.425999999999988</v>
      </c>
      <c r="O686">
        <f t="shared" si="86"/>
        <v>93.225999999999999</v>
      </c>
      <c r="P686" t="str">
        <f t="shared" si="87"/>
        <v/>
      </c>
    </row>
    <row r="687" spans="1:16">
      <c r="A687" s="21" t="s">
        <v>25</v>
      </c>
      <c r="B687" s="21" t="s">
        <v>74</v>
      </c>
      <c r="C687" s="21" t="s">
        <v>75</v>
      </c>
      <c r="D687" s="22">
        <v>42871</v>
      </c>
      <c r="E687" s="21">
        <v>92.936000000000007</v>
      </c>
      <c r="F687" s="21" t="s">
        <v>136</v>
      </c>
      <c r="G687" s="21">
        <v>5.17</v>
      </c>
      <c r="H687" s="21">
        <v>87.766000000000005</v>
      </c>
      <c r="I687">
        <f t="shared" si="80"/>
        <v>2.6349999999999998</v>
      </c>
      <c r="J687">
        <f t="shared" si="81"/>
        <v>4.585</v>
      </c>
      <c r="K687">
        <f t="shared" si="82"/>
        <v>88.350999999999999</v>
      </c>
      <c r="L687">
        <f t="shared" si="83"/>
        <v>90.301000000000002</v>
      </c>
      <c r="M687">
        <f t="shared" si="84"/>
        <v>1.9500000000000028</v>
      </c>
      <c r="N687">
        <f t="shared" si="85"/>
        <v>85.425999999999988</v>
      </c>
      <c r="O687">
        <f t="shared" si="86"/>
        <v>93.225999999999999</v>
      </c>
      <c r="P687" t="str">
        <f t="shared" si="87"/>
        <v/>
      </c>
    </row>
    <row r="688" spans="1:16">
      <c r="A688" s="21" t="s">
        <v>25</v>
      </c>
      <c r="B688" s="21" t="s">
        <v>74</v>
      </c>
      <c r="C688" s="21" t="s">
        <v>75</v>
      </c>
      <c r="D688" s="22">
        <v>42908</v>
      </c>
      <c r="E688" s="21">
        <v>92.936000000000007</v>
      </c>
      <c r="F688" s="21" t="s">
        <v>136</v>
      </c>
      <c r="G688" s="21">
        <v>4.3499999999999996</v>
      </c>
      <c r="H688" s="21">
        <v>88.585999999999999</v>
      </c>
      <c r="I688">
        <f t="shared" si="80"/>
        <v>2.6349999999999998</v>
      </c>
      <c r="J688">
        <f t="shared" si="81"/>
        <v>4.585</v>
      </c>
      <c r="K688">
        <f t="shared" si="82"/>
        <v>88.350999999999999</v>
      </c>
      <c r="L688">
        <f t="shared" si="83"/>
        <v>90.301000000000002</v>
      </c>
      <c r="M688">
        <f t="shared" si="84"/>
        <v>1.9500000000000028</v>
      </c>
      <c r="N688">
        <f t="shared" si="85"/>
        <v>85.425999999999988</v>
      </c>
      <c r="O688">
        <f t="shared" si="86"/>
        <v>93.225999999999999</v>
      </c>
      <c r="P688" t="str">
        <f t="shared" si="87"/>
        <v/>
      </c>
    </row>
    <row r="689" spans="1:16">
      <c r="A689" s="21" t="s">
        <v>25</v>
      </c>
      <c r="B689" s="21" t="s">
        <v>74</v>
      </c>
      <c r="C689" s="21" t="s">
        <v>75</v>
      </c>
      <c r="D689" s="22">
        <v>42935</v>
      </c>
      <c r="E689" s="21">
        <v>92.936000000000007</v>
      </c>
      <c r="F689" s="21" t="s">
        <v>136</v>
      </c>
      <c r="G689" s="21">
        <v>2.76</v>
      </c>
      <c r="H689" s="21">
        <v>90.176000000000002</v>
      </c>
      <c r="I689">
        <f t="shared" si="80"/>
        <v>2.6349999999999998</v>
      </c>
      <c r="J689">
        <f t="shared" si="81"/>
        <v>4.585</v>
      </c>
      <c r="K689">
        <f t="shared" si="82"/>
        <v>88.350999999999999</v>
      </c>
      <c r="L689">
        <f t="shared" si="83"/>
        <v>90.301000000000002</v>
      </c>
      <c r="M689">
        <f t="shared" si="84"/>
        <v>1.9500000000000028</v>
      </c>
      <c r="N689">
        <f t="shared" si="85"/>
        <v>85.425999999999988</v>
      </c>
      <c r="O689">
        <f t="shared" si="86"/>
        <v>93.225999999999999</v>
      </c>
      <c r="P689" t="str">
        <f t="shared" si="87"/>
        <v/>
      </c>
    </row>
    <row r="690" spans="1:16">
      <c r="A690" s="21" t="s">
        <v>25</v>
      </c>
      <c r="B690" s="21" t="s">
        <v>74</v>
      </c>
      <c r="C690" s="21" t="s">
        <v>75</v>
      </c>
      <c r="D690" s="22">
        <v>42963</v>
      </c>
      <c r="E690" s="21">
        <v>92.936000000000007</v>
      </c>
      <c r="F690" s="21" t="s">
        <v>136</v>
      </c>
      <c r="G690" s="21">
        <v>1.99</v>
      </c>
      <c r="H690" s="21">
        <v>90.945999999999998</v>
      </c>
      <c r="I690">
        <f t="shared" si="80"/>
        <v>2.6349999999999998</v>
      </c>
      <c r="J690">
        <f t="shared" si="81"/>
        <v>4.585</v>
      </c>
      <c r="K690">
        <f t="shared" si="82"/>
        <v>88.350999999999999</v>
      </c>
      <c r="L690">
        <f t="shared" si="83"/>
        <v>90.301000000000002</v>
      </c>
      <c r="M690">
        <f t="shared" si="84"/>
        <v>1.9500000000000028</v>
      </c>
      <c r="N690">
        <f t="shared" si="85"/>
        <v>85.425999999999988</v>
      </c>
      <c r="O690">
        <f t="shared" si="86"/>
        <v>93.225999999999999</v>
      </c>
      <c r="P690" t="str">
        <f t="shared" si="87"/>
        <v/>
      </c>
    </row>
    <row r="691" spans="1:16">
      <c r="A691" s="21" t="s">
        <v>25</v>
      </c>
      <c r="B691" s="21" t="s">
        <v>74</v>
      </c>
      <c r="C691" s="21" t="s">
        <v>75</v>
      </c>
      <c r="D691" s="22">
        <v>43004</v>
      </c>
      <c r="E691" s="21">
        <v>92.936000000000007</v>
      </c>
      <c r="F691" s="21" t="s">
        <v>136</v>
      </c>
      <c r="G691" s="21">
        <v>2.62</v>
      </c>
      <c r="H691" s="21">
        <v>90.316000000000003</v>
      </c>
      <c r="I691">
        <f t="shared" si="80"/>
        <v>2.6349999999999998</v>
      </c>
      <c r="J691">
        <f t="shared" si="81"/>
        <v>4.585</v>
      </c>
      <c r="K691">
        <f t="shared" si="82"/>
        <v>88.350999999999999</v>
      </c>
      <c r="L691">
        <f t="shared" si="83"/>
        <v>90.301000000000002</v>
      </c>
      <c r="M691">
        <f t="shared" si="84"/>
        <v>1.9500000000000028</v>
      </c>
      <c r="N691">
        <f t="shared" si="85"/>
        <v>85.425999999999988</v>
      </c>
      <c r="O691">
        <f t="shared" si="86"/>
        <v>93.225999999999999</v>
      </c>
      <c r="P691" t="str">
        <f t="shared" si="87"/>
        <v/>
      </c>
    </row>
    <row r="692" spans="1:16">
      <c r="A692" s="21" t="s">
        <v>25</v>
      </c>
      <c r="B692" s="21" t="s">
        <v>74</v>
      </c>
      <c r="C692" s="21" t="s">
        <v>75</v>
      </c>
      <c r="D692" s="22">
        <v>43025</v>
      </c>
      <c r="E692" s="21">
        <v>92.936000000000007</v>
      </c>
      <c r="F692" s="21" t="s">
        <v>136</v>
      </c>
      <c r="G692" s="21">
        <v>3.2</v>
      </c>
      <c r="H692" s="21">
        <v>89.736000000000004</v>
      </c>
      <c r="I692">
        <f t="shared" si="80"/>
        <v>2.6349999999999998</v>
      </c>
      <c r="J692">
        <f t="shared" si="81"/>
        <v>4.585</v>
      </c>
      <c r="K692">
        <f t="shared" si="82"/>
        <v>88.350999999999999</v>
      </c>
      <c r="L692">
        <f t="shared" si="83"/>
        <v>90.301000000000002</v>
      </c>
      <c r="M692">
        <f t="shared" si="84"/>
        <v>1.9500000000000028</v>
      </c>
      <c r="N692">
        <f t="shared" si="85"/>
        <v>85.425999999999988</v>
      </c>
      <c r="O692">
        <f t="shared" si="86"/>
        <v>93.225999999999999</v>
      </c>
      <c r="P692" t="str">
        <f t="shared" si="87"/>
        <v/>
      </c>
    </row>
    <row r="693" spans="1:16">
      <c r="A693" s="21" t="s">
        <v>25</v>
      </c>
      <c r="B693" s="21" t="s">
        <v>74</v>
      </c>
      <c r="C693" s="21" t="s">
        <v>75</v>
      </c>
      <c r="D693" s="22">
        <v>43054</v>
      </c>
      <c r="E693" s="21">
        <v>92.936000000000007</v>
      </c>
      <c r="F693" s="21" t="s">
        <v>136</v>
      </c>
      <c r="G693" s="21">
        <v>4.05</v>
      </c>
      <c r="H693" s="21">
        <v>88.885999999999996</v>
      </c>
      <c r="I693">
        <f t="shared" si="80"/>
        <v>2.6349999999999998</v>
      </c>
      <c r="J693">
        <f t="shared" si="81"/>
        <v>4.585</v>
      </c>
      <c r="K693">
        <f t="shared" si="82"/>
        <v>88.350999999999999</v>
      </c>
      <c r="L693">
        <f t="shared" si="83"/>
        <v>90.301000000000002</v>
      </c>
      <c r="M693">
        <f t="shared" si="84"/>
        <v>1.9500000000000028</v>
      </c>
      <c r="N693">
        <f t="shared" si="85"/>
        <v>85.425999999999988</v>
      </c>
      <c r="O693">
        <f t="shared" si="86"/>
        <v>93.225999999999999</v>
      </c>
      <c r="P693" t="str">
        <f t="shared" si="87"/>
        <v/>
      </c>
    </row>
    <row r="694" spans="1:16">
      <c r="A694" s="21" t="s">
        <v>25</v>
      </c>
      <c r="B694" s="21" t="s">
        <v>74</v>
      </c>
      <c r="C694" s="21" t="s">
        <v>75</v>
      </c>
      <c r="D694" s="22">
        <v>43088</v>
      </c>
      <c r="E694" s="21">
        <v>92.936000000000007</v>
      </c>
      <c r="F694" s="21" t="s">
        <v>136</v>
      </c>
      <c r="G694" s="21">
        <v>4.42</v>
      </c>
      <c r="H694" s="21">
        <v>88.516000000000005</v>
      </c>
      <c r="I694">
        <f t="shared" si="80"/>
        <v>2.6349999999999998</v>
      </c>
      <c r="J694">
        <f t="shared" si="81"/>
        <v>4.585</v>
      </c>
      <c r="K694">
        <f t="shared" si="82"/>
        <v>88.350999999999999</v>
      </c>
      <c r="L694">
        <f t="shared" si="83"/>
        <v>90.301000000000002</v>
      </c>
      <c r="M694">
        <f t="shared" si="84"/>
        <v>1.9500000000000028</v>
      </c>
      <c r="N694">
        <f t="shared" si="85"/>
        <v>85.425999999999988</v>
      </c>
      <c r="O694">
        <f t="shared" si="86"/>
        <v>93.225999999999999</v>
      </c>
      <c r="P694" t="str">
        <f t="shared" si="87"/>
        <v/>
      </c>
    </row>
    <row r="695" spans="1:16">
      <c r="A695" s="21" t="s">
        <v>25</v>
      </c>
      <c r="B695" s="21" t="s">
        <v>74</v>
      </c>
      <c r="C695" s="21" t="s">
        <v>75</v>
      </c>
      <c r="D695" s="22">
        <v>43118</v>
      </c>
      <c r="E695" s="21">
        <v>92.936000000000007</v>
      </c>
      <c r="F695" s="21" t="s">
        <v>136</v>
      </c>
      <c r="G695" s="21">
        <v>4.8600000000000003</v>
      </c>
      <c r="H695" s="21">
        <v>88.075999999999993</v>
      </c>
      <c r="I695">
        <f t="shared" si="80"/>
        <v>2.6349999999999998</v>
      </c>
      <c r="J695">
        <f t="shared" si="81"/>
        <v>4.585</v>
      </c>
      <c r="K695">
        <f t="shared" si="82"/>
        <v>88.350999999999999</v>
      </c>
      <c r="L695">
        <f t="shared" si="83"/>
        <v>90.301000000000002</v>
      </c>
      <c r="M695">
        <f t="shared" si="84"/>
        <v>1.9500000000000028</v>
      </c>
      <c r="N695">
        <f t="shared" si="85"/>
        <v>85.425999999999988</v>
      </c>
      <c r="O695">
        <f t="shared" si="86"/>
        <v>93.225999999999999</v>
      </c>
      <c r="P695" t="str">
        <f t="shared" si="87"/>
        <v/>
      </c>
    </row>
    <row r="696" spans="1:16">
      <c r="A696" s="21" t="s">
        <v>25</v>
      </c>
      <c r="B696" s="21" t="s">
        <v>74</v>
      </c>
      <c r="C696" s="21" t="s">
        <v>75</v>
      </c>
      <c r="D696" s="22">
        <v>43152</v>
      </c>
      <c r="E696" s="21">
        <v>92.936000000000007</v>
      </c>
      <c r="F696" s="21" t="s">
        <v>136</v>
      </c>
      <c r="G696" s="21">
        <v>5.03</v>
      </c>
      <c r="H696" s="21">
        <v>87.906000000000006</v>
      </c>
      <c r="I696">
        <f t="shared" si="80"/>
        <v>2.6349999999999998</v>
      </c>
      <c r="J696">
        <f t="shared" si="81"/>
        <v>4.585</v>
      </c>
      <c r="K696">
        <f t="shared" si="82"/>
        <v>88.350999999999999</v>
      </c>
      <c r="L696">
        <f t="shared" si="83"/>
        <v>90.301000000000002</v>
      </c>
      <c r="M696">
        <f t="shared" si="84"/>
        <v>1.9500000000000028</v>
      </c>
      <c r="N696">
        <f t="shared" si="85"/>
        <v>85.425999999999988</v>
      </c>
      <c r="O696">
        <f t="shared" si="86"/>
        <v>93.225999999999999</v>
      </c>
      <c r="P696" t="str">
        <f t="shared" si="87"/>
        <v/>
      </c>
    </row>
    <row r="697" spans="1:16">
      <c r="A697" s="21" t="s">
        <v>25</v>
      </c>
      <c r="B697" s="21" t="s">
        <v>74</v>
      </c>
      <c r="C697" s="21" t="s">
        <v>75</v>
      </c>
      <c r="D697" s="22">
        <v>43188</v>
      </c>
      <c r="E697" s="21">
        <v>92.936000000000007</v>
      </c>
      <c r="F697" s="21" t="s">
        <v>136</v>
      </c>
      <c r="G697" s="21">
        <v>5.19</v>
      </c>
      <c r="H697" s="21">
        <v>87.745999999999995</v>
      </c>
      <c r="I697">
        <f t="shared" si="80"/>
        <v>2.6349999999999998</v>
      </c>
      <c r="J697">
        <f t="shared" si="81"/>
        <v>4.585</v>
      </c>
      <c r="K697">
        <f t="shared" si="82"/>
        <v>88.350999999999999</v>
      </c>
      <c r="L697">
        <f t="shared" si="83"/>
        <v>90.301000000000002</v>
      </c>
      <c r="M697">
        <f t="shared" si="84"/>
        <v>1.9500000000000028</v>
      </c>
      <c r="N697">
        <f t="shared" si="85"/>
        <v>85.425999999999988</v>
      </c>
      <c r="O697">
        <f t="shared" si="86"/>
        <v>93.225999999999999</v>
      </c>
      <c r="P697" t="str">
        <f t="shared" si="87"/>
        <v/>
      </c>
    </row>
    <row r="698" spans="1:16">
      <c r="A698" s="21" t="s">
        <v>25</v>
      </c>
      <c r="B698" s="21" t="s">
        <v>74</v>
      </c>
      <c r="C698" s="21" t="s">
        <v>75</v>
      </c>
      <c r="D698" s="22">
        <v>43220</v>
      </c>
      <c r="E698" s="21">
        <v>92.936000000000007</v>
      </c>
      <c r="F698" s="21" t="s">
        <v>136</v>
      </c>
      <c r="G698" s="21">
        <v>5.12</v>
      </c>
      <c r="H698" s="21">
        <v>87.816000000000003</v>
      </c>
      <c r="I698">
        <f t="shared" si="80"/>
        <v>2.6349999999999998</v>
      </c>
      <c r="J698">
        <f t="shared" si="81"/>
        <v>4.585</v>
      </c>
      <c r="K698">
        <f t="shared" si="82"/>
        <v>88.350999999999999</v>
      </c>
      <c r="L698">
        <f t="shared" si="83"/>
        <v>90.301000000000002</v>
      </c>
      <c r="M698">
        <f t="shared" si="84"/>
        <v>1.9500000000000028</v>
      </c>
      <c r="N698">
        <f t="shared" si="85"/>
        <v>85.425999999999988</v>
      </c>
      <c r="O698">
        <f t="shared" si="86"/>
        <v>93.225999999999999</v>
      </c>
      <c r="P698" t="str">
        <f t="shared" si="87"/>
        <v/>
      </c>
    </row>
    <row r="699" spans="1:16">
      <c r="A699" s="21" t="s">
        <v>25</v>
      </c>
      <c r="B699" s="21" t="s">
        <v>74</v>
      </c>
      <c r="C699" s="21" t="s">
        <v>75</v>
      </c>
      <c r="D699" s="22">
        <v>43248</v>
      </c>
      <c r="E699" s="21">
        <v>92.936000000000007</v>
      </c>
      <c r="F699" s="21" t="s">
        <v>136</v>
      </c>
      <c r="G699" s="21">
        <v>4.84</v>
      </c>
      <c r="H699" s="21">
        <v>88.096000000000004</v>
      </c>
      <c r="I699">
        <f t="shared" si="80"/>
        <v>2.6349999999999998</v>
      </c>
      <c r="J699">
        <f t="shared" si="81"/>
        <v>4.585</v>
      </c>
      <c r="K699">
        <f t="shared" si="82"/>
        <v>88.350999999999999</v>
      </c>
      <c r="L699">
        <f t="shared" si="83"/>
        <v>90.301000000000002</v>
      </c>
      <c r="M699">
        <f t="shared" si="84"/>
        <v>1.9500000000000028</v>
      </c>
      <c r="N699">
        <f t="shared" si="85"/>
        <v>85.425999999999988</v>
      </c>
      <c r="O699">
        <f t="shared" si="86"/>
        <v>93.225999999999999</v>
      </c>
      <c r="P699" t="str">
        <f t="shared" si="87"/>
        <v/>
      </c>
    </row>
    <row r="700" spans="1:16">
      <c r="A700" s="21" t="s">
        <v>25</v>
      </c>
      <c r="B700" s="21" t="s">
        <v>74</v>
      </c>
      <c r="C700" s="21" t="s">
        <v>75</v>
      </c>
      <c r="D700" s="22">
        <v>43272</v>
      </c>
      <c r="E700" s="21">
        <v>92.936000000000007</v>
      </c>
      <c r="F700" s="21" t="s">
        <v>136</v>
      </c>
      <c r="G700" s="21">
        <v>4.13</v>
      </c>
      <c r="H700" s="21">
        <v>88.805999999999997</v>
      </c>
      <c r="I700">
        <f t="shared" si="80"/>
        <v>2.6349999999999998</v>
      </c>
      <c r="J700">
        <f t="shared" si="81"/>
        <v>4.585</v>
      </c>
      <c r="K700">
        <f t="shared" si="82"/>
        <v>88.350999999999999</v>
      </c>
      <c r="L700">
        <f t="shared" si="83"/>
        <v>90.301000000000002</v>
      </c>
      <c r="M700">
        <f t="shared" si="84"/>
        <v>1.9500000000000028</v>
      </c>
      <c r="N700">
        <f t="shared" si="85"/>
        <v>85.425999999999988</v>
      </c>
      <c r="O700">
        <f t="shared" si="86"/>
        <v>93.225999999999999</v>
      </c>
      <c r="P700" t="str">
        <f t="shared" si="87"/>
        <v/>
      </c>
    </row>
    <row r="701" spans="1:16">
      <c r="A701" s="21" t="s">
        <v>25</v>
      </c>
      <c r="B701" s="21" t="s">
        <v>74</v>
      </c>
      <c r="C701" s="21" t="s">
        <v>75</v>
      </c>
      <c r="D701" s="22">
        <v>43304</v>
      </c>
      <c r="E701" s="21">
        <v>92.936000000000007</v>
      </c>
      <c r="F701" s="21" t="s">
        <v>136</v>
      </c>
      <c r="G701" s="21">
        <v>2.09</v>
      </c>
      <c r="H701" s="21">
        <v>90.846000000000004</v>
      </c>
      <c r="I701">
        <f t="shared" si="80"/>
        <v>2.6349999999999998</v>
      </c>
      <c r="J701">
        <f t="shared" si="81"/>
        <v>4.585</v>
      </c>
      <c r="K701">
        <f t="shared" si="82"/>
        <v>88.350999999999999</v>
      </c>
      <c r="L701">
        <f t="shared" si="83"/>
        <v>90.301000000000002</v>
      </c>
      <c r="M701">
        <f t="shared" si="84"/>
        <v>1.9500000000000028</v>
      </c>
      <c r="N701">
        <f t="shared" si="85"/>
        <v>85.425999999999988</v>
      </c>
      <c r="O701">
        <f t="shared" si="86"/>
        <v>93.225999999999999</v>
      </c>
      <c r="P701" t="str">
        <f t="shared" si="87"/>
        <v/>
      </c>
    </row>
    <row r="702" spans="1:16">
      <c r="A702" s="21" t="s">
        <v>25</v>
      </c>
      <c r="B702" s="21" t="s">
        <v>74</v>
      </c>
      <c r="C702" s="21" t="s">
        <v>75</v>
      </c>
      <c r="D702" s="22">
        <v>43334</v>
      </c>
      <c r="E702" s="21">
        <v>92.936000000000007</v>
      </c>
      <c r="F702" s="21" t="s">
        <v>136</v>
      </c>
      <c r="G702" s="21">
        <v>1.82</v>
      </c>
      <c r="H702" s="21">
        <v>91.116</v>
      </c>
      <c r="I702">
        <f t="shared" si="80"/>
        <v>2.6349999999999998</v>
      </c>
      <c r="J702">
        <f t="shared" si="81"/>
        <v>4.585</v>
      </c>
      <c r="K702">
        <f t="shared" si="82"/>
        <v>88.350999999999999</v>
      </c>
      <c r="L702">
        <f t="shared" si="83"/>
        <v>90.301000000000002</v>
      </c>
      <c r="M702">
        <f t="shared" si="84"/>
        <v>1.9500000000000028</v>
      </c>
      <c r="N702">
        <f t="shared" si="85"/>
        <v>85.425999999999988</v>
      </c>
      <c r="O702">
        <f t="shared" si="86"/>
        <v>93.225999999999999</v>
      </c>
      <c r="P702" t="str">
        <f t="shared" si="87"/>
        <v/>
      </c>
    </row>
    <row r="703" spans="1:16">
      <c r="A703" s="21" t="s">
        <v>25</v>
      </c>
      <c r="B703" s="21" t="s">
        <v>74</v>
      </c>
      <c r="C703" s="21" t="s">
        <v>75</v>
      </c>
      <c r="D703" s="22">
        <v>43368</v>
      </c>
      <c r="E703" s="21">
        <v>92.936000000000007</v>
      </c>
      <c r="F703" s="21" t="s">
        <v>136</v>
      </c>
      <c r="G703" s="21">
        <v>2.66</v>
      </c>
      <c r="H703" s="21">
        <v>90.275999999999996</v>
      </c>
      <c r="I703">
        <f t="shared" si="80"/>
        <v>2.6349999999999998</v>
      </c>
      <c r="J703">
        <f t="shared" si="81"/>
        <v>4.585</v>
      </c>
      <c r="K703">
        <f t="shared" si="82"/>
        <v>88.350999999999999</v>
      </c>
      <c r="L703">
        <f t="shared" si="83"/>
        <v>90.301000000000002</v>
      </c>
      <c r="M703">
        <f t="shared" si="84"/>
        <v>1.9500000000000028</v>
      </c>
      <c r="N703">
        <f t="shared" si="85"/>
        <v>85.425999999999988</v>
      </c>
      <c r="O703">
        <f t="shared" si="86"/>
        <v>93.225999999999999</v>
      </c>
      <c r="P703" t="str">
        <f t="shared" si="87"/>
        <v/>
      </c>
    </row>
    <row r="704" spans="1:16">
      <c r="A704" s="21" t="s">
        <v>25</v>
      </c>
      <c r="B704" s="21" t="s">
        <v>74</v>
      </c>
      <c r="C704" s="21" t="s">
        <v>75</v>
      </c>
      <c r="D704" s="22">
        <v>43409</v>
      </c>
      <c r="E704" s="21">
        <v>92.936000000000007</v>
      </c>
      <c r="F704" s="21" t="s">
        <v>136</v>
      </c>
      <c r="G704" s="21">
        <v>3.52</v>
      </c>
      <c r="H704" s="21">
        <v>89.415999999999997</v>
      </c>
      <c r="I704">
        <f t="shared" si="80"/>
        <v>2.6349999999999998</v>
      </c>
      <c r="J704">
        <f t="shared" si="81"/>
        <v>4.585</v>
      </c>
      <c r="K704">
        <f t="shared" si="82"/>
        <v>88.350999999999999</v>
      </c>
      <c r="L704">
        <f t="shared" si="83"/>
        <v>90.301000000000002</v>
      </c>
      <c r="M704">
        <f t="shared" si="84"/>
        <v>1.9500000000000028</v>
      </c>
      <c r="N704">
        <f t="shared" si="85"/>
        <v>85.425999999999988</v>
      </c>
      <c r="O704">
        <f t="shared" si="86"/>
        <v>93.225999999999999</v>
      </c>
      <c r="P704" t="str">
        <f t="shared" si="87"/>
        <v/>
      </c>
    </row>
    <row r="705" spans="1:16">
      <c r="A705" s="21" t="s">
        <v>25</v>
      </c>
      <c r="B705" s="21" t="s">
        <v>74</v>
      </c>
      <c r="C705" s="21" t="s">
        <v>75</v>
      </c>
      <c r="D705" s="22">
        <v>43438</v>
      </c>
      <c r="E705" s="21">
        <v>92.936000000000007</v>
      </c>
      <c r="F705" s="21" t="s">
        <v>136</v>
      </c>
      <c r="G705" s="21">
        <v>3.88</v>
      </c>
      <c r="H705" s="21">
        <v>89.055999999999997</v>
      </c>
      <c r="I705">
        <f t="shared" si="80"/>
        <v>2.6349999999999998</v>
      </c>
      <c r="J705">
        <f t="shared" si="81"/>
        <v>4.585</v>
      </c>
      <c r="K705">
        <f t="shared" si="82"/>
        <v>88.350999999999999</v>
      </c>
      <c r="L705">
        <f t="shared" si="83"/>
        <v>90.301000000000002</v>
      </c>
      <c r="M705">
        <f t="shared" si="84"/>
        <v>1.9500000000000028</v>
      </c>
      <c r="N705">
        <f t="shared" si="85"/>
        <v>85.425999999999988</v>
      </c>
      <c r="O705">
        <f t="shared" si="86"/>
        <v>93.225999999999999</v>
      </c>
      <c r="P705" t="str">
        <f t="shared" si="87"/>
        <v/>
      </c>
    </row>
    <row r="706" spans="1:16">
      <c r="A706" s="21" t="s">
        <v>25</v>
      </c>
      <c r="B706" s="21" t="s">
        <v>74</v>
      </c>
      <c r="C706" s="21" t="s">
        <v>75</v>
      </c>
      <c r="D706" s="22">
        <v>43487</v>
      </c>
      <c r="E706" s="21">
        <v>92.936000000000007</v>
      </c>
      <c r="F706" s="21" t="s">
        <v>136</v>
      </c>
      <c r="G706" s="21">
        <v>4.5</v>
      </c>
      <c r="H706" s="21">
        <v>88.436000000000007</v>
      </c>
      <c r="I706">
        <f t="shared" si="80"/>
        <v>2.6349999999999998</v>
      </c>
      <c r="J706">
        <f t="shared" si="81"/>
        <v>4.585</v>
      </c>
      <c r="K706">
        <f t="shared" si="82"/>
        <v>88.350999999999999</v>
      </c>
      <c r="L706">
        <f t="shared" si="83"/>
        <v>90.301000000000002</v>
      </c>
      <c r="M706">
        <f t="shared" si="84"/>
        <v>1.9500000000000028</v>
      </c>
      <c r="N706">
        <f t="shared" si="85"/>
        <v>85.425999999999988</v>
      </c>
      <c r="O706">
        <f t="shared" si="86"/>
        <v>93.225999999999999</v>
      </c>
      <c r="P706" t="str">
        <f t="shared" si="87"/>
        <v/>
      </c>
    </row>
    <row r="707" spans="1:16">
      <c r="A707" s="21" t="s">
        <v>25</v>
      </c>
      <c r="B707" s="21" t="s">
        <v>74</v>
      </c>
      <c r="C707" s="21" t="s">
        <v>75</v>
      </c>
      <c r="D707" s="22">
        <v>43515</v>
      </c>
      <c r="E707" s="21">
        <v>92.936000000000007</v>
      </c>
      <c r="F707" s="21" t="s">
        <v>136</v>
      </c>
      <c r="G707" s="21">
        <v>4.8</v>
      </c>
      <c r="H707" s="21">
        <v>88.135999999999996</v>
      </c>
      <c r="I707">
        <f t="shared" ref="I707:I770" si="88">VLOOKUP($C707,$U$1:$Y$42,2,FALSE)</f>
        <v>2.6349999999999998</v>
      </c>
      <c r="J707">
        <f t="shared" ref="J707:J770" si="89">VLOOKUP($C707,$U$1:$Y$42,3,FALSE)</f>
        <v>4.585</v>
      </c>
      <c r="K707">
        <f t="shared" ref="K707:K770" si="90">VLOOKUP($C707,$U$1:$Y$42,4,FALSE)</f>
        <v>88.350999999999999</v>
      </c>
      <c r="L707">
        <f t="shared" ref="L707:L770" si="91">VLOOKUP($C707,$U$1:$Y$42,5,FALSE)</f>
        <v>90.301000000000002</v>
      </c>
      <c r="M707">
        <f t="shared" ref="M707:M770" si="92">L707-K707</f>
        <v>1.9500000000000028</v>
      </c>
      <c r="N707">
        <f t="shared" ref="N707:N770" si="93">K707-M707*1.5</f>
        <v>85.425999999999988</v>
      </c>
      <c r="O707">
        <f t="shared" ref="O707:O770" si="94">L707+M707*1.5</f>
        <v>93.225999999999999</v>
      </c>
      <c r="P707" t="str">
        <f t="shared" ref="P707:P770" si="95">IF(OR(H707&lt;N707,H707&gt;O707), "OUTLIER", "")</f>
        <v/>
      </c>
    </row>
    <row r="708" spans="1:16">
      <c r="A708" s="21" t="s">
        <v>25</v>
      </c>
      <c r="B708" s="21" t="s">
        <v>74</v>
      </c>
      <c r="C708" s="21" t="s">
        <v>75</v>
      </c>
      <c r="D708" s="22">
        <v>43545</v>
      </c>
      <c r="E708" s="21">
        <v>92.936000000000007</v>
      </c>
      <c r="F708" s="21" t="s">
        <v>136</v>
      </c>
      <c r="G708" s="21">
        <v>5.77</v>
      </c>
      <c r="H708" s="21">
        <v>87.165999999999997</v>
      </c>
      <c r="I708">
        <f t="shared" si="88"/>
        <v>2.6349999999999998</v>
      </c>
      <c r="J708">
        <f t="shared" si="89"/>
        <v>4.585</v>
      </c>
      <c r="K708">
        <f t="shared" si="90"/>
        <v>88.350999999999999</v>
      </c>
      <c r="L708">
        <f t="shared" si="91"/>
        <v>90.301000000000002</v>
      </c>
      <c r="M708">
        <f t="shared" si="92"/>
        <v>1.9500000000000028</v>
      </c>
      <c r="N708">
        <f t="shared" si="93"/>
        <v>85.425999999999988</v>
      </c>
      <c r="O708">
        <f t="shared" si="94"/>
        <v>93.225999999999999</v>
      </c>
      <c r="P708" t="str">
        <f t="shared" si="95"/>
        <v/>
      </c>
    </row>
    <row r="709" spans="1:16">
      <c r="A709" s="21" t="s">
        <v>25</v>
      </c>
      <c r="B709" s="21" t="s">
        <v>74</v>
      </c>
      <c r="C709" s="21" t="s">
        <v>75</v>
      </c>
      <c r="D709" s="22">
        <v>43607</v>
      </c>
      <c r="E709" s="21">
        <v>92.936000000000007</v>
      </c>
      <c r="F709" s="21" t="s">
        <v>136</v>
      </c>
      <c r="G709" s="21">
        <v>5.22</v>
      </c>
      <c r="H709" s="21">
        <v>87.715999999999994</v>
      </c>
      <c r="I709">
        <f t="shared" si="88"/>
        <v>2.6349999999999998</v>
      </c>
      <c r="J709">
        <f t="shared" si="89"/>
        <v>4.585</v>
      </c>
      <c r="K709">
        <f t="shared" si="90"/>
        <v>88.350999999999999</v>
      </c>
      <c r="L709">
        <f t="shared" si="91"/>
        <v>90.301000000000002</v>
      </c>
      <c r="M709">
        <f t="shared" si="92"/>
        <v>1.9500000000000028</v>
      </c>
      <c r="N709">
        <f t="shared" si="93"/>
        <v>85.425999999999988</v>
      </c>
      <c r="O709">
        <f t="shared" si="94"/>
        <v>93.225999999999999</v>
      </c>
      <c r="P709" t="str">
        <f t="shared" si="95"/>
        <v/>
      </c>
    </row>
    <row r="710" spans="1:16">
      <c r="A710" s="21" t="s">
        <v>25</v>
      </c>
      <c r="B710" s="21" t="s">
        <v>74</v>
      </c>
      <c r="C710" s="21" t="s">
        <v>75</v>
      </c>
      <c r="D710" s="22">
        <v>43641</v>
      </c>
      <c r="E710" s="21">
        <v>92.936000000000007</v>
      </c>
      <c r="F710" s="21" t="s">
        <v>136</v>
      </c>
      <c r="G710" s="21">
        <v>4.5</v>
      </c>
      <c r="H710" s="21">
        <v>88.436000000000007</v>
      </c>
      <c r="I710">
        <f t="shared" si="88"/>
        <v>2.6349999999999998</v>
      </c>
      <c r="J710">
        <f t="shared" si="89"/>
        <v>4.585</v>
      </c>
      <c r="K710">
        <f t="shared" si="90"/>
        <v>88.350999999999999</v>
      </c>
      <c r="L710">
        <f t="shared" si="91"/>
        <v>90.301000000000002</v>
      </c>
      <c r="M710">
        <f t="shared" si="92"/>
        <v>1.9500000000000028</v>
      </c>
      <c r="N710">
        <f t="shared" si="93"/>
        <v>85.425999999999988</v>
      </c>
      <c r="O710">
        <f t="shared" si="94"/>
        <v>93.225999999999999</v>
      </c>
      <c r="P710" t="str">
        <f t="shared" si="95"/>
        <v/>
      </c>
    </row>
    <row r="711" spans="1:16">
      <c r="A711" s="21" t="s">
        <v>25</v>
      </c>
      <c r="B711" s="21" t="s">
        <v>74</v>
      </c>
      <c r="C711" s="21" t="s">
        <v>75</v>
      </c>
      <c r="D711" s="22">
        <v>43670</v>
      </c>
      <c r="E711" s="21">
        <v>92.936000000000007</v>
      </c>
      <c r="F711" s="21" t="s">
        <v>136</v>
      </c>
      <c r="G711" s="21">
        <v>3.38</v>
      </c>
      <c r="H711" s="21">
        <v>89.555999999999997</v>
      </c>
      <c r="I711">
        <f t="shared" si="88"/>
        <v>2.6349999999999998</v>
      </c>
      <c r="J711">
        <f t="shared" si="89"/>
        <v>4.585</v>
      </c>
      <c r="K711">
        <f t="shared" si="90"/>
        <v>88.350999999999999</v>
      </c>
      <c r="L711">
        <f t="shared" si="91"/>
        <v>90.301000000000002</v>
      </c>
      <c r="M711">
        <f t="shared" si="92"/>
        <v>1.9500000000000028</v>
      </c>
      <c r="N711">
        <f t="shared" si="93"/>
        <v>85.425999999999988</v>
      </c>
      <c r="O711">
        <f t="shared" si="94"/>
        <v>93.225999999999999</v>
      </c>
      <c r="P711" t="str">
        <f t="shared" si="95"/>
        <v/>
      </c>
    </row>
    <row r="712" spans="1:16">
      <c r="A712" s="21" t="s">
        <v>25</v>
      </c>
      <c r="B712" s="21" t="s">
        <v>74</v>
      </c>
      <c r="C712" s="21" t="s">
        <v>75</v>
      </c>
      <c r="D712" s="22">
        <v>43704</v>
      </c>
      <c r="E712" s="21">
        <v>92.936000000000007</v>
      </c>
      <c r="F712" s="21" t="s">
        <v>136</v>
      </c>
      <c r="G712" s="21">
        <v>1.83</v>
      </c>
      <c r="H712" s="21">
        <v>91.105999999999995</v>
      </c>
      <c r="I712">
        <f t="shared" si="88"/>
        <v>2.6349999999999998</v>
      </c>
      <c r="J712">
        <f t="shared" si="89"/>
        <v>4.585</v>
      </c>
      <c r="K712">
        <f t="shared" si="90"/>
        <v>88.350999999999999</v>
      </c>
      <c r="L712">
        <f t="shared" si="91"/>
        <v>90.301000000000002</v>
      </c>
      <c r="M712">
        <f t="shared" si="92"/>
        <v>1.9500000000000028</v>
      </c>
      <c r="N712">
        <f t="shared" si="93"/>
        <v>85.425999999999988</v>
      </c>
      <c r="O712">
        <f t="shared" si="94"/>
        <v>93.225999999999999</v>
      </c>
      <c r="P712" t="str">
        <f t="shared" si="95"/>
        <v/>
      </c>
    </row>
    <row r="713" spans="1:16">
      <c r="A713" s="21" t="s">
        <v>25</v>
      </c>
      <c r="B713" s="21" t="s">
        <v>74</v>
      </c>
      <c r="C713" s="21" t="s">
        <v>75</v>
      </c>
      <c r="D713" s="22">
        <v>43727</v>
      </c>
      <c r="E713" s="21">
        <v>92.936000000000007</v>
      </c>
      <c r="F713" s="21" t="s">
        <v>136</v>
      </c>
      <c r="G713" s="21">
        <v>2.38</v>
      </c>
      <c r="H713" s="21">
        <v>90.555999999999997</v>
      </c>
      <c r="I713">
        <f t="shared" si="88"/>
        <v>2.6349999999999998</v>
      </c>
      <c r="J713">
        <f t="shared" si="89"/>
        <v>4.585</v>
      </c>
      <c r="K713">
        <f t="shared" si="90"/>
        <v>88.350999999999999</v>
      </c>
      <c r="L713">
        <f t="shared" si="91"/>
        <v>90.301000000000002</v>
      </c>
      <c r="M713">
        <f t="shared" si="92"/>
        <v>1.9500000000000028</v>
      </c>
      <c r="N713">
        <f t="shared" si="93"/>
        <v>85.425999999999988</v>
      </c>
      <c r="O713">
        <f t="shared" si="94"/>
        <v>93.225999999999999</v>
      </c>
      <c r="P713" t="str">
        <f t="shared" si="95"/>
        <v/>
      </c>
    </row>
    <row r="714" spans="1:16">
      <c r="A714" s="21" t="s">
        <v>25</v>
      </c>
      <c r="B714" s="21" t="s">
        <v>74</v>
      </c>
      <c r="C714" s="21" t="s">
        <v>75</v>
      </c>
      <c r="D714" s="22">
        <v>43768</v>
      </c>
      <c r="E714" s="21">
        <v>92.936000000000007</v>
      </c>
      <c r="F714" s="21" t="s">
        <v>136</v>
      </c>
      <c r="G714" s="21">
        <v>3.23</v>
      </c>
      <c r="H714" s="21">
        <v>89.706000000000003</v>
      </c>
      <c r="I714">
        <f t="shared" si="88"/>
        <v>2.6349999999999998</v>
      </c>
      <c r="J714">
        <f t="shared" si="89"/>
        <v>4.585</v>
      </c>
      <c r="K714">
        <f t="shared" si="90"/>
        <v>88.350999999999999</v>
      </c>
      <c r="L714">
        <f t="shared" si="91"/>
        <v>90.301000000000002</v>
      </c>
      <c r="M714">
        <f t="shared" si="92"/>
        <v>1.9500000000000028</v>
      </c>
      <c r="N714">
        <f t="shared" si="93"/>
        <v>85.425999999999988</v>
      </c>
      <c r="O714">
        <f t="shared" si="94"/>
        <v>93.225999999999999</v>
      </c>
      <c r="P714" t="str">
        <f t="shared" si="95"/>
        <v/>
      </c>
    </row>
    <row r="715" spans="1:16">
      <c r="A715" s="21" t="s">
        <v>25</v>
      </c>
      <c r="B715" s="21" t="s">
        <v>74</v>
      </c>
      <c r="C715" s="21" t="s">
        <v>75</v>
      </c>
      <c r="D715" s="22">
        <v>43796</v>
      </c>
      <c r="E715" s="21">
        <v>92.936000000000007</v>
      </c>
      <c r="F715" s="21" t="s">
        <v>136</v>
      </c>
      <c r="G715" s="21">
        <v>3.43</v>
      </c>
      <c r="H715" s="21">
        <v>89.506</v>
      </c>
      <c r="I715">
        <f t="shared" si="88"/>
        <v>2.6349999999999998</v>
      </c>
      <c r="J715">
        <f t="shared" si="89"/>
        <v>4.585</v>
      </c>
      <c r="K715">
        <f t="shared" si="90"/>
        <v>88.350999999999999</v>
      </c>
      <c r="L715">
        <f t="shared" si="91"/>
        <v>90.301000000000002</v>
      </c>
      <c r="M715">
        <f t="shared" si="92"/>
        <v>1.9500000000000028</v>
      </c>
      <c r="N715">
        <f t="shared" si="93"/>
        <v>85.425999999999988</v>
      </c>
      <c r="O715">
        <f t="shared" si="94"/>
        <v>93.225999999999999</v>
      </c>
      <c r="P715" t="str">
        <f t="shared" si="95"/>
        <v/>
      </c>
    </row>
    <row r="716" spans="1:16">
      <c r="A716" s="21" t="s">
        <v>25</v>
      </c>
      <c r="B716" s="21" t="s">
        <v>74</v>
      </c>
      <c r="C716" s="21" t="s">
        <v>75</v>
      </c>
      <c r="D716" s="22">
        <v>43817</v>
      </c>
      <c r="E716" s="21">
        <v>92.936000000000007</v>
      </c>
      <c r="F716" s="21" t="s">
        <v>136</v>
      </c>
      <c r="G716" s="21">
        <v>3.9</v>
      </c>
      <c r="H716" s="21">
        <v>89.036000000000001</v>
      </c>
      <c r="I716">
        <f t="shared" si="88"/>
        <v>2.6349999999999998</v>
      </c>
      <c r="J716">
        <f t="shared" si="89"/>
        <v>4.585</v>
      </c>
      <c r="K716">
        <f t="shared" si="90"/>
        <v>88.350999999999999</v>
      </c>
      <c r="L716">
        <f t="shared" si="91"/>
        <v>90.301000000000002</v>
      </c>
      <c r="M716">
        <f t="shared" si="92"/>
        <v>1.9500000000000028</v>
      </c>
      <c r="N716">
        <f t="shared" si="93"/>
        <v>85.425999999999988</v>
      </c>
      <c r="O716">
        <f t="shared" si="94"/>
        <v>93.225999999999999</v>
      </c>
      <c r="P716" t="str">
        <f t="shared" si="95"/>
        <v/>
      </c>
    </row>
    <row r="717" spans="1:16">
      <c r="A717" s="21" t="s">
        <v>25</v>
      </c>
      <c r="B717" s="21" t="s">
        <v>74</v>
      </c>
      <c r="C717" s="21" t="s">
        <v>75</v>
      </c>
      <c r="D717" s="22">
        <v>43858</v>
      </c>
      <c r="E717" s="21">
        <v>92.936000000000007</v>
      </c>
      <c r="F717" s="21" t="s">
        <v>136</v>
      </c>
      <c r="G717" s="21">
        <v>4.2699999999999996</v>
      </c>
      <c r="H717" s="21">
        <v>88.665999999999997</v>
      </c>
      <c r="I717">
        <f t="shared" si="88"/>
        <v>2.6349999999999998</v>
      </c>
      <c r="J717">
        <f t="shared" si="89"/>
        <v>4.585</v>
      </c>
      <c r="K717">
        <f t="shared" si="90"/>
        <v>88.350999999999999</v>
      </c>
      <c r="L717">
        <f t="shared" si="91"/>
        <v>90.301000000000002</v>
      </c>
      <c r="M717">
        <f t="shared" si="92"/>
        <v>1.9500000000000028</v>
      </c>
      <c r="N717">
        <f t="shared" si="93"/>
        <v>85.425999999999988</v>
      </c>
      <c r="O717">
        <f t="shared" si="94"/>
        <v>93.225999999999999</v>
      </c>
      <c r="P717" t="str">
        <f t="shared" si="95"/>
        <v/>
      </c>
    </row>
    <row r="718" spans="1:16">
      <c r="A718" s="21" t="s">
        <v>25</v>
      </c>
      <c r="B718" s="21" t="s">
        <v>74</v>
      </c>
      <c r="C718" s="21" t="s">
        <v>75</v>
      </c>
      <c r="D718" s="22">
        <v>44006</v>
      </c>
      <c r="E718" s="21">
        <v>92.936000000000007</v>
      </c>
      <c r="F718" s="21" t="s">
        <v>136</v>
      </c>
      <c r="G718" s="21">
        <v>3.5</v>
      </c>
      <c r="H718" s="21">
        <v>89.436000000000007</v>
      </c>
      <c r="I718">
        <f t="shared" si="88"/>
        <v>2.6349999999999998</v>
      </c>
      <c r="J718">
        <f t="shared" si="89"/>
        <v>4.585</v>
      </c>
      <c r="K718">
        <f t="shared" si="90"/>
        <v>88.350999999999999</v>
      </c>
      <c r="L718">
        <f t="shared" si="91"/>
        <v>90.301000000000002</v>
      </c>
      <c r="M718">
        <f t="shared" si="92"/>
        <v>1.9500000000000028</v>
      </c>
      <c r="N718">
        <f t="shared" si="93"/>
        <v>85.425999999999988</v>
      </c>
      <c r="O718">
        <f t="shared" si="94"/>
        <v>93.225999999999999</v>
      </c>
      <c r="P718" t="str">
        <f t="shared" si="95"/>
        <v/>
      </c>
    </row>
    <row r="719" spans="1:16">
      <c r="A719" s="21" t="s">
        <v>25</v>
      </c>
      <c r="B719" s="21" t="s">
        <v>74</v>
      </c>
      <c r="C719" s="21" t="s">
        <v>75</v>
      </c>
      <c r="D719" s="22">
        <v>44035</v>
      </c>
      <c r="E719" s="21">
        <v>92.936000000000007</v>
      </c>
      <c r="F719" s="21" t="s">
        <v>136</v>
      </c>
      <c r="G719" s="21">
        <v>2.0699999999999998</v>
      </c>
      <c r="H719" s="21">
        <v>90.866</v>
      </c>
      <c r="I719">
        <f t="shared" si="88"/>
        <v>2.6349999999999998</v>
      </c>
      <c r="J719">
        <f t="shared" si="89"/>
        <v>4.585</v>
      </c>
      <c r="K719">
        <f t="shared" si="90"/>
        <v>88.350999999999999</v>
      </c>
      <c r="L719">
        <f t="shared" si="91"/>
        <v>90.301000000000002</v>
      </c>
      <c r="M719">
        <f t="shared" si="92"/>
        <v>1.9500000000000028</v>
      </c>
      <c r="N719">
        <f t="shared" si="93"/>
        <v>85.425999999999988</v>
      </c>
      <c r="O719">
        <f t="shared" si="94"/>
        <v>93.225999999999999</v>
      </c>
      <c r="P719" t="str">
        <f t="shared" si="95"/>
        <v/>
      </c>
    </row>
    <row r="720" spans="1:16">
      <c r="A720" s="21" t="s">
        <v>25</v>
      </c>
      <c r="B720" s="21" t="s">
        <v>74</v>
      </c>
      <c r="C720" s="21" t="s">
        <v>75</v>
      </c>
      <c r="D720" s="22">
        <v>44069</v>
      </c>
      <c r="E720" s="21">
        <v>92.936000000000007</v>
      </c>
      <c r="F720" s="21" t="s">
        <v>136</v>
      </c>
      <c r="G720" s="21">
        <v>1.71</v>
      </c>
      <c r="H720" s="21">
        <v>91.225999999999999</v>
      </c>
      <c r="I720">
        <f t="shared" si="88"/>
        <v>2.6349999999999998</v>
      </c>
      <c r="J720">
        <f t="shared" si="89"/>
        <v>4.585</v>
      </c>
      <c r="K720">
        <f t="shared" si="90"/>
        <v>88.350999999999999</v>
      </c>
      <c r="L720">
        <f t="shared" si="91"/>
        <v>90.301000000000002</v>
      </c>
      <c r="M720">
        <f t="shared" si="92"/>
        <v>1.9500000000000028</v>
      </c>
      <c r="N720">
        <f t="shared" si="93"/>
        <v>85.425999999999988</v>
      </c>
      <c r="O720">
        <f t="shared" si="94"/>
        <v>93.225999999999999</v>
      </c>
      <c r="P720" t="str">
        <f t="shared" si="95"/>
        <v/>
      </c>
    </row>
    <row r="721" spans="1:16">
      <c r="A721" s="21" t="s">
        <v>25</v>
      </c>
      <c r="B721" s="21" t="s">
        <v>74</v>
      </c>
      <c r="C721" s="21" t="s">
        <v>75</v>
      </c>
      <c r="D721" s="22">
        <v>44102</v>
      </c>
      <c r="E721" s="21">
        <v>92.936000000000007</v>
      </c>
      <c r="F721" s="21" t="s">
        <v>136</v>
      </c>
      <c r="G721" s="21">
        <v>2.62</v>
      </c>
      <c r="H721" s="21">
        <v>90.316000000000003</v>
      </c>
      <c r="I721">
        <f t="shared" si="88"/>
        <v>2.6349999999999998</v>
      </c>
      <c r="J721">
        <f t="shared" si="89"/>
        <v>4.585</v>
      </c>
      <c r="K721">
        <f t="shared" si="90"/>
        <v>88.350999999999999</v>
      </c>
      <c r="L721">
        <f t="shared" si="91"/>
        <v>90.301000000000002</v>
      </c>
      <c r="M721">
        <f t="shared" si="92"/>
        <v>1.9500000000000028</v>
      </c>
      <c r="N721">
        <f t="shared" si="93"/>
        <v>85.425999999999988</v>
      </c>
      <c r="O721">
        <f t="shared" si="94"/>
        <v>93.225999999999999</v>
      </c>
      <c r="P721" t="str">
        <f t="shared" si="95"/>
        <v/>
      </c>
    </row>
    <row r="722" spans="1:16">
      <c r="A722" s="21" t="s">
        <v>25</v>
      </c>
      <c r="B722" s="21" t="s">
        <v>74</v>
      </c>
      <c r="C722" s="21" t="s">
        <v>75</v>
      </c>
      <c r="D722" s="22">
        <v>44126</v>
      </c>
      <c r="E722" s="21">
        <v>92.936000000000007</v>
      </c>
      <c r="F722" s="21" t="s">
        <v>136</v>
      </c>
      <c r="G722" s="21">
        <v>3.06</v>
      </c>
      <c r="H722" s="21">
        <v>89.876000000000005</v>
      </c>
      <c r="I722">
        <f t="shared" si="88"/>
        <v>2.6349999999999998</v>
      </c>
      <c r="J722">
        <f t="shared" si="89"/>
        <v>4.585</v>
      </c>
      <c r="K722">
        <f t="shared" si="90"/>
        <v>88.350999999999999</v>
      </c>
      <c r="L722">
        <f t="shared" si="91"/>
        <v>90.301000000000002</v>
      </c>
      <c r="M722">
        <f t="shared" si="92"/>
        <v>1.9500000000000028</v>
      </c>
      <c r="N722">
        <f t="shared" si="93"/>
        <v>85.425999999999988</v>
      </c>
      <c r="O722">
        <f t="shared" si="94"/>
        <v>93.225999999999999</v>
      </c>
      <c r="P722" t="str">
        <f t="shared" si="95"/>
        <v/>
      </c>
    </row>
    <row r="723" spans="1:16">
      <c r="A723" s="21" t="s">
        <v>25</v>
      </c>
      <c r="B723" s="21" t="s">
        <v>74</v>
      </c>
      <c r="C723" s="21" t="s">
        <v>75</v>
      </c>
      <c r="D723" s="22">
        <v>44186</v>
      </c>
      <c r="E723" s="21">
        <v>92.936000000000007</v>
      </c>
      <c r="F723" s="21" t="s">
        <v>136</v>
      </c>
      <c r="G723" s="21">
        <v>4.0999999999999996</v>
      </c>
      <c r="H723" s="21">
        <v>88.835999999999999</v>
      </c>
      <c r="I723">
        <f t="shared" si="88"/>
        <v>2.6349999999999998</v>
      </c>
      <c r="J723">
        <f t="shared" si="89"/>
        <v>4.585</v>
      </c>
      <c r="K723">
        <f t="shared" si="90"/>
        <v>88.350999999999999</v>
      </c>
      <c r="L723">
        <f t="shared" si="91"/>
        <v>90.301000000000002</v>
      </c>
      <c r="M723">
        <f t="shared" si="92"/>
        <v>1.9500000000000028</v>
      </c>
      <c r="N723">
        <f t="shared" si="93"/>
        <v>85.425999999999988</v>
      </c>
      <c r="O723">
        <f t="shared" si="94"/>
        <v>93.225999999999999</v>
      </c>
      <c r="P723" t="str">
        <f t="shared" si="95"/>
        <v/>
      </c>
    </row>
    <row r="724" spans="1:16">
      <c r="A724" s="21" t="s">
        <v>25</v>
      </c>
      <c r="B724" s="21" t="s">
        <v>74</v>
      </c>
      <c r="C724" s="21" t="s">
        <v>75</v>
      </c>
      <c r="D724" s="22">
        <v>44222</v>
      </c>
      <c r="E724" s="21">
        <v>92.936000000000007</v>
      </c>
      <c r="F724" s="21" t="s">
        <v>136</v>
      </c>
      <c r="G724" s="21">
        <v>4.2</v>
      </c>
      <c r="H724" s="21">
        <v>88.736000000000004</v>
      </c>
      <c r="I724">
        <f t="shared" si="88"/>
        <v>2.6349999999999998</v>
      </c>
      <c r="J724">
        <f t="shared" si="89"/>
        <v>4.585</v>
      </c>
      <c r="K724">
        <f t="shared" si="90"/>
        <v>88.350999999999999</v>
      </c>
      <c r="L724">
        <f t="shared" si="91"/>
        <v>90.301000000000002</v>
      </c>
      <c r="M724">
        <f t="shared" si="92"/>
        <v>1.9500000000000028</v>
      </c>
      <c r="N724">
        <f t="shared" si="93"/>
        <v>85.425999999999988</v>
      </c>
      <c r="O724">
        <f t="shared" si="94"/>
        <v>93.225999999999999</v>
      </c>
      <c r="P724" t="str">
        <f t="shared" si="95"/>
        <v/>
      </c>
    </row>
    <row r="725" spans="1:16">
      <c r="A725" s="21" t="s">
        <v>25</v>
      </c>
      <c r="B725" s="21" t="s">
        <v>74</v>
      </c>
      <c r="C725" s="21" t="s">
        <v>75</v>
      </c>
      <c r="D725" s="22">
        <v>44280</v>
      </c>
      <c r="E725" s="21">
        <v>92.936000000000007</v>
      </c>
      <c r="F725" s="21" t="s">
        <v>136</v>
      </c>
      <c r="G725" s="21">
        <v>4.75</v>
      </c>
      <c r="H725" s="21">
        <v>88.186000000000007</v>
      </c>
      <c r="I725">
        <f t="shared" si="88"/>
        <v>2.6349999999999998</v>
      </c>
      <c r="J725">
        <f t="shared" si="89"/>
        <v>4.585</v>
      </c>
      <c r="K725">
        <f t="shared" si="90"/>
        <v>88.350999999999999</v>
      </c>
      <c r="L725">
        <f t="shared" si="91"/>
        <v>90.301000000000002</v>
      </c>
      <c r="M725">
        <f t="shared" si="92"/>
        <v>1.9500000000000028</v>
      </c>
      <c r="N725">
        <f t="shared" si="93"/>
        <v>85.425999999999988</v>
      </c>
      <c r="O725">
        <f t="shared" si="94"/>
        <v>93.225999999999999</v>
      </c>
      <c r="P725" t="str">
        <f t="shared" si="95"/>
        <v/>
      </c>
    </row>
    <row r="726" spans="1:16">
      <c r="A726" s="21" t="s">
        <v>25</v>
      </c>
      <c r="B726" s="21" t="s">
        <v>80</v>
      </c>
      <c r="C726" s="21" t="s">
        <v>81</v>
      </c>
      <c r="D726" s="22">
        <v>42138</v>
      </c>
      <c r="E726" s="21">
        <v>99.039000000000001</v>
      </c>
      <c r="F726" s="21" t="s">
        <v>136</v>
      </c>
      <c r="G726" s="21">
        <v>5.43</v>
      </c>
      <c r="H726" s="21">
        <v>93.608999999999995</v>
      </c>
      <c r="I726">
        <f t="shared" si="88"/>
        <v>4.07</v>
      </c>
      <c r="J726">
        <f t="shared" si="89"/>
        <v>5.7</v>
      </c>
      <c r="K726">
        <f t="shared" si="90"/>
        <v>93.338999999999999</v>
      </c>
      <c r="L726">
        <f t="shared" si="91"/>
        <v>94.968999999999994</v>
      </c>
      <c r="M726">
        <f t="shared" si="92"/>
        <v>1.6299999999999955</v>
      </c>
      <c r="N726">
        <f t="shared" si="93"/>
        <v>90.894000000000005</v>
      </c>
      <c r="O726">
        <f t="shared" si="94"/>
        <v>97.413999999999987</v>
      </c>
      <c r="P726" t="str">
        <f t="shared" si="95"/>
        <v/>
      </c>
    </row>
    <row r="727" spans="1:16">
      <c r="A727" s="21" t="s">
        <v>25</v>
      </c>
      <c r="B727" s="21" t="s">
        <v>80</v>
      </c>
      <c r="C727" s="21" t="s">
        <v>81</v>
      </c>
      <c r="D727" s="22">
        <v>42200</v>
      </c>
      <c r="E727" s="21">
        <v>99.039000000000001</v>
      </c>
      <c r="F727" s="21" t="s">
        <v>136</v>
      </c>
      <c r="G727" s="21">
        <v>3.22</v>
      </c>
      <c r="H727" s="21">
        <v>95.819000000000003</v>
      </c>
      <c r="I727">
        <f t="shared" si="88"/>
        <v>4.07</v>
      </c>
      <c r="J727">
        <f t="shared" si="89"/>
        <v>5.7</v>
      </c>
      <c r="K727">
        <f t="shared" si="90"/>
        <v>93.338999999999999</v>
      </c>
      <c r="L727">
        <f t="shared" si="91"/>
        <v>94.968999999999994</v>
      </c>
      <c r="M727">
        <f t="shared" si="92"/>
        <v>1.6299999999999955</v>
      </c>
      <c r="N727">
        <f t="shared" si="93"/>
        <v>90.894000000000005</v>
      </c>
      <c r="O727">
        <f t="shared" si="94"/>
        <v>97.413999999999987</v>
      </c>
      <c r="P727" t="str">
        <f t="shared" si="95"/>
        <v/>
      </c>
    </row>
    <row r="728" spans="1:16">
      <c r="A728" s="21" t="s">
        <v>25</v>
      </c>
      <c r="B728" s="21" t="s">
        <v>80</v>
      </c>
      <c r="C728" s="21" t="s">
        <v>81</v>
      </c>
      <c r="D728" s="22">
        <v>42324</v>
      </c>
      <c r="E728" s="21">
        <v>99.039000000000001</v>
      </c>
      <c r="F728" s="21" t="s">
        <v>136</v>
      </c>
      <c r="G728" s="21">
        <v>5.27</v>
      </c>
      <c r="H728" s="21">
        <v>93.769000000000005</v>
      </c>
      <c r="I728">
        <f t="shared" si="88"/>
        <v>4.07</v>
      </c>
      <c r="J728">
        <f t="shared" si="89"/>
        <v>5.7</v>
      </c>
      <c r="K728">
        <f t="shared" si="90"/>
        <v>93.338999999999999</v>
      </c>
      <c r="L728">
        <f t="shared" si="91"/>
        <v>94.968999999999994</v>
      </c>
      <c r="M728">
        <f t="shared" si="92"/>
        <v>1.6299999999999955</v>
      </c>
      <c r="N728">
        <f t="shared" si="93"/>
        <v>90.894000000000005</v>
      </c>
      <c r="O728">
        <f t="shared" si="94"/>
        <v>97.413999999999987</v>
      </c>
      <c r="P728" t="str">
        <f t="shared" si="95"/>
        <v/>
      </c>
    </row>
    <row r="729" spans="1:16">
      <c r="A729" s="21" t="s">
        <v>25</v>
      </c>
      <c r="B729" s="21" t="s">
        <v>80</v>
      </c>
      <c r="C729" s="21" t="s">
        <v>81</v>
      </c>
      <c r="D729" s="22">
        <v>42418</v>
      </c>
      <c r="E729" s="21">
        <v>99.039000000000001</v>
      </c>
      <c r="F729" s="21" t="s">
        <v>136</v>
      </c>
      <c r="G729" s="21">
        <v>6.05</v>
      </c>
      <c r="H729" s="21">
        <v>92.989000000000004</v>
      </c>
      <c r="I729">
        <f t="shared" si="88"/>
        <v>4.07</v>
      </c>
      <c r="J729">
        <f t="shared" si="89"/>
        <v>5.7</v>
      </c>
      <c r="K729">
        <f t="shared" si="90"/>
        <v>93.338999999999999</v>
      </c>
      <c r="L729">
        <f t="shared" si="91"/>
        <v>94.968999999999994</v>
      </c>
      <c r="M729">
        <f t="shared" si="92"/>
        <v>1.6299999999999955</v>
      </c>
      <c r="N729">
        <f t="shared" si="93"/>
        <v>90.894000000000005</v>
      </c>
      <c r="O729">
        <f t="shared" si="94"/>
        <v>97.413999999999987</v>
      </c>
      <c r="P729" t="str">
        <f t="shared" si="95"/>
        <v/>
      </c>
    </row>
    <row r="730" spans="1:16">
      <c r="A730" s="21" t="s">
        <v>25</v>
      </c>
      <c r="B730" s="21" t="s">
        <v>80</v>
      </c>
      <c r="C730" s="21" t="s">
        <v>81</v>
      </c>
      <c r="D730" s="22">
        <v>42452</v>
      </c>
      <c r="E730" s="21">
        <v>99.039000000000001</v>
      </c>
      <c r="F730" s="21" t="s">
        <v>136</v>
      </c>
      <c r="G730" s="21">
        <v>6.09</v>
      </c>
      <c r="H730" s="21">
        <v>92.948999999999998</v>
      </c>
      <c r="I730">
        <f t="shared" si="88"/>
        <v>4.07</v>
      </c>
      <c r="J730">
        <f t="shared" si="89"/>
        <v>5.7</v>
      </c>
      <c r="K730">
        <f t="shared" si="90"/>
        <v>93.338999999999999</v>
      </c>
      <c r="L730">
        <f t="shared" si="91"/>
        <v>94.968999999999994</v>
      </c>
      <c r="M730">
        <f t="shared" si="92"/>
        <v>1.6299999999999955</v>
      </c>
      <c r="N730">
        <f t="shared" si="93"/>
        <v>90.894000000000005</v>
      </c>
      <c r="O730">
        <f t="shared" si="94"/>
        <v>97.413999999999987</v>
      </c>
      <c r="P730" t="str">
        <f t="shared" si="95"/>
        <v/>
      </c>
    </row>
    <row r="731" spans="1:16">
      <c r="A731" s="21" t="s">
        <v>25</v>
      </c>
      <c r="B731" s="21" t="s">
        <v>80</v>
      </c>
      <c r="C731" s="21" t="s">
        <v>81</v>
      </c>
      <c r="D731" s="22">
        <v>42479</v>
      </c>
      <c r="E731" s="21">
        <v>99.039000000000001</v>
      </c>
      <c r="F731" s="21" t="s">
        <v>136</v>
      </c>
      <c r="G731" s="21">
        <v>6.01</v>
      </c>
      <c r="H731" s="21">
        <v>93.028999999999996</v>
      </c>
      <c r="I731">
        <f t="shared" si="88"/>
        <v>4.07</v>
      </c>
      <c r="J731">
        <f t="shared" si="89"/>
        <v>5.7</v>
      </c>
      <c r="K731">
        <f t="shared" si="90"/>
        <v>93.338999999999999</v>
      </c>
      <c r="L731">
        <f t="shared" si="91"/>
        <v>94.968999999999994</v>
      </c>
      <c r="M731">
        <f t="shared" si="92"/>
        <v>1.6299999999999955</v>
      </c>
      <c r="N731">
        <f t="shared" si="93"/>
        <v>90.894000000000005</v>
      </c>
      <c r="O731">
        <f t="shared" si="94"/>
        <v>97.413999999999987</v>
      </c>
      <c r="P731" t="str">
        <f t="shared" si="95"/>
        <v/>
      </c>
    </row>
    <row r="732" spans="1:16">
      <c r="A732" s="21" t="s">
        <v>25</v>
      </c>
      <c r="B732" s="21" t="s">
        <v>80</v>
      </c>
      <c r="C732" s="21" t="s">
        <v>81</v>
      </c>
      <c r="D732" s="22">
        <v>42508</v>
      </c>
      <c r="E732" s="21">
        <v>99.039000000000001</v>
      </c>
      <c r="F732" s="21" t="s">
        <v>136</v>
      </c>
      <c r="G732" s="21">
        <v>5.7</v>
      </c>
      <c r="H732" s="21">
        <v>93.338999999999999</v>
      </c>
      <c r="I732">
        <f t="shared" si="88"/>
        <v>4.07</v>
      </c>
      <c r="J732">
        <f t="shared" si="89"/>
        <v>5.7</v>
      </c>
      <c r="K732">
        <f t="shared" si="90"/>
        <v>93.338999999999999</v>
      </c>
      <c r="L732">
        <f t="shared" si="91"/>
        <v>94.968999999999994</v>
      </c>
      <c r="M732">
        <f t="shared" si="92"/>
        <v>1.6299999999999955</v>
      </c>
      <c r="N732">
        <f t="shared" si="93"/>
        <v>90.894000000000005</v>
      </c>
      <c r="O732">
        <f t="shared" si="94"/>
        <v>97.413999999999987</v>
      </c>
      <c r="P732" t="str">
        <f t="shared" si="95"/>
        <v/>
      </c>
    </row>
    <row r="733" spans="1:16">
      <c r="A733" s="21" t="s">
        <v>25</v>
      </c>
      <c r="B733" s="21" t="s">
        <v>80</v>
      </c>
      <c r="C733" s="21" t="s">
        <v>81</v>
      </c>
      <c r="D733" s="22">
        <v>42541</v>
      </c>
      <c r="E733" s="21">
        <v>99.039000000000001</v>
      </c>
      <c r="F733" s="21" t="s">
        <v>136</v>
      </c>
      <c r="G733" s="21">
        <v>4.97</v>
      </c>
      <c r="H733" s="21">
        <v>94.069000000000003</v>
      </c>
      <c r="I733">
        <f t="shared" si="88"/>
        <v>4.07</v>
      </c>
      <c r="J733">
        <f t="shared" si="89"/>
        <v>5.7</v>
      </c>
      <c r="K733">
        <f t="shared" si="90"/>
        <v>93.338999999999999</v>
      </c>
      <c r="L733">
        <f t="shared" si="91"/>
        <v>94.968999999999994</v>
      </c>
      <c r="M733">
        <f t="shared" si="92"/>
        <v>1.6299999999999955</v>
      </c>
      <c r="N733">
        <f t="shared" si="93"/>
        <v>90.894000000000005</v>
      </c>
      <c r="O733">
        <f t="shared" si="94"/>
        <v>97.413999999999987</v>
      </c>
      <c r="P733" t="str">
        <f t="shared" si="95"/>
        <v/>
      </c>
    </row>
    <row r="734" spans="1:16">
      <c r="A734" s="21" t="s">
        <v>25</v>
      </c>
      <c r="B734" s="21" t="s">
        <v>80</v>
      </c>
      <c r="C734" s="21" t="s">
        <v>81</v>
      </c>
      <c r="D734" s="22">
        <v>42573</v>
      </c>
      <c r="E734" s="21">
        <v>99.039000000000001</v>
      </c>
      <c r="F734" s="21" t="s">
        <v>136</v>
      </c>
      <c r="G734" s="21">
        <v>3.56</v>
      </c>
      <c r="H734" s="21">
        <v>95.478999999999999</v>
      </c>
      <c r="I734">
        <f t="shared" si="88"/>
        <v>4.07</v>
      </c>
      <c r="J734">
        <f t="shared" si="89"/>
        <v>5.7</v>
      </c>
      <c r="K734">
        <f t="shared" si="90"/>
        <v>93.338999999999999</v>
      </c>
      <c r="L734">
        <f t="shared" si="91"/>
        <v>94.968999999999994</v>
      </c>
      <c r="M734">
        <f t="shared" si="92"/>
        <v>1.6299999999999955</v>
      </c>
      <c r="N734">
        <f t="shared" si="93"/>
        <v>90.894000000000005</v>
      </c>
      <c r="O734">
        <f t="shared" si="94"/>
        <v>97.413999999999987</v>
      </c>
      <c r="P734" t="str">
        <f t="shared" si="95"/>
        <v/>
      </c>
    </row>
    <row r="735" spans="1:16">
      <c r="A735" s="21" t="s">
        <v>25</v>
      </c>
      <c r="B735" s="21" t="s">
        <v>80</v>
      </c>
      <c r="C735" s="21" t="s">
        <v>81</v>
      </c>
      <c r="D735" s="22">
        <v>42593</v>
      </c>
      <c r="E735" s="21">
        <v>99.039000000000001</v>
      </c>
      <c r="F735" s="21" t="s">
        <v>136</v>
      </c>
      <c r="G735" s="21">
        <v>3</v>
      </c>
      <c r="H735" s="21">
        <v>96.039000000000001</v>
      </c>
      <c r="I735">
        <f t="shared" si="88"/>
        <v>4.07</v>
      </c>
      <c r="J735">
        <f t="shared" si="89"/>
        <v>5.7</v>
      </c>
      <c r="K735">
        <f t="shared" si="90"/>
        <v>93.338999999999999</v>
      </c>
      <c r="L735">
        <f t="shared" si="91"/>
        <v>94.968999999999994</v>
      </c>
      <c r="M735">
        <f t="shared" si="92"/>
        <v>1.6299999999999955</v>
      </c>
      <c r="N735">
        <f t="shared" si="93"/>
        <v>90.894000000000005</v>
      </c>
      <c r="O735">
        <f t="shared" si="94"/>
        <v>97.413999999999987</v>
      </c>
      <c r="P735" t="str">
        <f t="shared" si="95"/>
        <v/>
      </c>
    </row>
    <row r="736" spans="1:16">
      <c r="A736" s="21" t="s">
        <v>25</v>
      </c>
      <c r="B736" s="21" t="s">
        <v>80</v>
      </c>
      <c r="C736" s="21" t="s">
        <v>81</v>
      </c>
      <c r="D736" s="22">
        <v>42643</v>
      </c>
      <c r="E736" s="21">
        <v>99.039000000000001</v>
      </c>
      <c r="F736" s="21" t="s">
        <v>136</v>
      </c>
      <c r="G736" s="21">
        <v>4.0199999999999996</v>
      </c>
      <c r="H736" s="21">
        <v>95.019000000000005</v>
      </c>
      <c r="I736">
        <f t="shared" si="88"/>
        <v>4.07</v>
      </c>
      <c r="J736">
        <f t="shared" si="89"/>
        <v>5.7</v>
      </c>
      <c r="K736">
        <f t="shared" si="90"/>
        <v>93.338999999999999</v>
      </c>
      <c r="L736">
        <f t="shared" si="91"/>
        <v>94.968999999999994</v>
      </c>
      <c r="M736">
        <f t="shared" si="92"/>
        <v>1.6299999999999955</v>
      </c>
      <c r="N736">
        <f t="shared" si="93"/>
        <v>90.894000000000005</v>
      </c>
      <c r="O736">
        <f t="shared" si="94"/>
        <v>97.413999999999987</v>
      </c>
      <c r="P736" t="str">
        <f t="shared" si="95"/>
        <v/>
      </c>
    </row>
    <row r="737" spans="1:16">
      <c r="A737" s="21" t="s">
        <v>25</v>
      </c>
      <c r="B737" s="21" t="s">
        <v>80</v>
      </c>
      <c r="C737" s="21" t="s">
        <v>81</v>
      </c>
      <c r="D737" s="22">
        <v>42661</v>
      </c>
      <c r="E737" s="21">
        <v>99.039000000000001</v>
      </c>
      <c r="F737" s="21" t="s">
        <v>136</v>
      </c>
      <c r="G737" s="21">
        <v>4.58</v>
      </c>
      <c r="H737" s="21">
        <v>94.459000000000003</v>
      </c>
      <c r="I737">
        <f t="shared" si="88"/>
        <v>4.07</v>
      </c>
      <c r="J737">
        <f t="shared" si="89"/>
        <v>5.7</v>
      </c>
      <c r="K737">
        <f t="shared" si="90"/>
        <v>93.338999999999999</v>
      </c>
      <c r="L737">
        <f t="shared" si="91"/>
        <v>94.968999999999994</v>
      </c>
      <c r="M737">
        <f t="shared" si="92"/>
        <v>1.6299999999999955</v>
      </c>
      <c r="N737">
        <f t="shared" si="93"/>
        <v>90.894000000000005</v>
      </c>
      <c r="O737">
        <f t="shared" si="94"/>
        <v>97.413999999999987</v>
      </c>
      <c r="P737" t="str">
        <f t="shared" si="95"/>
        <v/>
      </c>
    </row>
    <row r="738" spans="1:16">
      <c r="A738" s="21" t="s">
        <v>25</v>
      </c>
      <c r="B738" s="21" t="s">
        <v>80</v>
      </c>
      <c r="C738" s="21" t="s">
        <v>81</v>
      </c>
      <c r="D738" s="22">
        <v>42697</v>
      </c>
      <c r="E738" s="21">
        <v>99.039000000000001</v>
      </c>
      <c r="F738" s="21" t="s">
        <v>136</v>
      </c>
      <c r="G738" s="21">
        <v>5.22</v>
      </c>
      <c r="H738" s="21">
        <v>93.819000000000003</v>
      </c>
      <c r="I738">
        <f t="shared" si="88"/>
        <v>4.07</v>
      </c>
      <c r="J738">
        <f t="shared" si="89"/>
        <v>5.7</v>
      </c>
      <c r="K738">
        <f t="shared" si="90"/>
        <v>93.338999999999999</v>
      </c>
      <c r="L738">
        <f t="shared" si="91"/>
        <v>94.968999999999994</v>
      </c>
      <c r="M738">
        <f t="shared" si="92"/>
        <v>1.6299999999999955</v>
      </c>
      <c r="N738">
        <f t="shared" si="93"/>
        <v>90.894000000000005</v>
      </c>
      <c r="O738">
        <f t="shared" si="94"/>
        <v>97.413999999999987</v>
      </c>
      <c r="P738" t="str">
        <f t="shared" si="95"/>
        <v/>
      </c>
    </row>
    <row r="739" spans="1:16">
      <c r="A739" s="21" t="s">
        <v>25</v>
      </c>
      <c r="B739" s="21" t="s">
        <v>80</v>
      </c>
      <c r="C739" s="21" t="s">
        <v>81</v>
      </c>
      <c r="D739" s="22">
        <v>42711</v>
      </c>
      <c r="E739" s="21">
        <v>99.039000000000001</v>
      </c>
      <c r="F739" s="21" t="s">
        <v>136</v>
      </c>
      <c r="G739" s="21">
        <v>5.3</v>
      </c>
      <c r="H739" s="21">
        <v>93.739000000000004</v>
      </c>
      <c r="I739">
        <f t="shared" si="88"/>
        <v>4.07</v>
      </c>
      <c r="J739">
        <f t="shared" si="89"/>
        <v>5.7</v>
      </c>
      <c r="K739">
        <f t="shared" si="90"/>
        <v>93.338999999999999</v>
      </c>
      <c r="L739">
        <f t="shared" si="91"/>
        <v>94.968999999999994</v>
      </c>
      <c r="M739">
        <f t="shared" si="92"/>
        <v>1.6299999999999955</v>
      </c>
      <c r="N739">
        <f t="shared" si="93"/>
        <v>90.894000000000005</v>
      </c>
      <c r="O739">
        <f t="shared" si="94"/>
        <v>97.413999999999987</v>
      </c>
      <c r="P739" t="str">
        <f t="shared" si="95"/>
        <v/>
      </c>
    </row>
    <row r="740" spans="1:16">
      <c r="A740" s="21" t="s">
        <v>25</v>
      </c>
      <c r="B740" s="21" t="s">
        <v>80</v>
      </c>
      <c r="C740" s="21" t="s">
        <v>81</v>
      </c>
      <c r="D740" s="22">
        <v>42761</v>
      </c>
      <c r="E740" s="21">
        <v>99.039000000000001</v>
      </c>
      <c r="F740" s="21" t="s">
        <v>136</v>
      </c>
      <c r="G740" s="21">
        <v>5.72</v>
      </c>
      <c r="H740" s="21">
        <v>93.319000000000003</v>
      </c>
      <c r="I740">
        <f t="shared" si="88"/>
        <v>4.07</v>
      </c>
      <c r="J740">
        <f t="shared" si="89"/>
        <v>5.7</v>
      </c>
      <c r="K740">
        <f t="shared" si="90"/>
        <v>93.338999999999999</v>
      </c>
      <c r="L740">
        <f t="shared" si="91"/>
        <v>94.968999999999994</v>
      </c>
      <c r="M740">
        <f t="shared" si="92"/>
        <v>1.6299999999999955</v>
      </c>
      <c r="N740">
        <f t="shared" si="93"/>
        <v>90.894000000000005</v>
      </c>
      <c r="O740">
        <f t="shared" si="94"/>
        <v>97.413999999999987</v>
      </c>
      <c r="P740" t="str">
        <f t="shared" si="95"/>
        <v/>
      </c>
    </row>
    <row r="741" spans="1:16">
      <c r="A741" s="21" t="s">
        <v>25</v>
      </c>
      <c r="B741" s="21" t="s">
        <v>80</v>
      </c>
      <c r="C741" s="21" t="s">
        <v>81</v>
      </c>
      <c r="D741" s="22">
        <v>42787</v>
      </c>
      <c r="E741" s="21">
        <v>99.039000000000001</v>
      </c>
      <c r="F741" s="21" t="s">
        <v>136</v>
      </c>
      <c r="G741" s="21">
        <v>5.84</v>
      </c>
      <c r="H741" s="21">
        <v>93.198999999999998</v>
      </c>
      <c r="I741">
        <f t="shared" si="88"/>
        <v>4.07</v>
      </c>
      <c r="J741">
        <f t="shared" si="89"/>
        <v>5.7</v>
      </c>
      <c r="K741">
        <f t="shared" si="90"/>
        <v>93.338999999999999</v>
      </c>
      <c r="L741">
        <f t="shared" si="91"/>
        <v>94.968999999999994</v>
      </c>
      <c r="M741">
        <f t="shared" si="92"/>
        <v>1.6299999999999955</v>
      </c>
      <c r="N741">
        <f t="shared" si="93"/>
        <v>90.894000000000005</v>
      </c>
      <c r="O741">
        <f t="shared" si="94"/>
        <v>97.413999999999987</v>
      </c>
      <c r="P741" t="str">
        <f t="shared" si="95"/>
        <v/>
      </c>
    </row>
    <row r="742" spans="1:16">
      <c r="A742" s="21" t="s">
        <v>25</v>
      </c>
      <c r="B742" s="21" t="s">
        <v>80</v>
      </c>
      <c r="C742" s="21" t="s">
        <v>81</v>
      </c>
      <c r="D742" s="22">
        <v>42816</v>
      </c>
      <c r="E742" s="21">
        <v>99.039000000000001</v>
      </c>
      <c r="F742" s="21" t="s">
        <v>136</v>
      </c>
      <c r="G742" s="21">
        <v>6.01</v>
      </c>
      <c r="H742" s="21">
        <v>93.028999999999996</v>
      </c>
      <c r="I742">
        <f t="shared" si="88"/>
        <v>4.07</v>
      </c>
      <c r="J742">
        <f t="shared" si="89"/>
        <v>5.7</v>
      </c>
      <c r="K742">
        <f t="shared" si="90"/>
        <v>93.338999999999999</v>
      </c>
      <c r="L742">
        <f t="shared" si="91"/>
        <v>94.968999999999994</v>
      </c>
      <c r="M742">
        <f t="shared" si="92"/>
        <v>1.6299999999999955</v>
      </c>
      <c r="N742">
        <f t="shared" si="93"/>
        <v>90.894000000000005</v>
      </c>
      <c r="O742">
        <f t="shared" si="94"/>
        <v>97.413999999999987</v>
      </c>
      <c r="P742" t="str">
        <f t="shared" si="95"/>
        <v/>
      </c>
    </row>
    <row r="743" spans="1:16">
      <c r="A743" s="21" t="s">
        <v>25</v>
      </c>
      <c r="B743" s="21" t="s">
        <v>80</v>
      </c>
      <c r="C743" s="21" t="s">
        <v>81</v>
      </c>
      <c r="D743" s="22">
        <v>42846</v>
      </c>
      <c r="E743" s="21">
        <v>99.039000000000001</v>
      </c>
      <c r="F743" s="21" t="s">
        <v>136</v>
      </c>
      <c r="G743" s="21">
        <v>5.93</v>
      </c>
      <c r="H743" s="21">
        <v>93.108999999999995</v>
      </c>
      <c r="I743">
        <f t="shared" si="88"/>
        <v>4.07</v>
      </c>
      <c r="J743">
        <f t="shared" si="89"/>
        <v>5.7</v>
      </c>
      <c r="K743">
        <f t="shared" si="90"/>
        <v>93.338999999999999</v>
      </c>
      <c r="L743">
        <f t="shared" si="91"/>
        <v>94.968999999999994</v>
      </c>
      <c r="M743">
        <f t="shared" si="92"/>
        <v>1.6299999999999955</v>
      </c>
      <c r="N743">
        <f t="shared" si="93"/>
        <v>90.894000000000005</v>
      </c>
      <c r="O743">
        <f t="shared" si="94"/>
        <v>97.413999999999987</v>
      </c>
      <c r="P743" t="str">
        <f t="shared" si="95"/>
        <v/>
      </c>
    </row>
    <row r="744" spans="1:16">
      <c r="A744" s="21" t="s">
        <v>25</v>
      </c>
      <c r="B744" s="21" t="s">
        <v>80</v>
      </c>
      <c r="C744" s="21" t="s">
        <v>81</v>
      </c>
      <c r="D744" s="22">
        <v>42871</v>
      </c>
      <c r="E744" s="21">
        <v>99.039000000000001</v>
      </c>
      <c r="F744" s="21" t="s">
        <v>136</v>
      </c>
      <c r="G744" s="21">
        <v>5.7</v>
      </c>
      <c r="H744" s="21">
        <v>93.338999999999999</v>
      </c>
      <c r="I744">
        <f t="shared" si="88"/>
        <v>4.07</v>
      </c>
      <c r="J744">
        <f t="shared" si="89"/>
        <v>5.7</v>
      </c>
      <c r="K744">
        <f t="shared" si="90"/>
        <v>93.338999999999999</v>
      </c>
      <c r="L744">
        <f t="shared" si="91"/>
        <v>94.968999999999994</v>
      </c>
      <c r="M744">
        <f t="shared" si="92"/>
        <v>1.6299999999999955</v>
      </c>
      <c r="N744">
        <f t="shared" si="93"/>
        <v>90.894000000000005</v>
      </c>
      <c r="O744">
        <f t="shared" si="94"/>
        <v>97.413999999999987</v>
      </c>
      <c r="P744" t="str">
        <f t="shared" si="95"/>
        <v/>
      </c>
    </row>
    <row r="745" spans="1:16">
      <c r="A745" s="21" t="s">
        <v>25</v>
      </c>
      <c r="B745" s="21" t="s">
        <v>80</v>
      </c>
      <c r="C745" s="21" t="s">
        <v>81</v>
      </c>
      <c r="D745" s="22">
        <v>42908</v>
      </c>
      <c r="E745" s="21">
        <v>99.039000000000001</v>
      </c>
      <c r="F745" s="21" t="s">
        <v>136</v>
      </c>
      <c r="G745" s="21">
        <v>4.6100000000000003</v>
      </c>
      <c r="H745" s="21">
        <v>94.429000000000002</v>
      </c>
      <c r="I745">
        <f t="shared" si="88"/>
        <v>4.07</v>
      </c>
      <c r="J745">
        <f t="shared" si="89"/>
        <v>5.7</v>
      </c>
      <c r="K745">
        <f t="shared" si="90"/>
        <v>93.338999999999999</v>
      </c>
      <c r="L745">
        <f t="shared" si="91"/>
        <v>94.968999999999994</v>
      </c>
      <c r="M745">
        <f t="shared" si="92"/>
        <v>1.6299999999999955</v>
      </c>
      <c r="N745">
        <f t="shared" si="93"/>
        <v>90.894000000000005</v>
      </c>
      <c r="O745">
        <f t="shared" si="94"/>
        <v>97.413999999999987</v>
      </c>
      <c r="P745" t="str">
        <f t="shared" si="95"/>
        <v/>
      </c>
    </row>
    <row r="746" spans="1:16">
      <c r="A746" s="21" t="s">
        <v>25</v>
      </c>
      <c r="B746" s="21" t="s">
        <v>80</v>
      </c>
      <c r="C746" s="21" t="s">
        <v>81</v>
      </c>
      <c r="D746" s="22">
        <v>42935</v>
      </c>
      <c r="E746" s="21">
        <v>99.039000000000001</v>
      </c>
      <c r="F746" s="21" t="s">
        <v>136</v>
      </c>
      <c r="G746" s="21">
        <v>3.36</v>
      </c>
      <c r="H746" s="21">
        <v>95.679000000000002</v>
      </c>
      <c r="I746">
        <f t="shared" si="88"/>
        <v>4.07</v>
      </c>
      <c r="J746">
        <f t="shared" si="89"/>
        <v>5.7</v>
      </c>
      <c r="K746">
        <f t="shared" si="90"/>
        <v>93.338999999999999</v>
      </c>
      <c r="L746">
        <f t="shared" si="91"/>
        <v>94.968999999999994</v>
      </c>
      <c r="M746">
        <f t="shared" si="92"/>
        <v>1.6299999999999955</v>
      </c>
      <c r="N746">
        <f t="shared" si="93"/>
        <v>90.894000000000005</v>
      </c>
      <c r="O746">
        <f t="shared" si="94"/>
        <v>97.413999999999987</v>
      </c>
      <c r="P746" t="str">
        <f t="shared" si="95"/>
        <v/>
      </c>
    </row>
    <row r="747" spans="1:16">
      <c r="A747" s="21" t="s">
        <v>25</v>
      </c>
      <c r="B747" s="21" t="s">
        <v>80</v>
      </c>
      <c r="C747" s="21" t="s">
        <v>81</v>
      </c>
      <c r="D747" s="22">
        <v>42963</v>
      </c>
      <c r="E747" s="21">
        <v>99.039000000000001</v>
      </c>
      <c r="F747" s="21" t="s">
        <v>136</v>
      </c>
      <c r="G747" s="21">
        <v>3.1</v>
      </c>
      <c r="H747" s="21">
        <v>95.938999999999993</v>
      </c>
      <c r="I747">
        <f t="shared" si="88"/>
        <v>4.07</v>
      </c>
      <c r="J747">
        <f t="shared" si="89"/>
        <v>5.7</v>
      </c>
      <c r="K747">
        <f t="shared" si="90"/>
        <v>93.338999999999999</v>
      </c>
      <c r="L747">
        <f t="shared" si="91"/>
        <v>94.968999999999994</v>
      </c>
      <c r="M747">
        <f t="shared" si="92"/>
        <v>1.6299999999999955</v>
      </c>
      <c r="N747">
        <f t="shared" si="93"/>
        <v>90.894000000000005</v>
      </c>
      <c r="O747">
        <f t="shared" si="94"/>
        <v>97.413999999999987</v>
      </c>
      <c r="P747" t="str">
        <f t="shared" si="95"/>
        <v/>
      </c>
    </row>
    <row r="748" spans="1:16">
      <c r="A748" s="21" t="s">
        <v>25</v>
      </c>
      <c r="B748" s="21" t="s">
        <v>80</v>
      </c>
      <c r="C748" s="21" t="s">
        <v>81</v>
      </c>
      <c r="D748" s="22">
        <v>43004</v>
      </c>
      <c r="E748" s="21">
        <v>99.039000000000001</v>
      </c>
      <c r="F748" s="21" t="s">
        <v>136</v>
      </c>
      <c r="G748" s="21">
        <v>4.08</v>
      </c>
      <c r="H748" s="21">
        <v>94.959000000000003</v>
      </c>
      <c r="I748">
        <f t="shared" si="88"/>
        <v>4.07</v>
      </c>
      <c r="J748">
        <f t="shared" si="89"/>
        <v>5.7</v>
      </c>
      <c r="K748">
        <f t="shared" si="90"/>
        <v>93.338999999999999</v>
      </c>
      <c r="L748">
        <f t="shared" si="91"/>
        <v>94.968999999999994</v>
      </c>
      <c r="M748">
        <f t="shared" si="92"/>
        <v>1.6299999999999955</v>
      </c>
      <c r="N748">
        <f t="shared" si="93"/>
        <v>90.894000000000005</v>
      </c>
      <c r="O748">
        <f t="shared" si="94"/>
        <v>97.413999999999987</v>
      </c>
      <c r="P748" t="str">
        <f t="shared" si="95"/>
        <v/>
      </c>
    </row>
    <row r="749" spans="1:16">
      <c r="A749" s="21" t="s">
        <v>25</v>
      </c>
      <c r="B749" s="21" t="s">
        <v>80</v>
      </c>
      <c r="C749" s="21" t="s">
        <v>81</v>
      </c>
      <c r="D749" s="22">
        <v>43025</v>
      </c>
      <c r="E749" s="21">
        <v>99.039000000000001</v>
      </c>
      <c r="F749" s="21" t="s">
        <v>136</v>
      </c>
      <c r="G749" s="21">
        <v>4.72</v>
      </c>
      <c r="H749" s="21">
        <v>94.319000000000003</v>
      </c>
      <c r="I749">
        <f t="shared" si="88"/>
        <v>4.07</v>
      </c>
      <c r="J749">
        <f t="shared" si="89"/>
        <v>5.7</v>
      </c>
      <c r="K749">
        <f t="shared" si="90"/>
        <v>93.338999999999999</v>
      </c>
      <c r="L749">
        <f t="shared" si="91"/>
        <v>94.968999999999994</v>
      </c>
      <c r="M749">
        <f t="shared" si="92"/>
        <v>1.6299999999999955</v>
      </c>
      <c r="N749">
        <f t="shared" si="93"/>
        <v>90.894000000000005</v>
      </c>
      <c r="O749">
        <f t="shared" si="94"/>
        <v>97.413999999999987</v>
      </c>
      <c r="P749" t="str">
        <f t="shared" si="95"/>
        <v/>
      </c>
    </row>
    <row r="750" spans="1:16">
      <c r="A750" s="21" t="s">
        <v>25</v>
      </c>
      <c r="B750" s="21" t="s">
        <v>80</v>
      </c>
      <c r="C750" s="21" t="s">
        <v>81</v>
      </c>
      <c r="D750" s="22">
        <v>43054</v>
      </c>
      <c r="E750" s="21">
        <v>99.039000000000001</v>
      </c>
      <c r="F750" s="21" t="s">
        <v>136</v>
      </c>
      <c r="G750" s="21">
        <v>5.18</v>
      </c>
      <c r="H750" s="21">
        <v>93.858999999999995</v>
      </c>
      <c r="I750">
        <f t="shared" si="88"/>
        <v>4.07</v>
      </c>
      <c r="J750">
        <f t="shared" si="89"/>
        <v>5.7</v>
      </c>
      <c r="K750">
        <f t="shared" si="90"/>
        <v>93.338999999999999</v>
      </c>
      <c r="L750">
        <f t="shared" si="91"/>
        <v>94.968999999999994</v>
      </c>
      <c r="M750">
        <f t="shared" si="92"/>
        <v>1.6299999999999955</v>
      </c>
      <c r="N750">
        <f t="shared" si="93"/>
        <v>90.894000000000005</v>
      </c>
      <c r="O750">
        <f t="shared" si="94"/>
        <v>97.413999999999987</v>
      </c>
      <c r="P750" t="str">
        <f t="shared" si="95"/>
        <v/>
      </c>
    </row>
    <row r="751" spans="1:16">
      <c r="A751" s="21" t="s">
        <v>25</v>
      </c>
      <c r="B751" s="21" t="s">
        <v>80</v>
      </c>
      <c r="C751" s="21" t="s">
        <v>81</v>
      </c>
      <c r="D751" s="22">
        <v>43088</v>
      </c>
      <c r="E751" s="21">
        <v>99.039000000000001</v>
      </c>
      <c r="F751" s="21" t="s">
        <v>136</v>
      </c>
      <c r="G751" s="21">
        <v>5.47</v>
      </c>
      <c r="H751" s="21">
        <v>93.569000000000003</v>
      </c>
      <c r="I751">
        <f t="shared" si="88"/>
        <v>4.07</v>
      </c>
      <c r="J751">
        <f t="shared" si="89"/>
        <v>5.7</v>
      </c>
      <c r="K751">
        <f t="shared" si="90"/>
        <v>93.338999999999999</v>
      </c>
      <c r="L751">
        <f t="shared" si="91"/>
        <v>94.968999999999994</v>
      </c>
      <c r="M751">
        <f t="shared" si="92"/>
        <v>1.6299999999999955</v>
      </c>
      <c r="N751">
        <f t="shared" si="93"/>
        <v>90.894000000000005</v>
      </c>
      <c r="O751">
        <f t="shared" si="94"/>
        <v>97.413999999999987</v>
      </c>
      <c r="P751" t="str">
        <f t="shared" si="95"/>
        <v/>
      </c>
    </row>
    <row r="752" spans="1:16">
      <c r="A752" s="21" t="s">
        <v>25</v>
      </c>
      <c r="B752" s="21" t="s">
        <v>80</v>
      </c>
      <c r="C752" s="21" t="s">
        <v>81</v>
      </c>
      <c r="D752" s="22">
        <v>43118</v>
      </c>
      <c r="E752" s="21">
        <v>99.039000000000001</v>
      </c>
      <c r="F752" s="21" t="s">
        <v>136</v>
      </c>
      <c r="G752" s="21">
        <v>5.7</v>
      </c>
      <c r="H752" s="21">
        <v>93.338999999999999</v>
      </c>
      <c r="I752">
        <f t="shared" si="88"/>
        <v>4.07</v>
      </c>
      <c r="J752">
        <f t="shared" si="89"/>
        <v>5.7</v>
      </c>
      <c r="K752">
        <f t="shared" si="90"/>
        <v>93.338999999999999</v>
      </c>
      <c r="L752">
        <f t="shared" si="91"/>
        <v>94.968999999999994</v>
      </c>
      <c r="M752">
        <f t="shared" si="92"/>
        <v>1.6299999999999955</v>
      </c>
      <c r="N752">
        <f t="shared" si="93"/>
        <v>90.894000000000005</v>
      </c>
      <c r="O752">
        <f t="shared" si="94"/>
        <v>97.413999999999987</v>
      </c>
      <c r="P752" t="str">
        <f t="shared" si="95"/>
        <v/>
      </c>
    </row>
    <row r="753" spans="1:16">
      <c r="A753" s="21" t="s">
        <v>25</v>
      </c>
      <c r="B753" s="21" t="s">
        <v>80</v>
      </c>
      <c r="C753" s="21" t="s">
        <v>81</v>
      </c>
      <c r="D753" s="22">
        <v>43152</v>
      </c>
      <c r="E753" s="21">
        <v>99.039000000000001</v>
      </c>
      <c r="F753" s="21" t="s">
        <v>136</v>
      </c>
      <c r="G753" s="21">
        <v>5.9</v>
      </c>
      <c r="H753" s="21">
        <v>93.138999999999996</v>
      </c>
      <c r="I753">
        <f t="shared" si="88"/>
        <v>4.07</v>
      </c>
      <c r="J753">
        <f t="shared" si="89"/>
        <v>5.7</v>
      </c>
      <c r="K753">
        <f t="shared" si="90"/>
        <v>93.338999999999999</v>
      </c>
      <c r="L753">
        <f t="shared" si="91"/>
        <v>94.968999999999994</v>
      </c>
      <c r="M753">
        <f t="shared" si="92"/>
        <v>1.6299999999999955</v>
      </c>
      <c r="N753">
        <f t="shared" si="93"/>
        <v>90.894000000000005</v>
      </c>
      <c r="O753">
        <f t="shared" si="94"/>
        <v>97.413999999999987</v>
      </c>
      <c r="P753" t="str">
        <f t="shared" si="95"/>
        <v/>
      </c>
    </row>
    <row r="754" spans="1:16">
      <c r="A754" s="21" t="s">
        <v>25</v>
      </c>
      <c r="B754" s="21" t="s">
        <v>80</v>
      </c>
      <c r="C754" s="21" t="s">
        <v>81</v>
      </c>
      <c r="D754" s="22">
        <v>43188</v>
      </c>
      <c r="E754" s="21">
        <v>99.039000000000001</v>
      </c>
      <c r="F754" s="21" t="s">
        <v>136</v>
      </c>
      <c r="G754" s="21">
        <v>5.98</v>
      </c>
      <c r="H754" s="21">
        <v>93.058999999999997</v>
      </c>
      <c r="I754">
        <f t="shared" si="88"/>
        <v>4.07</v>
      </c>
      <c r="J754">
        <f t="shared" si="89"/>
        <v>5.7</v>
      </c>
      <c r="K754">
        <f t="shared" si="90"/>
        <v>93.338999999999999</v>
      </c>
      <c r="L754">
        <f t="shared" si="91"/>
        <v>94.968999999999994</v>
      </c>
      <c r="M754">
        <f t="shared" si="92"/>
        <v>1.6299999999999955</v>
      </c>
      <c r="N754">
        <f t="shared" si="93"/>
        <v>90.894000000000005</v>
      </c>
      <c r="O754">
        <f t="shared" si="94"/>
        <v>97.413999999999987</v>
      </c>
      <c r="P754" t="str">
        <f t="shared" si="95"/>
        <v/>
      </c>
    </row>
    <row r="755" spans="1:16">
      <c r="A755" s="21" t="s">
        <v>25</v>
      </c>
      <c r="B755" s="21" t="s">
        <v>80</v>
      </c>
      <c r="C755" s="21" t="s">
        <v>81</v>
      </c>
      <c r="D755" s="22">
        <v>43220</v>
      </c>
      <c r="E755" s="21">
        <v>99.039000000000001</v>
      </c>
      <c r="F755" s="21" t="s">
        <v>136</v>
      </c>
      <c r="G755" s="21">
        <v>5.7</v>
      </c>
      <c r="H755" s="21">
        <v>93.338999999999999</v>
      </c>
      <c r="I755">
        <f t="shared" si="88"/>
        <v>4.07</v>
      </c>
      <c r="J755">
        <f t="shared" si="89"/>
        <v>5.7</v>
      </c>
      <c r="K755">
        <f t="shared" si="90"/>
        <v>93.338999999999999</v>
      </c>
      <c r="L755">
        <f t="shared" si="91"/>
        <v>94.968999999999994</v>
      </c>
      <c r="M755">
        <f t="shared" si="92"/>
        <v>1.6299999999999955</v>
      </c>
      <c r="N755">
        <f t="shared" si="93"/>
        <v>90.894000000000005</v>
      </c>
      <c r="O755">
        <f t="shared" si="94"/>
        <v>97.413999999999987</v>
      </c>
      <c r="P755" t="str">
        <f t="shared" si="95"/>
        <v/>
      </c>
    </row>
    <row r="756" spans="1:16">
      <c r="A756" s="21" t="s">
        <v>25</v>
      </c>
      <c r="B756" s="21" t="s">
        <v>80</v>
      </c>
      <c r="C756" s="21" t="s">
        <v>81</v>
      </c>
      <c r="D756" s="22">
        <v>43248</v>
      </c>
      <c r="E756" s="21">
        <v>99.039000000000001</v>
      </c>
      <c r="F756" s="21" t="s">
        <v>136</v>
      </c>
      <c r="G756" s="21">
        <v>5.48</v>
      </c>
      <c r="H756" s="21">
        <v>93.558999999999997</v>
      </c>
      <c r="I756">
        <f t="shared" si="88"/>
        <v>4.07</v>
      </c>
      <c r="J756">
        <f t="shared" si="89"/>
        <v>5.7</v>
      </c>
      <c r="K756">
        <f t="shared" si="90"/>
        <v>93.338999999999999</v>
      </c>
      <c r="L756">
        <f t="shared" si="91"/>
        <v>94.968999999999994</v>
      </c>
      <c r="M756">
        <f t="shared" si="92"/>
        <v>1.6299999999999955</v>
      </c>
      <c r="N756">
        <f t="shared" si="93"/>
        <v>90.894000000000005</v>
      </c>
      <c r="O756">
        <f t="shared" si="94"/>
        <v>97.413999999999987</v>
      </c>
      <c r="P756" t="str">
        <f t="shared" si="95"/>
        <v/>
      </c>
    </row>
    <row r="757" spans="1:16">
      <c r="A757" s="21" t="s">
        <v>25</v>
      </c>
      <c r="B757" s="21" t="s">
        <v>80</v>
      </c>
      <c r="C757" s="21" t="s">
        <v>81</v>
      </c>
      <c r="D757" s="22">
        <v>43272</v>
      </c>
      <c r="E757" s="21">
        <v>99.039000000000001</v>
      </c>
      <c r="F757" s="21" t="s">
        <v>136</v>
      </c>
      <c r="G757" s="21">
        <v>4.75</v>
      </c>
      <c r="H757" s="21">
        <v>94.289000000000001</v>
      </c>
      <c r="I757">
        <f t="shared" si="88"/>
        <v>4.07</v>
      </c>
      <c r="J757">
        <f t="shared" si="89"/>
        <v>5.7</v>
      </c>
      <c r="K757">
        <f t="shared" si="90"/>
        <v>93.338999999999999</v>
      </c>
      <c r="L757">
        <f t="shared" si="91"/>
        <v>94.968999999999994</v>
      </c>
      <c r="M757">
        <f t="shared" si="92"/>
        <v>1.6299999999999955</v>
      </c>
      <c r="N757">
        <f t="shared" si="93"/>
        <v>90.894000000000005</v>
      </c>
      <c r="O757">
        <f t="shared" si="94"/>
        <v>97.413999999999987</v>
      </c>
      <c r="P757" t="str">
        <f t="shared" si="95"/>
        <v/>
      </c>
    </row>
    <row r="758" spans="1:16">
      <c r="A758" s="21" t="s">
        <v>25</v>
      </c>
      <c r="B758" s="21" t="s">
        <v>80</v>
      </c>
      <c r="C758" s="21" t="s">
        <v>81</v>
      </c>
      <c r="D758" s="22">
        <v>43304</v>
      </c>
      <c r="E758" s="21">
        <v>99.039000000000001</v>
      </c>
      <c r="F758" s="21" t="s">
        <v>136</v>
      </c>
      <c r="G758" s="21">
        <v>3.13</v>
      </c>
      <c r="H758" s="21">
        <v>95.909000000000006</v>
      </c>
      <c r="I758">
        <f t="shared" si="88"/>
        <v>4.07</v>
      </c>
      <c r="J758">
        <f t="shared" si="89"/>
        <v>5.7</v>
      </c>
      <c r="K758">
        <f t="shared" si="90"/>
        <v>93.338999999999999</v>
      </c>
      <c r="L758">
        <f t="shared" si="91"/>
        <v>94.968999999999994</v>
      </c>
      <c r="M758">
        <f t="shared" si="92"/>
        <v>1.6299999999999955</v>
      </c>
      <c r="N758">
        <f t="shared" si="93"/>
        <v>90.894000000000005</v>
      </c>
      <c r="O758">
        <f t="shared" si="94"/>
        <v>97.413999999999987</v>
      </c>
      <c r="P758" t="str">
        <f t="shared" si="95"/>
        <v/>
      </c>
    </row>
    <row r="759" spans="1:16">
      <c r="A759" s="21" t="s">
        <v>25</v>
      </c>
      <c r="B759" s="21" t="s">
        <v>80</v>
      </c>
      <c r="C759" s="21" t="s">
        <v>81</v>
      </c>
      <c r="D759" s="22">
        <v>43334</v>
      </c>
      <c r="E759" s="21">
        <v>99.039000000000001</v>
      </c>
      <c r="F759" s="21" t="s">
        <v>136</v>
      </c>
      <c r="G759" s="21">
        <v>2.84</v>
      </c>
      <c r="H759" s="21">
        <v>96.198999999999998</v>
      </c>
      <c r="I759">
        <f t="shared" si="88"/>
        <v>4.07</v>
      </c>
      <c r="J759">
        <f t="shared" si="89"/>
        <v>5.7</v>
      </c>
      <c r="K759">
        <f t="shared" si="90"/>
        <v>93.338999999999999</v>
      </c>
      <c r="L759">
        <f t="shared" si="91"/>
        <v>94.968999999999994</v>
      </c>
      <c r="M759">
        <f t="shared" si="92"/>
        <v>1.6299999999999955</v>
      </c>
      <c r="N759">
        <f t="shared" si="93"/>
        <v>90.894000000000005</v>
      </c>
      <c r="O759">
        <f t="shared" si="94"/>
        <v>97.413999999999987</v>
      </c>
      <c r="P759" t="str">
        <f t="shared" si="95"/>
        <v/>
      </c>
    </row>
    <row r="760" spans="1:16">
      <c r="A760" s="21" t="s">
        <v>25</v>
      </c>
      <c r="B760" s="21" t="s">
        <v>80</v>
      </c>
      <c r="C760" s="21" t="s">
        <v>81</v>
      </c>
      <c r="D760" s="22">
        <v>43368</v>
      </c>
      <c r="E760" s="21">
        <v>99.039000000000001</v>
      </c>
      <c r="F760" s="21" t="s">
        <v>136</v>
      </c>
      <c r="G760" s="21">
        <v>4.09</v>
      </c>
      <c r="H760" s="21">
        <v>94.948999999999998</v>
      </c>
      <c r="I760">
        <f t="shared" si="88"/>
        <v>4.07</v>
      </c>
      <c r="J760">
        <f t="shared" si="89"/>
        <v>5.7</v>
      </c>
      <c r="K760">
        <f t="shared" si="90"/>
        <v>93.338999999999999</v>
      </c>
      <c r="L760">
        <f t="shared" si="91"/>
        <v>94.968999999999994</v>
      </c>
      <c r="M760">
        <f t="shared" si="92"/>
        <v>1.6299999999999955</v>
      </c>
      <c r="N760">
        <f t="shared" si="93"/>
        <v>90.894000000000005</v>
      </c>
      <c r="O760">
        <f t="shared" si="94"/>
        <v>97.413999999999987</v>
      </c>
      <c r="P760" t="str">
        <f t="shared" si="95"/>
        <v/>
      </c>
    </row>
    <row r="761" spans="1:16">
      <c r="A761" s="21" t="s">
        <v>25</v>
      </c>
      <c r="B761" s="21" t="s">
        <v>80</v>
      </c>
      <c r="C761" s="21" t="s">
        <v>81</v>
      </c>
      <c r="D761" s="22">
        <v>43409</v>
      </c>
      <c r="E761" s="21">
        <v>99.039000000000001</v>
      </c>
      <c r="F761" s="21" t="s">
        <v>136</v>
      </c>
      <c r="G761" s="21">
        <v>4.91</v>
      </c>
      <c r="H761" s="21">
        <v>94.129000000000005</v>
      </c>
      <c r="I761">
        <f t="shared" si="88"/>
        <v>4.07</v>
      </c>
      <c r="J761">
        <f t="shared" si="89"/>
        <v>5.7</v>
      </c>
      <c r="K761">
        <f t="shared" si="90"/>
        <v>93.338999999999999</v>
      </c>
      <c r="L761">
        <f t="shared" si="91"/>
        <v>94.968999999999994</v>
      </c>
      <c r="M761">
        <f t="shared" si="92"/>
        <v>1.6299999999999955</v>
      </c>
      <c r="N761">
        <f t="shared" si="93"/>
        <v>90.894000000000005</v>
      </c>
      <c r="O761">
        <f t="shared" si="94"/>
        <v>97.413999999999987</v>
      </c>
      <c r="P761" t="str">
        <f t="shared" si="95"/>
        <v/>
      </c>
    </row>
    <row r="762" spans="1:16">
      <c r="A762" s="21" t="s">
        <v>25</v>
      </c>
      <c r="B762" s="21" t="s">
        <v>80</v>
      </c>
      <c r="C762" s="21" t="s">
        <v>81</v>
      </c>
      <c r="D762" s="22">
        <v>43438</v>
      </c>
      <c r="E762" s="21">
        <v>99.039000000000001</v>
      </c>
      <c r="F762" s="21" t="s">
        <v>136</v>
      </c>
      <c r="G762" s="21">
        <v>5.13</v>
      </c>
      <c r="H762" s="21">
        <v>93.909000000000006</v>
      </c>
      <c r="I762">
        <f t="shared" si="88"/>
        <v>4.07</v>
      </c>
      <c r="J762">
        <f t="shared" si="89"/>
        <v>5.7</v>
      </c>
      <c r="K762">
        <f t="shared" si="90"/>
        <v>93.338999999999999</v>
      </c>
      <c r="L762">
        <f t="shared" si="91"/>
        <v>94.968999999999994</v>
      </c>
      <c r="M762">
        <f t="shared" si="92"/>
        <v>1.6299999999999955</v>
      </c>
      <c r="N762">
        <f t="shared" si="93"/>
        <v>90.894000000000005</v>
      </c>
      <c r="O762">
        <f t="shared" si="94"/>
        <v>97.413999999999987</v>
      </c>
      <c r="P762" t="str">
        <f t="shared" si="95"/>
        <v/>
      </c>
    </row>
    <row r="763" spans="1:16">
      <c r="A763" s="21" t="s">
        <v>25</v>
      </c>
      <c r="B763" s="21" t="s">
        <v>80</v>
      </c>
      <c r="C763" s="21" t="s">
        <v>81</v>
      </c>
      <c r="D763" s="22">
        <v>43487</v>
      </c>
      <c r="E763" s="21">
        <v>99.039000000000001</v>
      </c>
      <c r="F763" s="21" t="s">
        <v>136</v>
      </c>
      <c r="G763" s="21">
        <v>5.56</v>
      </c>
      <c r="H763" s="21">
        <v>93.478999999999999</v>
      </c>
      <c r="I763">
        <f t="shared" si="88"/>
        <v>4.07</v>
      </c>
      <c r="J763">
        <f t="shared" si="89"/>
        <v>5.7</v>
      </c>
      <c r="K763">
        <f t="shared" si="90"/>
        <v>93.338999999999999</v>
      </c>
      <c r="L763">
        <f t="shared" si="91"/>
        <v>94.968999999999994</v>
      </c>
      <c r="M763">
        <f t="shared" si="92"/>
        <v>1.6299999999999955</v>
      </c>
      <c r="N763">
        <f t="shared" si="93"/>
        <v>90.894000000000005</v>
      </c>
      <c r="O763">
        <f t="shared" si="94"/>
        <v>97.413999999999987</v>
      </c>
      <c r="P763" t="str">
        <f t="shared" si="95"/>
        <v/>
      </c>
    </row>
    <row r="764" spans="1:16">
      <c r="A764" s="21" t="s">
        <v>25</v>
      </c>
      <c r="B764" s="21" t="s">
        <v>80</v>
      </c>
      <c r="C764" s="21" t="s">
        <v>81</v>
      </c>
      <c r="D764" s="22">
        <v>43515</v>
      </c>
      <c r="E764" s="21">
        <v>99.039000000000001</v>
      </c>
      <c r="F764" s="21" t="s">
        <v>136</v>
      </c>
      <c r="G764" s="21">
        <v>5.75</v>
      </c>
      <c r="H764" s="21">
        <v>93.289000000000001</v>
      </c>
      <c r="I764">
        <f t="shared" si="88"/>
        <v>4.07</v>
      </c>
      <c r="J764">
        <f t="shared" si="89"/>
        <v>5.7</v>
      </c>
      <c r="K764">
        <f t="shared" si="90"/>
        <v>93.338999999999999</v>
      </c>
      <c r="L764">
        <f t="shared" si="91"/>
        <v>94.968999999999994</v>
      </c>
      <c r="M764">
        <f t="shared" si="92"/>
        <v>1.6299999999999955</v>
      </c>
      <c r="N764">
        <f t="shared" si="93"/>
        <v>90.894000000000005</v>
      </c>
      <c r="O764">
        <f t="shared" si="94"/>
        <v>97.413999999999987</v>
      </c>
      <c r="P764" t="str">
        <f t="shared" si="95"/>
        <v/>
      </c>
    </row>
    <row r="765" spans="1:16">
      <c r="A765" s="21" t="s">
        <v>25</v>
      </c>
      <c r="B765" s="21" t="s">
        <v>80</v>
      </c>
      <c r="C765" s="21" t="s">
        <v>81</v>
      </c>
      <c r="D765" s="22">
        <v>43545</v>
      </c>
      <c r="E765" s="21">
        <v>99.039000000000001</v>
      </c>
      <c r="F765" s="21" t="s">
        <v>136</v>
      </c>
      <c r="G765" s="21">
        <v>5.55</v>
      </c>
      <c r="H765" s="21">
        <v>93.489000000000004</v>
      </c>
      <c r="I765">
        <f t="shared" si="88"/>
        <v>4.07</v>
      </c>
      <c r="J765">
        <f t="shared" si="89"/>
        <v>5.7</v>
      </c>
      <c r="K765">
        <f t="shared" si="90"/>
        <v>93.338999999999999</v>
      </c>
      <c r="L765">
        <f t="shared" si="91"/>
        <v>94.968999999999994</v>
      </c>
      <c r="M765">
        <f t="shared" si="92"/>
        <v>1.6299999999999955</v>
      </c>
      <c r="N765">
        <f t="shared" si="93"/>
        <v>90.894000000000005</v>
      </c>
      <c r="O765">
        <f t="shared" si="94"/>
        <v>97.413999999999987</v>
      </c>
      <c r="P765" t="str">
        <f t="shared" si="95"/>
        <v/>
      </c>
    </row>
    <row r="766" spans="1:16">
      <c r="A766" s="21" t="s">
        <v>25</v>
      </c>
      <c r="B766" s="21" t="s">
        <v>80</v>
      </c>
      <c r="C766" s="21" t="s">
        <v>81</v>
      </c>
      <c r="D766" s="22">
        <v>43607</v>
      </c>
      <c r="E766" s="21">
        <v>99.039000000000001</v>
      </c>
      <c r="F766" s="21" t="s">
        <v>136</v>
      </c>
      <c r="G766" s="21">
        <v>5.92</v>
      </c>
      <c r="H766" s="21">
        <v>93.119</v>
      </c>
      <c r="I766">
        <f t="shared" si="88"/>
        <v>4.07</v>
      </c>
      <c r="J766">
        <f t="shared" si="89"/>
        <v>5.7</v>
      </c>
      <c r="K766">
        <f t="shared" si="90"/>
        <v>93.338999999999999</v>
      </c>
      <c r="L766">
        <f t="shared" si="91"/>
        <v>94.968999999999994</v>
      </c>
      <c r="M766">
        <f t="shared" si="92"/>
        <v>1.6299999999999955</v>
      </c>
      <c r="N766">
        <f t="shared" si="93"/>
        <v>90.894000000000005</v>
      </c>
      <c r="O766">
        <f t="shared" si="94"/>
        <v>97.413999999999987</v>
      </c>
      <c r="P766" t="str">
        <f t="shared" si="95"/>
        <v/>
      </c>
    </row>
    <row r="767" spans="1:16">
      <c r="A767" s="21" t="s">
        <v>25</v>
      </c>
      <c r="B767" s="21" t="s">
        <v>80</v>
      </c>
      <c r="C767" s="21" t="s">
        <v>81</v>
      </c>
      <c r="D767" s="22">
        <v>43641</v>
      </c>
      <c r="E767" s="21">
        <v>99.039000000000001</v>
      </c>
      <c r="F767" s="21" t="s">
        <v>136</v>
      </c>
      <c r="G767" s="21">
        <v>5.0999999999999996</v>
      </c>
      <c r="H767" s="21">
        <v>93.938999999999993</v>
      </c>
      <c r="I767">
        <f t="shared" si="88"/>
        <v>4.07</v>
      </c>
      <c r="J767">
        <f t="shared" si="89"/>
        <v>5.7</v>
      </c>
      <c r="K767">
        <f t="shared" si="90"/>
        <v>93.338999999999999</v>
      </c>
      <c r="L767">
        <f t="shared" si="91"/>
        <v>94.968999999999994</v>
      </c>
      <c r="M767">
        <f t="shared" si="92"/>
        <v>1.6299999999999955</v>
      </c>
      <c r="N767">
        <f t="shared" si="93"/>
        <v>90.894000000000005</v>
      </c>
      <c r="O767">
        <f t="shared" si="94"/>
        <v>97.413999999999987</v>
      </c>
      <c r="P767" t="str">
        <f t="shared" si="95"/>
        <v/>
      </c>
    </row>
    <row r="768" spans="1:16">
      <c r="A768" s="21" t="s">
        <v>25</v>
      </c>
      <c r="B768" s="21" t="s">
        <v>80</v>
      </c>
      <c r="C768" s="21" t="s">
        <v>81</v>
      </c>
      <c r="D768" s="22">
        <v>43670</v>
      </c>
      <c r="E768" s="21">
        <v>99.039000000000001</v>
      </c>
      <c r="F768" s="21" t="s">
        <v>136</v>
      </c>
      <c r="G768" s="21">
        <v>3.48</v>
      </c>
      <c r="H768" s="21">
        <v>95.558999999999997</v>
      </c>
      <c r="I768">
        <f t="shared" si="88"/>
        <v>4.07</v>
      </c>
      <c r="J768">
        <f t="shared" si="89"/>
        <v>5.7</v>
      </c>
      <c r="K768">
        <f t="shared" si="90"/>
        <v>93.338999999999999</v>
      </c>
      <c r="L768">
        <f t="shared" si="91"/>
        <v>94.968999999999994</v>
      </c>
      <c r="M768">
        <f t="shared" si="92"/>
        <v>1.6299999999999955</v>
      </c>
      <c r="N768">
        <f t="shared" si="93"/>
        <v>90.894000000000005</v>
      </c>
      <c r="O768">
        <f t="shared" si="94"/>
        <v>97.413999999999987</v>
      </c>
      <c r="P768" t="str">
        <f t="shared" si="95"/>
        <v/>
      </c>
    </row>
    <row r="769" spans="1:16">
      <c r="A769" s="21" t="s">
        <v>25</v>
      </c>
      <c r="B769" s="21" t="s">
        <v>80</v>
      </c>
      <c r="C769" s="21" t="s">
        <v>81</v>
      </c>
      <c r="D769" s="22">
        <v>43704</v>
      </c>
      <c r="E769" s="21">
        <v>99.039000000000001</v>
      </c>
      <c r="F769" s="21" t="s">
        <v>136</v>
      </c>
      <c r="G769" s="21">
        <v>3.03</v>
      </c>
      <c r="H769" s="21">
        <v>96.009</v>
      </c>
      <c r="I769">
        <f t="shared" si="88"/>
        <v>4.07</v>
      </c>
      <c r="J769">
        <f t="shared" si="89"/>
        <v>5.7</v>
      </c>
      <c r="K769">
        <f t="shared" si="90"/>
        <v>93.338999999999999</v>
      </c>
      <c r="L769">
        <f t="shared" si="91"/>
        <v>94.968999999999994</v>
      </c>
      <c r="M769">
        <f t="shared" si="92"/>
        <v>1.6299999999999955</v>
      </c>
      <c r="N769">
        <f t="shared" si="93"/>
        <v>90.894000000000005</v>
      </c>
      <c r="O769">
        <f t="shared" si="94"/>
        <v>97.413999999999987</v>
      </c>
      <c r="P769" t="str">
        <f t="shared" si="95"/>
        <v/>
      </c>
    </row>
    <row r="770" spans="1:16">
      <c r="A770" s="21" t="s">
        <v>25</v>
      </c>
      <c r="B770" s="21" t="s">
        <v>80</v>
      </c>
      <c r="C770" s="21" t="s">
        <v>81</v>
      </c>
      <c r="D770" s="22">
        <v>43727</v>
      </c>
      <c r="E770" s="21">
        <v>99.039000000000001</v>
      </c>
      <c r="F770" s="21" t="s">
        <v>136</v>
      </c>
      <c r="G770" s="21">
        <v>3.8</v>
      </c>
      <c r="H770" s="21">
        <v>95.239000000000004</v>
      </c>
      <c r="I770">
        <f t="shared" si="88"/>
        <v>4.07</v>
      </c>
      <c r="J770">
        <f t="shared" si="89"/>
        <v>5.7</v>
      </c>
      <c r="K770">
        <f t="shared" si="90"/>
        <v>93.338999999999999</v>
      </c>
      <c r="L770">
        <f t="shared" si="91"/>
        <v>94.968999999999994</v>
      </c>
      <c r="M770">
        <f t="shared" si="92"/>
        <v>1.6299999999999955</v>
      </c>
      <c r="N770">
        <f t="shared" si="93"/>
        <v>90.894000000000005</v>
      </c>
      <c r="O770">
        <f t="shared" si="94"/>
        <v>97.413999999999987</v>
      </c>
      <c r="P770" t="str">
        <f t="shared" si="95"/>
        <v/>
      </c>
    </row>
    <row r="771" spans="1:16">
      <c r="A771" s="21" t="s">
        <v>25</v>
      </c>
      <c r="B771" s="21" t="s">
        <v>80</v>
      </c>
      <c r="C771" s="21" t="s">
        <v>81</v>
      </c>
      <c r="D771" s="22">
        <v>43768</v>
      </c>
      <c r="E771" s="21">
        <v>99.039000000000001</v>
      </c>
      <c r="F771" s="21" t="s">
        <v>136</v>
      </c>
      <c r="G771" s="21">
        <v>4.84</v>
      </c>
      <c r="H771" s="21">
        <v>94.198999999999998</v>
      </c>
      <c r="I771">
        <f t="shared" ref="I771:I834" si="96">VLOOKUP($C771,$U$1:$Y$42,2,FALSE)</f>
        <v>4.07</v>
      </c>
      <c r="J771">
        <f t="shared" ref="J771:J834" si="97">VLOOKUP($C771,$U$1:$Y$42,3,FALSE)</f>
        <v>5.7</v>
      </c>
      <c r="K771">
        <f t="shared" ref="K771:K834" si="98">VLOOKUP($C771,$U$1:$Y$42,4,FALSE)</f>
        <v>93.338999999999999</v>
      </c>
      <c r="L771">
        <f t="shared" ref="L771:L834" si="99">VLOOKUP($C771,$U$1:$Y$42,5,FALSE)</f>
        <v>94.968999999999994</v>
      </c>
      <c r="M771">
        <f t="shared" ref="M771:M834" si="100">L771-K771</f>
        <v>1.6299999999999955</v>
      </c>
      <c r="N771">
        <f t="shared" ref="N771:N834" si="101">K771-M771*1.5</f>
        <v>90.894000000000005</v>
      </c>
      <c r="O771">
        <f t="shared" ref="O771:O834" si="102">L771+M771*1.5</f>
        <v>97.413999999999987</v>
      </c>
      <c r="P771" t="str">
        <f t="shared" ref="P771:P834" si="103">IF(OR(H771&lt;N771,H771&gt;O771), "OUTLIER", "")</f>
        <v/>
      </c>
    </row>
    <row r="772" spans="1:16">
      <c r="A772" s="21" t="s">
        <v>25</v>
      </c>
      <c r="B772" s="21" t="s">
        <v>80</v>
      </c>
      <c r="C772" s="21" t="s">
        <v>81</v>
      </c>
      <c r="D772" s="22">
        <v>43796</v>
      </c>
      <c r="E772" s="21">
        <v>99.039000000000001</v>
      </c>
      <c r="F772" s="21" t="s">
        <v>136</v>
      </c>
      <c r="G772" s="21">
        <v>4.97</v>
      </c>
      <c r="H772" s="21">
        <v>94.069000000000003</v>
      </c>
      <c r="I772">
        <f t="shared" si="96"/>
        <v>4.07</v>
      </c>
      <c r="J772">
        <f t="shared" si="97"/>
        <v>5.7</v>
      </c>
      <c r="K772">
        <f t="shared" si="98"/>
        <v>93.338999999999999</v>
      </c>
      <c r="L772">
        <f t="shared" si="99"/>
        <v>94.968999999999994</v>
      </c>
      <c r="M772">
        <f t="shared" si="100"/>
        <v>1.6299999999999955</v>
      </c>
      <c r="N772">
        <f t="shared" si="101"/>
        <v>90.894000000000005</v>
      </c>
      <c r="O772">
        <f t="shared" si="102"/>
        <v>97.413999999999987</v>
      </c>
      <c r="P772" t="str">
        <f t="shared" si="103"/>
        <v/>
      </c>
    </row>
    <row r="773" spans="1:16">
      <c r="A773" s="21" t="s">
        <v>25</v>
      </c>
      <c r="B773" s="21" t="s">
        <v>80</v>
      </c>
      <c r="C773" s="21" t="s">
        <v>81</v>
      </c>
      <c r="D773" s="22">
        <v>43817</v>
      </c>
      <c r="E773" s="21">
        <v>99.039000000000001</v>
      </c>
      <c r="F773" s="21" t="s">
        <v>136</v>
      </c>
      <c r="G773" s="21">
        <v>4.9800000000000004</v>
      </c>
      <c r="H773" s="21">
        <v>94.058999999999997</v>
      </c>
      <c r="I773">
        <f t="shared" si="96"/>
        <v>4.07</v>
      </c>
      <c r="J773">
        <f t="shared" si="97"/>
        <v>5.7</v>
      </c>
      <c r="K773">
        <f t="shared" si="98"/>
        <v>93.338999999999999</v>
      </c>
      <c r="L773">
        <f t="shared" si="99"/>
        <v>94.968999999999994</v>
      </c>
      <c r="M773">
        <f t="shared" si="100"/>
        <v>1.6299999999999955</v>
      </c>
      <c r="N773">
        <f t="shared" si="101"/>
        <v>90.894000000000005</v>
      </c>
      <c r="O773">
        <f t="shared" si="102"/>
        <v>97.413999999999987</v>
      </c>
      <c r="P773" t="str">
        <f t="shared" si="103"/>
        <v/>
      </c>
    </row>
    <row r="774" spans="1:16">
      <c r="A774" s="21" t="s">
        <v>25</v>
      </c>
      <c r="B774" s="21" t="s">
        <v>80</v>
      </c>
      <c r="C774" s="21" t="s">
        <v>81</v>
      </c>
      <c r="D774" s="22">
        <v>43858</v>
      </c>
      <c r="E774" s="21">
        <v>99.039000000000001</v>
      </c>
      <c r="F774" s="21" t="s">
        <v>136</v>
      </c>
      <c r="G774" s="21">
        <v>5.26</v>
      </c>
      <c r="H774" s="21">
        <v>93.778999999999996</v>
      </c>
      <c r="I774">
        <f t="shared" si="96"/>
        <v>4.07</v>
      </c>
      <c r="J774">
        <f t="shared" si="97"/>
        <v>5.7</v>
      </c>
      <c r="K774">
        <f t="shared" si="98"/>
        <v>93.338999999999999</v>
      </c>
      <c r="L774">
        <f t="shared" si="99"/>
        <v>94.968999999999994</v>
      </c>
      <c r="M774">
        <f t="shared" si="100"/>
        <v>1.6299999999999955</v>
      </c>
      <c r="N774">
        <f t="shared" si="101"/>
        <v>90.894000000000005</v>
      </c>
      <c r="O774">
        <f t="shared" si="102"/>
        <v>97.413999999999987</v>
      </c>
      <c r="P774" t="str">
        <f t="shared" si="103"/>
        <v/>
      </c>
    </row>
    <row r="775" spans="1:16">
      <c r="A775" s="21" t="s">
        <v>25</v>
      </c>
      <c r="B775" s="21" t="s">
        <v>80</v>
      </c>
      <c r="C775" s="21" t="s">
        <v>81</v>
      </c>
      <c r="D775" s="22">
        <v>44006</v>
      </c>
      <c r="E775" s="21">
        <v>99.039000000000001</v>
      </c>
      <c r="F775" s="21" t="s">
        <v>136</v>
      </c>
      <c r="G775" s="21">
        <v>4.72</v>
      </c>
      <c r="H775" s="21">
        <v>94.319000000000003</v>
      </c>
      <c r="I775">
        <f t="shared" si="96"/>
        <v>4.07</v>
      </c>
      <c r="J775">
        <f t="shared" si="97"/>
        <v>5.7</v>
      </c>
      <c r="K775">
        <f t="shared" si="98"/>
        <v>93.338999999999999</v>
      </c>
      <c r="L775">
        <f t="shared" si="99"/>
        <v>94.968999999999994</v>
      </c>
      <c r="M775">
        <f t="shared" si="100"/>
        <v>1.6299999999999955</v>
      </c>
      <c r="N775">
        <f t="shared" si="101"/>
        <v>90.894000000000005</v>
      </c>
      <c r="O775">
        <f t="shared" si="102"/>
        <v>97.413999999999987</v>
      </c>
      <c r="P775" t="str">
        <f t="shared" si="103"/>
        <v/>
      </c>
    </row>
    <row r="776" spans="1:16">
      <c r="A776" s="21" t="s">
        <v>25</v>
      </c>
      <c r="B776" s="21" t="s">
        <v>80</v>
      </c>
      <c r="C776" s="21" t="s">
        <v>81</v>
      </c>
      <c r="D776" s="22">
        <v>44035</v>
      </c>
      <c r="E776" s="21">
        <v>99.039000000000001</v>
      </c>
      <c r="F776" s="21" t="s">
        <v>136</v>
      </c>
      <c r="G776" s="21">
        <v>3.28</v>
      </c>
      <c r="H776" s="21">
        <v>95.759</v>
      </c>
      <c r="I776">
        <f t="shared" si="96"/>
        <v>4.07</v>
      </c>
      <c r="J776">
        <f t="shared" si="97"/>
        <v>5.7</v>
      </c>
      <c r="K776">
        <f t="shared" si="98"/>
        <v>93.338999999999999</v>
      </c>
      <c r="L776">
        <f t="shared" si="99"/>
        <v>94.968999999999994</v>
      </c>
      <c r="M776">
        <f t="shared" si="100"/>
        <v>1.6299999999999955</v>
      </c>
      <c r="N776">
        <f t="shared" si="101"/>
        <v>90.894000000000005</v>
      </c>
      <c r="O776">
        <f t="shared" si="102"/>
        <v>97.413999999999987</v>
      </c>
      <c r="P776" t="str">
        <f t="shared" si="103"/>
        <v/>
      </c>
    </row>
    <row r="777" spans="1:16">
      <c r="A777" s="21" t="s">
        <v>25</v>
      </c>
      <c r="B777" s="21" t="s">
        <v>80</v>
      </c>
      <c r="C777" s="21" t="s">
        <v>81</v>
      </c>
      <c r="D777" s="22">
        <v>44069</v>
      </c>
      <c r="E777" s="21">
        <v>99.039000000000001</v>
      </c>
      <c r="F777" s="21" t="s">
        <v>136</v>
      </c>
      <c r="G777" s="21">
        <v>3</v>
      </c>
      <c r="H777" s="21">
        <v>96.039000000000001</v>
      </c>
      <c r="I777">
        <f t="shared" si="96"/>
        <v>4.07</v>
      </c>
      <c r="J777">
        <f t="shared" si="97"/>
        <v>5.7</v>
      </c>
      <c r="K777">
        <f t="shared" si="98"/>
        <v>93.338999999999999</v>
      </c>
      <c r="L777">
        <f t="shared" si="99"/>
        <v>94.968999999999994</v>
      </c>
      <c r="M777">
        <f t="shared" si="100"/>
        <v>1.6299999999999955</v>
      </c>
      <c r="N777">
        <f t="shared" si="101"/>
        <v>90.894000000000005</v>
      </c>
      <c r="O777">
        <f t="shared" si="102"/>
        <v>97.413999999999987</v>
      </c>
      <c r="P777" t="str">
        <f t="shared" si="103"/>
        <v/>
      </c>
    </row>
    <row r="778" spans="1:16">
      <c r="A778" s="21" t="s">
        <v>25</v>
      </c>
      <c r="B778" s="21" t="s">
        <v>80</v>
      </c>
      <c r="C778" s="21" t="s">
        <v>81</v>
      </c>
      <c r="D778" s="22">
        <v>44102</v>
      </c>
      <c r="E778" s="21">
        <v>99.039000000000001</v>
      </c>
      <c r="F778" s="21" t="s">
        <v>136</v>
      </c>
      <c r="G778" s="21">
        <v>4.04</v>
      </c>
      <c r="H778" s="21">
        <v>94.998999999999995</v>
      </c>
      <c r="I778">
        <f t="shared" si="96"/>
        <v>4.07</v>
      </c>
      <c r="J778">
        <f t="shared" si="97"/>
        <v>5.7</v>
      </c>
      <c r="K778">
        <f t="shared" si="98"/>
        <v>93.338999999999999</v>
      </c>
      <c r="L778">
        <f t="shared" si="99"/>
        <v>94.968999999999994</v>
      </c>
      <c r="M778">
        <f t="shared" si="100"/>
        <v>1.6299999999999955</v>
      </c>
      <c r="N778">
        <f t="shared" si="101"/>
        <v>90.894000000000005</v>
      </c>
      <c r="O778">
        <f t="shared" si="102"/>
        <v>97.413999999999987</v>
      </c>
      <c r="P778" t="str">
        <f t="shared" si="103"/>
        <v/>
      </c>
    </row>
    <row r="779" spans="1:16">
      <c r="A779" s="21" t="s">
        <v>25</v>
      </c>
      <c r="B779" s="21" t="s">
        <v>80</v>
      </c>
      <c r="C779" s="21" t="s">
        <v>81</v>
      </c>
      <c r="D779" s="22">
        <v>44126</v>
      </c>
      <c r="E779" s="21">
        <v>99.039000000000001</v>
      </c>
      <c r="F779" s="21" t="s">
        <v>136</v>
      </c>
      <c r="G779" s="21">
        <v>4.5599999999999996</v>
      </c>
      <c r="H779" s="21">
        <v>94.478999999999999</v>
      </c>
      <c r="I779">
        <f t="shared" si="96"/>
        <v>4.07</v>
      </c>
      <c r="J779">
        <f t="shared" si="97"/>
        <v>5.7</v>
      </c>
      <c r="K779">
        <f t="shared" si="98"/>
        <v>93.338999999999999</v>
      </c>
      <c r="L779">
        <f t="shared" si="99"/>
        <v>94.968999999999994</v>
      </c>
      <c r="M779">
        <f t="shared" si="100"/>
        <v>1.6299999999999955</v>
      </c>
      <c r="N779">
        <f t="shared" si="101"/>
        <v>90.894000000000005</v>
      </c>
      <c r="O779">
        <f t="shared" si="102"/>
        <v>97.413999999999987</v>
      </c>
      <c r="P779" t="str">
        <f t="shared" si="103"/>
        <v/>
      </c>
    </row>
    <row r="780" spans="1:16">
      <c r="A780" s="21" t="s">
        <v>25</v>
      </c>
      <c r="B780" s="21" t="s">
        <v>80</v>
      </c>
      <c r="C780" s="21" t="s">
        <v>81</v>
      </c>
      <c r="D780" s="22">
        <v>44186</v>
      </c>
      <c r="E780" s="21">
        <v>99.039000000000001</v>
      </c>
      <c r="F780" s="21" t="s">
        <v>136</v>
      </c>
      <c r="G780" s="21">
        <v>5.26</v>
      </c>
      <c r="H780" s="21">
        <v>93.778999999999996</v>
      </c>
      <c r="I780">
        <f t="shared" si="96"/>
        <v>4.07</v>
      </c>
      <c r="J780">
        <f t="shared" si="97"/>
        <v>5.7</v>
      </c>
      <c r="K780">
        <f t="shared" si="98"/>
        <v>93.338999999999999</v>
      </c>
      <c r="L780">
        <f t="shared" si="99"/>
        <v>94.968999999999994</v>
      </c>
      <c r="M780">
        <f t="shared" si="100"/>
        <v>1.6299999999999955</v>
      </c>
      <c r="N780">
        <f t="shared" si="101"/>
        <v>90.894000000000005</v>
      </c>
      <c r="O780">
        <f t="shared" si="102"/>
        <v>97.413999999999987</v>
      </c>
      <c r="P780" t="str">
        <f t="shared" si="103"/>
        <v/>
      </c>
    </row>
    <row r="781" spans="1:16">
      <c r="A781" s="21" t="s">
        <v>25</v>
      </c>
      <c r="B781" s="21" t="s">
        <v>80</v>
      </c>
      <c r="C781" s="21" t="s">
        <v>81</v>
      </c>
      <c r="D781" s="22">
        <v>44280</v>
      </c>
      <c r="E781" s="21">
        <v>99.039000000000001</v>
      </c>
      <c r="F781" s="21" t="s">
        <v>136</v>
      </c>
      <c r="G781" s="21">
        <v>5.66</v>
      </c>
      <c r="H781" s="21">
        <v>93.379000000000005</v>
      </c>
      <c r="I781">
        <f t="shared" si="96"/>
        <v>4.07</v>
      </c>
      <c r="J781">
        <f t="shared" si="97"/>
        <v>5.7</v>
      </c>
      <c r="K781">
        <f t="shared" si="98"/>
        <v>93.338999999999999</v>
      </c>
      <c r="L781">
        <f t="shared" si="99"/>
        <v>94.968999999999994</v>
      </c>
      <c r="M781">
        <f t="shared" si="100"/>
        <v>1.6299999999999955</v>
      </c>
      <c r="N781">
        <f t="shared" si="101"/>
        <v>90.894000000000005</v>
      </c>
      <c r="O781">
        <f t="shared" si="102"/>
        <v>97.413999999999987</v>
      </c>
      <c r="P781" t="str">
        <f t="shared" si="103"/>
        <v/>
      </c>
    </row>
    <row r="782" spans="1:16">
      <c r="A782" s="21" t="s">
        <v>25</v>
      </c>
      <c r="B782" s="21" t="s">
        <v>83</v>
      </c>
      <c r="C782" s="21" t="s">
        <v>84</v>
      </c>
      <c r="D782" s="22">
        <v>42138</v>
      </c>
      <c r="E782" s="21">
        <v>86.58</v>
      </c>
      <c r="F782" s="21" t="s">
        <v>136</v>
      </c>
      <c r="G782" s="21">
        <v>6.28</v>
      </c>
      <c r="H782" s="21">
        <v>80.3</v>
      </c>
      <c r="I782">
        <f t="shared" si="96"/>
        <v>5.73</v>
      </c>
      <c r="J782">
        <f t="shared" si="97"/>
        <v>6.55</v>
      </c>
      <c r="K782">
        <f t="shared" si="98"/>
        <v>80.03</v>
      </c>
      <c r="L782">
        <f t="shared" si="99"/>
        <v>80.849999999999994</v>
      </c>
      <c r="M782">
        <f t="shared" si="100"/>
        <v>0.81999999999999318</v>
      </c>
      <c r="N782">
        <f t="shared" si="101"/>
        <v>78.800000000000011</v>
      </c>
      <c r="O782">
        <f t="shared" si="102"/>
        <v>82.079999999999984</v>
      </c>
      <c r="P782" t="str">
        <f t="shared" si="103"/>
        <v/>
      </c>
    </row>
    <row r="783" spans="1:16">
      <c r="A783" s="21" t="s">
        <v>25</v>
      </c>
      <c r="B783" s="21" t="s">
        <v>83</v>
      </c>
      <c r="C783" s="21" t="s">
        <v>84</v>
      </c>
      <c r="D783" s="22">
        <v>42200</v>
      </c>
      <c r="E783" s="21">
        <v>86.58</v>
      </c>
      <c r="F783" s="21" t="s">
        <v>136</v>
      </c>
      <c r="G783" s="21">
        <v>5.75</v>
      </c>
      <c r="H783" s="21">
        <v>80.83</v>
      </c>
      <c r="I783">
        <f t="shared" si="96"/>
        <v>5.73</v>
      </c>
      <c r="J783">
        <f t="shared" si="97"/>
        <v>6.55</v>
      </c>
      <c r="K783">
        <f t="shared" si="98"/>
        <v>80.03</v>
      </c>
      <c r="L783">
        <f t="shared" si="99"/>
        <v>80.849999999999994</v>
      </c>
      <c r="M783">
        <f t="shared" si="100"/>
        <v>0.81999999999999318</v>
      </c>
      <c r="N783">
        <f t="shared" si="101"/>
        <v>78.800000000000011</v>
      </c>
      <c r="O783">
        <f t="shared" si="102"/>
        <v>82.079999999999984</v>
      </c>
      <c r="P783" t="str">
        <f t="shared" si="103"/>
        <v/>
      </c>
    </row>
    <row r="784" spans="1:16">
      <c r="A784" s="21" t="s">
        <v>25</v>
      </c>
      <c r="B784" s="21" t="s">
        <v>83</v>
      </c>
      <c r="C784" s="21" t="s">
        <v>84</v>
      </c>
      <c r="D784" s="22">
        <v>42324</v>
      </c>
      <c r="E784" s="21">
        <v>86.58</v>
      </c>
      <c r="F784" s="21" t="s">
        <v>136</v>
      </c>
      <c r="G784" s="21">
        <v>6.29</v>
      </c>
      <c r="H784" s="21">
        <v>80.290000000000006</v>
      </c>
      <c r="I784">
        <f t="shared" si="96"/>
        <v>5.73</v>
      </c>
      <c r="J784">
        <f t="shared" si="97"/>
        <v>6.55</v>
      </c>
      <c r="K784">
        <f t="shared" si="98"/>
        <v>80.03</v>
      </c>
      <c r="L784">
        <f t="shared" si="99"/>
        <v>80.849999999999994</v>
      </c>
      <c r="M784">
        <f t="shared" si="100"/>
        <v>0.81999999999999318</v>
      </c>
      <c r="N784">
        <f t="shared" si="101"/>
        <v>78.800000000000011</v>
      </c>
      <c r="O784">
        <f t="shared" si="102"/>
        <v>82.079999999999984</v>
      </c>
      <c r="P784" t="str">
        <f t="shared" si="103"/>
        <v/>
      </c>
    </row>
    <row r="785" spans="1:16">
      <c r="A785" s="21" t="s">
        <v>25</v>
      </c>
      <c r="B785" s="21" t="s">
        <v>83</v>
      </c>
      <c r="C785" s="21" t="s">
        <v>84</v>
      </c>
      <c r="D785" s="22">
        <v>42418</v>
      </c>
      <c r="E785" s="21">
        <v>86.58</v>
      </c>
      <c r="F785" s="21" t="s">
        <v>136</v>
      </c>
      <c r="G785" s="21">
        <v>6.67</v>
      </c>
      <c r="H785" s="21">
        <v>79.91</v>
      </c>
      <c r="I785">
        <f t="shared" si="96"/>
        <v>5.73</v>
      </c>
      <c r="J785">
        <f t="shared" si="97"/>
        <v>6.55</v>
      </c>
      <c r="K785">
        <f t="shared" si="98"/>
        <v>80.03</v>
      </c>
      <c r="L785">
        <f t="shared" si="99"/>
        <v>80.849999999999994</v>
      </c>
      <c r="M785">
        <f t="shared" si="100"/>
        <v>0.81999999999999318</v>
      </c>
      <c r="N785">
        <f t="shared" si="101"/>
        <v>78.800000000000011</v>
      </c>
      <c r="O785">
        <f t="shared" si="102"/>
        <v>82.079999999999984</v>
      </c>
      <c r="P785" t="str">
        <f t="shared" si="103"/>
        <v/>
      </c>
    </row>
    <row r="786" spans="1:16">
      <c r="A786" s="21" t="s">
        <v>25</v>
      </c>
      <c r="B786" s="21" t="s">
        <v>83</v>
      </c>
      <c r="C786" s="21" t="s">
        <v>84</v>
      </c>
      <c r="D786" s="22">
        <v>42452</v>
      </c>
      <c r="E786" s="21">
        <v>86.58</v>
      </c>
      <c r="F786" s="21" t="s">
        <v>136</v>
      </c>
      <c r="G786" s="21">
        <v>6.66</v>
      </c>
      <c r="H786" s="21">
        <v>79.92</v>
      </c>
      <c r="I786">
        <f t="shared" si="96"/>
        <v>5.73</v>
      </c>
      <c r="J786">
        <f t="shared" si="97"/>
        <v>6.55</v>
      </c>
      <c r="K786">
        <f t="shared" si="98"/>
        <v>80.03</v>
      </c>
      <c r="L786">
        <f t="shared" si="99"/>
        <v>80.849999999999994</v>
      </c>
      <c r="M786">
        <f t="shared" si="100"/>
        <v>0.81999999999999318</v>
      </c>
      <c r="N786">
        <f t="shared" si="101"/>
        <v>78.800000000000011</v>
      </c>
      <c r="O786">
        <f t="shared" si="102"/>
        <v>82.079999999999984</v>
      </c>
      <c r="P786" t="str">
        <f t="shared" si="103"/>
        <v/>
      </c>
    </row>
    <row r="787" spans="1:16">
      <c r="A787" s="21" t="s">
        <v>25</v>
      </c>
      <c r="B787" s="21" t="s">
        <v>83</v>
      </c>
      <c r="C787" s="21" t="s">
        <v>84</v>
      </c>
      <c r="D787" s="22">
        <v>42479</v>
      </c>
      <c r="E787" s="21">
        <v>86.58</v>
      </c>
      <c r="F787" s="21" t="s">
        <v>136</v>
      </c>
      <c r="G787" s="21">
        <v>6.74</v>
      </c>
      <c r="H787" s="21">
        <v>79.84</v>
      </c>
      <c r="I787">
        <f t="shared" si="96"/>
        <v>5.73</v>
      </c>
      <c r="J787">
        <f t="shared" si="97"/>
        <v>6.55</v>
      </c>
      <c r="K787">
        <f t="shared" si="98"/>
        <v>80.03</v>
      </c>
      <c r="L787">
        <f t="shared" si="99"/>
        <v>80.849999999999994</v>
      </c>
      <c r="M787">
        <f t="shared" si="100"/>
        <v>0.81999999999999318</v>
      </c>
      <c r="N787">
        <f t="shared" si="101"/>
        <v>78.800000000000011</v>
      </c>
      <c r="O787">
        <f t="shared" si="102"/>
        <v>82.079999999999984</v>
      </c>
      <c r="P787" t="str">
        <f t="shared" si="103"/>
        <v/>
      </c>
    </row>
    <row r="788" spans="1:16">
      <c r="A788" s="21" t="s">
        <v>25</v>
      </c>
      <c r="B788" s="21" t="s">
        <v>83</v>
      </c>
      <c r="C788" s="21" t="s">
        <v>84</v>
      </c>
      <c r="D788" s="22">
        <v>42508</v>
      </c>
      <c r="E788" s="21">
        <v>86.58</v>
      </c>
      <c r="F788" s="21" t="s">
        <v>136</v>
      </c>
      <c r="G788" s="21">
        <v>6.55</v>
      </c>
      <c r="H788" s="21">
        <v>80.03</v>
      </c>
      <c r="I788">
        <f t="shared" si="96"/>
        <v>5.73</v>
      </c>
      <c r="J788">
        <f t="shared" si="97"/>
        <v>6.55</v>
      </c>
      <c r="K788">
        <f t="shared" si="98"/>
        <v>80.03</v>
      </c>
      <c r="L788">
        <f t="shared" si="99"/>
        <v>80.849999999999994</v>
      </c>
      <c r="M788">
        <f t="shared" si="100"/>
        <v>0.81999999999999318</v>
      </c>
      <c r="N788">
        <f t="shared" si="101"/>
        <v>78.800000000000011</v>
      </c>
      <c r="O788">
        <f t="shared" si="102"/>
        <v>82.079999999999984</v>
      </c>
      <c r="P788" t="str">
        <f t="shared" si="103"/>
        <v/>
      </c>
    </row>
    <row r="789" spans="1:16">
      <c r="A789" s="21" t="s">
        <v>25</v>
      </c>
      <c r="B789" s="21" t="s">
        <v>83</v>
      </c>
      <c r="C789" s="21" t="s">
        <v>84</v>
      </c>
      <c r="D789" s="22">
        <v>42541</v>
      </c>
      <c r="E789" s="21">
        <v>86.58</v>
      </c>
      <c r="F789" s="21" t="s">
        <v>136</v>
      </c>
      <c r="G789" s="21">
        <v>6.09</v>
      </c>
      <c r="H789" s="21">
        <v>80.489999999999995</v>
      </c>
      <c r="I789">
        <f t="shared" si="96"/>
        <v>5.73</v>
      </c>
      <c r="J789">
        <f t="shared" si="97"/>
        <v>6.55</v>
      </c>
      <c r="K789">
        <f t="shared" si="98"/>
        <v>80.03</v>
      </c>
      <c r="L789">
        <f t="shared" si="99"/>
        <v>80.849999999999994</v>
      </c>
      <c r="M789">
        <f t="shared" si="100"/>
        <v>0.81999999999999318</v>
      </c>
      <c r="N789">
        <f t="shared" si="101"/>
        <v>78.800000000000011</v>
      </c>
      <c r="O789">
        <f t="shared" si="102"/>
        <v>82.079999999999984</v>
      </c>
      <c r="P789" t="str">
        <f t="shared" si="103"/>
        <v/>
      </c>
    </row>
    <row r="790" spans="1:16">
      <c r="A790" s="21" t="s">
        <v>25</v>
      </c>
      <c r="B790" s="21" t="s">
        <v>83</v>
      </c>
      <c r="C790" s="21" t="s">
        <v>84</v>
      </c>
      <c r="D790" s="22">
        <v>42573</v>
      </c>
      <c r="E790" s="21">
        <v>86.58</v>
      </c>
      <c r="F790" s="21" t="s">
        <v>136</v>
      </c>
      <c r="G790" s="21">
        <v>5.64</v>
      </c>
      <c r="H790" s="21">
        <v>80.94</v>
      </c>
      <c r="I790">
        <f t="shared" si="96"/>
        <v>5.73</v>
      </c>
      <c r="J790">
        <f t="shared" si="97"/>
        <v>6.55</v>
      </c>
      <c r="K790">
        <f t="shared" si="98"/>
        <v>80.03</v>
      </c>
      <c r="L790">
        <f t="shared" si="99"/>
        <v>80.849999999999994</v>
      </c>
      <c r="M790">
        <f t="shared" si="100"/>
        <v>0.81999999999999318</v>
      </c>
      <c r="N790">
        <f t="shared" si="101"/>
        <v>78.800000000000011</v>
      </c>
      <c r="O790">
        <f t="shared" si="102"/>
        <v>82.079999999999984</v>
      </c>
      <c r="P790" t="str">
        <f t="shared" si="103"/>
        <v/>
      </c>
    </row>
    <row r="791" spans="1:16">
      <c r="A791" s="21" t="s">
        <v>25</v>
      </c>
      <c r="B791" s="21" t="s">
        <v>83</v>
      </c>
      <c r="C791" s="21" t="s">
        <v>84</v>
      </c>
      <c r="D791" s="22">
        <v>42593</v>
      </c>
      <c r="E791" s="21">
        <v>86.58</v>
      </c>
      <c r="F791" s="21" t="s">
        <v>136</v>
      </c>
      <c r="G791" s="21">
        <v>5.29</v>
      </c>
      <c r="H791" s="21">
        <v>81.290000000000006</v>
      </c>
      <c r="I791">
        <f t="shared" si="96"/>
        <v>5.73</v>
      </c>
      <c r="J791">
        <f t="shared" si="97"/>
        <v>6.55</v>
      </c>
      <c r="K791">
        <f t="shared" si="98"/>
        <v>80.03</v>
      </c>
      <c r="L791">
        <f t="shared" si="99"/>
        <v>80.849999999999994</v>
      </c>
      <c r="M791">
        <f t="shared" si="100"/>
        <v>0.81999999999999318</v>
      </c>
      <c r="N791">
        <f t="shared" si="101"/>
        <v>78.800000000000011</v>
      </c>
      <c r="O791">
        <f t="shared" si="102"/>
        <v>82.079999999999984</v>
      </c>
      <c r="P791" t="str">
        <f t="shared" si="103"/>
        <v/>
      </c>
    </row>
    <row r="792" spans="1:16">
      <c r="A792" s="21" t="s">
        <v>25</v>
      </c>
      <c r="B792" s="21" t="s">
        <v>83</v>
      </c>
      <c r="C792" s="21" t="s">
        <v>84</v>
      </c>
      <c r="D792" s="22">
        <v>42634</v>
      </c>
      <c r="E792" s="21">
        <v>86.58</v>
      </c>
      <c r="F792" s="21" t="s">
        <v>136</v>
      </c>
      <c r="G792" s="21">
        <v>5.39</v>
      </c>
      <c r="H792" s="21">
        <v>81.19</v>
      </c>
      <c r="I792">
        <f t="shared" si="96"/>
        <v>5.73</v>
      </c>
      <c r="J792">
        <f t="shared" si="97"/>
        <v>6.55</v>
      </c>
      <c r="K792">
        <f t="shared" si="98"/>
        <v>80.03</v>
      </c>
      <c r="L792">
        <f t="shared" si="99"/>
        <v>80.849999999999994</v>
      </c>
      <c r="M792">
        <f t="shared" si="100"/>
        <v>0.81999999999999318</v>
      </c>
      <c r="N792">
        <f t="shared" si="101"/>
        <v>78.800000000000011</v>
      </c>
      <c r="O792">
        <f t="shared" si="102"/>
        <v>82.079999999999984</v>
      </c>
      <c r="P792" t="str">
        <f t="shared" si="103"/>
        <v/>
      </c>
    </row>
    <row r="793" spans="1:16">
      <c r="A793" s="21" t="s">
        <v>25</v>
      </c>
      <c r="B793" s="21" t="s">
        <v>83</v>
      </c>
      <c r="C793" s="21" t="s">
        <v>84</v>
      </c>
      <c r="D793" s="22">
        <v>42661</v>
      </c>
      <c r="E793" s="21">
        <v>86.58</v>
      </c>
      <c r="F793" s="21" t="s">
        <v>136</v>
      </c>
      <c r="G793" s="21">
        <v>5.77</v>
      </c>
      <c r="H793" s="21">
        <v>80.81</v>
      </c>
      <c r="I793">
        <f t="shared" si="96"/>
        <v>5.73</v>
      </c>
      <c r="J793">
        <f t="shared" si="97"/>
        <v>6.55</v>
      </c>
      <c r="K793">
        <f t="shared" si="98"/>
        <v>80.03</v>
      </c>
      <c r="L793">
        <f t="shared" si="99"/>
        <v>80.849999999999994</v>
      </c>
      <c r="M793">
        <f t="shared" si="100"/>
        <v>0.81999999999999318</v>
      </c>
      <c r="N793">
        <f t="shared" si="101"/>
        <v>78.800000000000011</v>
      </c>
      <c r="O793">
        <f t="shared" si="102"/>
        <v>82.079999999999984</v>
      </c>
      <c r="P793" t="str">
        <f t="shared" si="103"/>
        <v/>
      </c>
    </row>
    <row r="794" spans="1:16">
      <c r="A794" s="21" t="s">
        <v>25</v>
      </c>
      <c r="B794" s="21" t="s">
        <v>83</v>
      </c>
      <c r="C794" s="21" t="s">
        <v>84</v>
      </c>
      <c r="D794" s="22">
        <v>42697</v>
      </c>
      <c r="E794" s="21">
        <v>86.58</v>
      </c>
      <c r="F794" s="21" t="s">
        <v>136</v>
      </c>
      <c r="G794" s="21">
        <v>6.13</v>
      </c>
      <c r="H794" s="21">
        <v>80.45</v>
      </c>
      <c r="I794">
        <f t="shared" si="96"/>
        <v>5.73</v>
      </c>
      <c r="J794">
        <f t="shared" si="97"/>
        <v>6.55</v>
      </c>
      <c r="K794">
        <f t="shared" si="98"/>
        <v>80.03</v>
      </c>
      <c r="L794">
        <f t="shared" si="99"/>
        <v>80.849999999999994</v>
      </c>
      <c r="M794">
        <f t="shared" si="100"/>
        <v>0.81999999999999318</v>
      </c>
      <c r="N794">
        <f t="shared" si="101"/>
        <v>78.800000000000011</v>
      </c>
      <c r="O794">
        <f t="shared" si="102"/>
        <v>82.079999999999984</v>
      </c>
      <c r="P794" t="str">
        <f t="shared" si="103"/>
        <v/>
      </c>
    </row>
    <row r="795" spans="1:16">
      <c r="A795" s="21" t="s">
        <v>25</v>
      </c>
      <c r="B795" s="21" t="s">
        <v>83</v>
      </c>
      <c r="C795" s="21" t="s">
        <v>84</v>
      </c>
      <c r="D795" s="22">
        <v>42711</v>
      </c>
      <c r="E795" s="21">
        <v>86.58</v>
      </c>
      <c r="F795" s="21" t="s">
        <v>136</v>
      </c>
      <c r="G795" s="21">
        <v>6.1</v>
      </c>
      <c r="H795" s="21">
        <v>80.48</v>
      </c>
      <c r="I795">
        <f t="shared" si="96"/>
        <v>5.73</v>
      </c>
      <c r="J795">
        <f t="shared" si="97"/>
        <v>6.55</v>
      </c>
      <c r="K795">
        <f t="shared" si="98"/>
        <v>80.03</v>
      </c>
      <c r="L795">
        <f t="shared" si="99"/>
        <v>80.849999999999994</v>
      </c>
      <c r="M795">
        <f t="shared" si="100"/>
        <v>0.81999999999999318</v>
      </c>
      <c r="N795">
        <f t="shared" si="101"/>
        <v>78.800000000000011</v>
      </c>
      <c r="O795">
        <f t="shared" si="102"/>
        <v>82.079999999999984</v>
      </c>
      <c r="P795" t="str">
        <f t="shared" si="103"/>
        <v/>
      </c>
    </row>
    <row r="796" spans="1:16">
      <c r="A796" s="21" t="s">
        <v>25</v>
      </c>
      <c r="B796" s="21" t="s">
        <v>83</v>
      </c>
      <c r="C796" s="21" t="s">
        <v>84</v>
      </c>
      <c r="D796" s="22">
        <v>42761</v>
      </c>
      <c r="E796" s="21">
        <v>86.58</v>
      </c>
      <c r="F796" s="21" t="s">
        <v>136</v>
      </c>
      <c r="G796" s="21">
        <v>6.43</v>
      </c>
      <c r="H796" s="21">
        <v>80.150000000000006</v>
      </c>
      <c r="I796">
        <f t="shared" si="96"/>
        <v>5.73</v>
      </c>
      <c r="J796">
        <f t="shared" si="97"/>
        <v>6.55</v>
      </c>
      <c r="K796">
        <f t="shared" si="98"/>
        <v>80.03</v>
      </c>
      <c r="L796">
        <f t="shared" si="99"/>
        <v>80.849999999999994</v>
      </c>
      <c r="M796">
        <f t="shared" si="100"/>
        <v>0.81999999999999318</v>
      </c>
      <c r="N796">
        <f t="shared" si="101"/>
        <v>78.800000000000011</v>
      </c>
      <c r="O796">
        <f t="shared" si="102"/>
        <v>82.079999999999984</v>
      </c>
      <c r="P796" t="str">
        <f t="shared" si="103"/>
        <v/>
      </c>
    </row>
    <row r="797" spans="1:16">
      <c r="A797" s="21" t="s">
        <v>25</v>
      </c>
      <c r="B797" s="21" t="s">
        <v>83</v>
      </c>
      <c r="C797" s="21" t="s">
        <v>84</v>
      </c>
      <c r="D797" s="22">
        <v>42787</v>
      </c>
      <c r="E797" s="21">
        <v>86.58</v>
      </c>
      <c r="F797" s="21" t="s">
        <v>136</v>
      </c>
      <c r="G797" s="21">
        <v>6.55</v>
      </c>
      <c r="H797" s="21">
        <v>80.03</v>
      </c>
      <c r="I797">
        <f t="shared" si="96"/>
        <v>5.73</v>
      </c>
      <c r="J797">
        <f t="shared" si="97"/>
        <v>6.55</v>
      </c>
      <c r="K797">
        <f t="shared" si="98"/>
        <v>80.03</v>
      </c>
      <c r="L797">
        <f t="shared" si="99"/>
        <v>80.849999999999994</v>
      </c>
      <c r="M797">
        <f t="shared" si="100"/>
        <v>0.81999999999999318</v>
      </c>
      <c r="N797">
        <f t="shared" si="101"/>
        <v>78.800000000000011</v>
      </c>
      <c r="O797">
        <f t="shared" si="102"/>
        <v>82.079999999999984</v>
      </c>
      <c r="P797" t="str">
        <f t="shared" si="103"/>
        <v/>
      </c>
    </row>
    <row r="798" spans="1:16">
      <c r="A798" s="21" t="s">
        <v>25</v>
      </c>
      <c r="B798" s="21" t="s">
        <v>83</v>
      </c>
      <c r="C798" s="21" t="s">
        <v>84</v>
      </c>
      <c r="D798" s="22">
        <v>42816</v>
      </c>
      <c r="E798" s="21">
        <v>86.58</v>
      </c>
      <c r="F798" s="21" t="s">
        <v>136</v>
      </c>
      <c r="G798" s="21">
        <v>6.78</v>
      </c>
      <c r="H798" s="21">
        <v>79.8</v>
      </c>
      <c r="I798">
        <f t="shared" si="96"/>
        <v>5.73</v>
      </c>
      <c r="J798">
        <f t="shared" si="97"/>
        <v>6.55</v>
      </c>
      <c r="K798">
        <f t="shared" si="98"/>
        <v>80.03</v>
      </c>
      <c r="L798">
        <f t="shared" si="99"/>
        <v>80.849999999999994</v>
      </c>
      <c r="M798">
        <f t="shared" si="100"/>
        <v>0.81999999999999318</v>
      </c>
      <c r="N798">
        <f t="shared" si="101"/>
        <v>78.800000000000011</v>
      </c>
      <c r="O798">
        <f t="shared" si="102"/>
        <v>82.079999999999984</v>
      </c>
      <c r="P798" t="str">
        <f t="shared" si="103"/>
        <v/>
      </c>
    </row>
    <row r="799" spans="1:16">
      <c r="A799" s="21" t="s">
        <v>25</v>
      </c>
      <c r="B799" s="21" t="s">
        <v>83</v>
      </c>
      <c r="C799" s="21" t="s">
        <v>84</v>
      </c>
      <c r="D799" s="22">
        <v>42846</v>
      </c>
      <c r="E799" s="21">
        <v>86.58</v>
      </c>
      <c r="F799" s="21" t="s">
        <v>136</v>
      </c>
      <c r="G799" s="21">
        <v>6.8</v>
      </c>
      <c r="H799" s="21">
        <v>79.78</v>
      </c>
      <c r="I799">
        <f t="shared" si="96"/>
        <v>5.73</v>
      </c>
      <c r="J799">
        <f t="shared" si="97"/>
        <v>6.55</v>
      </c>
      <c r="K799">
        <f t="shared" si="98"/>
        <v>80.03</v>
      </c>
      <c r="L799">
        <f t="shared" si="99"/>
        <v>80.849999999999994</v>
      </c>
      <c r="M799">
        <f t="shared" si="100"/>
        <v>0.81999999999999318</v>
      </c>
      <c r="N799">
        <f t="shared" si="101"/>
        <v>78.800000000000011</v>
      </c>
      <c r="O799">
        <f t="shared" si="102"/>
        <v>82.079999999999984</v>
      </c>
      <c r="P799" t="str">
        <f t="shared" si="103"/>
        <v/>
      </c>
    </row>
    <row r="800" spans="1:16">
      <c r="A800" s="21" t="s">
        <v>25</v>
      </c>
      <c r="B800" s="21" t="s">
        <v>83</v>
      </c>
      <c r="C800" s="21" t="s">
        <v>84</v>
      </c>
      <c r="D800" s="22">
        <v>42871</v>
      </c>
      <c r="E800" s="21">
        <v>86.58</v>
      </c>
      <c r="F800" s="21" t="s">
        <v>136</v>
      </c>
      <c r="G800" s="21">
        <v>6.78</v>
      </c>
      <c r="H800" s="21">
        <v>79.8</v>
      </c>
      <c r="I800">
        <f t="shared" si="96"/>
        <v>5.73</v>
      </c>
      <c r="J800">
        <f t="shared" si="97"/>
        <v>6.55</v>
      </c>
      <c r="K800">
        <f t="shared" si="98"/>
        <v>80.03</v>
      </c>
      <c r="L800">
        <f t="shared" si="99"/>
        <v>80.849999999999994</v>
      </c>
      <c r="M800">
        <f t="shared" si="100"/>
        <v>0.81999999999999318</v>
      </c>
      <c r="N800">
        <f t="shared" si="101"/>
        <v>78.800000000000011</v>
      </c>
      <c r="O800">
        <f t="shared" si="102"/>
        <v>82.079999999999984</v>
      </c>
      <c r="P800" t="str">
        <f t="shared" si="103"/>
        <v/>
      </c>
    </row>
    <row r="801" spans="1:16">
      <c r="A801" s="21" t="s">
        <v>25</v>
      </c>
      <c r="B801" s="21" t="s">
        <v>83</v>
      </c>
      <c r="C801" s="21" t="s">
        <v>84</v>
      </c>
      <c r="D801" s="22">
        <v>42908</v>
      </c>
      <c r="E801" s="21">
        <v>86.58</v>
      </c>
      <c r="F801" s="21" t="s">
        <v>136</v>
      </c>
      <c r="G801" s="21">
        <v>6.27</v>
      </c>
      <c r="H801" s="21">
        <v>80.31</v>
      </c>
      <c r="I801">
        <f t="shared" si="96"/>
        <v>5.73</v>
      </c>
      <c r="J801">
        <f t="shared" si="97"/>
        <v>6.55</v>
      </c>
      <c r="K801">
        <f t="shared" si="98"/>
        <v>80.03</v>
      </c>
      <c r="L801">
        <f t="shared" si="99"/>
        <v>80.849999999999994</v>
      </c>
      <c r="M801">
        <f t="shared" si="100"/>
        <v>0.81999999999999318</v>
      </c>
      <c r="N801">
        <f t="shared" si="101"/>
        <v>78.800000000000011</v>
      </c>
      <c r="O801">
        <f t="shared" si="102"/>
        <v>82.079999999999984</v>
      </c>
      <c r="P801" t="str">
        <f t="shared" si="103"/>
        <v/>
      </c>
    </row>
    <row r="802" spans="1:16">
      <c r="A802" s="21" t="s">
        <v>25</v>
      </c>
      <c r="B802" s="21" t="s">
        <v>83</v>
      </c>
      <c r="C802" s="21" t="s">
        <v>84</v>
      </c>
      <c r="D802" s="22">
        <v>42935</v>
      </c>
      <c r="E802" s="21">
        <v>86.58</v>
      </c>
      <c r="F802" s="21" t="s">
        <v>136</v>
      </c>
      <c r="G802" s="21">
        <v>5.74</v>
      </c>
      <c r="H802" s="21">
        <v>80.84</v>
      </c>
      <c r="I802">
        <f t="shared" si="96"/>
        <v>5.73</v>
      </c>
      <c r="J802">
        <f t="shared" si="97"/>
        <v>6.55</v>
      </c>
      <c r="K802">
        <f t="shared" si="98"/>
        <v>80.03</v>
      </c>
      <c r="L802">
        <f t="shared" si="99"/>
        <v>80.849999999999994</v>
      </c>
      <c r="M802">
        <f t="shared" si="100"/>
        <v>0.81999999999999318</v>
      </c>
      <c r="N802">
        <f t="shared" si="101"/>
        <v>78.800000000000011</v>
      </c>
      <c r="O802">
        <f t="shared" si="102"/>
        <v>82.079999999999984</v>
      </c>
      <c r="P802" t="str">
        <f t="shared" si="103"/>
        <v/>
      </c>
    </row>
    <row r="803" spans="1:16">
      <c r="A803" s="21" t="s">
        <v>25</v>
      </c>
      <c r="B803" s="21" t="s">
        <v>83</v>
      </c>
      <c r="C803" s="21" t="s">
        <v>84</v>
      </c>
      <c r="D803" s="22">
        <v>42963</v>
      </c>
      <c r="E803" s="21">
        <v>86.58</v>
      </c>
      <c r="F803" s="21" t="s">
        <v>136</v>
      </c>
      <c r="G803" s="21">
        <v>5.36</v>
      </c>
      <c r="H803" s="21">
        <v>81.22</v>
      </c>
      <c r="I803">
        <f t="shared" si="96"/>
        <v>5.73</v>
      </c>
      <c r="J803">
        <f t="shared" si="97"/>
        <v>6.55</v>
      </c>
      <c r="K803">
        <f t="shared" si="98"/>
        <v>80.03</v>
      </c>
      <c r="L803">
        <f t="shared" si="99"/>
        <v>80.849999999999994</v>
      </c>
      <c r="M803">
        <f t="shared" si="100"/>
        <v>0.81999999999999318</v>
      </c>
      <c r="N803">
        <f t="shared" si="101"/>
        <v>78.800000000000011</v>
      </c>
      <c r="O803">
        <f t="shared" si="102"/>
        <v>82.079999999999984</v>
      </c>
      <c r="P803" t="str">
        <f t="shared" si="103"/>
        <v/>
      </c>
    </row>
    <row r="804" spans="1:16">
      <c r="A804" s="21" t="s">
        <v>25</v>
      </c>
      <c r="B804" s="21" t="s">
        <v>83</v>
      </c>
      <c r="C804" s="21" t="s">
        <v>84</v>
      </c>
      <c r="D804" s="22">
        <v>43004</v>
      </c>
      <c r="E804" s="21">
        <v>86.58</v>
      </c>
      <c r="F804" s="21" t="s">
        <v>136</v>
      </c>
      <c r="G804" s="21">
        <v>5.5</v>
      </c>
      <c r="H804" s="21">
        <v>81.08</v>
      </c>
      <c r="I804">
        <f t="shared" si="96"/>
        <v>5.73</v>
      </c>
      <c r="J804">
        <f t="shared" si="97"/>
        <v>6.55</v>
      </c>
      <c r="K804">
        <f t="shared" si="98"/>
        <v>80.03</v>
      </c>
      <c r="L804">
        <f t="shared" si="99"/>
        <v>80.849999999999994</v>
      </c>
      <c r="M804">
        <f t="shared" si="100"/>
        <v>0.81999999999999318</v>
      </c>
      <c r="N804">
        <f t="shared" si="101"/>
        <v>78.800000000000011</v>
      </c>
      <c r="O804">
        <f t="shared" si="102"/>
        <v>82.079999999999984</v>
      </c>
      <c r="P804" t="str">
        <f t="shared" si="103"/>
        <v/>
      </c>
    </row>
    <row r="805" spans="1:16">
      <c r="A805" s="21" t="s">
        <v>25</v>
      </c>
      <c r="B805" s="21" t="s">
        <v>83</v>
      </c>
      <c r="C805" s="21" t="s">
        <v>84</v>
      </c>
      <c r="D805" s="22">
        <v>43025</v>
      </c>
      <c r="E805" s="21">
        <v>86.58</v>
      </c>
      <c r="F805" s="21" t="s">
        <v>136</v>
      </c>
      <c r="G805" s="21">
        <v>5.86</v>
      </c>
      <c r="H805" s="21">
        <v>80.72</v>
      </c>
      <c r="I805">
        <f t="shared" si="96"/>
        <v>5.73</v>
      </c>
      <c r="J805">
        <f t="shared" si="97"/>
        <v>6.55</v>
      </c>
      <c r="K805">
        <f t="shared" si="98"/>
        <v>80.03</v>
      </c>
      <c r="L805">
        <f t="shared" si="99"/>
        <v>80.849999999999994</v>
      </c>
      <c r="M805">
        <f t="shared" si="100"/>
        <v>0.81999999999999318</v>
      </c>
      <c r="N805">
        <f t="shared" si="101"/>
        <v>78.800000000000011</v>
      </c>
      <c r="O805">
        <f t="shared" si="102"/>
        <v>82.079999999999984</v>
      </c>
      <c r="P805" t="str">
        <f t="shared" si="103"/>
        <v/>
      </c>
    </row>
    <row r="806" spans="1:16">
      <c r="A806" s="21" t="s">
        <v>25</v>
      </c>
      <c r="B806" s="21" t="s">
        <v>83</v>
      </c>
      <c r="C806" s="21" t="s">
        <v>84</v>
      </c>
      <c r="D806" s="22">
        <v>43054</v>
      </c>
      <c r="E806" s="21">
        <v>86.58</v>
      </c>
      <c r="F806" s="21" t="s">
        <v>136</v>
      </c>
      <c r="G806" s="21">
        <v>6.18</v>
      </c>
      <c r="H806" s="21">
        <v>80.400000000000006</v>
      </c>
      <c r="I806">
        <f t="shared" si="96"/>
        <v>5.73</v>
      </c>
      <c r="J806">
        <f t="shared" si="97"/>
        <v>6.55</v>
      </c>
      <c r="K806">
        <f t="shared" si="98"/>
        <v>80.03</v>
      </c>
      <c r="L806">
        <f t="shared" si="99"/>
        <v>80.849999999999994</v>
      </c>
      <c r="M806">
        <f t="shared" si="100"/>
        <v>0.81999999999999318</v>
      </c>
      <c r="N806">
        <f t="shared" si="101"/>
        <v>78.800000000000011</v>
      </c>
      <c r="O806">
        <f t="shared" si="102"/>
        <v>82.079999999999984</v>
      </c>
      <c r="P806" t="str">
        <f t="shared" si="103"/>
        <v/>
      </c>
    </row>
    <row r="807" spans="1:16">
      <c r="A807" s="21" t="s">
        <v>25</v>
      </c>
      <c r="B807" s="21" t="s">
        <v>83</v>
      </c>
      <c r="C807" s="21" t="s">
        <v>84</v>
      </c>
      <c r="D807" s="22">
        <v>43088</v>
      </c>
      <c r="E807" s="21">
        <v>86.58</v>
      </c>
      <c r="F807" s="21" t="s">
        <v>136</v>
      </c>
      <c r="G807" s="21">
        <v>6.52</v>
      </c>
      <c r="H807" s="21">
        <v>80.06</v>
      </c>
      <c r="I807">
        <f t="shared" si="96"/>
        <v>5.73</v>
      </c>
      <c r="J807">
        <f t="shared" si="97"/>
        <v>6.55</v>
      </c>
      <c r="K807">
        <f t="shared" si="98"/>
        <v>80.03</v>
      </c>
      <c r="L807">
        <f t="shared" si="99"/>
        <v>80.849999999999994</v>
      </c>
      <c r="M807">
        <f t="shared" si="100"/>
        <v>0.81999999999999318</v>
      </c>
      <c r="N807">
        <f t="shared" si="101"/>
        <v>78.800000000000011</v>
      </c>
      <c r="O807">
        <f t="shared" si="102"/>
        <v>82.079999999999984</v>
      </c>
      <c r="P807" t="str">
        <f t="shared" si="103"/>
        <v/>
      </c>
    </row>
    <row r="808" spans="1:16">
      <c r="A808" s="21" t="s">
        <v>25</v>
      </c>
      <c r="B808" s="21" t="s">
        <v>83</v>
      </c>
      <c r="C808" s="21" t="s">
        <v>84</v>
      </c>
      <c r="D808" s="22">
        <v>43118</v>
      </c>
      <c r="E808" s="21">
        <v>86.58</v>
      </c>
      <c r="F808" s="21" t="s">
        <v>136</v>
      </c>
      <c r="G808" s="21">
        <v>6.58</v>
      </c>
      <c r="H808" s="21">
        <v>80</v>
      </c>
      <c r="I808">
        <f t="shared" si="96"/>
        <v>5.73</v>
      </c>
      <c r="J808">
        <f t="shared" si="97"/>
        <v>6.55</v>
      </c>
      <c r="K808">
        <f t="shared" si="98"/>
        <v>80.03</v>
      </c>
      <c r="L808">
        <f t="shared" si="99"/>
        <v>80.849999999999994</v>
      </c>
      <c r="M808">
        <f t="shared" si="100"/>
        <v>0.81999999999999318</v>
      </c>
      <c r="N808">
        <f t="shared" si="101"/>
        <v>78.800000000000011</v>
      </c>
      <c r="O808">
        <f t="shared" si="102"/>
        <v>82.079999999999984</v>
      </c>
      <c r="P808" t="str">
        <f t="shared" si="103"/>
        <v/>
      </c>
    </row>
    <row r="809" spans="1:16">
      <c r="A809" s="21" t="s">
        <v>25</v>
      </c>
      <c r="B809" s="21" t="s">
        <v>83</v>
      </c>
      <c r="C809" s="21" t="s">
        <v>84</v>
      </c>
      <c r="D809" s="22">
        <v>43152</v>
      </c>
      <c r="E809" s="21">
        <v>86.58</v>
      </c>
      <c r="F809" s="21" t="s">
        <v>136</v>
      </c>
      <c r="G809" s="21">
        <v>6.7</v>
      </c>
      <c r="H809" s="21">
        <v>79.88</v>
      </c>
      <c r="I809">
        <f t="shared" si="96"/>
        <v>5.73</v>
      </c>
      <c r="J809">
        <f t="shared" si="97"/>
        <v>6.55</v>
      </c>
      <c r="K809">
        <f t="shared" si="98"/>
        <v>80.03</v>
      </c>
      <c r="L809">
        <f t="shared" si="99"/>
        <v>80.849999999999994</v>
      </c>
      <c r="M809">
        <f t="shared" si="100"/>
        <v>0.81999999999999318</v>
      </c>
      <c r="N809">
        <f t="shared" si="101"/>
        <v>78.800000000000011</v>
      </c>
      <c r="O809">
        <f t="shared" si="102"/>
        <v>82.079999999999984</v>
      </c>
      <c r="P809" t="str">
        <f t="shared" si="103"/>
        <v/>
      </c>
    </row>
    <row r="810" spans="1:16">
      <c r="A810" s="21" t="s">
        <v>25</v>
      </c>
      <c r="B810" s="21" t="s">
        <v>83</v>
      </c>
      <c r="C810" s="21" t="s">
        <v>84</v>
      </c>
      <c r="D810" s="22">
        <v>43188</v>
      </c>
      <c r="E810" s="21">
        <v>86.58</v>
      </c>
      <c r="F810" s="21" t="s">
        <v>136</v>
      </c>
      <c r="G810" s="21">
        <v>6.75</v>
      </c>
      <c r="H810" s="21">
        <v>79.83</v>
      </c>
      <c r="I810">
        <f t="shared" si="96"/>
        <v>5.73</v>
      </c>
      <c r="J810">
        <f t="shared" si="97"/>
        <v>6.55</v>
      </c>
      <c r="K810">
        <f t="shared" si="98"/>
        <v>80.03</v>
      </c>
      <c r="L810">
        <f t="shared" si="99"/>
        <v>80.849999999999994</v>
      </c>
      <c r="M810">
        <f t="shared" si="100"/>
        <v>0.81999999999999318</v>
      </c>
      <c r="N810">
        <f t="shared" si="101"/>
        <v>78.800000000000011</v>
      </c>
      <c r="O810">
        <f t="shared" si="102"/>
        <v>82.079999999999984</v>
      </c>
      <c r="P810" t="str">
        <f t="shared" si="103"/>
        <v/>
      </c>
    </row>
    <row r="811" spans="1:16">
      <c r="A811" s="21" t="s">
        <v>25</v>
      </c>
      <c r="B811" s="21" t="s">
        <v>83</v>
      </c>
      <c r="C811" s="21" t="s">
        <v>84</v>
      </c>
      <c r="D811" s="22">
        <v>43220</v>
      </c>
      <c r="E811" s="21">
        <v>86.58</v>
      </c>
      <c r="F811" s="21" t="s">
        <v>136</v>
      </c>
      <c r="G811" s="21">
        <v>6.64</v>
      </c>
      <c r="H811" s="21">
        <v>79.94</v>
      </c>
      <c r="I811">
        <f t="shared" si="96"/>
        <v>5.73</v>
      </c>
      <c r="J811">
        <f t="shared" si="97"/>
        <v>6.55</v>
      </c>
      <c r="K811">
        <f t="shared" si="98"/>
        <v>80.03</v>
      </c>
      <c r="L811">
        <f t="shared" si="99"/>
        <v>80.849999999999994</v>
      </c>
      <c r="M811">
        <f t="shared" si="100"/>
        <v>0.81999999999999318</v>
      </c>
      <c r="N811">
        <f t="shared" si="101"/>
        <v>78.800000000000011</v>
      </c>
      <c r="O811">
        <f t="shared" si="102"/>
        <v>82.079999999999984</v>
      </c>
      <c r="P811" t="str">
        <f t="shared" si="103"/>
        <v/>
      </c>
    </row>
    <row r="812" spans="1:16">
      <c r="A812" s="21" t="s">
        <v>25</v>
      </c>
      <c r="B812" s="21" t="s">
        <v>83</v>
      </c>
      <c r="C812" s="21" t="s">
        <v>84</v>
      </c>
      <c r="D812" s="22">
        <v>43248</v>
      </c>
      <c r="E812" s="21">
        <v>86.58</v>
      </c>
      <c r="F812" s="21" t="s">
        <v>136</v>
      </c>
      <c r="G812" s="21">
        <v>6.52</v>
      </c>
      <c r="H812" s="21">
        <v>80.06</v>
      </c>
      <c r="I812">
        <f t="shared" si="96"/>
        <v>5.73</v>
      </c>
      <c r="J812">
        <f t="shared" si="97"/>
        <v>6.55</v>
      </c>
      <c r="K812">
        <f t="shared" si="98"/>
        <v>80.03</v>
      </c>
      <c r="L812">
        <f t="shared" si="99"/>
        <v>80.849999999999994</v>
      </c>
      <c r="M812">
        <f t="shared" si="100"/>
        <v>0.81999999999999318</v>
      </c>
      <c r="N812">
        <f t="shared" si="101"/>
        <v>78.800000000000011</v>
      </c>
      <c r="O812">
        <f t="shared" si="102"/>
        <v>82.079999999999984</v>
      </c>
      <c r="P812" t="str">
        <f t="shared" si="103"/>
        <v/>
      </c>
    </row>
    <row r="813" spans="1:16">
      <c r="A813" s="21" t="s">
        <v>25</v>
      </c>
      <c r="B813" s="21" t="s">
        <v>83</v>
      </c>
      <c r="C813" s="21" t="s">
        <v>84</v>
      </c>
      <c r="D813" s="22">
        <v>43272</v>
      </c>
      <c r="E813" s="21">
        <v>86.58</v>
      </c>
      <c r="F813" s="21" t="s">
        <v>136</v>
      </c>
      <c r="G813" s="21">
        <v>6.3</v>
      </c>
      <c r="H813" s="21">
        <v>80.28</v>
      </c>
      <c r="I813">
        <f t="shared" si="96"/>
        <v>5.73</v>
      </c>
      <c r="J813">
        <f t="shared" si="97"/>
        <v>6.55</v>
      </c>
      <c r="K813">
        <f t="shared" si="98"/>
        <v>80.03</v>
      </c>
      <c r="L813">
        <f t="shared" si="99"/>
        <v>80.849999999999994</v>
      </c>
      <c r="M813">
        <f t="shared" si="100"/>
        <v>0.81999999999999318</v>
      </c>
      <c r="N813">
        <f t="shared" si="101"/>
        <v>78.800000000000011</v>
      </c>
      <c r="O813">
        <f t="shared" si="102"/>
        <v>82.079999999999984</v>
      </c>
      <c r="P813" t="str">
        <f t="shared" si="103"/>
        <v/>
      </c>
    </row>
    <row r="814" spans="1:16">
      <c r="A814" s="21" t="s">
        <v>25</v>
      </c>
      <c r="B814" s="21" t="s">
        <v>83</v>
      </c>
      <c r="C814" s="21" t="s">
        <v>84</v>
      </c>
      <c r="D814" s="22">
        <v>43304</v>
      </c>
      <c r="E814" s="21">
        <v>86.58</v>
      </c>
      <c r="F814" s="21" t="s">
        <v>136</v>
      </c>
      <c r="G814" s="21">
        <v>5.72</v>
      </c>
      <c r="H814" s="21">
        <v>80.86</v>
      </c>
      <c r="I814">
        <f t="shared" si="96"/>
        <v>5.73</v>
      </c>
      <c r="J814">
        <f t="shared" si="97"/>
        <v>6.55</v>
      </c>
      <c r="K814">
        <f t="shared" si="98"/>
        <v>80.03</v>
      </c>
      <c r="L814">
        <f t="shared" si="99"/>
        <v>80.849999999999994</v>
      </c>
      <c r="M814">
        <f t="shared" si="100"/>
        <v>0.81999999999999318</v>
      </c>
      <c r="N814">
        <f t="shared" si="101"/>
        <v>78.800000000000011</v>
      </c>
      <c r="O814">
        <f t="shared" si="102"/>
        <v>82.079999999999984</v>
      </c>
      <c r="P814" t="str">
        <f t="shared" si="103"/>
        <v/>
      </c>
    </row>
    <row r="815" spans="1:16">
      <c r="A815" s="21" t="s">
        <v>25</v>
      </c>
      <c r="B815" s="21" t="s">
        <v>83</v>
      </c>
      <c r="C815" s="21" t="s">
        <v>84</v>
      </c>
      <c r="D815" s="22">
        <v>43334</v>
      </c>
      <c r="E815" s="21">
        <v>86.58</v>
      </c>
      <c r="F815" s="21" t="s">
        <v>136</v>
      </c>
      <c r="G815" s="21">
        <v>5.35</v>
      </c>
      <c r="H815" s="21">
        <v>81.23</v>
      </c>
      <c r="I815">
        <f t="shared" si="96"/>
        <v>5.73</v>
      </c>
      <c r="J815">
        <f t="shared" si="97"/>
        <v>6.55</v>
      </c>
      <c r="K815">
        <f t="shared" si="98"/>
        <v>80.03</v>
      </c>
      <c r="L815">
        <f t="shared" si="99"/>
        <v>80.849999999999994</v>
      </c>
      <c r="M815">
        <f t="shared" si="100"/>
        <v>0.81999999999999318</v>
      </c>
      <c r="N815">
        <f t="shared" si="101"/>
        <v>78.800000000000011</v>
      </c>
      <c r="O815">
        <f t="shared" si="102"/>
        <v>82.079999999999984</v>
      </c>
      <c r="P815" t="str">
        <f t="shared" si="103"/>
        <v/>
      </c>
    </row>
    <row r="816" spans="1:16">
      <c r="A816" s="21" t="s">
        <v>25</v>
      </c>
      <c r="B816" s="21" t="s">
        <v>83</v>
      </c>
      <c r="C816" s="21" t="s">
        <v>84</v>
      </c>
      <c r="D816" s="22">
        <v>43368</v>
      </c>
      <c r="E816" s="21">
        <v>86.58</v>
      </c>
      <c r="F816" s="21" t="s">
        <v>136</v>
      </c>
      <c r="G816" s="21">
        <v>5.57</v>
      </c>
      <c r="H816" s="21">
        <v>81.010000000000005</v>
      </c>
      <c r="I816">
        <f t="shared" si="96"/>
        <v>5.73</v>
      </c>
      <c r="J816">
        <f t="shared" si="97"/>
        <v>6.55</v>
      </c>
      <c r="K816">
        <f t="shared" si="98"/>
        <v>80.03</v>
      </c>
      <c r="L816">
        <f t="shared" si="99"/>
        <v>80.849999999999994</v>
      </c>
      <c r="M816">
        <f t="shared" si="100"/>
        <v>0.81999999999999318</v>
      </c>
      <c r="N816">
        <f t="shared" si="101"/>
        <v>78.800000000000011</v>
      </c>
      <c r="O816">
        <f t="shared" si="102"/>
        <v>82.079999999999984</v>
      </c>
      <c r="P816" t="str">
        <f t="shared" si="103"/>
        <v/>
      </c>
    </row>
    <row r="817" spans="1:16">
      <c r="A817" s="21" t="s">
        <v>25</v>
      </c>
      <c r="B817" s="21" t="s">
        <v>83</v>
      </c>
      <c r="C817" s="21" t="s">
        <v>84</v>
      </c>
      <c r="D817" s="22">
        <v>43409</v>
      </c>
      <c r="E817" s="21">
        <v>86.58</v>
      </c>
      <c r="F817" s="21" t="s">
        <v>136</v>
      </c>
      <c r="G817" s="21">
        <v>5.86</v>
      </c>
      <c r="H817" s="21">
        <v>80.72</v>
      </c>
      <c r="I817">
        <f t="shared" si="96"/>
        <v>5.73</v>
      </c>
      <c r="J817">
        <f t="shared" si="97"/>
        <v>6.55</v>
      </c>
      <c r="K817">
        <f t="shared" si="98"/>
        <v>80.03</v>
      </c>
      <c r="L817">
        <f t="shared" si="99"/>
        <v>80.849999999999994</v>
      </c>
      <c r="M817">
        <f t="shared" si="100"/>
        <v>0.81999999999999318</v>
      </c>
      <c r="N817">
        <f t="shared" si="101"/>
        <v>78.800000000000011</v>
      </c>
      <c r="O817">
        <f t="shared" si="102"/>
        <v>82.079999999999984</v>
      </c>
      <c r="P817" t="str">
        <f t="shared" si="103"/>
        <v/>
      </c>
    </row>
    <row r="818" spans="1:16">
      <c r="A818" s="21" t="s">
        <v>25</v>
      </c>
      <c r="B818" s="21" t="s">
        <v>83</v>
      </c>
      <c r="C818" s="21" t="s">
        <v>84</v>
      </c>
      <c r="D818" s="22">
        <v>43438</v>
      </c>
      <c r="E818" s="21">
        <v>86.58</v>
      </c>
      <c r="F818" s="21" t="s">
        <v>136</v>
      </c>
      <c r="G818" s="21">
        <v>6.15</v>
      </c>
      <c r="H818" s="21">
        <v>80.430000000000007</v>
      </c>
      <c r="I818">
        <f t="shared" si="96"/>
        <v>5.73</v>
      </c>
      <c r="J818">
        <f t="shared" si="97"/>
        <v>6.55</v>
      </c>
      <c r="K818">
        <f t="shared" si="98"/>
        <v>80.03</v>
      </c>
      <c r="L818">
        <f t="shared" si="99"/>
        <v>80.849999999999994</v>
      </c>
      <c r="M818">
        <f t="shared" si="100"/>
        <v>0.81999999999999318</v>
      </c>
      <c r="N818">
        <f t="shared" si="101"/>
        <v>78.800000000000011</v>
      </c>
      <c r="O818">
        <f t="shared" si="102"/>
        <v>82.079999999999984</v>
      </c>
      <c r="P818" t="str">
        <f t="shared" si="103"/>
        <v/>
      </c>
    </row>
    <row r="819" spans="1:16">
      <c r="A819" s="21" t="s">
        <v>25</v>
      </c>
      <c r="B819" s="21" t="s">
        <v>83</v>
      </c>
      <c r="C819" s="21" t="s">
        <v>84</v>
      </c>
      <c r="D819" s="22">
        <v>43487</v>
      </c>
      <c r="E819" s="21">
        <v>86.58</v>
      </c>
      <c r="F819" s="21" t="s">
        <v>136</v>
      </c>
      <c r="G819" s="21">
        <v>6.47</v>
      </c>
      <c r="H819" s="21">
        <v>80.11</v>
      </c>
      <c r="I819">
        <f t="shared" si="96"/>
        <v>5.73</v>
      </c>
      <c r="J819">
        <f t="shared" si="97"/>
        <v>6.55</v>
      </c>
      <c r="K819">
        <f t="shared" si="98"/>
        <v>80.03</v>
      </c>
      <c r="L819">
        <f t="shared" si="99"/>
        <v>80.849999999999994</v>
      </c>
      <c r="M819">
        <f t="shared" si="100"/>
        <v>0.81999999999999318</v>
      </c>
      <c r="N819">
        <f t="shared" si="101"/>
        <v>78.800000000000011</v>
      </c>
      <c r="O819">
        <f t="shared" si="102"/>
        <v>82.079999999999984</v>
      </c>
      <c r="P819" t="str">
        <f t="shared" si="103"/>
        <v/>
      </c>
    </row>
    <row r="820" spans="1:16">
      <c r="A820" s="21" t="s">
        <v>25</v>
      </c>
      <c r="B820" s="21" t="s">
        <v>83</v>
      </c>
      <c r="C820" s="21" t="s">
        <v>84</v>
      </c>
      <c r="D820" s="22">
        <v>43515</v>
      </c>
      <c r="E820" s="21">
        <v>86.58</v>
      </c>
      <c r="F820" s="21" t="s">
        <v>136</v>
      </c>
      <c r="G820" s="21">
        <v>6.71</v>
      </c>
      <c r="H820" s="21">
        <v>79.87</v>
      </c>
      <c r="I820">
        <f t="shared" si="96"/>
        <v>5.73</v>
      </c>
      <c r="J820">
        <f t="shared" si="97"/>
        <v>6.55</v>
      </c>
      <c r="K820">
        <f t="shared" si="98"/>
        <v>80.03</v>
      </c>
      <c r="L820">
        <f t="shared" si="99"/>
        <v>80.849999999999994</v>
      </c>
      <c r="M820">
        <f t="shared" si="100"/>
        <v>0.81999999999999318</v>
      </c>
      <c r="N820">
        <f t="shared" si="101"/>
        <v>78.800000000000011</v>
      </c>
      <c r="O820">
        <f t="shared" si="102"/>
        <v>82.079999999999984</v>
      </c>
      <c r="P820" t="str">
        <f t="shared" si="103"/>
        <v/>
      </c>
    </row>
    <row r="821" spans="1:16">
      <c r="A821" s="21" t="s">
        <v>25</v>
      </c>
      <c r="B821" s="21" t="s">
        <v>83</v>
      </c>
      <c r="C821" s="21" t="s">
        <v>84</v>
      </c>
      <c r="D821" s="22">
        <v>43545</v>
      </c>
      <c r="E821" s="21">
        <v>86.58</v>
      </c>
      <c r="F821" s="21" t="s">
        <v>136</v>
      </c>
      <c r="G821" s="21">
        <v>6.89</v>
      </c>
      <c r="H821" s="21">
        <v>79.69</v>
      </c>
      <c r="I821">
        <f t="shared" si="96"/>
        <v>5.73</v>
      </c>
      <c r="J821">
        <f t="shared" si="97"/>
        <v>6.55</v>
      </c>
      <c r="K821">
        <f t="shared" si="98"/>
        <v>80.03</v>
      </c>
      <c r="L821">
        <f t="shared" si="99"/>
        <v>80.849999999999994</v>
      </c>
      <c r="M821">
        <f t="shared" si="100"/>
        <v>0.81999999999999318</v>
      </c>
      <c r="N821">
        <f t="shared" si="101"/>
        <v>78.800000000000011</v>
      </c>
      <c r="O821">
        <f t="shared" si="102"/>
        <v>82.079999999999984</v>
      </c>
      <c r="P821" t="str">
        <f t="shared" si="103"/>
        <v/>
      </c>
    </row>
    <row r="822" spans="1:16">
      <c r="A822" s="21" t="s">
        <v>25</v>
      </c>
      <c r="B822" s="21" t="s">
        <v>83</v>
      </c>
      <c r="C822" s="21" t="s">
        <v>84</v>
      </c>
      <c r="D822" s="22">
        <v>43607</v>
      </c>
      <c r="E822" s="21">
        <v>86.58</v>
      </c>
      <c r="F822" s="21" t="s">
        <v>136</v>
      </c>
      <c r="G822" s="21">
        <v>7.1</v>
      </c>
      <c r="H822" s="21">
        <v>79.48</v>
      </c>
      <c r="I822">
        <f t="shared" si="96"/>
        <v>5.73</v>
      </c>
      <c r="J822">
        <f t="shared" si="97"/>
        <v>6.55</v>
      </c>
      <c r="K822">
        <f t="shared" si="98"/>
        <v>80.03</v>
      </c>
      <c r="L822">
        <f t="shared" si="99"/>
        <v>80.849999999999994</v>
      </c>
      <c r="M822">
        <f t="shared" si="100"/>
        <v>0.81999999999999318</v>
      </c>
      <c r="N822">
        <f t="shared" si="101"/>
        <v>78.800000000000011</v>
      </c>
      <c r="O822">
        <f t="shared" si="102"/>
        <v>82.079999999999984</v>
      </c>
      <c r="P822" t="str">
        <f t="shared" si="103"/>
        <v/>
      </c>
    </row>
    <row r="823" spans="1:16">
      <c r="A823" s="21" t="s">
        <v>25</v>
      </c>
      <c r="B823" s="21" t="s">
        <v>83</v>
      </c>
      <c r="C823" s="21" t="s">
        <v>84</v>
      </c>
      <c r="D823" s="22">
        <v>43641</v>
      </c>
      <c r="E823" s="21">
        <v>86.58</v>
      </c>
      <c r="F823" s="21" t="s">
        <v>136</v>
      </c>
      <c r="G823" s="21">
        <v>6.48</v>
      </c>
      <c r="H823" s="21">
        <v>80.099999999999994</v>
      </c>
      <c r="I823">
        <f t="shared" si="96"/>
        <v>5.73</v>
      </c>
      <c r="J823">
        <f t="shared" si="97"/>
        <v>6.55</v>
      </c>
      <c r="K823">
        <f t="shared" si="98"/>
        <v>80.03</v>
      </c>
      <c r="L823">
        <f t="shared" si="99"/>
        <v>80.849999999999994</v>
      </c>
      <c r="M823">
        <f t="shared" si="100"/>
        <v>0.81999999999999318</v>
      </c>
      <c r="N823">
        <f t="shared" si="101"/>
        <v>78.800000000000011</v>
      </c>
      <c r="O823">
        <f t="shared" si="102"/>
        <v>82.079999999999984</v>
      </c>
      <c r="P823" t="str">
        <f t="shared" si="103"/>
        <v/>
      </c>
    </row>
    <row r="824" spans="1:16">
      <c r="A824" s="21" t="s">
        <v>25</v>
      </c>
      <c r="B824" s="21" t="s">
        <v>83</v>
      </c>
      <c r="C824" s="21" t="s">
        <v>84</v>
      </c>
      <c r="D824" s="22">
        <v>43670</v>
      </c>
      <c r="E824" s="21">
        <v>86.58</v>
      </c>
      <c r="F824" s="21" t="s">
        <v>136</v>
      </c>
      <c r="G824" s="21">
        <v>6</v>
      </c>
      <c r="H824" s="21">
        <v>80.58</v>
      </c>
      <c r="I824">
        <f t="shared" si="96"/>
        <v>5.73</v>
      </c>
      <c r="J824">
        <f t="shared" si="97"/>
        <v>6.55</v>
      </c>
      <c r="K824">
        <f t="shared" si="98"/>
        <v>80.03</v>
      </c>
      <c r="L824">
        <f t="shared" si="99"/>
        <v>80.849999999999994</v>
      </c>
      <c r="M824">
        <f t="shared" si="100"/>
        <v>0.81999999999999318</v>
      </c>
      <c r="N824">
        <f t="shared" si="101"/>
        <v>78.800000000000011</v>
      </c>
      <c r="O824">
        <f t="shared" si="102"/>
        <v>82.079999999999984</v>
      </c>
      <c r="P824" t="str">
        <f t="shared" si="103"/>
        <v/>
      </c>
    </row>
    <row r="825" spans="1:16">
      <c r="A825" s="21" t="s">
        <v>25</v>
      </c>
      <c r="B825" s="21" t="s">
        <v>83</v>
      </c>
      <c r="C825" s="21" t="s">
        <v>84</v>
      </c>
      <c r="D825" s="22">
        <v>43704</v>
      </c>
      <c r="E825" s="21">
        <v>86.58</v>
      </c>
      <c r="F825" s="21" t="s">
        <v>136</v>
      </c>
      <c r="G825" s="21">
        <v>5.46</v>
      </c>
      <c r="H825" s="21">
        <v>81.12</v>
      </c>
      <c r="I825">
        <f t="shared" si="96"/>
        <v>5.73</v>
      </c>
      <c r="J825">
        <f t="shared" si="97"/>
        <v>6.55</v>
      </c>
      <c r="K825">
        <f t="shared" si="98"/>
        <v>80.03</v>
      </c>
      <c r="L825">
        <f t="shared" si="99"/>
        <v>80.849999999999994</v>
      </c>
      <c r="M825">
        <f t="shared" si="100"/>
        <v>0.81999999999999318</v>
      </c>
      <c r="N825">
        <f t="shared" si="101"/>
        <v>78.800000000000011</v>
      </c>
      <c r="O825">
        <f t="shared" si="102"/>
        <v>82.079999999999984</v>
      </c>
      <c r="P825" t="str">
        <f t="shared" si="103"/>
        <v/>
      </c>
    </row>
    <row r="826" spans="1:16">
      <c r="A826" s="21" t="s">
        <v>25</v>
      </c>
      <c r="B826" s="21" t="s">
        <v>83</v>
      </c>
      <c r="C826" s="21" t="s">
        <v>84</v>
      </c>
      <c r="D826" s="22">
        <v>43727</v>
      </c>
      <c r="E826" s="21">
        <v>86.58</v>
      </c>
      <c r="F826" s="21" t="s">
        <v>136</v>
      </c>
      <c r="G826" s="21">
        <v>5.54</v>
      </c>
      <c r="H826" s="21">
        <v>81.040000000000006</v>
      </c>
      <c r="I826">
        <f t="shared" si="96"/>
        <v>5.73</v>
      </c>
      <c r="J826">
        <f t="shared" si="97"/>
        <v>6.55</v>
      </c>
      <c r="K826">
        <f t="shared" si="98"/>
        <v>80.03</v>
      </c>
      <c r="L826">
        <f t="shared" si="99"/>
        <v>80.849999999999994</v>
      </c>
      <c r="M826">
        <f t="shared" si="100"/>
        <v>0.81999999999999318</v>
      </c>
      <c r="N826">
        <f t="shared" si="101"/>
        <v>78.800000000000011</v>
      </c>
      <c r="O826">
        <f t="shared" si="102"/>
        <v>82.079999999999984</v>
      </c>
      <c r="P826" t="str">
        <f t="shared" si="103"/>
        <v/>
      </c>
    </row>
    <row r="827" spans="1:16">
      <c r="A827" s="21" t="s">
        <v>25</v>
      </c>
      <c r="B827" s="21" t="s">
        <v>83</v>
      </c>
      <c r="C827" s="21" t="s">
        <v>84</v>
      </c>
      <c r="D827" s="22">
        <v>43768</v>
      </c>
      <c r="E827" s="21">
        <v>86.58</v>
      </c>
      <c r="F827" s="21" t="s">
        <v>136</v>
      </c>
      <c r="G827" s="21">
        <v>5.86</v>
      </c>
      <c r="H827" s="21">
        <v>80.72</v>
      </c>
      <c r="I827">
        <f t="shared" si="96"/>
        <v>5.73</v>
      </c>
      <c r="J827">
        <f t="shared" si="97"/>
        <v>6.55</v>
      </c>
      <c r="K827">
        <f t="shared" si="98"/>
        <v>80.03</v>
      </c>
      <c r="L827">
        <f t="shared" si="99"/>
        <v>80.849999999999994</v>
      </c>
      <c r="M827">
        <f t="shared" si="100"/>
        <v>0.81999999999999318</v>
      </c>
      <c r="N827">
        <f t="shared" si="101"/>
        <v>78.800000000000011</v>
      </c>
      <c r="O827">
        <f t="shared" si="102"/>
        <v>82.079999999999984</v>
      </c>
      <c r="P827" t="str">
        <f t="shared" si="103"/>
        <v/>
      </c>
    </row>
    <row r="828" spans="1:16">
      <c r="A828" s="21" t="s">
        <v>25</v>
      </c>
      <c r="B828" s="21" t="s">
        <v>83</v>
      </c>
      <c r="C828" s="21" t="s">
        <v>84</v>
      </c>
      <c r="D828" s="22">
        <v>43796</v>
      </c>
      <c r="E828" s="21">
        <v>86.58</v>
      </c>
      <c r="F828" s="21" t="s">
        <v>136</v>
      </c>
      <c r="G828" s="21">
        <v>5.67</v>
      </c>
      <c r="H828" s="21">
        <v>80.91</v>
      </c>
      <c r="I828">
        <f t="shared" si="96"/>
        <v>5.73</v>
      </c>
      <c r="J828">
        <f t="shared" si="97"/>
        <v>6.55</v>
      </c>
      <c r="K828">
        <f t="shared" si="98"/>
        <v>80.03</v>
      </c>
      <c r="L828">
        <f t="shared" si="99"/>
        <v>80.849999999999994</v>
      </c>
      <c r="M828">
        <f t="shared" si="100"/>
        <v>0.81999999999999318</v>
      </c>
      <c r="N828">
        <f t="shared" si="101"/>
        <v>78.800000000000011</v>
      </c>
      <c r="O828">
        <f t="shared" si="102"/>
        <v>82.079999999999984</v>
      </c>
      <c r="P828" t="str">
        <f t="shared" si="103"/>
        <v/>
      </c>
    </row>
    <row r="829" spans="1:16">
      <c r="A829" s="21" t="s">
        <v>25</v>
      </c>
      <c r="B829" s="21" t="s">
        <v>83</v>
      </c>
      <c r="C829" s="21" t="s">
        <v>84</v>
      </c>
      <c r="D829" s="22">
        <v>43817</v>
      </c>
      <c r="E829" s="21">
        <v>86.58</v>
      </c>
      <c r="F829" s="21" t="s">
        <v>136</v>
      </c>
      <c r="G829" s="21">
        <v>5.88</v>
      </c>
      <c r="H829" s="21">
        <v>80.7</v>
      </c>
      <c r="I829">
        <f t="shared" si="96"/>
        <v>5.73</v>
      </c>
      <c r="J829">
        <f t="shared" si="97"/>
        <v>6.55</v>
      </c>
      <c r="K829">
        <f t="shared" si="98"/>
        <v>80.03</v>
      </c>
      <c r="L829">
        <f t="shared" si="99"/>
        <v>80.849999999999994</v>
      </c>
      <c r="M829">
        <f t="shared" si="100"/>
        <v>0.81999999999999318</v>
      </c>
      <c r="N829">
        <f t="shared" si="101"/>
        <v>78.800000000000011</v>
      </c>
      <c r="O829">
        <f t="shared" si="102"/>
        <v>82.079999999999984</v>
      </c>
      <c r="P829" t="str">
        <f t="shared" si="103"/>
        <v/>
      </c>
    </row>
    <row r="830" spans="1:16">
      <c r="A830" s="21" t="s">
        <v>25</v>
      </c>
      <c r="B830" s="21" t="s">
        <v>83</v>
      </c>
      <c r="C830" s="21" t="s">
        <v>84</v>
      </c>
      <c r="D830" s="22">
        <v>43858</v>
      </c>
      <c r="E830" s="21">
        <v>86.58</v>
      </c>
      <c r="F830" s="21" t="s">
        <v>136</v>
      </c>
      <c r="G830" s="21">
        <v>6.07</v>
      </c>
      <c r="H830" s="21">
        <v>80.510000000000005</v>
      </c>
      <c r="I830">
        <f t="shared" si="96"/>
        <v>5.73</v>
      </c>
      <c r="J830">
        <f t="shared" si="97"/>
        <v>6.55</v>
      </c>
      <c r="K830">
        <f t="shared" si="98"/>
        <v>80.03</v>
      </c>
      <c r="L830">
        <f t="shared" si="99"/>
        <v>80.849999999999994</v>
      </c>
      <c r="M830">
        <f t="shared" si="100"/>
        <v>0.81999999999999318</v>
      </c>
      <c r="N830">
        <f t="shared" si="101"/>
        <v>78.800000000000011</v>
      </c>
      <c r="O830">
        <f t="shared" si="102"/>
        <v>82.079999999999984</v>
      </c>
      <c r="P830" t="str">
        <f t="shared" si="103"/>
        <v/>
      </c>
    </row>
    <row r="831" spans="1:16">
      <c r="A831" s="21" t="s">
        <v>25</v>
      </c>
      <c r="B831" s="21" t="s">
        <v>83</v>
      </c>
      <c r="C831" s="21" t="s">
        <v>84</v>
      </c>
      <c r="D831" s="22">
        <v>44006</v>
      </c>
      <c r="E831" s="21">
        <v>86.58</v>
      </c>
      <c r="F831" s="21" t="s">
        <v>136</v>
      </c>
      <c r="G831" s="21">
        <v>5.88</v>
      </c>
      <c r="H831" s="21">
        <v>80.7</v>
      </c>
      <c r="I831">
        <f t="shared" si="96"/>
        <v>5.73</v>
      </c>
      <c r="J831">
        <f t="shared" si="97"/>
        <v>6.55</v>
      </c>
      <c r="K831">
        <f t="shared" si="98"/>
        <v>80.03</v>
      </c>
      <c r="L831">
        <f t="shared" si="99"/>
        <v>80.849999999999994</v>
      </c>
      <c r="M831">
        <f t="shared" si="100"/>
        <v>0.81999999999999318</v>
      </c>
      <c r="N831">
        <f t="shared" si="101"/>
        <v>78.800000000000011</v>
      </c>
      <c r="O831">
        <f t="shared" si="102"/>
        <v>82.079999999999984</v>
      </c>
      <c r="P831" t="str">
        <f t="shared" si="103"/>
        <v/>
      </c>
    </row>
    <row r="832" spans="1:16">
      <c r="A832" s="21" t="s">
        <v>25</v>
      </c>
      <c r="B832" s="21" t="s">
        <v>83</v>
      </c>
      <c r="C832" s="21" t="s">
        <v>84</v>
      </c>
      <c r="D832" s="22">
        <v>44035</v>
      </c>
      <c r="E832" s="21">
        <v>86.58</v>
      </c>
      <c r="F832" s="21" t="s">
        <v>136</v>
      </c>
      <c r="G832" s="21">
        <v>5.46</v>
      </c>
      <c r="H832" s="21">
        <v>81.12</v>
      </c>
      <c r="I832">
        <f t="shared" si="96"/>
        <v>5.73</v>
      </c>
      <c r="J832">
        <f t="shared" si="97"/>
        <v>6.55</v>
      </c>
      <c r="K832">
        <f t="shared" si="98"/>
        <v>80.03</v>
      </c>
      <c r="L832">
        <f t="shared" si="99"/>
        <v>80.849999999999994</v>
      </c>
      <c r="M832">
        <f t="shared" si="100"/>
        <v>0.81999999999999318</v>
      </c>
      <c r="N832">
        <f t="shared" si="101"/>
        <v>78.800000000000011</v>
      </c>
      <c r="O832">
        <f t="shared" si="102"/>
        <v>82.079999999999984</v>
      </c>
      <c r="P832" t="str">
        <f t="shared" si="103"/>
        <v/>
      </c>
    </row>
    <row r="833" spans="1:16">
      <c r="A833" s="21" t="s">
        <v>25</v>
      </c>
      <c r="B833" s="21" t="s">
        <v>83</v>
      </c>
      <c r="C833" s="21" t="s">
        <v>84</v>
      </c>
      <c r="D833" s="22">
        <v>44069</v>
      </c>
      <c r="E833" s="21">
        <v>86.58</v>
      </c>
      <c r="F833" s="21" t="s">
        <v>136</v>
      </c>
      <c r="G833" s="21">
        <v>5.0999999999999996</v>
      </c>
      <c r="H833" s="21">
        <v>81.48</v>
      </c>
      <c r="I833">
        <f t="shared" si="96"/>
        <v>5.73</v>
      </c>
      <c r="J833">
        <f t="shared" si="97"/>
        <v>6.55</v>
      </c>
      <c r="K833">
        <f t="shared" si="98"/>
        <v>80.03</v>
      </c>
      <c r="L833">
        <f t="shared" si="99"/>
        <v>80.849999999999994</v>
      </c>
      <c r="M833">
        <f t="shared" si="100"/>
        <v>0.81999999999999318</v>
      </c>
      <c r="N833">
        <f t="shared" si="101"/>
        <v>78.800000000000011</v>
      </c>
      <c r="O833">
        <f t="shared" si="102"/>
        <v>82.079999999999984</v>
      </c>
      <c r="P833" t="str">
        <f t="shared" si="103"/>
        <v/>
      </c>
    </row>
    <row r="834" spans="1:16">
      <c r="A834" s="21" t="s">
        <v>25</v>
      </c>
      <c r="B834" s="21" t="s">
        <v>83</v>
      </c>
      <c r="C834" s="21" t="s">
        <v>84</v>
      </c>
      <c r="D834" s="22">
        <v>44102</v>
      </c>
      <c r="E834" s="21">
        <v>86.58</v>
      </c>
      <c r="F834" s="21" t="s">
        <v>136</v>
      </c>
      <c r="G834" s="21">
        <v>5.43</v>
      </c>
      <c r="H834" s="21">
        <v>81.150000000000006</v>
      </c>
      <c r="I834">
        <f t="shared" si="96"/>
        <v>5.73</v>
      </c>
      <c r="J834">
        <f t="shared" si="97"/>
        <v>6.55</v>
      </c>
      <c r="K834">
        <f t="shared" si="98"/>
        <v>80.03</v>
      </c>
      <c r="L834">
        <f t="shared" si="99"/>
        <v>80.849999999999994</v>
      </c>
      <c r="M834">
        <f t="shared" si="100"/>
        <v>0.81999999999999318</v>
      </c>
      <c r="N834">
        <f t="shared" si="101"/>
        <v>78.800000000000011</v>
      </c>
      <c r="O834">
        <f t="shared" si="102"/>
        <v>82.079999999999984</v>
      </c>
      <c r="P834" t="str">
        <f t="shared" si="103"/>
        <v/>
      </c>
    </row>
    <row r="835" spans="1:16">
      <c r="A835" s="21" t="s">
        <v>25</v>
      </c>
      <c r="B835" s="21" t="s">
        <v>83</v>
      </c>
      <c r="C835" s="21" t="s">
        <v>84</v>
      </c>
      <c r="D835" s="22">
        <v>44126</v>
      </c>
      <c r="E835" s="21">
        <v>86.58</v>
      </c>
      <c r="F835" s="21" t="s">
        <v>136</v>
      </c>
      <c r="G835" s="21">
        <v>5.73</v>
      </c>
      <c r="H835" s="21">
        <v>80.849999999999994</v>
      </c>
      <c r="I835">
        <f t="shared" ref="I835:I898" si="104">VLOOKUP($C835,$U$1:$Y$42,2,FALSE)</f>
        <v>5.73</v>
      </c>
      <c r="J835">
        <f t="shared" ref="J835:J898" si="105">VLOOKUP($C835,$U$1:$Y$42,3,FALSE)</f>
        <v>6.55</v>
      </c>
      <c r="K835">
        <f t="shared" ref="K835:K898" si="106">VLOOKUP($C835,$U$1:$Y$42,4,FALSE)</f>
        <v>80.03</v>
      </c>
      <c r="L835">
        <f t="shared" ref="L835:L898" si="107">VLOOKUP($C835,$U$1:$Y$42,5,FALSE)</f>
        <v>80.849999999999994</v>
      </c>
      <c r="M835">
        <f t="shared" ref="M835:M898" si="108">L835-K835</f>
        <v>0.81999999999999318</v>
      </c>
      <c r="N835">
        <f t="shared" ref="N835:N898" si="109">K835-M835*1.5</f>
        <v>78.800000000000011</v>
      </c>
      <c r="O835">
        <f t="shared" ref="O835:O898" si="110">L835+M835*1.5</f>
        <v>82.079999999999984</v>
      </c>
      <c r="P835" t="str">
        <f t="shared" ref="P835:P898" si="111">IF(OR(H835&lt;N835,H835&gt;O835), "OUTLIER", "")</f>
        <v/>
      </c>
    </row>
    <row r="836" spans="1:16">
      <c r="A836" s="21" t="s">
        <v>25</v>
      </c>
      <c r="B836" s="21" t="s">
        <v>83</v>
      </c>
      <c r="C836" s="21" t="s">
        <v>84</v>
      </c>
      <c r="D836" s="22">
        <v>44186</v>
      </c>
      <c r="E836" s="21">
        <v>86.58</v>
      </c>
      <c r="F836" s="21" t="s">
        <v>136</v>
      </c>
      <c r="G836" s="21">
        <v>6.16</v>
      </c>
      <c r="H836" s="21">
        <v>80.42</v>
      </c>
      <c r="I836">
        <f t="shared" si="104"/>
        <v>5.73</v>
      </c>
      <c r="J836">
        <f t="shared" si="105"/>
        <v>6.55</v>
      </c>
      <c r="K836">
        <f t="shared" si="106"/>
        <v>80.03</v>
      </c>
      <c r="L836">
        <f t="shared" si="107"/>
        <v>80.849999999999994</v>
      </c>
      <c r="M836">
        <f t="shared" si="108"/>
        <v>0.81999999999999318</v>
      </c>
      <c r="N836">
        <f t="shared" si="109"/>
        <v>78.800000000000011</v>
      </c>
      <c r="O836">
        <f t="shared" si="110"/>
        <v>82.079999999999984</v>
      </c>
      <c r="P836" t="str">
        <f t="shared" si="111"/>
        <v/>
      </c>
    </row>
    <row r="837" spans="1:16">
      <c r="A837" s="21" t="s">
        <v>25</v>
      </c>
      <c r="B837" s="21" t="s">
        <v>83</v>
      </c>
      <c r="C837" s="21" t="s">
        <v>84</v>
      </c>
      <c r="D837" s="22">
        <v>44222</v>
      </c>
      <c r="E837" s="21">
        <v>86.58</v>
      </c>
      <c r="F837" s="21" t="s">
        <v>136</v>
      </c>
      <c r="G837" s="21">
        <v>6.14</v>
      </c>
      <c r="H837" s="21">
        <v>80.44</v>
      </c>
      <c r="I837">
        <f t="shared" si="104"/>
        <v>5.73</v>
      </c>
      <c r="J837">
        <f t="shared" si="105"/>
        <v>6.55</v>
      </c>
      <c r="K837">
        <f t="shared" si="106"/>
        <v>80.03</v>
      </c>
      <c r="L837">
        <f t="shared" si="107"/>
        <v>80.849999999999994</v>
      </c>
      <c r="M837">
        <f t="shared" si="108"/>
        <v>0.81999999999999318</v>
      </c>
      <c r="N837">
        <f t="shared" si="109"/>
        <v>78.800000000000011</v>
      </c>
      <c r="O837">
        <f t="shared" si="110"/>
        <v>82.079999999999984</v>
      </c>
      <c r="P837" t="str">
        <f t="shared" si="111"/>
        <v/>
      </c>
    </row>
    <row r="838" spans="1:16">
      <c r="A838" s="21" t="s">
        <v>25</v>
      </c>
      <c r="B838" s="21" t="s">
        <v>83</v>
      </c>
      <c r="C838" s="21" t="s">
        <v>84</v>
      </c>
      <c r="D838" s="22">
        <v>44280</v>
      </c>
      <c r="E838" s="21">
        <v>86.58</v>
      </c>
      <c r="F838" s="21" t="s">
        <v>136</v>
      </c>
      <c r="G838" s="21">
        <v>6.48</v>
      </c>
      <c r="H838" s="21">
        <v>80.099999999999994</v>
      </c>
      <c r="I838">
        <f t="shared" si="104"/>
        <v>5.73</v>
      </c>
      <c r="J838">
        <f t="shared" si="105"/>
        <v>6.55</v>
      </c>
      <c r="K838">
        <f t="shared" si="106"/>
        <v>80.03</v>
      </c>
      <c r="L838">
        <f t="shared" si="107"/>
        <v>80.849999999999994</v>
      </c>
      <c r="M838">
        <f t="shared" si="108"/>
        <v>0.81999999999999318</v>
      </c>
      <c r="N838">
        <f t="shared" si="109"/>
        <v>78.800000000000011</v>
      </c>
      <c r="O838">
        <f t="shared" si="110"/>
        <v>82.079999999999984</v>
      </c>
      <c r="P838" t="str">
        <f t="shared" si="111"/>
        <v/>
      </c>
    </row>
    <row r="839" spans="1:16">
      <c r="A839" s="21" t="s">
        <v>25</v>
      </c>
      <c r="B839" s="21" t="s">
        <v>89</v>
      </c>
      <c r="C839" s="21" t="s">
        <v>90</v>
      </c>
      <c r="D839" s="22">
        <v>39477</v>
      </c>
      <c r="E839" s="21">
        <v>103.06</v>
      </c>
      <c r="F839" s="21" t="s">
        <v>136</v>
      </c>
      <c r="G839" s="21">
        <v>5.08</v>
      </c>
      <c r="H839" s="21">
        <v>97.98</v>
      </c>
      <c r="I839">
        <f t="shared" si="104"/>
        <v>4.5024999999999995</v>
      </c>
      <c r="J839">
        <f t="shared" si="105"/>
        <v>5.3724999999999996</v>
      </c>
      <c r="K839">
        <f t="shared" si="106"/>
        <v>97.6875</v>
      </c>
      <c r="L839">
        <f t="shared" si="107"/>
        <v>98.557500000000005</v>
      </c>
      <c r="M839">
        <f t="shared" si="108"/>
        <v>0.87000000000000455</v>
      </c>
      <c r="N839">
        <f t="shared" si="109"/>
        <v>96.382499999999993</v>
      </c>
      <c r="O839">
        <f t="shared" si="110"/>
        <v>99.862500000000011</v>
      </c>
      <c r="P839" t="str">
        <f t="shared" si="111"/>
        <v/>
      </c>
    </row>
    <row r="840" spans="1:16">
      <c r="A840" s="21" t="s">
        <v>25</v>
      </c>
      <c r="B840" s="21" t="s">
        <v>89</v>
      </c>
      <c r="C840" s="21" t="s">
        <v>90</v>
      </c>
      <c r="D840" s="22">
        <v>39497</v>
      </c>
      <c r="E840" s="21">
        <v>103.06</v>
      </c>
      <c r="F840" s="21" t="s">
        <v>136</v>
      </c>
      <c r="G840" s="21">
        <v>5.22</v>
      </c>
      <c r="H840" s="21">
        <v>97.84</v>
      </c>
      <c r="I840">
        <f t="shared" si="104"/>
        <v>4.5024999999999995</v>
      </c>
      <c r="J840">
        <f t="shared" si="105"/>
        <v>5.3724999999999996</v>
      </c>
      <c r="K840">
        <f t="shared" si="106"/>
        <v>97.6875</v>
      </c>
      <c r="L840">
        <f t="shared" si="107"/>
        <v>98.557500000000005</v>
      </c>
      <c r="M840">
        <f t="shared" si="108"/>
        <v>0.87000000000000455</v>
      </c>
      <c r="N840">
        <f t="shared" si="109"/>
        <v>96.382499999999993</v>
      </c>
      <c r="O840">
        <f t="shared" si="110"/>
        <v>99.862500000000011</v>
      </c>
      <c r="P840" t="str">
        <f t="shared" si="111"/>
        <v/>
      </c>
    </row>
    <row r="841" spans="1:16">
      <c r="A841" s="21" t="s">
        <v>25</v>
      </c>
      <c r="B841" s="21" t="s">
        <v>89</v>
      </c>
      <c r="C841" s="21" t="s">
        <v>90</v>
      </c>
      <c r="D841" s="22">
        <v>39533</v>
      </c>
      <c r="E841" s="21">
        <v>103.06</v>
      </c>
      <c r="F841" s="21" t="s">
        <v>136</v>
      </c>
      <c r="G841" s="21">
        <v>5.35</v>
      </c>
      <c r="H841" s="21">
        <v>97.71</v>
      </c>
      <c r="I841">
        <f t="shared" si="104"/>
        <v>4.5024999999999995</v>
      </c>
      <c r="J841">
        <f t="shared" si="105"/>
        <v>5.3724999999999996</v>
      </c>
      <c r="K841">
        <f t="shared" si="106"/>
        <v>97.6875</v>
      </c>
      <c r="L841">
        <f t="shared" si="107"/>
        <v>98.557500000000005</v>
      </c>
      <c r="M841">
        <f t="shared" si="108"/>
        <v>0.87000000000000455</v>
      </c>
      <c r="N841">
        <f t="shared" si="109"/>
        <v>96.382499999999993</v>
      </c>
      <c r="O841">
        <f t="shared" si="110"/>
        <v>99.862500000000011</v>
      </c>
      <c r="P841" t="str">
        <f t="shared" si="111"/>
        <v/>
      </c>
    </row>
    <row r="842" spans="1:16">
      <c r="A842" s="21" t="s">
        <v>25</v>
      </c>
      <c r="B842" s="21" t="s">
        <v>89</v>
      </c>
      <c r="C842" s="21" t="s">
        <v>90</v>
      </c>
      <c r="D842" s="22">
        <v>39567</v>
      </c>
      <c r="E842" s="21">
        <v>103.06</v>
      </c>
      <c r="F842" s="21" t="s">
        <v>136</v>
      </c>
      <c r="G842" s="21">
        <v>5.61</v>
      </c>
      <c r="H842" s="21">
        <v>97.45</v>
      </c>
      <c r="I842">
        <f t="shared" si="104"/>
        <v>4.5024999999999995</v>
      </c>
      <c r="J842">
        <f t="shared" si="105"/>
        <v>5.3724999999999996</v>
      </c>
      <c r="K842">
        <f t="shared" si="106"/>
        <v>97.6875</v>
      </c>
      <c r="L842">
        <f t="shared" si="107"/>
        <v>98.557500000000005</v>
      </c>
      <c r="M842">
        <f t="shared" si="108"/>
        <v>0.87000000000000455</v>
      </c>
      <c r="N842">
        <f t="shared" si="109"/>
        <v>96.382499999999993</v>
      </c>
      <c r="O842">
        <f t="shared" si="110"/>
        <v>99.862500000000011</v>
      </c>
      <c r="P842" t="str">
        <f t="shared" si="111"/>
        <v/>
      </c>
    </row>
    <row r="843" spans="1:16">
      <c r="A843" s="21" t="s">
        <v>25</v>
      </c>
      <c r="B843" s="21" t="s">
        <v>89</v>
      </c>
      <c r="C843" s="21" t="s">
        <v>90</v>
      </c>
      <c r="D843" s="22">
        <v>39596</v>
      </c>
      <c r="E843" s="21">
        <v>103.06</v>
      </c>
      <c r="F843" s="21" t="s">
        <v>136</v>
      </c>
      <c r="G843" s="21">
        <v>5.3</v>
      </c>
      <c r="H843" s="21">
        <v>97.76</v>
      </c>
      <c r="I843">
        <f t="shared" si="104"/>
        <v>4.5024999999999995</v>
      </c>
      <c r="J843">
        <f t="shared" si="105"/>
        <v>5.3724999999999996</v>
      </c>
      <c r="K843">
        <f t="shared" si="106"/>
        <v>97.6875</v>
      </c>
      <c r="L843">
        <f t="shared" si="107"/>
        <v>98.557500000000005</v>
      </c>
      <c r="M843">
        <f t="shared" si="108"/>
        <v>0.87000000000000455</v>
      </c>
      <c r="N843">
        <f t="shared" si="109"/>
        <v>96.382499999999993</v>
      </c>
      <c r="O843">
        <f t="shared" si="110"/>
        <v>99.862500000000011</v>
      </c>
      <c r="P843" t="str">
        <f t="shared" si="111"/>
        <v/>
      </c>
    </row>
    <row r="844" spans="1:16">
      <c r="A844" s="21" t="s">
        <v>25</v>
      </c>
      <c r="B844" s="21" t="s">
        <v>89</v>
      </c>
      <c r="C844" s="21" t="s">
        <v>90</v>
      </c>
      <c r="D844" s="22">
        <v>39624</v>
      </c>
      <c r="E844" s="21">
        <v>103.06</v>
      </c>
      <c r="F844" s="21" t="s">
        <v>136</v>
      </c>
      <c r="G844" s="21">
        <v>5.05</v>
      </c>
      <c r="H844" s="21">
        <v>98.01</v>
      </c>
      <c r="I844">
        <f t="shared" si="104"/>
        <v>4.5024999999999995</v>
      </c>
      <c r="J844">
        <f t="shared" si="105"/>
        <v>5.3724999999999996</v>
      </c>
      <c r="K844">
        <f t="shared" si="106"/>
        <v>97.6875</v>
      </c>
      <c r="L844">
        <f t="shared" si="107"/>
        <v>98.557500000000005</v>
      </c>
      <c r="M844">
        <f t="shared" si="108"/>
        <v>0.87000000000000455</v>
      </c>
      <c r="N844">
        <f t="shared" si="109"/>
        <v>96.382499999999993</v>
      </c>
      <c r="O844">
        <f t="shared" si="110"/>
        <v>99.862500000000011</v>
      </c>
      <c r="P844" t="str">
        <f t="shared" si="111"/>
        <v/>
      </c>
    </row>
    <row r="845" spans="1:16">
      <c r="A845" s="21" t="s">
        <v>25</v>
      </c>
      <c r="B845" s="21" t="s">
        <v>89</v>
      </c>
      <c r="C845" s="21" t="s">
        <v>90</v>
      </c>
      <c r="D845" s="22">
        <v>39652</v>
      </c>
      <c r="E845" s="21">
        <v>103.06</v>
      </c>
      <c r="F845" s="21" t="s">
        <v>136</v>
      </c>
      <c r="G845" s="21">
        <v>4.3099999999999996</v>
      </c>
      <c r="H845" s="21">
        <v>98.75</v>
      </c>
      <c r="I845">
        <f t="shared" si="104"/>
        <v>4.5024999999999995</v>
      </c>
      <c r="J845">
        <f t="shared" si="105"/>
        <v>5.3724999999999996</v>
      </c>
      <c r="K845">
        <f t="shared" si="106"/>
        <v>97.6875</v>
      </c>
      <c r="L845">
        <f t="shared" si="107"/>
        <v>98.557500000000005</v>
      </c>
      <c r="M845">
        <f t="shared" si="108"/>
        <v>0.87000000000000455</v>
      </c>
      <c r="N845">
        <f t="shared" si="109"/>
        <v>96.382499999999993</v>
      </c>
      <c r="O845">
        <f t="shared" si="110"/>
        <v>99.862500000000011</v>
      </c>
      <c r="P845" t="str">
        <f t="shared" si="111"/>
        <v/>
      </c>
    </row>
    <row r="846" spans="1:16">
      <c r="A846" s="21" t="s">
        <v>25</v>
      </c>
      <c r="B846" s="21" t="s">
        <v>89</v>
      </c>
      <c r="C846" s="21" t="s">
        <v>90</v>
      </c>
      <c r="D846" s="22">
        <v>39689</v>
      </c>
      <c r="E846" s="21">
        <v>103.06</v>
      </c>
      <c r="F846" s="21" t="s">
        <v>136</v>
      </c>
      <c r="G846" s="21">
        <v>3.93</v>
      </c>
      <c r="H846" s="21">
        <v>99.13</v>
      </c>
      <c r="I846">
        <f t="shared" si="104"/>
        <v>4.5024999999999995</v>
      </c>
      <c r="J846">
        <f t="shared" si="105"/>
        <v>5.3724999999999996</v>
      </c>
      <c r="K846">
        <f t="shared" si="106"/>
        <v>97.6875</v>
      </c>
      <c r="L846">
        <f t="shared" si="107"/>
        <v>98.557500000000005</v>
      </c>
      <c r="M846">
        <f t="shared" si="108"/>
        <v>0.87000000000000455</v>
      </c>
      <c r="N846">
        <f t="shared" si="109"/>
        <v>96.382499999999993</v>
      </c>
      <c r="O846">
        <f t="shared" si="110"/>
        <v>99.862500000000011</v>
      </c>
      <c r="P846" t="str">
        <f t="shared" si="111"/>
        <v/>
      </c>
    </row>
    <row r="847" spans="1:16">
      <c r="A847" s="21" t="s">
        <v>25</v>
      </c>
      <c r="B847" s="21" t="s">
        <v>89</v>
      </c>
      <c r="C847" s="21" t="s">
        <v>90</v>
      </c>
      <c r="D847" s="22">
        <v>39715</v>
      </c>
      <c r="E847" s="21">
        <v>103.06</v>
      </c>
      <c r="F847" s="21" t="s">
        <v>136</v>
      </c>
      <c r="G847" s="21">
        <v>4.0999999999999996</v>
      </c>
      <c r="H847" s="21">
        <v>98.96</v>
      </c>
      <c r="I847">
        <f t="shared" si="104"/>
        <v>4.5024999999999995</v>
      </c>
      <c r="J847">
        <f t="shared" si="105"/>
        <v>5.3724999999999996</v>
      </c>
      <c r="K847">
        <f t="shared" si="106"/>
        <v>97.6875</v>
      </c>
      <c r="L847">
        <f t="shared" si="107"/>
        <v>98.557500000000005</v>
      </c>
      <c r="M847">
        <f t="shared" si="108"/>
        <v>0.87000000000000455</v>
      </c>
      <c r="N847">
        <f t="shared" si="109"/>
        <v>96.382499999999993</v>
      </c>
      <c r="O847">
        <f t="shared" si="110"/>
        <v>99.862500000000011</v>
      </c>
      <c r="P847" t="str">
        <f t="shared" si="111"/>
        <v/>
      </c>
    </row>
    <row r="848" spans="1:16">
      <c r="A848" s="21" t="s">
        <v>25</v>
      </c>
      <c r="B848" s="21" t="s">
        <v>89</v>
      </c>
      <c r="C848" s="21" t="s">
        <v>90</v>
      </c>
      <c r="D848" s="22">
        <v>39743</v>
      </c>
      <c r="E848" s="21">
        <v>103.06</v>
      </c>
      <c r="F848" s="21" t="s">
        <v>136</v>
      </c>
      <c r="G848" s="21">
        <v>4.9000000000000004</v>
      </c>
      <c r="H848" s="21">
        <v>98.16</v>
      </c>
      <c r="I848">
        <f t="shared" si="104"/>
        <v>4.5024999999999995</v>
      </c>
      <c r="J848">
        <f t="shared" si="105"/>
        <v>5.3724999999999996</v>
      </c>
      <c r="K848">
        <f t="shared" si="106"/>
        <v>97.6875</v>
      </c>
      <c r="L848">
        <f t="shared" si="107"/>
        <v>98.557500000000005</v>
      </c>
      <c r="M848">
        <f t="shared" si="108"/>
        <v>0.87000000000000455</v>
      </c>
      <c r="N848">
        <f t="shared" si="109"/>
        <v>96.382499999999993</v>
      </c>
      <c r="O848">
        <f t="shared" si="110"/>
        <v>99.862500000000011</v>
      </c>
      <c r="P848" t="str">
        <f t="shared" si="111"/>
        <v/>
      </c>
    </row>
    <row r="849" spans="1:16">
      <c r="A849" s="21" t="s">
        <v>25</v>
      </c>
      <c r="B849" s="21" t="s">
        <v>89</v>
      </c>
      <c r="C849" s="21" t="s">
        <v>90</v>
      </c>
      <c r="D849" s="22">
        <v>39778</v>
      </c>
      <c r="E849" s="21">
        <v>103.06</v>
      </c>
      <c r="F849" s="21" t="s">
        <v>136</v>
      </c>
      <c r="G849" s="21">
        <v>5</v>
      </c>
      <c r="H849" s="21">
        <v>98.06</v>
      </c>
      <c r="I849">
        <f t="shared" si="104"/>
        <v>4.5024999999999995</v>
      </c>
      <c r="J849">
        <f t="shared" si="105"/>
        <v>5.3724999999999996</v>
      </c>
      <c r="K849">
        <f t="shared" si="106"/>
        <v>97.6875</v>
      </c>
      <c r="L849">
        <f t="shared" si="107"/>
        <v>98.557500000000005</v>
      </c>
      <c r="M849">
        <f t="shared" si="108"/>
        <v>0.87000000000000455</v>
      </c>
      <c r="N849">
        <f t="shared" si="109"/>
        <v>96.382499999999993</v>
      </c>
      <c r="O849">
        <f t="shared" si="110"/>
        <v>99.862500000000011</v>
      </c>
      <c r="P849" t="str">
        <f t="shared" si="111"/>
        <v/>
      </c>
    </row>
    <row r="850" spans="1:16">
      <c r="A850" s="21" t="s">
        <v>25</v>
      </c>
      <c r="B850" s="21" t="s">
        <v>89</v>
      </c>
      <c r="C850" s="21" t="s">
        <v>90</v>
      </c>
      <c r="D850" s="22">
        <v>39811</v>
      </c>
      <c r="E850" s="21">
        <v>103.06</v>
      </c>
      <c r="F850" s="21" t="s">
        <v>136</v>
      </c>
      <c r="G850" s="21">
        <v>4.91</v>
      </c>
      <c r="H850" s="21">
        <v>98.15</v>
      </c>
      <c r="I850">
        <f t="shared" si="104"/>
        <v>4.5024999999999995</v>
      </c>
      <c r="J850">
        <f t="shared" si="105"/>
        <v>5.3724999999999996</v>
      </c>
      <c r="K850">
        <f t="shared" si="106"/>
        <v>97.6875</v>
      </c>
      <c r="L850">
        <f t="shared" si="107"/>
        <v>98.557500000000005</v>
      </c>
      <c r="M850">
        <f t="shared" si="108"/>
        <v>0.87000000000000455</v>
      </c>
      <c r="N850">
        <f t="shared" si="109"/>
        <v>96.382499999999993</v>
      </c>
      <c r="O850">
        <f t="shared" si="110"/>
        <v>99.862500000000011</v>
      </c>
      <c r="P850" t="str">
        <f t="shared" si="111"/>
        <v/>
      </c>
    </row>
    <row r="851" spans="1:16">
      <c r="A851" s="21" t="s">
        <v>25</v>
      </c>
      <c r="B851" s="21" t="s">
        <v>89</v>
      </c>
      <c r="C851" s="21" t="s">
        <v>90</v>
      </c>
      <c r="D851" s="22">
        <v>39840</v>
      </c>
      <c r="E851" s="21">
        <v>103.06</v>
      </c>
      <c r="F851" s="21" t="s">
        <v>136</v>
      </c>
      <c r="G851" s="21">
        <v>4.9000000000000004</v>
      </c>
      <c r="H851" s="21">
        <v>98.16</v>
      </c>
      <c r="I851">
        <f t="shared" si="104"/>
        <v>4.5024999999999995</v>
      </c>
      <c r="J851">
        <f t="shared" si="105"/>
        <v>5.3724999999999996</v>
      </c>
      <c r="K851">
        <f t="shared" si="106"/>
        <v>97.6875</v>
      </c>
      <c r="L851">
        <f t="shared" si="107"/>
        <v>98.557500000000005</v>
      </c>
      <c r="M851">
        <f t="shared" si="108"/>
        <v>0.87000000000000455</v>
      </c>
      <c r="N851">
        <f t="shared" si="109"/>
        <v>96.382499999999993</v>
      </c>
      <c r="O851">
        <f t="shared" si="110"/>
        <v>99.862500000000011</v>
      </c>
      <c r="P851" t="str">
        <f t="shared" si="111"/>
        <v/>
      </c>
    </row>
    <row r="852" spans="1:16">
      <c r="A852" s="21" t="s">
        <v>25</v>
      </c>
      <c r="B852" s="21" t="s">
        <v>89</v>
      </c>
      <c r="C852" s="21" t="s">
        <v>90</v>
      </c>
      <c r="D852" s="22">
        <v>39869</v>
      </c>
      <c r="E852" s="21">
        <v>103.06</v>
      </c>
      <c r="F852" s="21" t="s">
        <v>136</v>
      </c>
      <c r="G852" s="21">
        <v>4.9000000000000004</v>
      </c>
      <c r="H852" s="21">
        <v>98.16</v>
      </c>
      <c r="I852">
        <f t="shared" si="104"/>
        <v>4.5024999999999995</v>
      </c>
      <c r="J852">
        <f t="shared" si="105"/>
        <v>5.3724999999999996</v>
      </c>
      <c r="K852">
        <f t="shared" si="106"/>
        <v>97.6875</v>
      </c>
      <c r="L852">
        <f t="shared" si="107"/>
        <v>98.557500000000005</v>
      </c>
      <c r="M852">
        <f t="shared" si="108"/>
        <v>0.87000000000000455</v>
      </c>
      <c r="N852">
        <f t="shared" si="109"/>
        <v>96.382499999999993</v>
      </c>
      <c r="O852">
        <f t="shared" si="110"/>
        <v>99.862500000000011</v>
      </c>
      <c r="P852" t="str">
        <f t="shared" si="111"/>
        <v/>
      </c>
    </row>
    <row r="853" spans="1:16">
      <c r="A853" s="21" t="s">
        <v>25</v>
      </c>
      <c r="B853" s="21" t="s">
        <v>89</v>
      </c>
      <c r="C853" s="21" t="s">
        <v>90</v>
      </c>
      <c r="D853" s="22">
        <v>39896</v>
      </c>
      <c r="E853" s="21">
        <v>103.06</v>
      </c>
      <c r="F853" s="21" t="s">
        <v>136</v>
      </c>
      <c r="G853" s="21">
        <v>5.21</v>
      </c>
      <c r="H853" s="21">
        <v>97.85</v>
      </c>
      <c r="I853">
        <f t="shared" si="104"/>
        <v>4.5024999999999995</v>
      </c>
      <c r="J853">
        <f t="shared" si="105"/>
        <v>5.3724999999999996</v>
      </c>
      <c r="K853">
        <f t="shared" si="106"/>
        <v>97.6875</v>
      </c>
      <c r="L853">
        <f t="shared" si="107"/>
        <v>98.557500000000005</v>
      </c>
      <c r="M853">
        <f t="shared" si="108"/>
        <v>0.87000000000000455</v>
      </c>
      <c r="N853">
        <f t="shared" si="109"/>
        <v>96.382499999999993</v>
      </c>
      <c r="O853">
        <f t="shared" si="110"/>
        <v>99.862500000000011</v>
      </c>
      <c r="P853" t="str">
        <f t="shared" si="111"/>
        <v/>
      </c>
    </row>
    <row r="854" spans="1:16">
      <c r="A854" s="21" t="s">
        <v>25</v>
      </c>
      <c r="B854" s="21" t="s">
        <v>89</v>
      </c>
      <c r="C854" s="21" t="s">
        <v>90</v>
      </c>
      <c r="D854" s="22">
        <v>39930</v>
      </c>
      <c r="E854" s="21">
        <v>103.06</v>
      </c>
      <c r="F854" s="21" t="s">
        <v>136</v>
      </c>
      <c r="G854" s="21">
        <v>5.26</v>
      </c>
      <c r="H854" s="21">
        <v>97.8</v>
      </c>
      <c r="I854">
        <f t="shared" si="104"/>
        <v>4.5024999999999995</v>
      </c>
      <c r="J854">
        <f t="shared" si="105"/>
        <v>5.3724999999999996</v>
      </c>
      <c r="K854">
        <f t="shared" si="106"/>
        <v>97.6875</v>
      </c>
      <c r="L854">
        <f t="shared" si="107"/>
        <v>98.557500000000005</v>
      </c>
      <c r="M854">
        <f t="shared" si="108"/>
        <v>0.87000000000000455</v>
      </c>
      <c r="N854">
        <f t="shared" si="109"/>
        <v>96.382499999999993</v>
      </c>
      <c r="O854">
        <f t="shared" si="110"/>
        <v>99.862500000000011</v>
      </c>
      <c r="P854" t="str">
        <f t="shared" si="111"/>
        <v/>
      </c>
    </row>
    <row r="855" spans="1:16">
      <c r="A855" s="21" t="s">
        <v>25</v>
      </c>
      <c r="B855" s="21" t="s">
        <v>89</v>
      </c>
      <c r="C855" s="21" t="s">
        <v>90</v>
      </c>
      <c r="D855" s="22">
        <v>39960</v>
      </c>
      <c r="E855" s="21">
        <v>103.06</v>
      </c>
      <c r="F855" s="21" t="s">
        <v>136</v>
      </c>
      <c r="G855" s="21">
        <v>5.0999999999999996</v>
      </c>
      <c r="H855" s="21">
        <v>97.96</v>
      </c>
      <c r="I855">
        <f t="shared" si="104"/>
        <v>4.5024999999999995</v>
      </c>
      <c r="J855">
        <f t="shared" si="105"/>
        <v>5.3724999999999996</v>
      </c>
      <c r="K855">
        <f t="shared" si="106"/>
        <v>97.6875</v>
      </c>
      <c r="L855">
        <f t="shared" si="107"/>
        <v>98.557500000000005</v>
      </c>
      <c r="M855">
        <f t="shared" si="108"/>
        <v>0.87000000000000455</v>
      </c>
      <c r="N855">
        <f t="shared" si="109"/>
        <v>96.382499999999993</v>
      </c>
      <c r="O855">
        <f t="shared" si="110"/>
        <v>99.862500000000011</v>
      </c>
      <c r="P855" t="str">
        <f t="shared" si="111"/>
        <v/>
      </c>
    </row>
    <row r="856" spans="1:16">
      <c r="A856" s="21" t="s">
        <v>25</v>
      </c>
      <c r="B856" s="21" t="s">
        <v>89</v>
      </c>
      <c r="C856" s="21" t="s">
        <v>90</v>
      </c>
      <c r="D856" s="22">
        <v>39989</v>
      </c>
      <c r="E856" s="21">
        <v>103.06</v>
      </c>
      <c r="F856" s="21" t="s">
        <v>136</v>
      </c>
      <c r="G856" s="21">
        <v>4.26</v>
      </c>
      <c r="H856" s="21">
        <v>98.8</v>
      </c>
      <c r="I856">
        <f t="shared" si="104"/>
        <v>4.5024999999999995</v>
      </c>
      <c r="J856">
        <f t="shared" si="105"/>
        <v>5.3724999999999996</v>
      </c>
      <c r="K856">
        <f t="shared" si="106"/>
        <v>97.6875</v>
      </c>
      <c r="L856">
        <f t="shared" si="107"/>
        <v>98.557500000000005</v>
      </c>
      <c r="M856">
        <f t="shared" si="108"/>
        <v>0.87000000000000455</v>
      </c>
      <c r="N856">
        <f t="shared" si="109"/>
        <v>96.382499999999993</v>
      </c>
      <c r="O856">
        <f t="shared" si="110"/>
        <v>99.862500000000011</v>
      </c>
      <c r="P856" t="str">
        <f t="shared" si="111"/>
        <v/>
      </c>
    </row>
    <row r="857" spans="1:16">
      <c r="A857" s="21" t="s">
        <v>25</v>
      </c>
      <c r="B857" s="21" t="s">
        <v>89</v>
      </c>
      <c r="C857" s="21" t="s">
        <v>90</v>
      </c>
      <c r="D857" s="22">
        <v>40023</v>
      </c>
      <c r="E857" s="21">
        <v>103.06</v>
      </c>
      <c r="F857" s="21" t="s">
        <v>136</v>
      </c>
      <c r="G857" s="21">
        <v>3.8</v>
      </c>
      <c r="H857" s="21">
        <v>99.26</v>
      </c>
      <c r="I857">
        <f t="shared" si="104"/>
        <v>4.5024999999999995</v>
      </c>
      <c r="J857">
        <f t="shared" si="105"/>
        <v>5.3724999999999996</v>
      </c>
      <c r="K857">
        <f t="shared" si="106"/>
        <v>97.6875</v>
      </c>
      <c r="L857">
        <f t="shared" si="107"/>
        <v>98.557500000000005</v>
      </c>
      <c r="M857">
        <f t="shared" si="108"/>
        <v>0.87000000000000455</v>
      </c>
      <c r="N857">
        <f t="shared" si="109"/>
        <v>96.382499999999993</v>
      </c>
      <c r="O857">
        <f t="shared" si="110"/>
        <v>99.862500000000011</v>
      </c>
      <c r="P857" t="str">
        <f t="shared" si="111"/>
        <v/>
      </c>
    </row>
    <row r="858" spans="1:16">
      <c r="A858" s="21" t="s">
        <v>25</v>
      </c>
      <c r="B858" s="21" t="s">
        <v>89</v>
      </c>
      <c r="C858" s="21" t="s">
        <v>90</v>
      </c>
      <c r="D858" s="22">
        <v>40050</v>
      </c>
      <c r="E858" s="21">
        <v>103.06</v>
      </c>
      <c r="F858" s="21" t="s">
        <v>136</v>
      </c>
      <c r="G858" s="21">
        <v>3.58</v>
      </c>
      <c r="H858" s="21">
        <v>99.48</v>
      </c>
      <c r="I858">
        <f t="shared" si="104"/>
        <v>4.5024999999999995</v>
      </c>
      <c r="J858">
        <f t="shared" si="105"/>
        <v>5.3724999999999996</v>
      </c>
      <c r="K858">
        <f t="shared" si="106"/>
        <v>97.6875</v>
      </c>
      <c r="L858">
        <f t="shared" si="107"/>
        <v>98.557500000000005</v>
      </c>
      <c r="M858">
        <f t="shared" si="108"/>
        <v>0.87000000000000455</v>
      </c>
      <c r="N858">
        <f t="shared" si="109"/>
        <v>96.382499999999993</v>
      </c>
      <c r="O858">
        <f t="shared" si="110"/>
        <v>99.862500000000011</v>
      </c>
      <c r="P858" t="str">
        <f t="shared" si="111"/>
        <v/>
      </c>
    </row>
    <row r="859" spans="1:16">
      <c r="A859" s="21" t="s">
        <v>25</v>
      </c>
      <c r="B859" s="21" t="s">
        <v>89</v>
      </c>
      <c r="C859" s="21" t="s">
        <v>90</v>
      </c>
      <c r="D859" s="22">
        <v>40085</v>
      </c>
      <c r="E859" s="21">
        <v>103.06</v>
      </c>
      <c r="F859" s="21" t="s">
        <v>136</v>
      </c>
      <c r="G859" s="21">
        <v>4.05</v>
      </c>
      <c r="H859" s="21">
        <v>99.01</v>
      </c>
      <c r="I859">
        <f t="shared" si="104"/>
        <v>4.5024999999999995</v>
      </c>
      <c r="J859">
        <f t="shared" si="105"/>
        <v>5.3724999999999996</v>
      </c>
      <c r="K859">
        <f t="shared" si="106"/>
        <v>97.6875</v>
      </c>
      <c r="L859">
        <f t="shared" si="107"/>
        <v>98.557500000000005</v>
      </c>
      <c r="M859">
        <f t="shared" si="108"/>
        <v>0.87000000000000455</v>
      </c>
      <c r="N859">
        <f t="shared" si="109"/>
        <v>96.382499999999993</v>
      </c>
      <c r="O859">
        <f t="shared" si="110"/>
        <v>99.862500000000011</v>
      </c>
      <c r="P859" t="str">
        <f t="shared" si="111"/>
        <v/>
      </c>
    </row>
    <row r="860" spans="1:16">
      <c r="A860" s="21" t="s">
        <v>25</v>
      </c>
      <c r="B860" s="21" t="s">
        <v>89</v>
      </c>
      <c r="C860" s="21" t="s">
        <v>90</v>
      </c>
      <c r="D860" s="22">
        <v>40115</v>
      </c>
      <c r="E860" s="21">
        <v>103.06</v>
      </c>
      <c r="F860" s="21" t="s">
        <v>136</v>
      </c>
      <c r="G860" s="21">
        <v>4.51</v>
      </c>
      <c r="H860" s="21">
        <v>98.55</v>
      </c>
      <c r="I860">
        <f t="shared" si="104"/>
        <v>4.5024999999999995</v>
      </c>
      <c r="J860">
        <f t="shared" si="105"/>
        <v>5.3724999999999996</v>
      </c>
      <c r="K860">
        <f t="shared" si="106"/>
        <v>97.6875</v>
      </c>
      <c r="L860">
        <f t="shared" si="107"/>
        <v>98.557500000000005</v>
      </c>
      <c r="M860">
        <f t="shared" si="108"/>
        <v>0.87000000000000455</v>
      </c>
      <c r="N860">
        <f t="shared" si="109"/>
        <v>96.382499999999993</v>
      </c>
      <c r="O860">
        <f t="shared" si="110"/>
        <v>99.862500000000011</v>
      </c>
      <c r="P860" t="str">
        <f t="shared" si="111"/>
        <v/>
      </c>
    </row>
    <row r="861" spans="1:16">
      <c r="A861" s="21" t="s">
        <v>25</v>
      </c>
      <c r="B861" s="21" t="s">
        <v>89</v>
      </c>
      <c r="C861" s="21" t="s">
        <v>90</v>
      </c>
      <c r="D861" s="22">
        <v>40140</v>
      </c>
      <c r="E861" s="21">
        <v>103.06</v>
      </c>
      <c r="F861" s="21" t="s">
        <v>136</v>
      </c>
      <c r="G861" s="21">
        <v>4.7</v>
      </c>
      <c r="H861" s="21">
        <v>98.36</v>
      </c>
      <c r="I861">
        <f t="shared" si="104"/>
        <v>4.5024999999999995</v>
      </c>
      <c r="J861">
        <f t="shared" si="105"/>
        <v>5.3724999999999996</v>
      </c>
      <c r="K861">
        <f t="shared" si="106"/>
        <v>97.6875</v>
      </c>
      <c r="L861">
        <f t="shared" si="107"/>
        <v>98.557500000000005</v>
      </c>
      <c r="M861">
        <f t="shared" si="108"/>
        <v>0.87000000000000455</v>
      </c>
      <c r="N861">
        <f t="shared" si="109"/>
        <v>96.382499999999993</v>
      </c>
      <c r="O861">
        <f t="shared" si="110"/>
        <v>99.862500000000011</v>
      </c>
      <c r="P861" t="str">
        <f t="shared" si="111"/>
        <v/>
      </c>
    </row>
    <row r="862" spans="1:16">
      <c r="A862" s="21" t="s">
        <v>25</v>
      </c>
      <c r="B862" s="21" t="s">
        <v>89</v>
      </c>
      <c r="C862" s="21" t="s">
        <v>90</v>
      </c>
      <c r="D862" s="22">
        <v>40176</v>
      </c>
      <c r="E862" s="21">
        <v>103.06</v>
      </c>
      <c r="F862" s="21" t="s">
        <v>136</v>
      </c>
      <c r="G862" s="21">
        <v>5.13</v>
      </c>
      <c r="H862" s="21">
        <v>97.93</v>
      </c>
      <c r="I862">
        <f t="shared" si="104"/>
        <v>4.5024999999999995</v>
      </c>
      <c r="J862">
        <f t="shared" si="105"/>
        <v>5.3724999999999996</v>
      </c>
      <c r="K862">
        <f t="shared" si="106"/>
        <v>97.6875</v>
      </c>
      <c r="L862">
        <f t="shared" si="107"/>
        <v>98.557500000000005</v>
      </c>
      <c r="M862">
        <f t="shared" si="108"/>
        <v>0.87000000000000455</v>
      </c>
      <c r="N862">
        <f t="shared" si="109"/>
        <v>96.382499999999993</v>
      </c>
      <c r="O862">
        <f t="shared" si="110"/>
        <v>99.862500000000011</v>
      </c>
      <c r="P862" t="str">
        <f t="shared" si="111"/>
        <v/>
      </c>
    </row>
    <row r="863" spans="1:16">
      <c r="A863" s="21" t="s">
        <v>25</v>
      </c>
      <c r="B863" s="21" t="s">
        <v>89</v>
      </c>
      <c r="C863" s="21" t="s">
        <v>90</v>
      </c>
      <c r="D863" s="22">
        <v>40206</v>
      </c>
      <c r="E863" s="21">
        <v>103.06</v>
      </c>
      <c r="F863" s="21" t="s">
        <v>136</v>
      </c>
      <c r="G863" s="21">
        <v>5.33</v>
      </c>
      <c r="H863" s="21">
        <v>97.73</v>
      </c>
      <c r="I863">
        <f t="shared" si="104"/>
        <v>4.5024999999999995</v>
      </c>
      <c r="J863">
        <f t="shared" si="105"/>
        <v>5.3724999999999996</v>
      </c>
      <c r="K863">
        <f t="shared" si="106"/>
        <v>97.6875</v>
      </c>
      <c r="L863">
        <f t="shared" si="107"/>
        <v>98.557500000000005</v>
      </c>
      <c r="M863">
        <f t="shared" si="108"/>
        <v>0.87000000000000455</v>
      </c>
      <c r="N863">
        <f t="shared" si="109"/>
        <v>96.382499999999993</v>
      </c>
      <c r="O863">
        <f t="shared" si="110"/>
        <v>99.862500000000011</v>
      </c>
      <c r="P863" t="str">
        <f t="shared" si="111"/>
        <v/>
      </c>
    </row>
    <row r="864" spans="1:16">
      <c r="A864" s="21" t="s">
        <v>25</v>
      </c>
      <c r="B864" s="21" t="s">
        <v>89</v>
      </c>
      <c r="C864" s="21" t="s">
        <v>90</v>
      </c>
      <c r="D864" s="22">
        <v>40235</v>
      </c>
      <c r="E864" s="21">
        <v>103.06</v>
      </c>
      <c r="F864" s="21" t="s">
        <v>136</v>
      </c>
      <c r="G864" s="21">
        <v>5.26</v>
      </c>
      <c r="H864" s="21">
        <v>97.8</v>
      </c>
      <c r="I864">
        <f t="shared" si="104"/>
        <v>4.5024999999999995</v>
      </c>
      <c r="J864">
        <f t="shared" si="105"/>
        <v>5.3724999999999996</v>
      </c>
      <c r="K864">
        <f t="shared" si="106"/>
        <v>97.6875</v>
      </c>
      <c r="L864">
        <f t="shared" si="107"/>
        <v>98.557500000000005</v>
      </c>
      <c r="M864">
        <f t="shared" si="108"/>
        <v>0.87000000000000455</v>
      </c>
      <c r="N864">
        <f t="shared" si="109"/>
        <v>96.382499999999993</v>
      </c>
      <c r="O864">
        <f t="shared" si="110"/>
        <v>99.862500000000011</v>
      </c>
      <c r="P864" t="str">
        <f t="shared" si="111"/>
        <v/>
      </c>
    </row>
    <row r="865" spans="1:16">
      <c r="A865" s="21" t="s">
        <v>25</v>
      </c>
      <c r="B865" s="21" t="s">
        <v>89</v>
      </c>
      <c r="C865" s="21" t="s">
        <v>90</v>
      </c>
      <c r="D865" s="22">
        <v>40260</v>
      </c>
      <c r="E865" s="21">
        <v>103.06</v>
      </c>
      <c r="F865" s="21" t="s">
        <v>136</v>
      </c>
      <c r="G865" s="21">
        <v>5.4</v>
      </c>
      <c r="H865" s="21">
        <v>97.66</v>
      </c>
      <c r="I865">
        <f t="shared" si="104"/>
        <v>4.5024999999999995</v>
      </c>
      <c r="J865">
        <f t="shared" si="105"/>
        <v>5.3724999999999996</v>
      </c>
      <c r="K865">
        <f t="shared" si="106"/>
        <v>97.6875</v>
      </c>
      <c r="L865">
        <f t="shared" si="107"/>
        <v>98.557500000000005</v>
      </c>
      <c r="M865">
        <f t="shared" si="108"/>
        <v>0.87000000000000455</v>
      </c>
      <c r="N865">
        <f t="shared" si="109"/>
        <v>96.382499999999993</v>
      </c>
      <c r="O865">
        <f t="shared" si="110"/>
        <v>99.862500000000011</v>
      </c>
      <c r="P865" t="str">
        <f t="shared" si="111"/>
        <v/>
      </c>
    </row>
    <row r="866" spans="1:16">
      <c r="A866" s="21" t="s">
        <v>25</v>
      </c>
      <c r="B866" s="21" t="s">
        <v>89</v>
      </c>
      <c r="C866" s="21" t="s">
        <v>90</v>
      </c>
      <c r="D866" s="22">
        <v>40288</v>
      </c>
      <c r="E866" s="21">
        <v>103.06</v>
      </c>
      <c r="F866" s="21" t="s">
        <v>136</v>
      </c>
      <c r="G866" s="21">
        <v>5.65</v>
      </c>
      <c r="H866" s="21">
        <v>97.41</v>
      </c>
      <c r="I866">
        <f t="shared" si="104"/>
        <v>4.5024999999999995</v>
      </c>
      <c r="J866">
        <f t="shared" si="105"/>
        <v>5.3724999999999996</v>
      </c>
      <c r="K866">
        <f t="shared" si="106"/>
        <v>97.6875</v>
      </c>
      <c r="L866">
        <f t="shared" si="107"/>
        <v>98.557500000000005</v>
      </c>
      <c r="M866">
        <f t="shared" si="108"/>
        <v>0.87000000000000455</v>
      </c>
      <c r="N866">
        <f t="shared" si="109"/>
        <v>96.382499999999993</v>
      </c>
      <c r="O866">
        <f t="shared" si="110"/>
        <v>99.862500000000011</v>
      </c>
      <c r="P866" t="str">
        <f t="shared" si="111"/>
        <v/>
      </c>
    </row>
    <row r="867" spans="1:16">
      <c r="A867" s="21" t="s">
        <v>25</v>
      </c>
      <c r="B867" s="21" t="s">
        <v>89</v>
      </c>
      <c r="C867" s="21" t="s">
        <v>90</v>
      </c>
      <c r="D867" s="22">
        <v>40326</v>
      </c>
      <c r="E867" s="21">
        <v>103.06</v>
      </c>
      <c r="F867" s="21" t="s">
        <v>136</v>
      </c>
      <c r="G867" s="21">
        <v>5.45</v>
      </c>
      <c r="H867" s="21">
        <v>97.61</v>
      </c>
      <c r="I867">
        <f t="shared" si="104"/>
        <v>4.5024999999999995</v>
      </c>
      <c r="J867">
        <f t="shared" si="105"/>
        <v>5.3724999999999996</v>
      </c>
      <c r="K867">
        <f t="shared" si="106"/>
        <v>97.6875</v>
      </c>
      <c r="L867">
        <f t="shared" si="107"/>
        <v>98.557500000000005</v>
      </c>
      <c r="M867">
        <f t="shared" si="108"/>
        <v>0.87000000000000455</v>
      </c>
      <c r="N867">
        <f t="shared" si="109"/>
        <v>96.382499999999993</v>
      </c>
      <c r="O867">
        <f t="shared" si="110"/>
        <v>99.862500000000011</v>
      </c>
      <c r="P867" t="str">
        <f t="shared" si="111"/>
        <v/>
      </c>
    </row>
    <row r="868" spans="1:16">
      <c r="A868" s="21" t="s">
        <v>25</v>
      </c>
      <c r="B868" s="21" t="s">
        <v>89</v>
      </c>
      <c r="C868" s="21" t="s">
        <v>90</v>
      </c>
      <c r="D868" s="22">
        <v>40352</v>
      </c>
      <c r="E868" s="21">
        <v>103.06</v>
      </c>
      <c r="F868" s="21" t="s">
        <v>136</v>
      </c>
      <c r="G868" s="21">
        <v>4.8099999999999996</v>
      </c>
      <c r="H868" s="21">
        <v>98.25</v>
      </c>
      <c r="I868">
        <f t="shared" si="104"/>
        <v>4.5024999999999995</v>
      </c>
      <c r="J868">
        <f t="shared" si="105"/>
        <v>5.3724999999999996</v>
      </c>
      <c r="K868">
        <f t="shared" si="106"/>
        <v>97.6875</v>
      </c>
      <c r="L868">
        <f t="shared" si="107"/>
        <v>98.557500000000005</v>
      </c>
      <c r="M868">
        <f t="shared" si="108"/>
        <v>0.87000000000000455</v>
      </c>
      <c r="N868">
        <f t="shared" si="109"/>
        <v>96.382499999999993</v>
      </c>
      <c r="O868">
        <f t="shared" si="110"/>
        <v>99.862500000000011</v>
      </c>
      <c r="P868" t="str">
        <f t="shared" si="111"/>
        <v/>
      </c>
    </row>
    <row r="869" spans="1:16">
      <c r="A869" s="21" t="s">
        <v>25</v>
      </c>
      <c r="B869" s="21" t="s">
        <v>89</v>
      </c>
      <c r="C869" s="21" t="s">
        <v>90</v>
      </c>
      <c r="D869" s="22">
        <v>40386</v>
      </c>
      <c r="E869" s="21">
        <v>103.06</v>
      </c>
      <c r="F869" s="21" t="s">
        <v>136</v>
      </c>
      <c r="G869" s="21">
        <v>4.0999999999999996</v>
      </c>
      <c r="H869" s="21">
        <v>98.96</v>
      </c>
      <c r="I869">
        <f t="shared" si="104"/>
        <v>4.5024999999999995</v>
      </c>
      <c r="J869">
        <f t="shared" si="105"/>
        <v>5.3724999999999996</v>
      </c>
      <c r="K869">
        <f t="shared" si="106"/>
        <v>97.6875</v>
      </c>
      <c r="L869">
        <f t="shared" si="107"/>
        <v>98.557500000000005</v>
      </c>
      <c r="M869">
        <f t="shared" si="108"/>
        <v>0.87000000000000455</v>
      </c>
      <c r="N869">
        <f t="shared" si="109"/>
        <v>96.382499999999993</v>
      </c>
      <c r="O869">
        <f t="shared" si="110"/>
        <v>99.862500000000011</v>
      </c>
      <c r="P869" t="str">
        <f t="shared" si="111"/>
        <v/>
      </c>
    </row>
    <row r="870" spans="1:16">
      <c r="A870" s="21" t="s">
        <v>25</v>
      </c>
      <c r="B870" s="21" t="s">
        <v>89</v>
      </c>
      <c r="C870" s="21" t="s">
        <v>90</v>
      </c>
      <c r="D870" s="22">
        <v>40416</v>
      </c>
      <c r="E870" s="21">
        <v>103.06</v>
      </c>
      <c r="F870" s="21" t="s">
        <v>136</v>
      </c>
      <c r="G870" s="21">
        <v>4</v>
      </c>
      <c r="H870" s="21">
        <v>99.06</v>
      </c>
      <c r="I870">
        <f t="shared" si="104"/>
        <v>4.5024999999999995</v>
      </c>
      <c r="J870">
        <f t="shared" si="105"/>
        <v>5.3724999999999996</v>
      </c>
      <c r="K870">
        <f t="shared" si="106"/>
        <v>97.6875</v>
      </c>
      <c r="L870">
        <f t="shared" si="107"/>
        <v>98.557500000000005</v>
      </c>
      <c r="M870">
        <f t="shared" si="108"/>
        <v>0.87000000000000455</v>
      </c>
      <c r="N870">
        <f t="shared" si="109"/>
        <v>96.382499999999993</v>
      </c>
      <c r="O870">
        <f t="shared" si="110"/>
        <v>99.862500000000011</v>
      </c>
      <c r="P870" t="str">
        <f t="shared" si="111"/>
        <v/>
      </c>
    </row>
    <row r="871" spans="1:16">
      <c r="A871" s="21" t="s">
        <v>25</v>
      </c>
      <c r="B871" s="21" t="s">
        <v>89</v>
      </c>
      <c r="C871" s="21" t="s">
        <v>90</v>
      </c>
      <c r="D871" s="22">
        <v>40443</v>
      </c>
      <c r="E871" s="21">
        <v>103.06</v>
      </c>
      <c r="F871" s="21" t="s">
        <v>136</v>
      </c>
      <c r="G871" s="21">
        <v>4.04</v>
      </c>
      <c r="H871" s="21">
        <v>99.02</v>
      </c>
      <c r="I871">
        <f t="shared" si="104"/>
        <v>4.5024999999999995</v>
      </c>
      <c r="J871">
        <f t="shared" si="105"/>
        <v>5.3724999999999996</v>
      </c>
      <c r="K871">
        <f t="shared" si="106"/>
        <v>97.6875</v>
      </c>
      <c r="L871">
        <f t="shared" si="107"/>
        <v>98.557500000000005</v>
      </c>
      <c r="M871">
        <f t="shared" si="108"/>
        <v>0.87000000000000455</v>
      </c>
      <c r="N871">
        <f t="shared" si="109"/>
        <v>96.382499999999993</v>
      </c>
      <c r="O871">
        <f t="shared" si="110"/>
        <v>99.862500000000011</v>
      </c>
      <c r="P871" t="str">
        <f t="shared" si="111"/>
        <v/>
      </c>
    </row>
    <row r="872" spans="1:16">
      <c r="A872" s="21" t="s">
        <v>25</v>
      </c>
      <c r="B872" s="21" t="s">
        <v>89</v>
      </c>
      <c r="C872" s="21" t="s">
        <v>90</v>
      </c>
      <c r="D872" s="22">
        <v>40478</v>
      </c>
      <c r="E872" s="21">
        <v>103.06</v>
      </c>
      <c r="F872" s="21" t="s">
        <v>136</v>
      </c>
      <c r="G872" s="21">
        <v>4.4000000000000004</v>
      </c>
      <c r="H872" s="21">
        <v>98.66</v>
      </c>
      <c r="I872">
        <f t="shared" si="104"/>
        <v>4.5024999999999995</v>
      </c>
      <c r="J872">
        <f t="shared" si="105"/>
        <v>5.3724999999999996</v>
      </c>
      <c r="K872">
        <f t="shared" si="106"/>
        <v>97.6875</v>
      </c>
      <c r="L872">
        <f t="shared" si="107"/>
        <v>98.557500000000005</v>
      </c>
      <c r="M872">
        <f t="shared" si="108"/>
        <v>0.87000000000000455</v>
      </c>
      <c r="N872">
        <f t="shared" si="109"/>
        <v>96.382499999999993</v>
      </c>
      <c r="O872">
        <f t="shared" si="110"/>
        <v>99.862500000000011</v>
      </c>
      <c r="P872" t="str">
        <f t="shared" si="111"/>
        <v/>
      </c>
    </row>
    <row r="873" spans="1:16">
      <c r="A873" s="21" t="s">
        <v>25</v>
      </c>
      <c r="B873" s="21" t="s">
        <v>89</v>
      </c>
      <c r="C873" s="21" t="s">
        <v>90</v>
      </c>
      <c r="D873" s="22">
        <v>40498</v>
      </c>
      <c r="E873" s="21">
        <v>103.06</v>
      </c>
      <c r="F873" s="21" t="s">
        <v>136</v>
      </c>
      <c r="G873" s="21">
        <v>4.54</v>
      </c>
      <c r="H873" s="21">
        <v>98.52</v>
      </c>
      <c r="I873">
        <f t="shared" si="104"/>
        <v>4.5024999999999995</v>
      </c>
      <c r="J873">
        <f t="shared" si="105"/>
        <v>5.3724999999999996</v>
      </c>
      <c r="K873">
        <f t="shared" si="106"/>
        <v>97.6875</v>
      </c>
      <c r="L873">
        <f t="shared" si="107"/>
        <v>98.557500000000005</v>
      </c>
      <c r="M873">
        <f t="shared" si="108"/>
        <v>0.87000000000000455</v>
      </c>
      <c r="N873">
        <f t="shared" si="109"/>
        <v>96.382499999999993</v>
      </c>
      <c r="O873">
        <f t="shared" si="110"/>
        <v>99.862500000000011</v>
      </c>
      <c r="P873" t="str">
        <f t="shared" si="111"/>
        <v/>
      </c>
    </row>
    <row r="874" spans="1:16">
      <c r="A874" s="21" t="s">
        <v>25</v>
      </c>
      <c r="B874" s="21" t="s">
        <v>89</v>
      </c>
      <c r="C874" s="21" t="s">
        <v>90</v>
      </c>
      <c r="D874" s="22">
        <v>40532</v>
      </c>
      <c r="E874" s="21">
        <v>103.06</v>
      </c>
      <c r="F874" s="21" t="s">
        <v>136</v>
      </c>
      <c r="G874" s="21">
        <v>4.8499999999999996</v>
      </c>
      <c r="H874" s="21">
        <v>98.21</v>
      </c>
      <c r="I874">
        <f t="shared" si="104"/>
        <v>4.5024999999999995</v>
      </c>
      <c r="J874">
        <f t="shared" si="105"/>
        <v>5.3724999999999996</v>
      </c>
      <c r="K874">
        <f t="shared" si="106"/>
        <v>97.6875</v>
      </c>
      <c r="L874">
        <f t="shared" si="107"/>
        <v>98.557500000000005</v>
      </c>
      <c r="M874">
        <f t="shared" si="108"/>
        <v>0.87000000000000455</v>
      </c>
      <c r="N874">
        <f t="shared" si="109"/>
        <v>96.382499999999993</v>
      </c>
      <c r="O874">
        <f t="shared" si="110"/>
        <v>99.862500000000011</v>
      </c>
      <c r="P874" t="str">
        <f t="shared" si="111"/>
        <v/>
      </c>
    </row>
    <row r="875" spans="1:16">
      <c r="A875" s="21" t="s">
        <v>25</v>
      </c>
      <c r="B875" s="21" t="s">
        <v>89</v>
      </c>
      <c r="C875" s="21" t="s">
        <v>90</v>
      </c>
      <c r="D875" s="22">
        <v>40563</v>
      </c>
      <c r="E875" s="21">
        <v>103.06</v>
      </c>
      <c r="F875" s="21" t="s">
        <v>136</v>
      </c>
      <c r="G875" s="21">
        <v>4.95</v>
      </c>
      <c r="H875" s="21">
        <v>98.11</v>
      </c>
      <c r="I875">
        <f t="shared" si="104"/>
        <v>4.5024999999999995</v>
      </c>
      <c r="J875">
        <f t="shared" si="105"/>
        <v>5.3724999999999996</v>
      </c>
      <c r="K875">
        <f t="shared" si="106"/>
        <v>97.6875</v>
      </c>
      <c r="L875">
        <f t="shared" si="107"/>
        <v>98.557500000000005</v>
      </c>
      <c r="M875">
        <f t="shared" si="108"/>
        <v>0.87000000000000455</v>
      </c>
      <c r="N875">
        <f t="shared" si="109"/>
        <v>96.382499999999993</v>
      </c>
      <c r="O875">
        <f t="shared" si="110"/>
        <v>99.862500000000011</v>
      </c>
      <c r="P875" t="str">
        <f t="shared" si="111"/>
        <v/>
      </c>
    </row>
    <row r="876" spans="1:16">
      <c r="A876" s="21" t="s">
        <v>25</v>
      </c>
      <c r="B876" s="21" t="s">
        <v>89</v>
      </c>
      <c r="C876" s="21" t="s">
        <v>90</v>
      </c>
      <c r="D876" s="22">
        <v>40584</v>
      </c>
      <c r="E876" s="21">
        <v>103.06</v>
      </c>
      <c r="F876" s="21" t="s">
        <v>136</v>
      </c>
      <c r="G876" s="21">
        <v>5.0999999999999996</v>
      </c>
      <c r="H876" s="21">
        <v>97.96</v>
      </c>
      <c r="I876">
        <f t="shared" si="104"/>
        <v>4.5024999999999995</v>
      </c>
      <c r="J876">
        <f t="shared" si="105"/>
        <v>5.3724999999999996</v>
      </c>
      <c r="K876">
        <f t="shared" si="106"/>
        <v>97.6875</v>
      </c>
      <c r="L876">
        <f t="shared" si="107"/>
        <v>98.557500000000005</v>
      </c>
      <c r="M876">
        <f t="shared" si="108"/>
        <v>0.87000000000000455</v>
      </c>
      <c r="N876">
        <f t="shared" si="109"/>
        <v>96.382499999999993</v>
      </c>
      <c r="O876">
        <f t="shared" si="110"/>
        <v>99.862500000000011</v>
      </c>
      <c r="P876" t="str">
        <f t="shared" si="111"/>
        <v/>
      </c>
    </row>
    <row r="877" spans="1:16">
      <c r="A877" s="21" t="s">
        <v>25</v>
      </c>
      <c r="B877" s="21" t="s">
        <v>89</v>
      </c>
      <c r="C877" s="21" t="s">
        <v>90</v>
      </c>
      <c r="D877" s="22">
        <v>40618</v>
      </c>
      <c r="E877" s="21">
        <v>103.06</v>
      </c>
      <c r="F877" s="21" t="s">
        <v>136</v>
      </c>
      <c r="G877" s="21">
        <v>5.4</v>
      </c>
      <c r="H877" s="21">
        <v>97.66</v>
      </c>
      <c r="I877">
        <f t="shared" si="104"/>
        <v>4.5024999999999995</v>
      </c>
      <c r="J877">
        <f t="shared" si="105"/>
        <v>5.3724999999999996</v>
      </c>
      <c r="K877">
        <f t="shared" si="106"/>
        <v>97.6875</v>
      </c>
      <c r="L877">
        <f t="shared" si="107"/>
        <v>98.557500000000005</v>
      </c>
      <c r="M877">
        <f t="shared" si="108"/>
        <v>0.87000000000000455</v>
      </c>
      <c r="N877">
        <f t="shared" si="109"/>
        <v>96.382499999999993</v>
      </c>
      <c r="O877">
        <f t="shared" si="110"/>
        <v>99.862500000000011</v>
      </c>
      <c r="P877" t="str">
        <f t="shared" si="111"/>
        <v/>
      </c>
    </row>
    <row r="878" spans="1:16">
      <c r="A878" s="21" t="s">
        <v>25</v>
      </c>
      <c r="B878" s="21" t="s">
        <v>89</v>
      </c>
      <c r="C878" s="21" t="s">
        <v>90</v>
      </c>
      <c r="D878" s="22">
        <v>40646</v>
      </c>
      <c r="E878" s="21">
        <v>103.06</v>
      </c>
      <c r="F878" s="21" t="s">
        <v>136</v>
      </c>
      <c r="G878" s="21">
        <v>5.4</v>
      </c>
      <c r="H878" s="21">
        <v>97.66</v>
      </c>
      <c r="I878">
        <f t="shared" si="104"/>
        <v>4.5024999999999995</v>
      </c>
      <c r="J878">
        <f t="shared" si="105"/>
        <v>5.3724999999999996</v>
      </c>
      <c r="K878">
        <f t="shared" si="106"/>
        <v>97.6875</v>
      </c>
      <c r="L878">
        <f t="shared" si="107"/>
        <v>98.557500000000005</v>
      </c>
      <c r="M878">
        <f t="shared" si="108"/>
        <v>0.87000000000000455</v>
      </c>
      <c r="N878">
        <f t="shared" si="109"/>
        <v>96.382499999999993</v>
      </c>
      <c r="O878">
        <f t="shared" si="110"/>
        <v>99.862500000000011</v>
      </c>
      <c r="P878" t="str">
        <f t="shared" si="111"/>
        <v/>
      </c>
    </row>
    <row r="879" spans="1:16">
      <c r="A879" s="21" t="s">
        <v>25</v>
      </c>
      <c r="B879" s="21" t="s">
        <v>89</v>
      </c>
      <c r="C879" s="21" t="s">
        <v>90</v>
      </c>
      <c r="D879" s="22">
        <v>40674</v>
      </c>
      <c r="E879" s="21">
        <v>103.06</v>
      </c>
      <c r="F879" s="21" t="s">
        <v>136</v>
      </c>
      <c r="G879" s="21">
        <v>5.25</v>
      </c>
      <c r="H879" s="21">
        <v>97.81</v>
      </c>
      <c r="I879">
        <f t="shared" si="104"/>
        <v>4.5024999999999995</v>
      </c>
      <c r="J879">
        <f t="shared" si="105"/>
        <v>5.3724999999999996</v>
      </c>
      <c r="K879">
        <f t="shared" si="106"/>
        <v>97.6875</v>
      </c>
      <c r="L879">
        <f t="shared" si="107"/>
        <v>98.557500000000005</v>
      </c>
      <c r="M879">
        <f t="shared" si="108"/>
        <v>0.87000000000000455</v>
      </c>
      <c r="N879">
        <f t="shared" si="109"/>
        <v>96.382499999999993</v>
      </c>
      <c r="O879">
        <f t="shared" si="110"/>
        <v>99.862500000000011</v>
      </c>
      <c r="P879" t="str">
        <f t="shared" si="111"/>
        <v/>
      </c>
    </row>
    <row r="880" spans="1:16">
      <c r="A880" s="21" t="s">
        <v>25</v>
      </c>
      <c r="B880" s="21" t="s">
        <v>89</v>
      </c>
      <c r="C880" s="21" t="s">
        <v>90</v>
      </c>
      <c r="D880" s="22">
        <v>40717</v>
      </c>
      <c r="E880" s="21">
        <v>103.06</v>
      </c>
      <c r="F880" s="21" t="s">
        <v>136</v>
      </c>
      <c r="G880" s="21">
        <v>3.5</v>
      </c>
      <c r="H880" s="21">
        <v>99.56</v>
      </c>
      <c r="I880">
        <f t="shared" si="104"/>
        <v>4.5024999999999995</v>
      </c>
      <c r="J880">
        <f t="shared" si="105"/>
        <v>5.3724999999999996</v>
      </c>
      <c r="K880">
        <f t="shared" si="106"/>
        <v>97.6875</v>
      </c>
      <c r="L880">
        <f t="shared" si="107"/>
        <v>98.557500000000005</v>
      </c>
      <c r="M880">
        <f t="shared" si="108"/>
        <v>0.87000000000000455</v>
      </c>
      <c r="N880">
        <f t="shared" si="109"/>
        <v>96.382499999999993</v>
      </c>
      <c r="O880">
        <f t="shared" si="110"/>
        <v>99.862500000000011</v>
      </c>
      <c r="P880" t="str">
        <f t="shared" si="111"/>
        <v/>
      </c>
    </row>
    <row r="881" spans="1:16">
      <c r="A881" s="21" t="s">
        <v>25</v>
      </c>
      <c r="B881" s="21" t="s">
        <v>89</v>
      </c>
      <c r="C881" s="21" t="s">
        <v>90</v>
      </c>
      <c r="D881" s="22">
        <v>40744</v>
      </c>
      <c r="E881" s="21">
        <v>103.06</v>
      </c>
      <c r="F881" s="21" t="s">
        <v>136</v>
      </c>
      <c r="G881" s="21">
        <v>3.99</v>
      </c>
      <c r="H881" s="21">
        <v>99.07</v>
      </c>
      <c r="I881">
        <f t="shared" si="104"/>
        <v>4.5024999999999995</v>
      </c>
      <c r="J881">
        <f t="shared" si="105"/>
        <v>5.3724999999999996</v>
      </c>
      <c r="K881">
        <f t="shared" si="106"/>
        <v>97.6875</v>
      </c>
      <c r="L881">
        <f t="shared" si="107"/>
        <v>98.557500000000005</v>
      </c>
      <c r="M881">
        <f t="shared" si="108"/>
        <v>0.87000000000000455</v>
      </c>
      <c r="N881">
        <f t="shared" si="109"/>
        <v>96.382499999999993</v>
      </c>
      <c r="O881">
        <f t="shared" si="110"/>
        <v>99.862500000000011</v>
      </c>
      <c r="P881" t="str">
        <f t="shared" si="111"/>
        <v/>
      </c>
    </row>
    <row r="882" spans="1:16">
      <c r="A882" s="21" t="s">
        <v>25</v>
      </c>
      <c r="B882" s="21" t="s">
        <v>89</v>
      </c>
      <c r="C882" s="21" t="s">
        <v>90</v>
      </c>
      <c r="D882" s="22">
        <v>40766</v>
      </c>
      <c r="E882" s="21">
        <v>103.06</v>
      </c>
      <c r="F882" s="21" t="s">
        <v>136</v>
      </c>
      <c r="G882" s="21">
        <v>3.9</v>
      </c>
      <c r="H882" s="21">
        <v>99.16</v>
      </c>
      <c r="I882">
        <f t="shared" si="104"/>
        <v>4.5024999999999995</v>
      </c>
      <c r="J882">
        <f t="shared" si="105"/>
        <v>5.3724999999999996</v>
      </c>
      <c r="K882">
        <f t="shared" si="106"/>
        <v>97.6875</v>
      </c>
      <c r="L882">
        <f t="shared" si="107"/>
        <v>98.557500000000005</v>
      </c>
      <c r="M882">
        <f t="shared" si="108"/>
        <v>0.87000000000000455</v>
      </c>
      <c r="N882">
        <f t="shared" si="109"/>
        <v>96.382499999999993</v>
      </c>
      <c r="O882">
        <f t="shared" si="110"/>
        <v>99.862500000000011</v>
      </c>
      <c r="P882" t="str">
        <f t="shared" si="111"/>
        <v/>
      </c>
    </row>
    <row r="883" spans="1:16">
      <c r="A883" s="21" t="s">
        <v>25</v>
      </c>
      <c r="B883" s="21" t="s">
        <v>89</v>
      </c>
      <c r="C883" s="21" t="s">
        <v>90</v>
      </c>
      <c r="D883" s="22">
        <v>40814</v>
      </c>
      <c r="E883" s="21">
        <v>103.06</v>
      </c>
      <c r="F883" s="21" t="s">
        <v>136</v>
      </c>
      <c r="G883" s="21">
        <v>4.0599999999999996</v>
      </c>
      <c r="H883" s="21">
        <v>99</v>
      </c>
      <c r="I883">
        <f t="shared" si="104"/>
        <v>4.5024999999999995</v>
      </c>
      <c r="J883">
        <f t="shared" si="105"/>
        <v>5.3724999999999996</v>
      </c>
      <c r="K883">
        <f t="shared" si="106"/>
        <v>97.6875</v>
      </c>
      <c r="L883">
        <f t="shared" si="107"/>
        <v>98.557500000000005</v>
      </c>
      <c r="M883">
        <f t="shared" si="108"/>
        <v>0.87000000000000455</v>
      </c>
      <c r="N883">
        <f t="shared" si="109"/>
        <v>96.382499999999993</v>
      </c>
      <c r="O883">
        <f t="shared" si="110"/>
        <v>99.862500000000011</v>
      </c>
      <c r="P883" t="str">
        <f t="shared" si="111"/>
        <v/>
      </c>
    </row>
    <row r="884" spans="1:16">
      <c r="A884" s="21" t="s">
        <v>25</v>
      </c>
      <c r="B884" s="21" t="s">
        <v>89</v>
      </c>
      <c r="C884" s="21" t="s">
        <v>90</v>
      </c>
      <c r="D884" s="22">
        <v>40844</v>
      </c>
      <c r="E884" s="21">
        <v>103.06</v>
      </c>
      <c r="F884" s="21" t="s">
        <v>136</v>
      </c>
      <c r="G884" s="21">
        <v>4.55</v>
      </c>
      <c r="H884" s="21">
        <v>98.51</v>
      </c>
      <c r="I884">
        <f t="shared" si="104"/>
        <v>4.5024999999999995</v>
      </c>
      <c r="J884">
        <f t="shared" si="105"/>
        <v>5.3724999999999996</v>
      </c>
      <c r="K884">
        <f t="shared" si="106"/>
        <v>97.6875</v>
      </c>
      <c r="L884">
        <f t="shared" si="107"/>
        <v>98.557500000000005</v>
      </c>
      <c r="M884">
        <f t="shared" si="108"/>
        <v>0.87000000000000455</v>
      </c>
      <c r="N884">
        <f t="shared" si="109"/>
        <v>96.382499999999993</v>
      </c>
      <c r="O884">
        <f t="shared" si="110"/>
        <v>99.862500000000011</v>
      </c>
      <c r="P884" t="str">
        <f t="shared" si="111"/>
        <v/>
      </c>
    </row>
    <row r="885" spans="1:16">
      <c r="A885" s="21" t="s">
        <v>25</v>
      </c>
      <c r="B885" s="21" t="s">
        <v>89</v>
      </c>
      <c r="C885" s="21" t="s">
        <v>90</v>
      </c>
      <c r="D885" s="22">
        <v>40877</v>
      </c>
      <c r="E885" s="21">
        <v>103.06</v>
      </c>
      <c r="F885" s="21" t="s">
        <v>136</v>
      </c>
      <c r="G885" s="21">
        <v>4.9000000000000004</v>
      </c>
      <c r="H885" s="21">
        <v>98.16</v>
      </c>
      <c r="I885">
        <f t="shared" si="104"/>
        <v>4.5024999999999995</v>
      </c>
      <c r="J885">
        <f t="shared" si="105"/>
        <v>5.3724999999999996</v>
      </c>
      <c r="K885">
        <f t="shared" si="106"/>
        <v>97.6875</v>
      </c>
      <c r="L885">
        <f t="shared" si="107"/>
        <v>98.557500000000005</v>
      </c>
      <c r="M885">
        <f t="shared" si="108"/>
        <v>0.87000000000000455</v>
      </c>
      <c r="N885">
        <f t="shared" si="109"/>
        <v>96.382499999999993</v>
      </c>
      <c r="O885">
        <f t="shared" si="110"/>
        <v>99.862500000000011</v>
      </c>
      <c r="P885" t="str">
        <f t="shared" si="111"/>
        <v/>
      </c>
    </row>
    <row r="886" spans="1:16">
      <c r="A886" s="21" t="s">
        <v>25</v>
      </c>
      <c r="B886" s="21" t="s">
        <v>89</v>
      </c>
      <c r="C886" s="21" t="s">
        <v>90</v>
      </c>
      <c r="D886" s="22">
        <v>40891</v>
      </c>
      <c r="E886" s="21">
        <v>103.06</v>
      </c>
      <c r="F886" s="21" t="s">
        <v>136</v>
      </c>
      <c r="G886" s="21">
        <v>5.15</v>
      </c>
      <c r="H886" s="21">
        <v>97.91</v>
      </c>
      <c r="I886">
        <f t="shared" si="104"/>
        <v>4.5024999999999995</v>
      </c>
      <c r="J886">
        <f t="shared" si="105"/>
        <v>5.3724999999999996</v>
      </c>
      <c r="K886">
        <f t="shared" si="106"/>
        <v>97.6875</v>
      </c>
      <c r="L886">
        <f t="shared" si="107"/>
        <v>98.557500000000005</v>
      </c>
      <c r="M886">
        <f t="shared" si="108"/>
        <v>0.87000000000000455</v>
      </c>
      <c r="N886">
        <f t="shared" si="109"/>
        <v>96.382499999999993</v>
      </c>
      <c r="O886">
        <f t="shared" si="110"/>
        <v>99.862500000000011</v>
      </c>
      <c r="P886" t="str">
        <f t="shared" si="111"/>
        <v/>
      </c>
    </row>
    <row r="887" spans="1:16">
      <c r="A887" s="21" t="s">
        <v>25</v>
      </c>
      <c r="B887" s="21" t="s">
        <v>89</v>
      </c>
      <c r="C887" s="21" t="s">
        <v>90</v>
      </c>
      <c r="D887" s="22">
        <v>40928</v>
      </c>
      <c r="E887" s="21">
        <v>103.06</v>
      </c>
      <c r="F887" s="21" t="s">
        <v>136</v>
      </c>
      <c r="G887" s="21">
        <v>5.2</v>
      </c>
      <c r="H887" s="21">
        <v>97.86</v>
      </c>
      <c r="I887">
        <f t="shared" si="104"/>
        <v>4.5024999999999995</v>
      </c>
      <c r="J887">
        <f t="shared" si="105"/>
        <v>5.3724999999999996</v>
      </c>
      <c r="K887">
        <f t="shared" si="106"/>
        <v>97.6875</v>
      </c>
      <c r="L887">
        <f t="shared" si="107"/>
        <v>98.557500000000005</v>
      </c>
      <c r="M887">
        <f t="shared" si="108"/>
        <v>0.87000000000000455</v>
      </c>
      <c r="N887">
        <f t="shared" si="109"/>
        <v>96.382499999999993</v>
      </c>
      <c r="O887">
        <f t="shared" si="110"/>
        <v>99.862500000000011</v>
      </c>
      <c r="P887" t="str">
        <f t="shared" si="111"/>
        <v/>
      </c>
    </row>
    <row r="888" spans="1:16">
      <c r="A888" s="21" t="s">
        <v>25</v>
      </c>
      <c r="B888" s="21" t="s">
        <v>89</v>
      </c>
      <c r="C888" s="21" t="s">
        <v>90</v>
      </c>
      <c r="D888" s="22">
        <v>40956</v>
      </c>
      <c r="E888" s="21">
        <v>103.06</v>
      </c>
      <c r="F888" s="21" t="s">
        <v>136</v>
      </c>
      <c r="G888" s="21">
        <v>5.3</v>
      </c>
      <c r="H888" s="21">
        <v>97.76</v>
      </c>
      <c r="I888">
        <f t="shared" si="104"/>
        <v>4.5024999999999995</v>
      </c>
      <c r="J888">
        <f t="shared" si="105"/>
        <v>5.3724999999999996</v>
      </c>
      <c r="K888">
        <f t="shared" si="106"/>
        <v>97.6875</v>
      </c>
      <c r="L888">
        <f t="shared" si="107"/>
        <v>98.557500000000005</v>
      </c>
      <c r="M888">
        <f t="shared" si="108"/>
        <v>0.87000000000000455</v>
      </c>
      <c r="N888">
        <f t="shared" si="109"/>
        <v>96.382499999999993</v>
      </c>
      <c r="O888">
        <f t="shared" si="110"/>
        <v>99.862500000000011</v>
      </c>
      <c r="P888" t="str">
        <f t="shared" si="111"/>
        <v/>
      </c>
    </row>
    <row r="889" spans="1:16">
      <c r="A889" s="21" t="s">
        <v>25</v>
      </c>
      <c r="B889" s="21" t="s">
        <v>89</v>
      </c>
      <c r="C889" s="21" t="s">
        <v>90</v>
      </c>
      <c r="D889" s="22">
        <v>40973</v>
      </c>
      <c r="E889" s="21">
        <v>103.06</v>
      </c>
      <c r="F889" s="21" t="s">
        <v>136</v>
      </c>
      <c r="G889" s="21">
        <v>5.5</v>
      </c>
      <c r="H889" s="21">
        <v>97.56</v>
      </c>
      <c r="I889">
        <f t="shared" si="104"/>
        <v>4.5024999999999995</v>
      </c>
      <c r="J889">
        <f t="shared" si="105"/>
        <v>5.3724999999999996</v>
      </c>
      <c r="K889">
        <f t="shared" si="106"/>
        <v>97.6875</v>
      </c>
      <c r="L889">
        <f t="shared" si="107"/>
        <v>98.557500000000005</v>
      </c>
      <c r="M889">
        <f t="shared" si="108"/>
        <v>0.87000000000000455</v>
      </c>
      <c r="N889">
        <f t="shared" si="109"/>
        <v>96.382499999999993</v>
      </c>
      <c r="O889">
        <f t="shared" si="110"/>
        <v>99.862500000000011</v>
      </c>
      <c r="P889" t="str">
        <f t="shared" si="111"/>
        <v/>
      </c>
    </row>
    <row r="890" spans="1:16">
      <c r="A890" s="21" t="s">
        <v>25</v>
      </c>
      <c r="B890" s="21" t="s">
        <v>89</v>
      </c>
      <c r="C890" s="21" t="s">
        <v>90</v>
      </c>
      <c r="D890" s="22">
        <v>41012</v>
      </c>
      <c r="E890" s="21">
        <v>103.06</v>
      </c>
      <c r="F890" s="21" t="s">
        <v>136</v>
      </c>
      <c r="G890" s="21">
        <v>5.8</v>
      </c>
      <c r="H890" s="21">
        <v>97.26</v>
      </c>
      <c r="I890">
        <f t="shared" si="104"/>
        <v>4.5024999999999995</v>
      </c>
      <c r="J890">
        <f t="shared" si="105"/>
        <v>5.3724999999999996</v>
      </c>
      <c r="K890">
        <f t="shared" si="106"/>
        <v>97.6875</v>
      </c>
      <c r="L890">
        <f t="shared" si="107"/>
        <v>98.557500000000005</v>
      </c>
      <c r="M890">
        <f t="shared" si="108"/>
        <v>0.87000000000000455</v>
      </c>
      <c r="N890">
        <f t="shared" si="109"/>
        <v>96.382499999999993</v>
      </c>
      <c r="O890">
        <f t="shared" si="110"/>
        <v>99.862500000000011</v>
      </c>
      <c r="P890" t="str">
        <f t="shared" si="111"/>
        <v/>
      </c>
    </row>
    <row r="891" spans="1:16">
      <c r="A891" s="21" t="s">
        <v>25</v>
      </c>
      <c r="B891" s="21" t="s">
        <v>89</v>
      </c>
      <c r="C891" s="21" t="s">
        <v>90</v>
      </c>
      <c r="D891" s="22">
        <v>41037</v>
      </c>
      <c r="E891" s="21">
        <v>103.06</v>
      </c>
      <c r="F891" s="21" t="s">
        <v>136</v>
      </c>
      <c r="G891" s="21">
        <v>5.9</v>
      </c>
      <c r="H891" s="21">
        <v>97.16</v>
      </c>
      <c r="I891">
        <f t="shared" si="104"/>
        <v>4.5024999999999995</v>
      </c>
      <c r="J891">
        <f t="shared" si="105"/>
        <v>5.3724999999999996</v>
      </c>
      <c r="K891">
        <f t="shared" si="106"/>
        <v>97.6875</v>
      </c>
      <c r="L891">
        <f t="shared" si="107"/>
        <v>98.557500000000005</v>
      </c>
      <c r="M891">
        <f t="shared" si="108"/>
        <v>0.87000000000000455</v>
      </c>
      <c r="N891">
        <f t="shared" si="109"/>
        <v>96.382499999999993</v>
      </c>
      <c r="O891">
        <f t="shared" si="110"/>
        <v>99.862500000000011</v>
      </c>
      <c r="P891" t="str">
        <f t="shared" si="111"/>
        <v/>
      </c>
    </row>
    <row r="892" spans="1:16">
      <c r="A892" s="21" t="s">
        <v>25</v>
      </c>
      <c r="B892" s="21" t="s">
        <v>89</v>
      </c>
      <c r="C892" s="21" t="s">
        <v>90</v>
      </c>
      <c r="D892" s="22">
        <v>41068</v>
      </c>
      <c r="E892" s="21">
        <v>103.06</v>
      </c>
      <c r="F892" s="21" t="s">
        <v>136</v>
      </c>
      <c r="G892" s="21">
        <v>5.5</v>
      </c>
      <c r="H892" s="21">
        <v>97.56</v>
      </c>
      <c r="I892">
        <f t="shared" si="104"/>
        <v>4.5024999999999995</v>
      </c>
      <c r="J892">
        <f t="shared" si="105"/>
        <v>5.3724999999999996</v>
      </c>
      <c r="K892">
        <f t="shared" si="106"/>
        <v>97.6875</v>
      </c>
      <c r="L892">
        <f t="shared" si="107"/>
        <v>98.557500000000005</v>
      </c>
      <c r="M892">
        <f t="shared" si="108"/>
        <v>0.87000000000000455</v>
      </c>
      <c r="N892">
        <f t="shared" si="109"/>
        <v>96.382499999999993</v>
      </c>
      <c r="O892">
        <f t="shared" si="110"/>
        <v>99.862500000000011</v>
      </c>
      <c r="P892" t="str">
        <f t="shared" si="111"/>
        <v/>
      </c>
    </row>
    <row r="893" spans="1:16">
      <c r="A893" s="21" t="s">
        <v>25</v>
      </c>
      <c r="B893" s="21" t="s">
        <v>89</v>
      </c>
      <c r="C893" s="21" t="s">
        <v>90</v>
      </c>
      <c r="D893" s="22">
        <v>41096</v>
      </c>
      <c r="E893" s="21">
        <v>103.06</v>
      </c>
      <c r="F893" s="21" t="s">
        <v>136</v>
      </c>
      <c r="G893" s="21">
        <v>4.6500000000000004</v>
      </c>
      <c r="H893" s="21">
        <v>98.41</v>
      </c>
      <c r="I893">
        <f t="shared" si="104"/>
        <v>4.5024999999999995</v>
      </c>
      <c r="J893">
        <f t="shared" si="105"/>
        <v>5.3724999999999996</v>
      </c>
      <c r="K893">
        <f t="shared" si="106"/>
        <v>97.6875</v>
      </c>
      <c r="L893">
        <f t="shared" si="107"/>
        <v>98.557500000000005</v>
      </c>
      <c r="M893">
        <f t="shared" si="108"/>
        <v>0.87000000000000455</v>
      </c>
      <c r="N893">
        <f t="shared" si="109"/>
        <v>96.382499999999993</v>
      </c>
      <c r="O893">
        <f t="shared" si="110"/>
        <v>99.862500000000011</v>
      </c>
      <c r="P893" t="str">
        <f t="shared" si="111"/>
        <v/>
      </c>
    </row>
    <row r="894" spans="1:16">
      <c r="A894" s="21" t="s">
        <v>25</v>
      </c>
      <c r="B894" s="21" t="s">
        <v>89</v>
      </c>
      <c r="C894" s="21" t="s">
        <v>90</v>
      </c>
      <c r="D894" s="22">
        <v>41130</v>
      </c>
      <c r="E894" s="21">
        <v>103.06</v>
      </c>
      <c r="F894" s="21" t="s">
        <v>136</v>
      </c>
      <c r="G894" s="21">
        <v>4.07</v>
      </c>
      <c r="H894" s="21">
        <v>98.99</v>
      </c>
      <c r="I894">
        <f t="shared" si="104"/>
        <v>4.5024999999999995</v>
      </c>
      <c r="J894">
        <f t="shared" si="105"/>
        <v>5.3724999999999996</v>
      </c>
      <c r="K894">
        <f t="shared" si="106"/>
        <v>97.6875</v>
      </c>
      <c r="L894">
        <f t="shared" si="107"/>
        <v>98.557500000000005</v>
      </c>
      <c r="M894">
        <f t="shared" si="108"/>
        <v>0.87000000000000455</v>
      </c>
      <c r="N894">
        <f t="shared" si="109"/>
        <v>96.382499999999993</v>
      </c>
      <c r="O894">
        <f t="shared" si="110"/>
        <v>99.862500000000011</v>
      </c>
      <c r="P894" t="str">
        <f t="shared" si="111"/>
        <v/>
      </c>
    </row>
    <row r="895" spans="1:16">
      <c r="A895" s="21" t="s">
        <v>25</v>
      </c>
      <c r="B895" s="21" t="s">
        <v>89</v>
      </c>
      <c r="C895" s="21" t="s">
        <v>90</v>
      </c>
      <c r="D895" s="22">
        <v>41164</v>
      </c>
      <c r="E895" s="21">
        <v>103.06</v>
      </c>
      <c r="F895" s="21" t="s">
        <v>136</v>
      </c>
      <c r="G895" s="21">
        <v>4.17</v>
      </c>
      <c r="H895" s="21">
        <v>98.89</v>
      </c>
      <c r="I895">
        <f t="shared" si="104"/>
        <v>4.5024999999999995</v>
      </c>
      <c r="J895">
        <f t="shared" si="105"/>
        <v>5.3724999999999996</v>
      </c>
      <c r="K895">
        <f t="shared" si="106"/>
        <v>97.6875</v>
      </c>
      <c r="L895">
        <f t="shared" si="107"/>
        <v>98.557500000000005</v>
      </c>
      <c r="M895">
        <f t="shared" si="108"/>
        <v>0.87000000000000455</v>
      </c>
      <c r="N895">
        <f t="shared" si="109"/>
        <v>96.382499999999993</v>
      </c>
      <c r="O895">
        <f t="shared" si="110"/>
        <v>99.862500000000011</v>
      </c>
      <c r="P895" t="str">
        <f t="shared" si="111"/>
        <v/>
      </c>
    </row>
    <row r="896" spans="1:16">
      <c r="A896" s="21" t="s">
        <v>25</v>
      </c>
      <c r="B896" s="21" t="s">
        <v>89</v>
      </c>
      <c r="C896" s="21" t="s">
        <v>90</v>
      </c>
      <c r="D896" s="22">
        <v>41213</v>
      </c>
      <c r="E896" s="21">
        <v>103.06</v>
      </c>
      <c r="F896" s="21" t="s">
        <v>136</v>
      </c>
      <c r="G896" s="21">
        <v>4.63</v>
      </c>
      <c r="H896" s="21">
        <v>98.43</v>
      </c>
      <c r="I896">
        <f t="shared" si="104"/>
        <v>4.5024999999999995</v>
      </c>
      <c r="J896">
        <f t="shared" si="105"/>
        <v>5.3724999999999996</v>
      </c>
      <c r="K896">
        <f t="shared" si="106"/>
        <v>97.6875</v>
      </c>
      <c r="L896">
        <f t="shared" si="107"/>
        <v>98.557500000000005</v>
      </c>
      <c r="M896">
        <f t="shared" si="108"/>
        <v>0.87000000000000455</v>
      </c>
      <c r="N896">
        <f t="shared" si="109"/>
        <v>96.382499999999993</v>
      </c>
      <c r="O896">
        <f t="shared" si="110"/>
        <v>99.862500000000011</v>
      </c>
      <c r="P896" t="str">
        <f t="shared" si="111"/>
        <v/>
      </c>
    </row>
    <row r="897" spans="1:16">
      <c r="A897" s="21" t="s">
        <v>25</v>
      </c>
      <c r="B897" s="21" t="s">
        <v>89</v>
      </c>
      <c r="C897" s="21" t="s">
        <v>90</v>
      </c>
      <c r="D897" s="22">
        <v>41241</v>
      </c>
      <c r="E897" s="21">
        <v>103.06</v>
      </c>
      <c r="F897" s="21" t="s">
        <v>136</v>
      </c>
      <c r="G897" s="21">
        <v>4.9800000000000004</v>
      </c>
      <c r="H897" s="21">
        <v>98.08</v>
      </c>
      <c r="I897">
        <f t="shared" si="104"/>
        <v>4.5024999999999995</v>
      </c>
      <c r="J897">
        <f t="shared" si="105"/>
        <v>5.3724999999999996</v>
      </c>
      <c r="K897">
        <f t="shared" si="106"/>
        <v>97.6875</v>
      </c>
      <c r="L897">
        <f t="shared" si="107"/>
        <v>98.557500000000005</v>
      </c>
      <c r="M897">
        <f t="shared" si="108"/>
        <v>0.87000000000000455</v>
      </c>
      <c r="N897">
        <f t="shared" si="109"/>
        <v>96.382499999999993</v>
      </c>
      <c r="O897">
        <f t="shared" si="110"/>
        <v>99.862500000000011</v>
      </c>
      <c r="P897" t="str">
        <f t="shared" si="111"/>
        <v/>
      </c>
    </row>
    <row r="898" spans="1:16">
      <c r="A898" s="21" t="s">
        <v>25</v>
      </c>
      <c r="B898" s="21" t="s">
        <v>89</v>
      </c>
      <c r="C898" s="21" t="s">
        <v>90</v>
      </c>
      <c r="D898" s="22">
        <v>41264</v>
      </c>
      <c r="E898" s="21">
        <v>103.06</v>
      </c>
      <c r="F898" s="21" t="s">
        <v>136</v>
      </c>
      <c r="G898" s="21">
        <v>5.25</v>
      </c>
      <c r="H898" s="21">
        <v>97.81</v>
      </c>
      <c r="I898">
        <f t="shared" si="104"/>
        <v>4.5024999999999995</v>
      </c>
      <c r="J898">
        <f t="shared" si="105"/>
        <v>5.3724999999999996</v>
      </c>
      <c r="K898">
        <f t="shared" si="106"/>
        <v>97.6875</v>
      </c>
      <c r="L898">
        <f t="shared" si="107"/>
        <v>98.557500000000005</v>
      </c>
      <c r="M898">
        <f t="shared" si="108"/>
        <v>0.87000000000000455</v>
      </c>
      <c r="N898">
        <f t="shared" si="109"/>
        <v>96.382499999999993</v>
      </c>
      <c r="O898">
        <f t="shared" si="110"/>
        <v>99.862500000000011</v>
      </c>
      <c r="P898" t="str">
        <f t="shared" si="111"/>
        <v/>
      </c>
    </row>
    <row r="899" spans="1:16">
      <c r="A899" s="21" t="s">
        <v>25</v>
      </c>
      <c r="B899" s="21" t="s">
        <v>89</v>
      </c>
      <c r="C899" s="21" t="s">
        <v>90</v>
      </c>
      <c r="D899" s="22">
        <v>41290</v>
      </c>
      <c r="E899" s="21">
        <v>103.06</v>
      </c>
      <c r="F899" s="21" t="s">
        <v>136</v>
      </c>
      <c r="G899" s="21">
        <v>5.45</v>
      </c>
      <c r="H899" s="21">
        <v>97.61</v>
      </c>
      <c r="I899">
        <f t="shared" ref="I899:I962" si="112">VLOOKUP($C899,$U$1:$Y$42,2,FALSE)</f>
        <v>4.5024999999999995</v>
      </c>
      <c r="J899">
        <f t="shared" ref="J899:J962" si="113">VLOOKUP($C899,$U$1:$Y$42,3,FALSE)</f>
        <v>5.3724999999999996</v>
      </c>
      <c r="K899">
        <f t="shared" ref="K899:K962" si="114">VLOOKUP($C899,$U$1:$Y$42,4,FALSE)</f>
        <v>97.6875</v>
      </c>
      <c r="L899">
        <f t="shared" ref="L899:L962" si="115">VLOOKUP($C899,$U$1:$Y$42,5,FALSE)</f>
        <v>98.557500000000005</v>
      </c>
      <c r="M899">
        <f t="shared" ref="M899:M962" si="116">L899-K899</f>
        <v>0.87000000000000455</v>
      </c>
      <c r="N899">
        <f t="shared" ref="N899:N962" si="117">K899-M899*1.5</f>
        <v>96.382499999999993</v>
      </c>
      <c r="O899">
        <f t="shared" ref="O899:O962" si="118">L899+M899*1.5</f>
        <v>99.862500000000011</v>
      </c>
      <c r="P899" t="str">
        <f t="shared" ref="P899:P962" si="119">IF(OR(H899&lt;N899,H899&gt;O899), "OUTLIER", "")</f>
        <v/>
      </c>
    </row>
    <row r="900" spans="1:16">
      <c r="A900" s="21" t="s">
        <v>25</v>
      </c>
      <c r="B900" s="21" t="s">
        <v>89</v>
      </c>
      <c r="C900" s="21" t="s">
        <v>90</v>
      </c>
      <c r="D900" s="22">
        <v>41318</v>
      </c>
      <c r="E900" s="21">
        <v>103.06</v>
      </c>
      <c r="F900" s="21" t="s">
        <v>136</v>
      </c>
      <c r="G900" s="21">
        <v>5.7</v>
      </c>
      <c r="H900" s="21">
        <v>97.36</v>
      </c>
      <c r="I900">
        <f t="shared" si="112"/>
        <v>4.5024999999999995</v>
      </c>
      <c r="J900">
        <f t="shared" si="113"/>
        <v>5.3724999999999996</v>
      </c>
      <c r="K900">
        <f t="shared" si="114"/>
        <v>97.6875</v>
      </c>
      <c r="L900">
        <f t="shared" si="115"/>
        <v>98.557500000000005</v>
      </c>
      <c r="M900">
        <f t="shared" si="116"/>
        <v>0.87000000000000455</v>
      </c>
      <c r="N900">
        <f t="shared" si="117"/>
        <v>96.382499999999993</v>
      </c>
      <c r="O900">
        <f t="shared" si="118"/>
        <v>99.862500000000011</v>
      </c>
      <c r="P900" t="str">
        <f t="shared" si="119"/>
        <v/>
      </c>
    </row>
    <row r="901" spans="1:16">
      <c r="A901" s="21" t="s">
        <v>25</v>
      </c>
      <c r="B901" s="21" t="s">
        <v>89</v>
      </c>
      <c r="C901" s="21" t="s">
        <v>90</v>
      </c>
      <c r="D901" s="22">
        <v>41347</v>
      </c>
      <c r="E901" s="21">
        <v>103.06</v>
      </c>
      <c r="F901" s="21" t="s">
        <v>136</v>
      </c>
      <c r="G901" s="21">
        <v>5.89</v>
      </c>
      <c r="H901" s="21">
        <v>97.17</v>
      </c>
      <c r="I901">
        <f t="shared" si="112"/>
        <v>4.5024999999999995</v>
      </c>
      <c r="J901">
        <f t="shared" si="113"/>
        <v>5.3724999999999996</v>
      </c>
      <c r="K901">
        <f t="shared" si="114"/>
        <v>97.6875</v>
      </c>
      <c r="L901">
        <f t="shared" si="115"/>
        <v>98.557500000000005</v>
      </c>
      <c r="M901">
        <f t="shared" si="116"/>
        <v>0.87000000000000455</v>
      </c>
      <c r="N901">
        <f t="shared" si="117"/>
        <v>96.382499999999993</v>
      </c>
      <c r="O901">
        <f t="shared" si="118"/>
        <v>99.862500000000011</v>
      </c>
      <c r="P901" t="str">
        <f t="shared" si="119"/>
        <v/>
      </c>
    </row>
    <row r="902" spans="1:16">
      <c r="A902" s="21" t="s">
        <v>25</v>
      </c>
      <c r="B902" s="21" t="s">
        <v>89</v>
      </c>
      <c r="C902" s="21" t="s">
        <v>90</v>
      </c>
      <c r="D902" s="22">
        <v>41386</v>
      </c>
      <c r="E902" s="21">
        <v>103.06</v>
      </c>
      <c r="F902" s="21" t="s">
        <v>136</v>
      </c>
      <c r="G902" s="21">
        <v>5.9</v>
      </c>
      <c r="H902" s="21">
        <v>97.16</v>
      </c>
      <c r="I902">
        <f t="shared" si="112"/>
        <v>4.5024999999999995</v>
      </c>
      <c r="J902">
        <f t="shared" si="113"/>
        <v>5.3724999999999996</v>
      </c>
      <c r="K902">
        <f t="shared" si="114"/>
        <v>97.6875</v>
      </c>
      <c r="L902">
        <f t="shared" si="115"/>
        <v>98.557500000000005</v>
      </c>
      <c r="M902">
        <f t="shared" si="116"/>
        <v>0.87000000000000455</v>
      </c>
      <c r="N902">
        <f t="shared" si="117"/>
        <v>96.382499999999993</v>
      </c>
      <c r="O902">
        <f t="shared" si="118"/>
        <v>99.862500000000011</v>
      </c>
      <c r="P902" t="str">
        <f t="shared" si="119"/>
        <v/>
      </c>
    </row>
    <row r="903" spans="1:16">
      <c r="A903" s="21" t="s">
        <v>25</v>
      </c>
      <c r="B903" s="21" t="s">
        <v>89</v>
      </c>
      <c r="C903" s="21" t="s">
        <v>90</v>
      </c>
      <c r="D903" s="22">
        <v>41407</v>
      </c>
      <c r="E903" s="21">
        <v>103.06</v>
      </c>
      <c r="F903" s="21" t="s">
        <v>136</v>
      </c>
      <c r="G903" s="21">
        <v>6</v>
      </c>
      <c r="H903" s="21">
        <v>97.06</v>
      </c>
      <c r="I903">
        <f t="shared" si="112"/>
        <v>4.5024999999999995</v>
      </c>
      <c r="J903">
        <f t="shared" si="113"/>
        <v>5.3724999999999996</v>
      </c>
      <c r="K903">
        <f t="shared" si="114"/>
        <v>97.6875</v>
      </c>
      <c r="L903">
        <f t="shared" si="115"/>
        <v>98.557500000000005</v>
      </c>
      <c r="M903">
        <f t="shared" si="116"/>
        <v>0.87000000000000455</v>
      </c>
      <c r="N903">
        <f t="shared" si="117"/>
        <v>96.382499999999993</v>
      </c>
      <c r="O903">
        <f t="shared" si="118"/>
        <v>99.862500000000011</v>
      </c>
      <c r="P903" t="str">
        <f t="shared" si="119"/>
        <v/>
      </c>
    </row>
    <row r="904" spans="1:16">
      <c r="A904" s="21" t="s">
        <v>25</v>
      </c>
      <c r="B904" s="21" t="s">
        <v>89</v>
      </c>
      <c r="C904" s="21" t="s">
        <v>90</v>
      </c>
      <c r="D904" s="22">
        <v>41431</v>
      </c>
      <c r="E904" s="21">
        <v>103.06</v>
      </c>
      <c r="F904" s="21" t="s">
        <v>136</v>
      </c>
      <c r="G904" s="21">
        <v>5.04</v>
      </c>
      <c r="H904" s="21">
        <v>98.02</v>
      </c>
      <c r="I904">
        <f t="shared" si="112"/>
        <v>4.5024999999999995</v>
      </c>
      <c r="J904">
        <f t="shared" si="113"/>
        <v>5.3724999999999996</v>
      </c>
      <c r="K904">
        <f t="shared" si="114"/>
        <v>97.6875</v>
      </c>
      <c r="L904">
        <f t="shared" si="115"/>
        <v>98.557500000000005</v>
      </c>
      <c r="M904">
        <f t="shared" si="116"/>
        <v>0.87000000000000455</v>
      </c>
      <c r="N904">
        <f t="shared" si="117"/>
        <v>96.382499999999993</v>
      </c>
      <c r="O904">
        <f t="shared" si="118"/>
        <v>99.862500000000011</v>
      </c>
      <c r="P904" t="str">
        <f t="shared" si="119"/>
        <v/>
      </c>
    </row>
    <row r="905" spans="1:16">
      <c r="A905" s="21" t="s">
        <v>25</v>
      </c>
      <c r="B905" s="21" t="s">
        <v>89</v>
      </c>
      <c r="C905" s="21" t="s">
        <v>90</v>
      </c>
      <c r="D905" s="22">
        <v>41470</v>
      </c>
      <c r="E905" s="21">
        <v>103.06</v>
      </c>
      <c r="F905" s="21" t="s">
        <v>136</v>
      </c>
      <c r="G905" s="21">
        <v>5.25</v>
      </c>
      <c r="H905" s="21">
        <v>97.81</v>
      </c>
      <c r="I905">
        <f t="shared" si="112"/>
        <v>4.5024999999999995</v>
      </c>
      <c r="J905">
        <f t="shared" si="113"/>
        <v>5.3724999999999996</v>
      </c>
      <c r="K905">
        <f t="shared" si="114"/>
        <v>97.6875</v>
      </c>
      <c r="L905">
        <f t="shared" si="115"/>
        <v>98.557500000000005</v>
      </c>
      <c r="M905">
        <f t="shared" si="116"/>
        <v>0.87000000000000455</v>
      </c>
      <c r="N905">
        <f t="shared" si="117"/>
        <v>96.382499999999993</v>
      </c>
      <c r="O905">
        <f t="shared" si="118"/>
        <v>99.862500000000011</v>
      </c>
      <c r="P905" t="str">
        <f t="shared" si="119"/>
        <v/>
      </c>
    </row>
    <row r="906" spans="1:16">
      <c r="A906" s="21" t="s">
        <v>25</v>
      </c>
      <c r="B906" s="21" t="s">
        <v>89</v>
      </c>
      <c r="C906" s="21" t="s">
        <v>90</v>
      </c>
      <c r="D906" s="22">
        <v>41492</v>
      </c>
      <c r="E906" s="21">
        <v>103.06</v>
      </c>
      <c r="F906" s="21" t="s">
        <v>136</v>
      </c>
      <c r="G906" s="21">
        <v>4.1900000000000004</v>
      </c>
      <c r="H906" s="21">
        <v>98.87</v>
      </c>
      <c r="I906">
        <f t="shared" si="112"/>
        <v>4.5024999999999995</v>
      </c>
      <c r="J906">
        <f t="shared" si="113"/>
        <v>5.3724999999999996</v>
      </c>
      <c r="K906">
        <f t="shared" si="114"/>
        <v>97.6875</v>
      </c>
      <c r="L906">
        <f t="shared" si="115"/>
        <v>98.557500000000005</v>
      </c>
      <c r="M906">
        <f t="shared" si="116"/>
        <v>0.87000000000000455</v>
      </c>
      <c r="N906">
        <f t="shared" si="117"/>
        <v>96.382499999999993</v>
      </c>
      <c r="O906">
        <f t="shared" si="118"/>
        <v>99.862500000000011</v>
      </c>
      <c r="P906" t="str">
        <f t="shared" si="119"/>
        <v/>
      </c>
    </row>
    <row r="907" spans="1:16">
      <c r="A907" s="21" t="s">
        <v>25</v>
      </c>
      <c r="B907" s="21" t="s">
        <v>89</v>
      </c>
      <c r="C907" s="21" t="s">
        <v>90</v>
      </c>
      <c r="D907" s="22">
        <v>41543</v>
      </c>
      <c r="E907" s="21">
        <v>103.06</v>
      </c>
      <c r="F907" s="21" t="s">
        <v>136</v>
      </c>
      <c r="G907" s="21">
        <v>4.4000000000000004</v>
      </c>
      <c r="H907" s="21">
        <v>98.66</v>
      </c>
      <c r="I907">
        <f t="shared" si="112"/>
        <v>4.5024999999999995</v>
      </c>
      <c r="J907">
        <f t="shared" si="113"/>
        <v>5.3724999999999996</v>
      </c>
      <c r="K907">
        <f t="shared" si="114"/>
        <v>97.6875</v>
      </c>
      <c r="L907">
        <f t="shared" si="115"/>
        <v>98.557500000000005</v>
      </c>
      <c r="M907">
        <f t="shared" si="116"/>
        <v>0.87000000000000455</v>
      </c>
      <c r="N907">
        <f t="shared" si="117"/>
        <v>96.382499999999993</v>
      </c>
      <c r="O907">
        <f t="shared" si="118"/>
        <v>99.862500000000011</v>
      </c>
      <c r="P907" t="str">
        <f t="shared" si="119"/>
        <v/>
      </c>
    </row>
    <row r="908" spans="1:16">
      <c r="A908" s="21" t="s">
        <v>25</v>
      </c>
      <c r="B908" s="21" t="s">
        <v>89</v>
      </c>
      <c r="C908" s="21" t="s">
        <v>90</v>
      </c>
      <c r="D908" s="22">
        <v>41562</v>
      </c>
      <c r="E908" s="21">
        <v>103.06</v>
      </c>
      <c r="F908" s="21" t="s">
        <v>136</v>
      </c>
      <c r="G908" s="21">
        <v>4.62</v>
      </c>
      <c r="H908" s="21">
        <v>98.44</v>
      </c>
      <c r="I908">
        <f t="shared" si="112"/>
        <v>4.5024999999999995</v>
      </c>
      <c r="J908">
        <f t="shared" si="113"/>
        <v>5.3724999999999996</v>
      </c>
      <c r="K908">
        <f t="shared" si="114"/>
        <v>97.6875</v>
      </c>
      <c r="L908">
        <f t="shared" si="115"/>
        <v>98.557500000000005</v>
      </c>
      <c r="M908">
        <f t="shared" si="116"/>
        <v>0.87000000000000455</v>
      </c>
      <c r="N908">
        <f t="shared" si="117"/>
        <v>96.382499999999993</v>
      </c>
      <c r="O908">
        <f t="shared" si="118"/>
        <v>99.862500000000011</v>
      </c>
      <c r="P908" t="str">
        <f t="shared" si="119"/>
        <v/>
      </c>
    </row>
    <row r="909" spans="1:16">
      <c r="A909" s="21" t="s">
        <v>25</v>
      </c>
      <c r="B909" s="21" t="s">
        <v>89</v>
      </c>
      <c r="C909" s="21" t="s">
        <v>90</v>
      </c>
      <c r="D909" s="22">
        <v>41590</v>
      </c>
      <c r="E909" s="21">
        <v>103.06</v>
      </c>
      <c r="F909" s="21" t="s">
        <v>136</v>
      </c>
      <c r="G909" s="21">
        <v>5.4</v>
      </c>
      <c r="H909" s="21">
        <v>97.66</v>
      </c>
      <c r="I909">
        <f t="shared" si="112"/>
        <v>4.5024999999999995</v>
      </c>
      <c r="J909">
        <f t="shared" si="113"/>
        <v>5.3724999999999996</v>
      </c>
      <c r="K909">
        <f t="shared" si="114"/>
        <v>97.6875</v>
      </c>
      <c r="L909">
        <f t="shared" si="115"/>
        <v>98.557500000000005</v>
      </c>
      <c r="M909">
        <f t="shared" si="116"/>
        <v>0.87000000000000455</v>
      </c>
      <c r="N909">
        <f t="shared" si="117"/>
        <v>96.382499999999993</v>
      </c>
      <c r="O909">
        <f t="shared" si="118"/>
        <v>99.862500000000011</v>
      </c>
      <c r="P909" t="str">
        <f t="shared" si="119"/>
        <v/>
      </c>
    </row>
    <row r="910" spans="1:16">
      <c r="A910" s="21" t="s">
        <v>25</v>
      </c>
      <c r="B910" s="21" t="s">
        <v>89</v>
      </c>
      <c r="C910" s="21" t="s">
        <v>90</v>
      </c>
      <c r="D910" s="22">
        <v>41611</v>
      </c>
      <c r="E910" s="21">
        <v>103.06</v>
      </c>
      <c r="F910" s="21" t="s">
        <v>136</v>
      </c>
      <c r="G910" s="21">
        <v>5.18</v>
      </c>
      <c r="H910" s="21">
        <v>97.88</v>
      </c>
      <c r="I910">
        <f t="shared" si="112"/>
        <v>4.5024999999999995</v>
      </c>
      <c r="J910">
        <f t="shared" si="113"/>
        <v>5.3724999999999996</v>
      </c>
      <c r="K910">
        <f t="shared" si="114"/>
        <v>97.6875</v>
      </c>
      <c r="L910">
        <f t="shared" si="115"/>
        <v>98.557500000000005</v>
      </c>
      <c r="M910">
        <f t="shared" si="116"/>
        <v>0.87000000000000455</v>
      </c>
      <c r="N910">
        <f t="shared" si="117"/>
        <v>96.382499999999993</v>
      </c>
      <c r="O910">
        <f t="shared" si="118"/>
        <v>99.862500000000011</v>
      </c>
      <c r="P910" t="str">
        <f t="shared" si="119"/>
        <v/>
      </c>
    </row>
    <row r="911" spans="1:16">
      <c r="A911" s="21" t="s">
        <v>25</v>
      </c>
      <c r="B911" s="21" t="s">
        <v>89</v>
      </c>
      <c r="C911" s="21" t="s">
        <v>90</v>
      </c>
      <c r="D911" s="22">
        <v>41653</v>
      </c>
      <c r="E911" s="21">
        <v>103.06</v>
      </c>
      <c r="F911" s="21" t="s">
        <v>136</v>
      </c>
      <c r="G911" s="21">
        <v>5.41</v>
      </c>
      <c r="H911" s="21">
        <v>97.65</v>
      </c>
      <c r="I911">
        <f t="shared" si="112"/>
        <v>4.5024999999999995</v>
      </c>
      <c r="J911">
        <f t="shared" si="113"/>
        <v>5.3724999999999996</v>
      </c>
      <c r="K911">
        <f t="shared" si="114"/>
        <v>97.6875</v>
      </c>
      <c r="L911">
        <f t="shared" si="115"/>
        <v>98.557500000000005</v>
      </c>
      <c r="M911">
        <f t="shared" si="116"/>
        <v>0.87000000000000455</v>
      </c>
      <c r="N911">
        <f t="shared" si="117"/>
        <v>96.382499999999993</v>
      </c>
      <c r="O911">
        <f t="shared" si="118"/>
        <v>99.862500000000011</v>
      </c>
      <c r="P911" t="str">
        <f t="shared" si="119"/>
        <v/>
      </c>
    </row>
    <row r="912" spans="1:16">
      <c r="A912" s="21" t="s">
        <v>25</v>
      </c>
      <c r="B912" s="21" t="s">
        <v>89</v>
      </c>
      <c r="C912" s="21" t="s">
        <v>90</v>
      </c>
      <c r="D912" s="22">
        <v>41689</v>
      </c>
      <c r="E912" s="21">
        <v>103.06</v>
      </c>
      <c r="F912" s="21" t="s">
        <v>136</v>
      </c>
      <c r="G912" s="21">
        <v>5.38</v>
      </c>
      <c r="H912" s="21">
        <v>97.68</v>
      </c>
      <c r="I912">
        <f t="shared" si="112"/>
        <v>4.5024999999999995</v>
      </c>
      <c r="J912">
        <f t="shared" si="113"/>
        <v>5.3724999999999996</v>
      </c>
      <c r="K912">
        <f t="shared" si="114"/>
        <v>97.6875</v>
      </c>
      <c r="L912">
        <f t="shared" si="115"/>
        <v>98.557500000000005</v>
      </c>
      <c r="M912">
        <f t="shared" si="116"/>
        <v>0.87000000000000455</v>
      </c>
      <c r="N912">
        <f t="shared" si="117"/>
        <v>96.382499999999993</v>
      </c>
      <c r="O912">
        <f t="shared" si="118"/>
        <v>99.862500000000011</v>
      </c>
      <c r="P912" t="str">
        <f t="shared" si="119"/>
        <v/>
      </c>
    </row>
    <row r="913" spans="1:16">
      <c r="A913" s="21" t="s">
        <v>25</v>
      </c>
      <c r="B913" s="21" t="s">
        <v>89</v>
      </c>
      <c r="C913" s="21" t="s">
        <v>90</v>
      </c>
      <c r="D913" s="22">
        <v>41704</v>
      </c>
      <c r="E913" s="21">
        <v>103.06</v>
      </c>
      <c r="F913" s="21" t="s">
        <v>136</v>
      </c>
      <c r="G913" s="21">
        <v>5.23</v>
      </c>
      <c r="H913" s="21">
        <v>97.83</v>
      </c>
      <c r="I913">
        <f t="shared" si="112"/>
        <v>4.5024999999999995</v>
      </c>
      <c r="J913">
        <f t="shared" si="113"/>
        <v>5.3724999999999996</v>
      </c>
      <c r="K913">
        <f t="shared" si="114"/>
        <v>97.6875</v>
      </c>
      <c r="L913">
        <f t="shared" si="115"/>
        <v>98.557500000000005</v>
      </c>
      <c r="M913">
        <f t="shared" si="116"/>
        <v>0.87000000000000455</v>
      </c>
      <c r="N913">
        <f t="shared" si="117"/>
        <v>96.382499999999993</v>
      </c>
      <c r="O913">
        <f t="shared" si="118"/>
        <v>99.862500000000011</v>
      </c>
      <c r="P913" t="str">
        <f t="shared" si="119"/>
        <v/>
      </c>
    </row>
    <row r="914" spans="1:16">
      <c r="A914" s="21" t="s">
        <v>25</v>
      </c>
      <c r="B914" s="21" t="s">
        <v>89</v>
      </c>
      <c r="C914" s="21" t="s">
        <v>90</v>
      </c>
      <c r="D914" s="22">
        <v>41731</v>
      </c>
      <c r="E914" s="21">
        <v>103.06</v>
      </c>
      <c r="F914" s="21" t="s">
        <v>136</v>
      </c>
      <c r="G914" s="21">
        <v>5.4</v>
      </c>
      <c r="H914" s="21">
        <v>97.66</v>
      </c>
      <c r="I914">
        <f t="shared" si="112"/>
        <v>4.5024999999999995</v>
      </c>
      <c r="J914">
        <f t="shared" si="113"/>
        <v>5.3724999999999996</v>
      </c>
      <c r="K914">
        <f t="shared" si="114"/>
        <v>97.6875</v>
      </c>
      <c r="L914">
        <f t="shared" si="115"/>
        <v>98.557500000000005</v>
      </c>
      <c r="M914">
        <f t="shared" si="116"/>
        <v>0.87000000000000455</v>
      </c>
      <c r="N914">
        <f t="shared" si="117"/>
        <v>96.382499999999993</v>
      </c>
      <c r="O914">
        <f t="shared" si="118"/>
        <v>99.862500000000011</v>
      </c>
      <c r="P914" t="str">
        <f t="shared" si="119"/>
        <v/>
      </c>
    </row>
    <row r="915" spans="1:16">
      <c r="A915" s="21" t="s">
        <v>25</v>
      </c>
      <c r="B915" s="21" t="s">
        <v>89</v>
      </c>
      <c r="C915" s="21" t="s">
        <v>90</v>
      </c>
      <c r="D915" s="22">
        <v>41774</v>
      </c>
      <c r="E915" s="21">
        <v>103.06</v>
      </c>
      <c r="F915" s="21" t="s">
        <v>136</v>
      </c>
      <c r="G915" s="21">
        <v>5.55</v>
      </c>
      <c r="H915" s="21">
        <v>97.51</v>
      </c>
      <c r="I915">
        <f t="shared" si="112"/>
        <v>4.5024999999999995</v>
      </c>
      <c r="J915">
        <f t="shared" si="113"/>
        <v>5.3724999999999996</v>
      </c>
      <c r="K915">
        <f t="shared" si="114"/>
        <v>97.6875</v>
      </c>
      <c r="L915">
        <f t="shared" si="115"/>
        <v>98.557500000000005</v>
      </c>
      <c r="M915">
        <f t="shared" si="116"/>
        <v>0.87000000000000455</v>
      </c>
      <c r="N915">
        <f t="shared" si="117"/>
        <v>96.382499999999993</v>
      </c>
      <c r="O915">
        <f t="shared" si="118"/>
        <v>99.862500000000011</v>
      </c>
      <c r="P915" t="str">
        <f t="shared" si="119"/>
        <v/>
      </c>
    </row>
    <row r="916" spans="1:16">
      <c r="A916" s="21" t="s">
        <v>25</v>
      </c>
      <c r="B916" s="21" t="s">
        <v>89</v>
      </c>
      <c r="C916" s="21" t="s">
        <v>90</v>
      </c>
      <c r="D916" s="22">
        <v>41802</v>
      </c>
      <c r="E916" s="21">
        <v>103.06</v>
      </c>
      <c r="F916" s="21" t="s">
        <v>136</v>
      </c>
      <c r="G916" s="21">
        <v>4.66</v>
      </c>
      <c r="H916" s="21">
        <v>98.4</v>
      </c>
      <c r="I916">
        <f t="shared" si="112"/>
        <v>4.5024999999999995</v>
      </c>
      <c r="J916">
        <f t="shared" si="113"/>
        <v>5.3724999999999996</v>
      </c>
      <c r="K916">
        <f t="shared" si="114"/>
        <v>97.6875</v>
      </c>
      <c r="L916">
        <f t="shared" si="115"/>
        <v>98.557500000000005</v>
      </c>
      <c r="M916">
        <f t="shared" si="116"/>
        <v>0.87000000000000455</v>
      </c>
      <c r="N916">
        <f t="shared" si="117"/>
        <v>96.382499999999993</v>
      </c>
      <c r="O916">
        <f t="shared" si="118"/>
        <v>99.862500000000011</v>
      </c>
      <c r="P916" t="str">
        <f t="shared" si="119"/>
        <v/>
      </c>
    </row>
    <row r="917" spans="1:16">
      <c r="A917" s="21" t="s">
        <v>25</v>
      </c>
      <c r="B917" s="21" t="s">
        <v>89</v>
      </c>
      <c r="C917" s="21" t="s">
        <v>90</v>
      </c>
      <c r="D917" s="22">
        <v>41829</v>
      </c>
      <c r="E917" s="21">
        <v>103.06</v>
      </c>
      <c r="F917" s="21" t="s">
        <v>136</v>
      </c>
      <c r="G917" s="21">
        <v>4.16</v>
      </c>
      <c r="H917" s="21">
        <v>98.9</v>
      </c>
      <c r="I917">
        <f t="shared" si="112"/>
        <v>4.5024999999999995</v>
      </c>
      <c r="J917">
        <f t="shared" si="113"/>
        <v>5.3724999999999996</v>
      </c>
      <c r="K917">
        <f t="shared" si="114"/>
        <v>97.6875</v>
      </c>
      <c r="L917">
        <f t="shared" si="115"/>
        <v>98.557500000000005</v>
      </c>
      <c r="M917">
        <f t="shared" si="116"/>
        <v>0.87000000000000455</v>
      </c>
      <c r="N917">
        <f t="shared" si="117"/>
        <v>96.382499999999993</v>
      </c>
      <c r="O917">
        <f t="shared" si="118"/>
        <v>99.862500000000011</v>
      </c>
      <c r="P917" t="str">
        <f t="shared" si="119"/>
        <v/>
      </c>
    </row>
    <row r="918" spans="1:16">
      <c r="A918" s="21" t="s">
        <v>25</v>
      </c>
      <c r="B918" s="21" t="s">
        <v>89</v>
      </c>
      <c r="C918" s="21" t="s">
        <v>90</v>
      </c>
      <c r="D918" s="22">
        <v>41864</v>
      </c>
      <c r="E918" s="21">
        <v>103.06</v>
      </c>
      <c r="F918" s="21" t="s">
        <v>136</v>
      </c>
      <c r="G918" s="21">
        <v>3.97</v>
      </c>
      <c r="H918" s="21">
        <v>99.09</v>
      </c>
      <c r="I918">
        <f t="shared" si="112"/>
        <v>4.5024999999999995</v>
      </c>
      <c r="J918">
        <f t="shared" si="113"/>
        <v>5.3724999999999996</v>
      </c>
      <c r="K918">
        <f t="shared" si="114"/>
        <v>97.6875</v>
      </c>
      <c r="L918">
        <f t="shared" si="115"/>
        <v>98.557500000000005</v>
      </c>
      <c r="M918">
        <f t="shared" si="116"/>
        <v>0.87000000000000455</v>
      </c>
      <c r="N918">
        <f t="shared" si="117"/>
        <v>96.382499999999993</v>
      </c>
      <c r="O918">
        <f t="shared" si="118"/>
        <v>99.862500000000011</v>
      </c>
      <c r="P918" t="str">
        <f t="shared" si="119"/>
        <v/>
      </c>
    </row>
    <row r="919" spans="1:16">
      <c r="A919" s="21" t="s">
        <v>25</v>
      </c>
      <c r="B919" s="21" t="s">
        <v>89</v>
      </c>
      <c r="C919" s="21" t="s">
        <v>90</v>
      </c>
      <c r="D919" s="22">
        <v>41891</v>
      </c>
      <c r="E919" s="21">
        <v>103.06</v>
      </c>
      <c r="F919" s="21" t="s">
        <v>136</v>
      </c>
      <c r="G919" s="21">
        <v>4.04</v>
      </c>
      <c r="H919" s="21">
        <v>99.02</v>
      </c>
      <c r="I919">
        <f t="shared" si="112"/>
        <v>4.5024999999999995</v>
      </c>
      <c r="J919">
        <f t="shared" si="113"/>
        <v>5.3724999999999996</v>
      </c>
      <c r="K919">
        <f t="shared" si="114"/>
        <v>97.6875</v>
      </c>
      <c r="L919">
        <f t="shared" si="115"/>
        <v>98.557500000000005</v>
      </c>
      <c r="M919">
        <f t="shared" si="116"/>
        <v>0.87000000000000455</v>
      </c>
      <c r="N919">
        <f t="shared" si="117"/>
        <v>96.382499999999993</v>
      </c>
      <c r="O919">
        <f t="shared" si="118"/>
        <v>99.862500000000011</v>
      </c>
      <c r="P919" t="str">
        <f t="shared" si="119"/>
        <v/>
      </c>
    </row>
    <row r="920" spans="1:16">
      <c r="A920" s="21" t="s">
        <v>25</v>
      </c>
      <c r="B920" s="21" t="s">
        <v>89</v>
      </c>
      <c r="C920" s="21" t="s">
        <v>90</v>
      </c>
      <c r="D920" s="22">
        <v>41919</v>
      </c>
      <c r="E920" s="21">
        <v>103.06</v>
      </c>
      <c r="F920" s="21" t="s">
        <v>136</v>
      </c>
      <c r="G920" s="21">
        <v>4.28</v>
      </c>
      <c r="H920" s="21">
        <v>98.78</v>
      </c>
      <c r="I920">
        <f t="shared" si="112"/>
        <v>4.5024999999999995</v>
      </c>
      <c r="J920">
        <f t="shared" si="113"/>
        <v>5.3724999999999996</v>
      </c>
      <c r="K920">
        <f t="shared" si="114"/>
        <v>97.6875</v>
      </c>
      <c r="L920">
        <f t="shared" si="115"/>
        <v>98.557500000000005</v>
      </c>
      <c r="M920">
        <f t="shared" si="116"/>
        <v>0.87000000000000455</v>
      </c>
      <c r="N920">
        <f t="shared" si="117"/>
        <v>96.382499999999993</v>
      </c>
      <c r="O920">
        <f t="shared" si="118"/>
        <v>99.862500000000011</v>
      </c>
      <c r="P920" t="str">
        <f t="shared" si="119"/>
        <v/>
      </c>
    </row>
    <row r="921" spans="1:16">
      <c r="A921" s="21" t="s">
        <v>25</v>
      </c>
      <c r="B921" s="21" t="s">
        <v>89</v>
      </c>
      <c r="C921" s="21" t="s">
        <v>90</v>
      </c>
      <c r="D921" s="22">
        <v>41955</v>
      </c>
      <c r="E921" s="21">
        <v>103.06</v>
      </c>
      <c r="F921" s="21" t="s">
        <v>136</v>
      </c>
      <c r="G921" s="21">
        <v>4.8099999999999996</v>
      </c>
      <c r="H921" s="21">
        <v>98.25</v>
      </c>
      <c r="I921">
        <f t="shared" si="112"/>
        <v>4.5024999999999995</v>
      </c>
      <c r="J921">
        <f t="shared" si="113"/>
        <v>5.3724999999999996</v>
      </c>
      <c r="K921">
        <f t="shared" si="114"/>
        <v>97.6875</v>
      </c>
      <c r="L921">
        <f t="shared" si="115"/>
        <v>98.557500000000005</v>
      </c>
      <c r="M921">
        <f t="shared" si="116"/>
        <v>0.87000000000000455</v>
      </c>
      <c r="N921">
        <f t="shared" si="117"/>
        <v>96.382499999999993</v>
      </c>
      <c r="O921">
        <f t="shared" si="118"/>
        <v>99.862500000000011</v>
      </c>
      <c r="P921" t="str">
        <f t="shared" si="119"/>
        <v/>
      </c>
    </row>
    <row r="922" spans="1:16">
      <c r="A922" s="21" t="s">
        <v>25</v>
      </c>
      <c r="B922" s="21" t="s">
        <v>89</v>
      </c>
      <c r="C922" s="21" t="s">
        <v>90</v>
      </c>
      <c r="D922" s="22">
        <v>41983</v>
      </c>
      <c r="E922" s="21">
        <v>103.06</v>
      </c>
      <c r="F922" s="21" t="s">
        <v>136</v>
      </c>
      <c r="G922" s="21">
        <v>4.9000000000000004</v>
      </c>
      <c r="H922" s="21">
        <v>98.16</v>
      </c>
      <c r="I922">
        <f t="shared" si="112"/>
        <v>4.5024999999999995</v>
      </c>
      <c r="J922">
        <f t="shared" si="113"/>
        <v>5.3724999999999996</v>
      </c>
      <c r="K922">
        <f t="shared" si="114"/>
        <v>97.6875</v>
      </c>
      <c r="L922">
        <f t="shared" si="115"/>
        <v>98.557500000000005</v>
      </c>
      <c r="M922">
        <f t="shared" si="116"/>
        <v>0.87000000000000455</v>
      </c>
      <c r="N922">
        <f t="shared" si="117"/>
        <v>96.382499999999993</v>
      </c>
      <c r="O922">
        <f t="shared" si="118"/>
        <v>99.862500000000011</v>
      </c>
      <c r="P922" t="str">
        <f t="shared" si="119"/>
        <v/>
      </c>
    </row>
    <row r="923" spans="1:16">
      <c r="A923" s="21" t="s">
        <v>25</v>
      </c>
      <c r="B923" s="21" t="s">
        <v>89</v>
      </c>
      <c r="C923" s="21" t="s">
        <v>90</v>
      </c>
      <c r="D923" s="22">
        <v>42032</v>
      </c>
      <c r="E923" s="21">
        <v>103.06</v>
      </c>
      <c r="F923" s="21" t="s">
        <v>136</v>
      </c>
      <c r="G923" s="21">
        <v>5.34</v>
      </c>
      <c r="H923" s="21">
        <v>97.72</v>
      </c>
      <c r="I923">
        <f t="shared" si="112"/>
        <v>4.5024999999999995</v>
      </c>
      <c r="J923">
        <f t="shared" si="113"/>
        <v>5.3724999999999996</v>
      </c>
      <c r="K923">
        <f t="shared" si="114"/>
        <v>97.6875</v>
      </c>
      <c r="L923">
        <f t="shared" si="115"/>
        <v>98.557500000000005</v>
      </c>
      <c r="M923">
        <f t="shared" si="116"/>
        <v>0.87000000000000455</v>
      </c>
      <c r="N923">
        <f t="shared" si="117"/>
        <v>96.382499999999993</v>
      </c>
      <c r="O923">
        <f t="shared" si="118"/>
        <v>99.862500000000011</v>
      </c>
      <c r="P923" t="str">
        <f t="shared" si="119"/>
        <v/>
      </c>
    </row>
    <row r="924" spans="1:16">
      <c r="A924" s="21" t="s">
        <v>25</v>
      </c>
      <c r="B924" s="21" t="s">
        <v>89</v>
      </c>
      <c r="C924" s="21" t="s">
        <v>90</v>
      </c>
      <c r="D924" s="22">
        <v>42061</v>
      </c>
      <c r="E924" s="21">
        <v>103.06</v>
      </c>
      <c r="F924" s="21" t="s">
        <v>136</v>
      </c>
      <c r="G924" s="21">
        <v>5.42</v>
      </c>
      <c r="H924" s="21">
        <v>97.64</v>
      </c>
      <c r="I924">
        <f t="shared" si="112"/>
        <v>4.5024999999999995</v>
      </c>
      <c r="J924">
        <f t="shared" si="113"/>
        <v>5.3724999999999996</v>
      </c>
      <c r="K924">
        <f t="shared" si="114"/>
        <v>97.6875</v>
      </c>
      <c r="L924">
        <f t="shared" si="115"/>
        <v>98.557500000000005</v>
      </c>
      <c r="M924">
        <f t="shared" si="116"/>
        <v>0.87000000000000455</v>
      </c>
      <c r="N924">
        <f t="shared" si="117"/>
        <v>96.382499999999993</v>
      </c>
      <c r="O924">
        <f t="shared" si="118"/>
        <v>99.862500000000011</v>
      </c>
      <c r="P924" t="str">
        <f t="shared" si="119"/>
        <v/>
      </c>
    </row>
    <row r="925" spans="1:16">
      <c r="A925" s="21" t="s">
        <v>25</v>
      </c>
      <c r="B925" s="21" t="s">
        <v>89</v>
      </c>
      <c r="C925" s="21" t="s">
        <v>90</v>
      </c>
      <c r="D925" s="22">
        <v>42089</v>
      </c>
      <c r="E925" s="21">
        <v>103.06</v>
      </c>
      <c r="F925" s="21" t="s">
        <v>136</v>
      </c>
      <c r="G925" s="21">
        <v>5.64</v>
      </c>
      <c r="H925" s="21">
        <v>97.42</v>
      </c>
      <c r="I925">
        <f t="shared" si="112"/>
        <v>4.5024999999999995</v>
      </c>
      <c r="J925">
        <f t="shared" si="113"/>
        <v>5.3724999999999996</v>
      </c>
      <c r="K925">
        <f t="shared" si="114"/>
        <v>97.6875</v>
      </c>
      <c r="L925">
        <f t="shared" si="115"/>
        <v>98.557500000000005</v>
      </c>
      <c r="M925">
        <f t="shared" si="116"/>
        <v>0.87000000000000455</v>
      </c>
      <c r="N925">
        <f t="shared" si="117"/>
        <v>96.382499999999993</v>
      </c>
      <c r="O925">
        <f t="shared" si="118"/>
        <v>99.862500000000011</v>
      </c>
      <c r="P925" t="str">
        <f t="shared" si="119"/>
        <v/>
      </c>
    </row>
    <row r="926" spans="1:16">
      <c r="A926" s="21" t="s">
        <v>25</v>
      </c>
      <c r="B926" s="21" t="s">
        <v>89</v>
      </c>
      <c r="C926" s="21" t="s">
        <v>90</v>
      </c>
      <c r="D926" s="22">
        <v>42116</v>
      </c>
      <c r="E926" s="21">
        <v>103.06</v>
      </c>
      <c r="F926" s="21" t="s">
        <v>136</v>
      </c>
      <c r="G926" s="21">
        <v>5.84</v>
      </c>
      <c r="H926" s="21">
        <v>97.22</v>
      </c>
      <c r="I926">
        <f t="shared" si="112"/>
        <v>4.5024999999999995</v>
      </c>
      <c r="J926">
        <f t="shared" si="113"/>
        <v>5.3724999999999996</v>
      </c>
      <c r="K926">
        <f t="shared" si="114"/>
        <v>97.6875</v>
      </c>
      <c r="L926">
        <f t="shared" si="115"/>
        <v>98.557500000000005</v>
      </c>
      <c r="M926">
        <f t="shared" si="116"/>
        <v>0.87000000000000455</v>
      </c>
      <c r="N926">
        <f t="shared" si="117"/>
        <v>96.382499999999993</v>
      </c>
      <c r="O926">
        <f t="shared" si="118"/>
        <v>99.862500000000011</v>
      </c>
      <c r="P926" t="str">
        <f t="shared" si="119"/>
        <v/>
      </c>
    </row>
    <row r="927" spans="1:16">
      <c r="A927" s="21" t="s">
        <v>25</v>
      </c>
      <c r="B927" s="21" t="s">
        <v>89</v>
      </c>
      <c r="C927" s="21" t="s">
        <v>90</v>
      </c>
      <c r="D927" s="22">
        <v>42143</v>
      </c>
      <c r="E927" s="21">
        <v>103.06</v>
      </c>
      <c r="F927" s="21" t="s">
        <v>136</v>
      </c>
      <c r="G927" s="21">
        <v>5.9</v>
      </c>
      <c r="H927" s="21">
        <v>97.16</v>
      </c>
      <c r="I927">
        <f t="shared" si="112"/>
        <v>4.5024999999999995</v>
      </c>
      <c r="J927">
        <f t="shared" si="113"/>
        <v>5.3724999999999996</v>
      </c>
      <c r="K927">
        <f t="shared" si="114"/>
        <v>97.6875</v>
      </c>
      <c r="L927">
        <f t="shared" si="115"/>
        <v>98.557500000000005</v>
      </c>
      <c r="M927">
        <f t="shared" si="116"/>
        <v>0.87000000000000455</v>
      </c>
      <c r="N927">
        <f t="shared" si="117"/>
        <v>96.382499999999993</v>
      </c>
      <c r="O927">
        <f t="shared" si="118"/>
        <v>99.862500000000011</v>
      </c>
      <c r="P927" t="str">
        <f t="shared" si="119"/>
        <v/>
      </c>
    </row>
    <row r="928" spans="1:16">
      <c r="A928" s="21" t="s">
        <v>25</v>
      </c>
      <c r="B928" s="21" t="s">
        <v>89</v>
      </c>
      <c r="C928" s="21" t="s">
        <v>90</v>
      </c>
      <c r="D928" s="22">
        <v>42178</v>
      </c>
      <c r="E928" s="21">
        <v>103.06</v>
      </c>
      <c r="F928" s="21" t="s">
        <v>136</v>
      </c>
      <c r="G928" s="21">
        <v>4.82</v>
      </c>
      <c r="H928" s="21">
        <v>98.24</v>
      </c>
      <c r="I928">
        <f t="shared" si="112"/>
        <v>4.5024999999999995</v>
      </c>
      <c r="J928">
        <f t="shared" si="113"/>
        <v>5.3724999999999996</v>
      </c>
      <c r="K928">
        <f t="shared" si="114"/>
        <v>97.6875</v>
      </c>
      <c r="L928">
        <f t="shared" si="115"/>
        <v>98.557500000000005</v>
      </c>
      <c r="M928">
        <f t="shared" si="116"/>
        <v>0.87000000000000455</v>
      </c>
      <c r="N928">
        <f t="shared" si="117"/>
        <v>96.382499999999993</v>
      </c>
      <c r="O928">
        <f t="shared" si="118"/>
        <v>99.862500000000011</v>
      </c>
      <c r="P928" t="str">
        <f t="shared" si="119"/>
        <v/>
      </c>
    </row>
    <row r="929" spans="1:16">
      <c r="A929" s="21" t="s">
        <v>25</v>
      </c>
      <c r="B929" s="21" t="s">
        <v>89</v>
      </c>
      <c r="C929" s="21" t="s">
        <v>90</v>
      </c>
      <c r="D929" s="22">
        <v>42206</v>
      </c>
      <c r="E929" s="21">
        <v>103.06</v>
      </c>
      <c r="F929" s="21" t="s">
        <v>136</v>
      </c>
      <c r="G929" s="21">
        <v>4.5</v>
      </c>
      <c r="H929" s="21">
        <v>98.56</v>
      </c>
      <c r="I929">
        <f t="shared" si="112"/>
        <v>4.5024999999999995</v>
      </c>
      <c r="J929">
        <f t="shared" si="113"/>
        <v>5.3724999999999996</v>
      </c>
      <c r="K929">
        <f t="shared" si="114"/>
        <v>97.6875</v>
      </c>
      <c r="L929">
        <f t="shared" si="115"/>
        <v>98.557500000000005</v>
      </c>
      <c r="M929">
        <f t="shared" si="116"/>
        <v>0.87000000000000455</v>
      </c>
      <c r="N929">
        <f t="shared" si="117"/>
        <v>96.382499999999993</v>
      </c>
      <c r="O929">
        <f t="shared" si="118"/>
        <v>99.862500000000011</v>
      </c>
      <c r="P929" t="str">
        <f t="shared" si="119"/>
        <v/>
      </c>
    </row>
    <row r="930" spans="1:16">
      <c r="A930" s="21" t="s">
        <v>25</v>
      </c>
      <c r="B930" s="21" t="s">
        <v>89</v>
      </c>
      <c r="C930" s="21" t="s">
        <v>90</v>
      </c>
      <c r="D930" s="22">
        <v>42237</v>
      </c>
      <c r="E930" s="21">
        <v>103.06</v>
      </c>
      <c r="F930" s="21" t="s">
        <v>136</v>
      </c>
      <c r="G930" s="21">
        <v>4.8</v>
      </c>
      <c r="H930" s="21">
        <v>98.26</v>
      </c>
      <c r="I930">
        <f t="shared" si="112"/>
        <v>4.5024999999999995</v>
      </c>
      <c r="J930">
        <f t="shared" si="113"/>
        <v>5.3724999999999996</v>
      </c>
      <c r="K930">
        <f t="shared" si="114"/>
        <v>97.6875</v>
      </c>
      <c r="L930">
        <f t="shared" si="115"/>
        <v>98.557500000000005</v>
      </c>
      <c r="M930">
        <f t="shared" si="116"/>
        <v>0.87000000000000455</v>
      </c>
      <c r="N930">
        <f t="shared" si="117"/>
        <v>96.382499999999993</v>
      </c>
      <c r="O930">
        <f t="shared" si="118"/>
        <v>99.862500000000011</v>
      </c>
      <c r="P930" t="str">
        <f t="shared" si="119"/>
        <v/>
      </c>
    </row>
    <row r="931" spans="1:16">
      <c r="A931" s="21" t="s">
        <v>25</v>
      </c>
      <c r="B931" s="21" t="s">
        <v>89</v>
      </c>
      <c r="C931" s="21" t="s">
        <v>90</v>
      </c>
      <c r="D931" s="22">
        <v>42269</v>
      </c>
      <c r="E931" s="21">
        <v>103.06</v>
      </c>
      <c r="F931" s="21" t="s">
        <v>136</v>
      </c>
      <c r="G931" s="21">
        <v>4.57</v>
      </c>
      <c r="H931" s="21">
        <v>98.49</v>
      </c>
      <c r="I931">
        <f t="shared" si="112"/>
        <v>4.5024999999999995</v>
      </c>
      <c r="J931">
        <f t="shared" si="113"/>
        <v>5.3724999999999996</v>
      </c>
      <c r="K931">
        <f t="shared" si="114"/>
        <v>97.6875</v>
      </c>
      <c r="L931">
        <f t="shared" si="115"/>
        <v>98.557500000000005</v>
      </c>
      <c r="M931">
        <f t="shared" si="116"/>
        <v>0.87000000000000455</v>
      </c>
      <c r="N931">
        <f t="shared" si="117"/>
        <v>96.382499999999993</v>
      </c>
      <c r="O931">
        <f t="shared" si="118"/>
        <v>99.862500000000011</v>
      </c>
      <c r="P931" t="str">
        <f t="shared" si="119"/>
        <v/>
      </c>
    </row>
    <row r="932" spans="1:16">
      <c r="A932" s="21" t="s">
        <v>25</v>
      </c>
      <c r="B932" s="21" t="s">
        <v>89</v>
      </c>
      <c r="C932" s="21" t="s">
        <v>90</v>
      </c>
      <c r="D932" s="22">
        <v>42296</v>
      </c>
      <c r="E932" s="21">
        <v>103.06</v>
      </c>
      <c r="F932" s="21" t="s">
        <v>136</v>
      </c>
      <c r="G932" s="21">
        <v>4.76</v>
      </c>
      <c r="H932" s="21">
        <v>98.3</v>
      </c>
      <c r="I932">
        <f t="shared" si="112"/>
        <v>4.5024999999999995</v>
      </c>
      <c r="J932">
        <f t="shared" si="113"/>
        <v>5.3724999999999996</v>
      </c>
      <c r="K932">
        <f t="shared" si="114"/>
        <v>97.6875</v>
      </c>
      <c r="L932">
        <f t="shared" si="115"/>
        <v>98.557500000000005</v>
      </c>
      <c r="M932">
        <f t="shared" si="116"/>
        <v>0.87000000000000455</v>
      </c>
      <c r="N932">
        <f t="shared" si="117"/>
        <v>96.382499999999993</v>
      </c>
      <c r="O932">
        <f t="shared" si="118"/>
        <v>99.862500000000011</v>
      </c>
      <c r="P932" t="str">
        <f t="shared" si="119"/>
        <v/>
      </c>
    </row>
    <row r="933" spans="1:16">
      <c r="A933" s="21" t="s">
        <v>25</v>
      </c>
      <c r="B933" s="21" t="s">
        <v>89</v>
      </c>
      <c r="C933" s="21" t="s">
        <v>90</v>
      </c>
      <c r="D933" s="22">
        <v>42327</v>
      </c>
      <c r="E933" s="21">
        <v>103.06</v>
      </c>
      <c r="F933" s="21" t="s">
        <v>136</v>
      </c>
      <c r="G933" s="21">
        <v>5.12</v>
      </c>
      <c r="H933" s="21">
        <v>97.94</v>
      </c>
      <c r="I933">
        <f t="shared" si="112"/>
        <v>4.5024999999999995</v>
      </c>
      <c r="J933">
        <f t="shared" si="113"/>
        <v>5.3724999999999996</v>
      </c>
      <c r="K933">
        <f t="shared" si="114"/>
        <v>97.6875</v>
      </c>
      <c r="L933">
        <f t="shared" si="115"/>
        <v>98.557500000000005</v>
      </c>
      <c r="M933">
        <f t="shared" si="116"/>
        <v>0.87000000000000455</v>
      </c>
      <c r="N933">
        <f t="shared" si="117"/>
        <v>96.382499999999993</v>
      </c>
      <c r="O933">
        <f t="shared" si="118"/>
        <v>99.862500000000011</v>
      </c>
      <c r="P933" t="str">
        <f t="shared" si="119"/>
        <v/>
      </c>
    </row>
    <row r="934" spans="1:16">
      <c r="A934" s="21" t="s">
        <v>25</v>
      </c>
      <c r="B934" s="21" t="s">
        <v>89</v>
      </c>
      <c r="C934" s="21" t="s">
        <v>90</v>
      </c>
      <c r="D934" s="22">
        <v>42349</v>
      </c>
      <c r="E934" s="21">
        <v>103.06</v>
      </c>
      <c r="F934" s="21" t="s">
        <v>136</v>
      </c>
      <c r="G934" s="21">
        <v>5.43</v>
      </c>
      <c r="H934" s="21">
        <v>97.63</v>
      </c>
      <c r="I934">
        <f t="shared" si="112"/>
        <v>4.5024999999999995</v>
      </c>
      <c r="J934">
        <f t="shared" si="113"/>
        <v>5.3724999999999996</v>
      </c>
      <c r="K934">
        <f t="shared" si="114"/>
        <v>97.6875</v>
      </c>
      <c r="L934">
        <f t="shared" si="115"/>
        <v>98.557500000000005</v>
      </c>
      <c r="M934">
        <f t="shared" si="116"/>
        <v>0.87000000000000455</v>
      </c>
      <c r="N934">
        <f t="shared" si="117"/>
        <v>96.382499999999993</v>
      </c>
      <c r="O934">
        <f t="shared" si="118"/>
        <v>99.862500000000011</v>
      </c>
      <c r="P934" t="str">
        <f t="shared" si="119"/>
        <v/>
      </c>
    </row>
    <row r="935" spans="1:16">
      <c r="A935" s="21" t="s">
        <v>25</v>
      </c>
      <c r="B935" s="21" t="s">
        <v>89</v>
      </c>
      <c r="C935" s="21" t="s">
        <v>90</v>
      </c>
      <c r="D935" s="22">
        <v>42390</v>
      </c>
      <c r="E935" s="21">
        <v>103.06</v>
      </c>
      <c r="F935" s="21" t="s">
        <v>136</v>
      </c>
      <c r="G935" s="21">
        <v>5.81</v>
      </c>
      <c r="H935" s="21">
        <v>97.25</v>
      </c>
      <c r="I935">
        <f t="shared" si="112"/>
        <v>4.5024999999999995</v>
      </c>
      <c r="J935">
        <f t="shared" si="113"/>
        <v>5.3724999999999996</v>
      </c>
      <c r="K935">
        <f t="shared" si="114"/>
        <v>97.6875</v>
      </c>
      <c r="L935">
        <f t="shared" si="115"/>
        <v>98.557500000000005</v>
      </c>
      <c r="M935">
        <f t="shared" si="116"/>
        <v>0.87000000000000455</v>
      </c>
      <c r="N935">
        <f t="shared" si="117"/>
        <v>96.382499999999993</v>
      </c>
      <c r="O935">
        <f t="shared" si="118"/>
        <v>99.862500000000011</v>
      </c>
      <c r="P935" t="str">
        <f t="shared" si="119"/>
        <v/>
      </c>
    </row>
    <row r="936" spans="1:16">
      <c r="A936" s="21" t="s">
        <v>25</v>
      </c>
      <c r="B936" s="21" t="s">
        <v>89</v>
      </c>
      <c r="C936" s="21" t="s">
        <v>90</v>
      </c>
      <c r="D936" s="22">
        <v>42415</v>
      </c>
      <c r="E936" s="21">
        <v>103.06</v>
      </c>
      <c r="F936" s="21" t="s">
        <v>136</v>
      </c>
      <c r="G936" s="21">
        <v>5.9</v>
      </c>
      <c r="H936" s="21">
        <v>97.16</v>
      </c>
      <c r="I936">
        <f t="shared" si="112"/>
        <v>4.5024999999999995</v>
      </c>
      <c r="J936">
        <f t="shared" si="113"/>
        <v>5.3724999999999996</v>
      </c>
      <c r="K936">
        <f t="shared" si="114"/>
        <v>97.6875</v>
      </c>
      <c r="L936">
        <f t="shared" si="115"/>
        <v>98.557500000000005</v>
      </c>
      <c r="M936">
        <f t="shared" si="116"/>
        <v>0.87000000000000455</v>
      </c>
      <c r="N936">
        <f t="shared" si="117"/>
        <v>96.382499999999993</v>
      </c>
      <c r="O936">
        <f t="shared" si="118"/>
        <v>99.862500000000011</v>
      </c>
      <c r="P936" t="str">
        <f t="shared" si="119"/>
        <v/>
      </c>
    </row>
    <row r="937" spans="1:16">
      <c r="A937" s="21" t="s">
        <v>25</v>
      </c>
      <c r="B937" s="21" t="s">
        <v>89</v>
      </c>
      <c r="C937" s="21" t="s">
        <v>90</v>
      </c>
      <c r="D937" s="22">
        <v>42460</v>
      </c>
      <c r="E937" s="21">
        <v>103.06</v>
      </c>
      <c r="F937" s="21" t="s">
        <v>136</v>
      </c>
      <c r="G937" s="21">
        <v>5.2</v>
      </c>
      <c r="H937" s="21">
        <v>97.86</v>
      </c>
      <c r="I937">
        <f t="shared" si="112"/>
        <v>4.5024999999999995</v>
      </c>
      <c r="J937">
        <f t="shared" si="113"/>
        <v>5.3724999999999996</v>
      </c>
      <c r="K937">
        <f t="shared" si="114"/>
        <v>97.6875</v>
      </c>
      <c r="L937">
        <f t="shared" si="115"/>
        <v>98.557500000000005</v>
      </c>
      <c r="M937">
        <f t="shared" si="116"/>
        <v>0.87000000000000455</v>
      </c>
      <c r="N937">
        <f t="shared" si="117"/>
        <v>96.382499999999993</v>
      </c>
      <c r="O937">
        <f t="shared" si="118"/>
        <v>99.862500000000011</v>
      </c>
      <c r="P937" t="str">
        <f t="shared" si="119"/>
        <v/>
      </c>
    </row>
    <row r="938" spans="1:16">
      <c r="A938" s="21" t="s">
        <v>25</v>
      </c>
      <c r="B938" s="21" t="s">
        <v>89</v>
      </c>
      <c r="C938" s="21" t="s">
        <v>90</v>
      </c>
      <c r="D938" s="22">
        <v>42486</v>
      </c>
      <c r="E938" s="21">
        <v>103.06</v>
      </c>
      <c r="F938" s="21" t="s">
        <v>136</v>
      </c>
      <c r="G938" s="21">
        <v>5.3</v>
      </c>
      <c r="H938" s="21">
        <v>97.76</v>
      </c>
      <c r="I938">
        <f t="shared" si="112"/>
        <v>4.5024999999999995</v>
      </c>
      <c r="J938">
        <f t="shared" si="113"/>
        <v>5.3724999999999996</v>
      </c>
      <c r="K938">
        <f t="shared" si="114"/>
        <v>97.6875</v>
      </c>
      <c r="L938">
        <f t="shared" si="115"/>
        <v>98.557500000000005</v>
      </c>
      <c r="M938">
        <f t="shared" si="116"/>
        <v>0.87000000000000455</v>
      </c>
      <c r="N938">
        <f t="shared" si="117"/>
        <v>96.382499999999993</v>
      </c>
      <c r="O938">
        <f t="shared" si="118"/>
        <v>99.862500000000011</v>
      </c>
      <c r="P938" t="str">
        <f t="shared" si="119"/>
        <v/>
      </c>
    </row>
    <row r="939" spans="1:16">
      <c r="A939" s="21" t="s">
        <v>25</v>
      </c>
      <c r="B939" s="21" t="s">
        <v>89</v>
      </c>
      <c r="C939" s="21" t="s">
        <v>90</v>
      </c>
      <c r="D939" s="22">
        <v>42521</v>
      </c>
      <c r="E939" s="21">
        <v>103.06</v>
      </c>
      <c r="F939" s="21" t="s">
        <v>136</v>
      </c>
      <c r="G939" s="21">
        <v>5.86</v>
      </c>
      <c r="H939" s="21">
        <v>97.2</v>
      </c>
      <c r="I939">
        <f t="shared" si="112"/>
        <v>4.5024999999999995</v>
      </c>
      <c r="J939">
        <f t="shared" si="113"/>
        <v>5.3724999999999996</v>
      </c>
      <c r="K939">
        <f t="shared" si="114"/>
        <v>97.6875</v>
      </c>
      <c r="L939">
        <f t="shared" si="115"/>
        <v>98.557500000000005</v>
      </c>
      <c r="M939">
        <f t="shared" si="116"/>
        <v>0.87000000000000455</v>
      </c>
      <c r="N939">
        <f t="shared" si="117"/>
        <v>96.382499999999993</v>
      </c>
      <c r="O939">
        <f t="shared" si="118"/>
        <v>99.862500000000011</v>
      </c>
      <c r="P939" t="str">
        <f t="shared" si="119"/>
        <v/>
      </c>
    </row>
    <row r="940" spans="1:16">
      <c r="A940" s="21" t="s">
        <v>25</v>
      </c>
      <c r="B940" s="21" t="s">
        <v>89</v>
      </c>
      <c r="C940" s="21" t="s">
        <v>90</v>
      </c>
      <c r="D940" s="22">
        <v>42551</v>
      </c>
      <c r="E940" s="21">
        <v>103.06</v>
      </c>
      <c r="F940" s="21" t="s">
        <v>136</v>
      </c>
      <c r="G940" s="21">
        <v>5.0999999999999996</v>
      </c>
      <c r="H940" s="21">
        <v>97.96</v>
      </c>
      <c r="I940">
        <f t="shared" si="112"/>
        <v>4.5024999999999995</v>
      </c>
      <c r="J940">
        <f t="shared" si="113"/>
        <v>5.3724999999999996</v>
      </c>
      <c r="K940">
        <f t="shared" si="114"/>
        <v>97.6875</v>
      </c>
      <c r="L940">
        <f t="shared" si="115"/>
        <v>98.557500000000005</v>
      </c>
      <c r="M940">
        <f t="shared" si="116"/>
        <v>0.87000000000000455</v>
      </c>
      <c r="N940">
        <f t="shared" si="117"/>
        <v>96.382499999999993</v>
      </c>
      <c r="O940">
        <f t="shared" si="118"/>
        <v>99.862500000000011</v>
      </c>
      <c r="P940" t="str">
        <f t="shared" si="119"/>
        <v/>
      </c>
    </row>
    <row r="941" spans="1:16">
      <c r="A941" s="21" t="s">
        <v>25</v>
      </c>
      <c r="B941" s="21" t="s">
        <v>89</v>
      </c>
      <c r="C941" s="21" t="s">
        <v>90</v>
      </c>
      <c r="D941" s="22">
        <v>42581</v>
      </c>
      <c r="E941" s="21">
        <v>103.06</v>
      </c>
      <c r="F941" s="21" t="s">
        <v>136</v>
      </c>
      <c r="G941" s="21">
        <v>4.95</v>
      </c>
      <c r="H941" s="21">
        <v>98.11</v>
      </c>
      <c r="I941">
        <f t="shared" si="112"/>
        <v>4.5024999999999995</v>
      </c>
      <c r="J941">
        <f t="shared" si="113"/>
        <v>5.3724999999999996</v>
      </c>
      <c r="K941">
        <f t="shared" si="114"/>
        <v>97.6875</v>
      </c>
      <c r="L941">
        <f t="shared" si="115"/>
        <v>98.557500000000005</v>
      </c>
      <c r="M941">
        <f t="shared" si="116"/>
        <v>0.87000000000000455</v>
      </c>
      <c r="N941">
        <f t="shared" si="117"/>
        <v>96.382499999999993</v>
      </c>
      <c r="O941">
        <f t="shared" si="118"/>
        <v>99.862500000000011</v>
      </c>
      <c r="P941" t="str">
        <f t="shared" si="119"/>
        <v/>
      </c>
    </row>
    <row r="942" spans="1:16">
      <c r="A942" s="21" t="s">
        <v>25</v>
      </c>
      <c r="B942" s="21" t="s">
        <v>89</v>
      </c>
      <c r="C942" s="21" t="s">
        <v>90</v>
      </c>
      <c r="D942" s="22">
        <v>42612</v>
      </c>
      <c r="E942" s="21">
        <v>103.06</v>
      </c>
      <c r="F942" s="21" t="s">
        <v>136</v>
      </c>
      <c r="G942" s="21">
        <v>4.9000000000000004</v>
      </c>
      <c r="H942" s="21">
        <v>98.16</v>
      </c>
      <c r="I942">
        <f t="shared" si="112"/>
        <v>4.5024999999999995</v>
      </c>
      <c r="J942">
        <f t="shared" si="113"/>
        <v>5.3724999999999996</v>
      </c>
      <c r="K942">
        <f t="shared" si="114"/>
        <v>97.6875</v>
      </c>
      <c r="L942">
        <f t="shared" si="115"/>
        <v>98.557500000000005</v>
      </c>
      <c r="M942">
        <f t="shared" si="116"/>
        <v>0.87000000000000455</v>
      </c>
      <c r="N942">
        <f t="shared" si="117"/>
        <v>96.382499999999993</v>
      </c>
      <c r="O942">
        <f t="shared" si="118"/>
        <v>99.862500000000011</v>
      </c>
      <c r="P942" t="str">
        <f t="shared" si="119"/>
        <v/>
      </c>
    </row>
    <row r="943" spans="1:16">
      <c r="A943" s="21" t="s">
        <v>25</v>
      </c>
      <c r="B943" s="21" t="s">
        <v>89</v>
      </c>
      <c r="C943" s="21" t="s">
        <v>90</v>
      </c>
      <c r="D943" s="22">
        <v>42643</v>
      </c>
      <c r="E943" s="21">
        <v>103.06</v>
      </c>
      <c r="F943" s="21" t="s">
        <v>136</v>
      </c>
      <c r="G943" s="21">
        <v>4.92</v>
      </c>
      <c r="H943" s="21">
        <v>98.14</v>
      </c>
      <c r="I943">
        <f t="shared" si="112"/>
        <v>4.5024999999999995</v>
      </c>
      <c r="J943">
        <f t="shared" si="113"/>
        <v>5.3724999999999996</v>
      </c>
      <c r="K943">
        <f t="shared" si="114"/>
        <v>97.6875</v>
      </c>
      <c r="L943">
        <f t="shared" si="115"/>
        <v>98.557500000000005</v>
      </c>
      <c r="M943">
        <f t="shared" si="116"/>
        <v>0.87000000000000455</v>
      </c>
      <c r="N943">
        <f t="shared" si="117"/>
        <v>96.382499999999993</v>
      </c>
      <c r="O943">
        <f t="shared" si="118"/>
        <v>99.862500000000011</v>
      </c>
      <c r="P943" t="str">
        <f t="shared" si="119"/>
        <v/>
      </c>
    </row>
    <row r="944" spans="1:16">
      <c r="A944" s="21" t="s">
        <v>25</v>
      </c>
      <c r="B944" s="21" t="s">
        <v>89</v>
      </c>
      <c r="C944" s="21" t="s">
        <v>90</v>
      </c>
      <c r="D944" s="22">
        <v>42659</v>
      </c>
      <c r="E944" s="21">
        <v>103.06</v>
      </c>
      <c r="F944" s="21" t="s">
        <v>136</v>
      </c>
      <c r="G944" s="21">
        <v>4.4000000000000004</v>
      </c>
      <c r="H944" s="21">
        <v>98.66</v>
      </c>
      <c r="I944">
        <f t="shared" si="112"/>
        <v>4.5024999999999995</v>
      </c>
      <c r="J944">
        <f t="shared" si="113"/>
        <v>5.3724999999999996</v>
      </c>
      <c r="K944">
        <f t="shared" si="114"/>
        <v>97.6875</v>
      </c>
      <c r="L944">
        <f t="shared" si="115"/>
        <v>98.557500000000005</v>
      </c>
      <c r="M944">
        <f t="shared" si="116"/>
        <v>0.87000000000000455</v>
      </c>
      <c r="N944">
        <f t="shared" si="117"/>
        <v>96.382499999999993</v>
      </c>
      <c r="O944">
        <f t="shared" si="118"/>
        <v>99.862500000000011</v>
      </c>
      <c r="P944" t="str">
        <f t="shared" si="119"/>
        <v/>
      </c>
    </row>
    <row r="945" spans="1:16">
      <c r="A945" s="21" t="s">
        <v>25</v>
      </c>
      <c r="B945" s="21" t="s">
        <v>89</v>
      </c>
      <c r="C945" s="21" t="s">
        <v>90</v>
      </c>
      <c r="D945" s="22">
        <v>42696</v>
      </c>
      <c r="E945" s="21">
        <v>103.06</v>
      </c>
      <c r="F945" s="21" t="s">
        <v>136</v>
      </c>
      <c r="G945" s="21">
        <v>5.0199999999999996</v>
      </c>
      <c r="H945" s="21">
        <v>98.04</v>
      </c>
      <c r="I945">
        <f t="shared" si="112"/>
        <v>4.5024999999999995</v>
      </c>
      <c r="J945">
        <f t="shared" si="113"/>
        <v>5.3724999999999996</v>
      </c>
      <c r="K945">
        <f t="shared" si="114"/>
        <v>97.6875</v>
      </c>
      <c r="L945">
        <f t="shared" si="115"/>
        <v>98.557500000000005</v>
      </c>
      <c r="M945">
        <f t="shared" si="116"/>
        <v>0.87000000000000455</v>
      </c>
      <c r="N945">
        <f t="shared" si="117"/>
        <v>96.382499999999993</v>
      </c>
      <c r="O945">
        <f t="shared" si="118"/>
        <v>99.862500000000011</v>
      </c>
      <c r="P945" t="str">
        <f t="shared" si="119"/>
        <v/>
      </c>
    </row>
    <row r="946" spans="1:16">
      <c r="A946" s="21" t="s">
        <v>25</v>
      </c>
      <c r="B946" s="21" t="s">
        <v>89</v>
      </c>
      <c r="C946" s="21" t="s">
        <v>90</v>
      </c>
      <c r="D946" s="22">
        <v>42720</v>
      </c>
      <c r="E946" s="21">
        <v>103.06</v>
      </c>
      <c r="F946" s="21" t="s">
        <v>136</v>
      </c>
      <c r="G946" s="21">
        <v>5.0999999999999996</v>
      </c>
      <c r="H946" s="21">
        <v>97.96</v>
      </c>
      <c r="I946">
        <f t="shared" si="112"/>
        <v>4.5024999999999995</v>
      </c>
      <c r="J946">
        <f t="shared" si="113"/>
        <v>5.3724999999999996</v>
      </c>
      <c r="K946">
        <f t="shared" si="114"/>
        <v>97.6875</v>
      </c>
      <c r="L946">
        <f t="shared" si="115"/>
        <v>98.557500000000005</v>
      </c>
      <c r="M946">
        <f t="shared" si="116"/>
        <v>0.87000000000000455</v>
      </c>
      <c r="N946">
        <f t="shared" si="117"/>
        <v>96.382499999999993</v>
      </c>
      <c r="O946">
        <f t="shared" si="118"/>
        <v>99.862500000000011</v>
      </c>
      <c r="P946" t="str">
        <f t="shared" si="119"/>
        <v/>
      </c>
    </row>
    <row r="947" spans="1:16">
      <c r="A947" s="21" t="s">
        <v>25</v>
      </c>
      <c r="B947" s="21" t="s">
        <v>89</v>
      </c>
      <c r="C947" s="21" t="s">
        <v>90</v>
      </c>
      <c r="D947" s="22">
        <v>42878</v>
      </c>
      <c r="E947" s="21">
        <v>103.06</v>
      </c>
      <c r="F947" s="21" t="s">
        <v>136</v>
      </c>
      <c r="G947" s="21">
        <v>6.02</v>
      </c>
      <c r="H947" s="21">
        <v>97.04</v>
      </c>
      <c r="I947">
        <f t="shared" si="112"/>
        <v>4.5024999999999995</v>
      </c>
      <c r="J947">
        <f t="shared" si="113"/>
        <v>5.3724999999999996</v>
      </c>
      <c r="K947">
        <f t="shared" si="114"/>
        <v>97.6875</v>
      </c>
      <c r="L947">
        <f t="shared" si="115"/>
        <v>98.557500000000005</v>
      </c>
      <c r="M947">
        <f t="shared" si="116"/>
        <v>0.87000000000000455</v>
      </c>
      <c r="N947">
        <f t="shared" si="117"/>
        <v>96.382499999999993</v>
      </c>
      <c r="O947">
        <f t="shared" si="118"/>
        <v>99.862500000000011</v>
      </c>
      <c r="P947" t="str">
        <f t="shared" si="119"/>
        <v/>
      </c>
    </row>
    <row r="948" spans="1:16">
      <c r="A948" s="21" t="s">
        <v>25</v>
      </c>
      <c r="B948" s="21" t="s">
        <v>89</v>
      </c>
      <c r="C948" s="21" t="s">
        <v>90</v>
      </c>
      <c r="D948" s="22">
        <v>42898</v>
      </c>
      <c r="E948" s="21">
        <v>103.06</v>
      </c>
      <c r="F948" s="21" t="s">
        <v>136</v>
      </c>
      <c r="G948" s="21">
        <v>6</v>
      </c>
      <c r="H948" s="21">
        <v>97.06</v>
      </c>
      <c r="I948">
        <f t="shared" si="112"/>
        <v>4.5024999999999995</v>
      </c>
      <c r="J948">
        <f t="shared" si="113"/>
        <v>5.3724999999999996</v>
      </c>
      <c r="K948">
        <f t="shared" si="114"/>
        <v>97.6875</v>
      </c>
      <c r="L948">
        <f t="shared" si="115"/>
        <v>98.557500000000005</v>
      </c>
      <c r="M948">
        <f t="shared" si="116"/>
        <v>0.87000000000000455</v>
      </c>
      <c r="N948">
        <f t="shared" si="117"/>
        <v>96.382499999999993</v>
      </c>
      <c r="O948">
        <f t="shared" si="118"/>
        <v>99.862500000000011</v>
      </c>
      <c r="P948" t="str">
        <f t="shared" si="119"/>
        <v/>
      </c>
    </row>
    <row r="949" spans="1:16">
      <c r="A949" s="21" t="s">
        <v>25</v>
      </c>
      <c r="B949" s="21" t="s">
        <v>89</v>
      </c>
      <c r="C949" s="21" t="s">
        <v>90</v>
      </c>
      <c r="D949" s="22">
        <v>42929</v>
      </c>
      <c r="E949" s="21">
        <v>103.06</v>
      </c>
      <c r="F949" s="21" t="s">
        <v>136</v>
      </c>
      <c r="G949" s="21">
        <v>4.3499999999999996</v>
      </c>
      <c r="H949" s="21">
        <v>98.71</v>
      </c>
      <c r="I949">
        <f t="shared" si="112"/>
        <v>4.5024999999999995</v>
      </c>
      <c r="J949">
        <f t="shared" si="113"/>
        <v>5.3724999999999996</v>
      </c>
      <c r="K949">
        <f t="shared" si="114"/>
        <v>97.6875</v>
      </c>
      <c r="L949">
        <f t="shared" si="115"/>
        <v>98.557500000000005</v>
      </c>
      <c r="M949">
        <f t="shared" si="116"/>
        <v>0.87000000000000455</v>
      </c>
      <c r="N949">
        <f t="shared" si="117"/>
        <v>96.382499999999993</v>
      </c>
      <c r="O949">
        <f t="shared" si="118"/>
        <v>99.862500000000011</v>
      </c>
      <c r="P949" t="str">
        <f t="shared" si="119"/>
        <v/>
      </c>
    </row>
    <row r="950" spans="1:16">
      <c r="A950" s="21" t="s">
        <v>25</v>
      </c>
      <c r="B950" s="21" t="s">
        <v>89</v>
      </c>
      <c r="C950" s="21" t="s">
        <v>90</v>
      </c>
      <c r="D950" s="22">
        <v>42956</v>
      </c>
      <c r="E950" s="21">
        <v>103.06</v>
      </c>
      <c r="F950" s="21" t="s">
        <v>136</v>
      </c>
      <c r="G950" s="21">
        <v>3.85</v>
      </c>
      <c r="H950" s="21">
        <v>99.21</v>
      </c>
      <c r="I950">
        <f t="shared" si="112"/>
        <v>4.5024999999999995</v>
      </c>
      <c r="J950">
        <f t="shared" si="113"/>
        <v>5.3724999999999996</v>
      </c>
      <c r="K950">
        <f t="shared" si="114"/>
        <v>97.6875</v>
      </c>
      <c r="L950">
        <f t="shared" si="115"/>
        <v>98.557500000000005</v>
      </c>
      <c r="M950">
        <f t="shared" si="116"/>
        <v>0.87000000000000455</v>
      </c>
      <c r="N950">
        <f t="shared" si="117"/>
        <v>96.382499999999993</v>
      </c>
      <c r="O950">
        <f t="shared" si="118"/>
        <v>99.862500000000011</v>
      </c>
      <c r="P950" t="str">
        <f t="shared" si="119"/>
        <v/>
      </c>
    </row>
    <row r="951" spans="1:16">
      <c r="A951" s="21" t="s">
        <v>25</v>
      </c>
      <c r="B951" s="21" t="s">
        <v>89</v>
      </c>
      <c r="C951" s="21" t="s">
        <v>90</v>
      </c>
      <c r="D951" s="22">
        <v>42991</v>
      </c>
      <c r="E951" s="21">
        <v>103.06</v>
      </c>
      <c r="F951" s="21" t="s">
        <v>136</v>
      </c>
      <c r="G951" s="21">
        <v>3.9</v>
      </c>
      <c r="H951" s="21">
        <v>99.16</v>
      </c>
      <c r="I951">
        <f t="shared" si="112"/>
        <v>4.5024999999999995</v>
      </c>
      <c r="J951">
        <f t="shared" si="113"/>
        <v>5.3724999999999996</v>
      </c>
      <c r="K951">
        <f t="shared" si="114"/>
        <v>97.6875</v>
      </c>
      <c r="L951">
        <f t="shared" si="115"/>
        <v>98.557500000000005</v>
      </c>
      <c r="M951">
        <f t="shared" si="116"/>
        <v>0.87000000000000455</v>
      </c>
      <c r="N951">
        <f t="shared" si="117"/>
        <v>96.382499999999993</v>
      </c>
      <c r="O951">
        <f t="shared" si="118"/>
        <v>99.862500000000011</v>
      </c>
      <c r="P951" t="str">
        <f t="shared" si="119"/>
        <v/>
      </c>
    </row>
    <row r="952" spans="1:16">
      <c r="A952" s="21" t="s">
        <v>25</v>
      </c>
      <c r="B952" s="21" t="s">
        <v>89</v>
      </c>
      <c r="C952" s="21" t="s">
        <v>90</v>
      </c>
      <c r="D952" s="22">
        <v>43032</v>
      </c>
      <c r="E952" s="21">
        <v>103.06</v>
      </c>
      <c r="F952" s="21" t="s">
        <v>136</v>
      </c>
      <c r="G952" s="21">
        <v>4.3</v>
      </c>
      <c r="H952" s="21">
        <v>98.76</v>
      </c>
      <c r="I952">
        <f t="shared" si="112"/>
        <v>4.5024999999999995</v>
      </c>
      <c r="J952">
        <f t="shared" si="113"/>
        <v>5.3724999999999996</v>
      </c>
      <c r="K952">
        <f t="shared" si="114"/>
        <v>97.6875</v>
      </c>
      <c r="L952">
        <f t="shared" si="115"/>
        <v>98.557500000000005</v>
      </c>
      <c r="M952">
        <f t="shared" si="116"/>
        <v>0.87000000000000455</v>
      </c>
      <c r="N952">
        <f t="shared" si="117"/>
        <v>96.382499999999993</v>
      </c>
      <c r="O952">
        <f t="shared" si="118"/>
        <v>99.862500000000011</v>
      </c>
      <c r="P952" t="str">
        <f t="shared" si="119"/>
        <v/>
      </c>
    </row>
    <row r="953" spans="1:16">
      <c r="A953" s="21" t="s">
        <v>25</v>
      </c>
      <c r="B953" s="21" t="s">
        <v>89</v>
      </c>
      <c r="C953" s="21" t="s">
        <v>90</v>
      </c>
      <c r="D953" s="22">
        <v>43061</v>
      </c>
      <c r="E953" s="21">
        <v>103.06</v>
      </c>
      <c r="F953" s="21" t="s">
        <v>136</v>
      </c>
      <c r="G953" s="21">
        <v>4.91</v>
      </c>
      <c r="H953" s="21">
        <v>98.15</v>
      </c>
      <c r="I953">
        <f t="shared" si="112"/>
        <v>4.5024999999999995</v>
      </c>
      <c r="J953">
        <f t="shared" si="113"/>
        <v>5.3724999999999996</v>
      </c>
      <c r="K953">
        <f t="shared" si="114"/>
        <v>97.6875</v>
      </c>
      <c r="L953">
        <f t="shared" si="115"/>
        <v>98.557500000000005</v>
      </c>
      <c r="M953">
        <f t="shared" si="116"/>
        <v>0.87000000000000455</v>
      </c>
      <c r="N953">
        <f t="shared" si="117"/>
        <v>96.382499999999993</v>
      </c>
      <c r="O953">
        <f t="shared" si="118"/>
        <v>99.862500000000011</v>
      </c>
      <c r="P953" t="str">
        <f t="shared" si="119"/>
        <v/>
      </c>
    </row>
    <row r="954" spans="1:16">
      <c r="A954" s="21" t="s">
        <v>25</v>
      </c>
      <c r="B954" s="21" t="s">
        <v>89</v>
      </c>
      <c r="C954" s="21" t="s">
        <v>90</v>
      </c>
      <c r="D954" s="22">
        <v>43084</v>
      </c>
      <c r="E954" s="21">
        <v>103.06</v>
      </c>
      <c r="F954" s="21" t="s">
        <v>136</v>
      </c>
      <c r="G954" s="21">
        <v>4.9000000000000004</v>
      </c>
      <c r="H954" s="21">
        <v>98.16</v>
      </c>
      <c r="I954">
        <f t="shared" si="112"/>
        <v>4.5024999999999995</v>
      </c>
      <c r="J954">
        <f t="shared" si="113"/>
        <v>5.3724999999999996</v>
      </c>
      <c r="K954">
        <f t="shared" si="114"/>
        <v>97.6875</v>
      </c>
      <c r="L954">
        <f t="shared" si="115"/>
        <v>98.557500000000005</v>
      </c>
      <c r="M954">
        <f t="shared" si="116"/>
        <v>0.87000000000000455</v>
      </c>
      <c r="N954">
        <f t="shared" si="117"/>
        <v>96.382499999999993</v>
      </c>
      <c r="O954">
        <f t="shared" si="118"/>
        <v>99.862500000000011</v>
      </c>
      <c r="P954" t="str">
        <f t="shared" si="119"/>
        <v/>
      </c>
    </row>
    <row r="955" spans="1:16">
      <c r="A955" s="21" t="s">
        <v>25</v>
      </c>
      <c r="B955" s="21" t="s">
        <v>89</v>
      </c>
      <c r="C955" s="21" t="s">
        <v>90</v>
      </c>
      <c r="D955" s="22">
        <v>43147</v>
      </c>
      <c r="E955" s="21">
        <v>103.06</v>
      </c>
      <c r="F955" s="21" t="s">
        <v>136</v>
      </c>
      <c r="G955" s="21">
        <v>5.25</v>
      </c>
      <c r="H955" s="21">
        <v>97.81</v>
      </c>
      <c r="I955">
        <f t="shared" si="112"/>
        <v>4.5024999999999995</v>
      </c>
      <c r="J955">
        <f t="shared" si="113"/>
        <v>5.3724999999999996</v>
      </c>
      <c r="K955">
        <f t="shared" si="114"/>
        <v>97.6875</v>
      </c>
      <c r="L955">
        <f t="shared" si="115"/>
        <v>98.557500000000005</v>
      </c>
      <c r="M955">
        <f t="shared" si="116"/>
        <v>0.87000000000000455</v>
      </c>
      <c r="N955">
        <f t="shared" si="117"/>
        <v>96.382499999999993</v>
      </c>
      <c r="O955">
        <f t="shared" si="118"/>
        <v>99.862500000000011</v>
      </c>
      <c r="P955" t="str">
        <f t="shared" si="119"/>
        <v/>
      </c>
    </row>
    <row r="956" spans="1:16">
      <c r="A956" s="21" t="s">
        <v>25</v>
      </c>
      <c r="B956" s="21" t="s">
        <v>89</v>
      </c>
      <c r="C956" s="21" t="s">
        <v>90</v>
      </c>
      <c r="D956" s="22">
        <v>43173</v>
      </c>
      <c r="E956" s="21">
        <v>103.06</v>
      </c>
      <c r="F956" s="21" t="s">
        <v>136</v>
      </c>
      <c r="G956" s="21">
        <v>5.5</v>
      </c>
      <c r="H956" s="21">
        <v>97.56</v>
      </c>
      <c r="I956">
        <f t="shared" si="112"/>
        <v>4.5024999999999995</v>
      </c>
      <c r="J956">
        <f t="shared" si="113"/>
        <v>5.3724999999999996</v>
      </c>
      <c r="K956">
        <f t="shared" si="114"/>
        <v>97.6875</v>
      </c>
      <c r="L956">
        <f t="shared" si="115"/>
        <v>98.557500000000005</v>
      </c>
      <c r="M956">
        <f t="shared" si="116"/>
        <v>0.87000000000000455</v>
      </c>
      <c r="N956">
        <f t="shared" si="117"/>
        <v>96.382499999999993</v>
      </c>
      <c r="O956">
        <f t="shared" si="118"/>
        <v>99.862500000000011</v>
      </c>
      <c r="P956" t="str">
        <f t="shared" si="119"/>
        <v/>
      </c>
    </row>
    <row r="957" spans="1:16">
      <c r="A957" s="21" t="s">
        <v>25</v>
      </c>
      <c r="B957" s="21" t="s">
        <v>89</v>
      </c>
      <c r="C957" s="21" t="s">
        <v>90</v>
      </c>
      <c r="D957" s="22">
        <v>43220</v>
      </c>
      <c r="E957" s="21">
        <v>103.06</v>
      </c>
      <c r="F957" s="21" t="s">
        <v>136</v>
      </c>
      <c r="G957" s="21">
        <v>5.6</v>
      </c>
      <c r="H957" s="21">
        <v>97.46</v>
      </c>
      <c r="I957">
        <f t="shared" si="112"/>
        <v>4.5024999999999995</v>
      </c>
      <c r="J957">
        <f t="shared" si="113"/>
        <v>5.3724999999999996</v>
      </c>
      <c r="K957">
        <f t="shared" si="114"/>
        <v>97.6875</v>
      </c>
      <c r="L957">
        <f t="shared" si="115"/>
        <v>98.557500000000005</v>
      </c>
      <c r="M957">
        <f t="shared" si="116"/>
        <v>0.87000000000000455</v>
      </c>
      <c r="N957">
        <f t="shared" si="117"/>
        <v>96.382499999999993</v>
      </c>
      <c r="O957">
        <f t="shared" si="118"/>
        <v>99.862500000000011</v>
      </c>
      <c r="P957" t="str">
        <f t="shared" si="119"/>
        <v/>
      </c>
    </row>
    <row r="958" spans="1:16">
      <c r="A958" s="21" t="s">
        <v>25</v>
      </c>
      <c r="B958" s="21" t="s">
        <v>89</v>
      </c>
      <c r="C958" s="21" t="s">
        <v>90</v>
      </c>
      <c r="D958" s="22">
        <v>43236</v>
      </c>
      <c r="E958" s="21">
        <v>103.06</v>
      </c>
      <c r="F958" s="21" t="s">
        <v>136</v>
      </c>
      <c r="G958" s="21">
        <v>5.07</v>
      </c>
      <c r="H958" s="21">
        <v>97.99</v>
      </c>
      <c r="I958">
        <f t="shared" si="112"/>
        <v>4.5024999999999995</v>
      </c>
      <c r="J958">
        <f t="shared" si="113"/>
        <v>5.3724999999999996</v>
      </c>
      <c r="K958">
        <f t="shared" si="114"/>
        <v>97.6875</v>
      </c>
      <c r="L958">
        <f t="shared" si="115"/>
        <v>98.557500000000005</v>
      </c>
      <c r="M958">
        <f t="shared" si="116"/>
        <v>0.87000000000000455</v>
      </c>
      <c r="N958">
        <f t="shared" si="117"/>
        <v>96.382499999999993</v>
      </c>
      <c r="O958">
        <f t="shared" si="118"/>
        <v>99.862500000000011</v>
      </c>
      <c r="P958" t="str">
        <f t="shared" si="119"/>
        <v/>
      </c>
    </row>
    <row r="959" spans="1:16">
      <c r="A959" s="21" t="s">
        <v>25</v>
      </c>
      <c r="B959" s="21" t="s">
        <v>89</v>
      </c>
      <c r="C959" s="21" t="s">
        <v>90</v>
      </c>
      <c r="D959" s="22">
        <v>43276</v>
      </c>
      <c r="E959" s="21">
        <v>103.06</v>
      </c>
      <c r="F959" s="21" t="s">
        <v>136</v>
      </c>
      <c r="G959" s="21">
        <v>5.0999999999999996</v>
      </c>
      <c r="H959" s="21">
        <v>97.96</v>
      </c>
      <c r="I959">
        <f t="shared" si="112"/>
        <v>4.5024999999999995</v>
      </c>
      <c r="J959">
        <f t="shared" si="113"/>
        <v>5.3724999999999996</v>
      </c>
      <c r="K959">
        <f t="shared" si="114"/>
        <v>97.6875</v>
      </c>
      <c r="L959">
        <f t="shared" si="115"/>
        <v>98.557500000000005</v>
      </c>
      <c r="M959">
        <f t="shared" si="116"/>
        <v>0.87000000000000455</v>
      </c>
      <c r="N959">
        <f t="shared" si="117"/>
        <v>96.382499999999993</v>
      </c>
      <c r="O959">
        <f t="shared" si="118"/>
        <v>99.862500000000011</v>
      </c>
      <c r="P959" t="str">
        <f t="shared" si="119"/>
        <v/>
      </c>
    </row>
    <row r="960" spans="1:16">
      <c r="A960" s="21" t="s">
        <v>25</v>
      </c>
      <c r="B960" s="21" t="s">
        <v>89</v>
      </c>
      <c r="C960" s="21" t="s">
        <v>90</v>
      </c>
      <c r="D960" s="22">
        <v>43305</v>
      </c>
      <c r="E960" s="21">
        <v>103.06</v>
      </c>
      <c r="F960" s="21" t="s">
        <v>136</v>
      </c>
      <c r="G960" s="21">
        <v>4.46</v>
      </c>
      <c r="H960" s="21">
        <v>98.6</v>
      </c>
      <c r="I960">
        <f t="shared" si="112"/>
        <v>4.5024999999999995</v>
      </c>
      <c r="J960">
        <f t="shared" si="113"/>
        <v>5.3724999999999996</v>
      </c>
      <c r="K960">
        <f t="shared" si="114"/>
        <v>97.6875</v>
      </c>
      <c r="L960">
        <f t="shared" si="115"/>
        <v>98.557500000000005</v>
      </c>
      <c r="M960">
        <f t="shared" si="116"/>
        <v>0.87000000000000455</v>
      </c>
      <c r="N960">
        <f t="shared" si="117"/>
        <v>96.382499999999993</v>
      </c>
      <c r="O960">
        <f t="shared" si="118"/>
        <v>99.862500000000011</v>
      </c>
      <c r="P960" t="str">
        <f t="shared" si="119"/>
        <v/>
      </c>
    </row>
    <row r="961" spans="1:16">
      <c r="A961" s="21" t="s">
        <v>25</v>
      </c>
      <c r="B961" s="21" t="s">
        <v>89</v>
      </c>
      <c r="C961" s="21" t="s">
        <v>90</v>
      </c>
      <c r="D961" s="22">
        <v>43334</v>
      </c>
      <c r="E961" s="21">
        <v>103.06</v>
      </c>
      <c r="F961" s="21" t="s">
        <v>136</v>
      </c>
      <c r="G961" s="21">
        <v>3.9</v>
      </c>
      <c r="H961" s="21">
        <v>99.16</v>
      </c>
      <c r="I961">
        <f t="shared" si="112"/>
        <v>4.5024999999999995</v>
      </c>
      <c r="J961">
        <f t="shared" si="113"/>
        <v>5.3724999999999996</v>
      </c>
      <c r="K961">
        <f t="shared" si="114"/>
        <v>97.6875</v>
      </c>
      <c r="L961">
        <f t="shared" si="115"/>
        <v>98.557500000000005</v>
      </c>
      <c r="M961">
        <f t="shared" si="116"/>
        <v>0.87000000000000455</v>
      </c>
      <c r="N961">
        <f t="shared" si="117"/>
        <v>96.382499999999993</v>
      </c>
      <c r="O961">
        <f t="shared" si="118"/>
        <v>99.862500000000011</v>
      </c>
      <c r="P961" t="str">
        <f t="shared" si="119"/>
        <v/>
      </c>
    </row>
    <row r="962" spans="1:16">
      <c r="A962" s="21" t="s">
        <v>25</v>
      </c>
      <c r="B962" s="21" t="s">
        <v>89</v>
      </c>
      <c r="C962" s="21" t="s">
        <v>90</v>
      </c>
      <c r="D962" s="22">
        <v>43363</v>
      </c>
      <c r="E962" s="21">
        <v>103.06</v>
      </c>
      <c r="F962" s="21" t="s">
        <v>136</v>
      </c>
      <c r="G962" s="21">
        <v>4.0999999999999996</v>
      </c>
      <c r="H962" s="21">
        <v>98.96</v>
      </c>
      <c r="I962">
        <f t="shared" si="112"/>
        <v>4.5024999999999995</v>
      </c>
      <c r="J962">
        <f t="shared" si="113"/>
        <v>5.3724999999999996</v>
      </c>
      <c r="K962">
        <f t="shared" si="114"/>
        <v>97.6875</v>
      </c>
      <c r="L962">
        <f t="shared" si="115"/>
        <v>98.557500000000005</v>
      </c>
      <c r="M962">
        <f t="shared" si="116"/>
        <v>0.87000000000000455</v>
      </c>
      <c r="N962">
        <f t="shared" si="117"/>
        <v>96.382499999999993</v>
      </c>
      <c r="O962">
        <f t="shared" si="118"/>
        <v>99.862500000000011</v>
      </c>
      <c r="P962" t="str">
        <f t="shared" si="119"/>
        <v/>
      </c>
    </row>
    <row r="963" spans="1:16">
      <c r="A963" s="21" t="s">
        <v>25</v>
      </c>
      <c r="B963" s="21" t="s">
        <v>89</v>
      </c>
      <c r="C963" s="21" t="s">
        <v>90</v>
      </c>
      <c r="D963" s="22">
        <v>43397</v>
      </c>
      <c r="E963" s="21">
        <v>103.06</v>
      </c>
      <c r="F963" s="21" t="s">
        <v>136</v>
      </c>
      <c r="G963" s="21">
        <v>4.82</v>
      </c>
      <c r="H963" s="21">
        <v>98.24</v>
      </c>
      <c r="I963">
        <f t="shared" ref="I963:I976" si="120">VLOOKUP($C963,$U$1:$Y$42,2,FALSE)</f>
        <v>4.5024999999999995</v>
      </c>
      <c r="J963">
        <f t="shared" ref="J963:J976" si="121">VLOOKUP($C963,$U$1:$Y$42,3,FALSE)</f>
        <v>5.3724999999999996</v>
      </c>
      <c r="K963">
        <f t="shared" ref="K963:K976" si="122">VLOOKUP($C963,$U$1:$Y$42,4,FALSE)</f>
        <v>97.6875</v>
      </c>
      <c r="L963">
        <f t="shared" ref="L963:L976" si="123">VLOOKUP($C963,$U$1:$Y$42,5,FALSE)</f>
        <v>98.557500000000005</v>
      </c>
      <c r="M963">
        <f t="shared" ref="M963:M976" si="124">L963-K963</f>
        <v>0.87000000000000455</v>
      </c>
      <c r="N963">
        <f t="shared" ref="N963:N976" si="125">K963-M963*1.5</f>
        <v>96.382499999999993</v>
      </c>
      <c r="O963">
        <f t="shared" ref="O963:O976" si="126">L963+M963*1.5</f>
        <v>99.862500000000011</v>
      </c>
      <c r="P963" t="str">
        <f t="shared" ref="P963:P976" si="127">IF(OR(H963&lt;N963,H963&gt;O963), "OUTLIER", "")</f>
        <v/>
      </c>
    </row>
    <row r="964" spans="1:16">
      <c r="A964" s="21" t="s">
        <v>25</v>
      </c>
      <c r="B964" s="21" t="s">
        <v>89</v>
      </c>
      <c r="C964" s="21" t="s">
        <v>90</v>
      </c>
      <c r="D964" s="22">
        <v>43432</v>
      </c>
      <c r="E964" s="21">
        <v>103.06</v>
      </c>
      <c r="F964" s="21" t="s">
        <v>136</v>
      </c>
      <c r="G964" s="21">
        <v>5</v>
      </c>
      <c r="H964" s="21">
        <v>98.06</v>
      </c>
      <c r="I964">
        <f t="shared" si="120"/>
        <v>4.5024999999999995</v>
      </c>
      <c r="J964">
        <f t="shared" si="121"/>
        <v>5.3724999999999996</v>
      </c>
      <c r="K964">
        <f t="shared" si="122"/>
        <v>97.6875</v>
      </c>
      <c r="L964">
        <f t="shared" si="123"/>
        <v>98.557500000000005</v>
      </c>
      <c r="M964">
        <f t="shared" si="124"/>
        <v>0.87000000000000455</v>
      </c>
      <c r="N964">
        <f t="shared" si="125"/>
        <v>96.382499999999993</v>
      </c>
      <c r="O964">
        <f t="shared" si="126"/>
        <v>99.862500000000011</v>
      </c>
      <c r="P964" t="str">
        <f t="shared" si="127"/>
        <v/>
      </c>
    </row>
    <row r="965" spans="1:16">
      <c r="A965" s="21" t="s">
        <v>25</v>
      </c>
      <c r="B965" s="21" t="s">
        <v>89</v>
      </c>
      <c r="C965" s="21" t="s">
        <v>90</v>
      </c>
      <c r="D965" s="22">
        <v>43465</v>
      </c>
      <c r="E965" s="21">
        <v>103.06</v>
      </c>
      <c r="F965" s="21" t="s">
        <v>136</v>
      </c>
      <c r="G965" s="21">
        <v>5.2</v>
      </c>
      <c r="H965" s="21">
        <v>97.86</v>
      </c>
      <c r="I965">
        <f t="shared" si="120"/>
        <v>4.5024999999999995</v>
      </c>
      <c r="J965">
        <f t="shared" si="121"/>
        <v>5.3724999999999996</v>
      </c>
      <c r="K965">
        <f t="shared" si="122"/>
        <v>97.6875</v>
      </c>
      <c r="L965">
        <f t="shared" si="123"/>
        <v>98.557500000000005</v>
      </c>
      <c r="M965">
        <f t="shared" si="124"/>
        <v>0.87000000000000455</v>
      </c>
      <c r="N965">
        <f t="shared" si="125"/>
        <v>96.382499999999993</v>
      </c>
      <c r="O965">
        <f t="shared" si="126"/>
        <v>99.862500000000011</v>
      </c>
      <c r="P965" t="str">
        <f t="shared" si="127"/>
        <v/>
      </c>
    </row>
    <row r="966" spans="1:16">
      <c r="A966" s="21" t="s">
        <v>25</v>
      </c>
      <c r="B966" s="21" t="s">
        <v>89</v>
      </c>
      <c r="C966" s="21" t="s">
        <v>90</v>
      </c>
      <c r="D966" s="22">
        <v>43493</v>
      </c>
      <c r="E966" s="21">
        <v>103.06</v>
      </c>
      <c r="F966" s="21" t="s">
        <v>136</v>
      </c>
      <c r="G966" s="21">
        <v>4.3</v>
      </c>
      <c r="H966" s="21">
        <v>98.76</v>
      </c>
      <c r="I966">
        <f t="shared" si="120"/>
        <v>4.5024999999999995</v>
      </c>
      <c r="J966">
        <f t="shared" si="121"/>
        <v>5.3724999999999996</v>
      </c>
      <c r="K966">
        <f t="shared" si="122"/>
        <v>97.6875</v>
      </c>
      <c r="L966">
        <f t="shared" si="123"/>
        <v>98.557500000000005</v>
      </c>
      <c r="M966">
        <f t="shared" si="124"/>
        <v>0.87000000000000455</v>
      </c>
      <c r="N966">
        <f t="shared" si="125"/>
        <v>96.382499999999993</v>
      </c>
      <c r="O966">
        <f t="shared" si="126"/>
        <v>99.862500000000011</v>
      </c>
      <c r="P966" t="str">
        <f t="shared" si="127"/>
        <v/>
      </c>
    </row>
    <row r="967" spans="1:16">
      <c r="A967" s="21" t="s">
        <v>25</v>
      </c>
      <c r="B967" s="21" t="s">
        <v>89</v>
      </c>
      <c r="C967" s="21" t="s">
        <v>90</v>
      </c>
      <c r="D967" s="22">
        <v>43524</v>
      </c>
      <c r="E967" s="21">
        <v>103.06</v>
      </c>
      <c r="F967" s="21" t="s">
        <v>136</v>
      </c>
      <c r="G967" s="21">
        <v>5.65</v>
      </c>
      <c r="H967" s="21">
        <v>97.41</v>
      </c>
      <c r="I967">
        <f t="shared" si="120"/>
        <v>4.5024999999999995</v>
      </c>
      <c r="J967">
        <f t="shared" si="121"/>
        <v>5.3724999999999996</v>
      </c>
      <c r="K967">
        <f t="shared" si="122"/>
        <v>97.6875</v>
      </c>
      <c r="L967">
        <f t="shared" si="123"/>
        <v>98.557500000000005</v>
      </c>
      <c r="M967">
        <f t="shared" si="124"/>
        <v>0.87000000000000455</v>
      </c>
      <c r="N967">
        <f t="shared" si="125"/>
        <v>96.382499999999993</v>
      </c>
      <c r="O967">
        <f t="shared" si="126"/>
        <v>99.862500000000011</v>
      </c>
      <c r="P967" t="str">
        <f t="shared" si="127"/>
        <v/>
      </c>
    </row>
    <row r="968" spans="1:16">
      <c r="A968" s="21" t="s">
        <v>25</v>
      </c>
      <c r="B968" s="21" t="s">
        <v>89</v>
      </c>
      <c r="C968" s="21" t="s">
        <v>90</v>
      </c>
      <c r="D968" s="22">
        <v>43552</v>
      </c>
      <c r="E968" s="21">
        <v>103.06</v>
      </c>
      <c r="F968" s="21" t="s">
        <v>136</v>
      </c>
      <c r="G968" s="21">
        <v>5.9</v>
      </c>
      <c r="H968" s="21">
        <v>97.16</v>
      </c>
      <c r="I968">
        <f t="shared" si="120"/>
        <v>4.5024999999999995</v>
      </c>
      <c r="J968">
        <f t="shared" si="121"/>
        <v>5.3724999999999996</v>
      </c>
      <c r="K968">
        <f t="shared" si="122"/>
        <v>97.6875</v>
      </c>
      <c r="L968">
        <f t="shared" si="123"/>
        <v>98.557500000000005</v>
      </c>
      <c r="M968">
        <f t="shared" si="124"/>
        <v>0.87000000000000455</v>
      </c>
      <c r="N968">
        <f t="shared" si="125"/>
        <v>96.382499999999993</v>
      </c>
      <c r="O968">
        <f t="shared" si="126"/>
        <v>99.862500000000011</v>
      </c>
      <c r="P968" t="str">
        <f t="shared" si="127"/>
        <v/>
      </c>
    </row>
    <row r="969" spans="1:16">
      <c r="A969" s="21" t="s">
        <v>25</v>
      </c>
      <c r="B969" s="21" t="s">
        <v>89</v>
      </c>
      <c r="C969" s="21" t="s">
        <v>90</v>
      </c>
      <c r="D969" s="22">
        <v>43600</v>
      </c>
      <c r="E969" s="21">
        <v>103.06</v>
      </c>
      <c r="F969" s="21" t="s">
        <v>136</v>
      </c>
      <c r="G969" s="21">
        <v>6.13</v>
      </c>
      <c r="H969" s="21">
        <v>96.93</v>
      </c>
      <c r="I969">
        <f t="shared" si="120"/>
        <v>4.5024999999999995</v>
      </c>
      <c r="J969">
        <f t="shared" si="121"/>
        <v>5.3724999999999996</v>
      </c>
      <c r="K969">
        <f t="shared" si="122"/>
        <v>97.6875</v>
      </c>
      <c r="L969">
        <f t="shared" si="123"/>
        <v>98.557500000000005</v>
      </c>
      <c r="M969">
        <f t="shared" si="124"/>
        <v>0.87000000000000455</v>
      </c>
      <c r="N969">
        <f t="shared" si="125"/>
        <v>96.382499999999993</v>
      </c>
      <c r="O969">
        <f t="shared" si="126"/>
        <v>99.862500000000011</v>
      </c>
      <c r="P969" t="str">
        <f t="shared" si="127"/>
        <v/>
      </c>
    </row>
    <row r="970" spans="1:16">
      <c r="A970" s="21" t="s">
        <v>25</v>
      </c>
      <c r="B970" s="21" t="s">
        <v>89</v>
      </c>
      <c r="C970" s="21" t="s">
        <v>90</v>
      </c>
      <c r="D970" s="22">
        <v>43646</v>
      </c>
      <c r="E970" s="21">
        <v>103.06</v>
      </c>
      <c r="F970" s="21" t="s">
        <v>136</v>
      </c>
      <c r="G970" s="21">
        <v>5</v>
      </c>
      <c r="H970" s="21">
        <v>98.06</v>
      </c>
      <c r="I970">
        <f t="shared" si="120"/>
        <v>4.5024999999999995</v>
      </c>
      <c r="J970">
        <f t="shared" si="121"/>
        <v>5.3724999999999996</v>
      </c>
      <c r="K970">
        <f t="shared" si="122"/>
        <v>97.6875</v>
      </c>
      <c r="L970">
        <f t="shared" si="123"/>
        <v>98.557500000000005</v>
      </c>
      <c r="M970">
        <f t="shared" si="124"/>
        <v>0.87000000000000455</v>
      </c>
      <c r="N970">
        <f t="shared" si="125"/>
        <v>96.382499999999993</v>
      </c>
      <c r="O970">
        <f t="shared" si="126"/>
        <v>99.862500000000011</v>
      </c>
      <c r="P970" t="str">
        <f t="shared" si="127"/>
        <v/>
      </c>
    </row>
    <row r="971" spans="1:16">
      <c r="A971" s="21" t="s">
        <v>25</v>
      </c>
      <c r="B971" s="21" t="s">
        <v>89</v>
      </c>
      <c r="C971" s="21" t="s">
        <v>90</v>
      </c>
      <c r="D971" s="22">
        <v>43677</v>
      </c>
      <c r="E971" s="21">
        <v>103.06</v>
      </c>
      <c r="F971" s="21" t="s">
        <v>136</v>
      </c>
      <c r="G971" s="21">
        <v>3.4</v>
      </c>
      <c r="H971" s="21">
        <v>99.66</v>
      </c>
      <c r="I971">
        <f t="shared" si="120"/>
        <v>4.5024999999999995</v>
      </c>
      <c r="J971">
        <f t="shared" si="121"/>
        <v>5.3724999999999996</v>
      </c>
      <c r="K971">
        <f t="shared" si="122"/>
        <v>97.6875</v>
      </c>
      <c r="L971">
        <f t="shared" si="123"/>
        <v>98.557500000000005</v>
      </c>
      <c r="M971">
        <f t="shared" si="124"/>
        <v>0.87000000000000455</v>
      </c>
      <c r="N971">
        <f t="shared" si="125"/>
        <v>96.382499999999993</v>
      </c>
      <c r="O971">
        <f t="shared" si="126"/>
        <v>99.862500000000011</v>
      </c>
      <c r="P971" t="str">
        <f t="shared" si="127"/>
        <v/>
      </c>
    </row>
    <row r="972" spans="1:16">
      <c r="A972" s="21" t="s">
        <v>25</v>
      </c>
      <c r="B972" s="21" t="s">
        <v>89</v>
      </c>
      <c r="C972" s="21" t="s">
        <v>90</v>
      </c>
      <c r="D972" s="22">
        <v>43738</v>
      </c>
      <c r="E972" s="21">
        <v>103.06</v>
      </c>
      <c r="F972" s="21" t="s">
        <v>136</v>
      </c>
      <c r="G972" s="21">
        <v>3.8</v>
      </c>
      <c r="H972" s="21">
        <v>99.26</v>
      </c>
      <c r="I972">
        <f t="shared" si="120"/>
        <v>4.5024999999999995</v>
      </c>
      <c r="J972">
        <f t="shared" si="121"/>
        <v>5.3724999999999996</v>
      </c>
      <c r="K972">
        <f t="shared" si="122"/>
        <v>97.6875</v>
      </c>
      <c r="L972">
        <f t="shared" si="123"/>
        <v>98.557500000000005</v>
      </c>
      <c r="M972">
        <f t="shared" si="124"/>
        <v>0.87000000000000455</v>
      </c>
      <c r="N972">
        <f t="shared" si="125"/>
        <v>96.382499999999993</v>
      </c>
      <c r="O972">
        <f t="shared" si="126"/>
        <v>99.862500000000011</v>
      </c>
      <c r="P972" t="str">
        <f t="shared" si="127"/>
        <v/>
      </c>
    </row>
    <row r="973" spans="1:16">
      <c r="A973" s="21" t="s">
        <v>25</v>
      </c>
      <c r="B973" s="21" t="s">
        <v>89</v>
      </c>
      <c r="C973" s="21" t="s">
        <v>90</v>
      </c>
      <c r="D973" s="22">
        <v>43762</v>
      </c>
      <c r="E973" s="21">
        <v>103.06</v>
      </c>
      <c r="F973" s="21" t="s">
        <v>136</v>
      </c>
      <c r="G973" s="21">
        <v>4.58</v>
      </c>
      <c r="H973" s="21">
        <v>98.48</v>
      </c>
      <c r="I973">
        <f t="shared" si="120"/>
        <v>4.5024999999999995</v>
      </c>
      <c r="J973">
        <f t="shared" si="121"/>
        <v>5.3724999999999996</v>
      </c>
      <c r="K973">
        <f t="shared" si="122"/>
        <v>97.6875</v>
      </c>
      <c r="L973">
        <f t="shared" si="123"/>
        <v>98.557500000000005</v>
      </c>
      <c r="M973">
        <f t="shared" si="124"/>
        <v>0.87000000000000455</v>
      </c>
      <c r="N973">
        <f t="shared" si="125"/>
        <v>96.382499999999993</v>
      </c>
      <c r="O973">
        <f t="shared" si="126"/>
        <v>99.862500000000011</v>
      </c>
      <c r="P973" t="str">
        <f t="shared" si="127"/>
        <v/>
      </c>
    </row>
    <row r="974" spans="1:16">
      <c r="A974" s="21" t="s">
        <v>25</v>
      </c>
      <c r="B974" s="21" t="s">
        <v>89</v>
      </c>
      <c r="C974" s="21" t="s">
        <v>90</v>
      </c>
      <c r="D974" s="22">
        <v>43799</v>
      </c>
      <c r="E974" s="21">
        <v>103.06</v>
      </c>
      <c r="F974" s="21" t="s">
        <v>136</v>
      </c>
      <c r="G974" s="21">
        <v>4.75</v>
      </c>
      <c r="H974" s="21">
        <v>98.31</v>
      </c>
      <c r="I974">
        <f t="shared" si="120"/>
        <v>4.5024999999999995</v>
      </c>
      <c r="J974">
        <f t="shared" si="121"/>
        <v>5.3724999999999996</v>
      </c>
      <c r="K974">
        <f t="shared" si="122"/>
        <v>97.6875</v>
      </c>
      <c r="L974">
        <f t="shared" si="123"/>
        <v>98.557500000000005</v>
      </c>
      <c r="M974">
        <f t="shared" si="124"/>
        <v>0.87000000000000455</v>
      </c>
      <c r="N974">
        <f t="shared" si="125"/>
        <v>96.382499999999993</v>
      </c>
      <c r="O974">
        <f t="shared" si="126"/>
        <v>99.862500000000011</v>
      </c>
      <c r="P974" t="str">
        <f t="shared" si="127"/>
        <v/>
      </c>
    </row>
    <row r="975" spans="1:16">
      <c r="A975" s="21" t="s">
        <v>25</v>
      </c>
      <c r="B975" s="21" t="s">
        <v>89</v>
      </c>
      <c r="C975" s="21" t="s">
        <v>90</v>
      </c>
      <c r="D975" s="22">
        <v>44012</v>
      </c>
      <c r="E975" s="21">
        <v>103.06</v>
      </c>
      <c r="F975" s="21" t="s">
        <v>136</v>
      </c>
      <c r="G975" s="21">
        <v>4.5999999999999996</v>
      </c>
      <c r="H975" s="21">
        <v>98.46</v>
      </c>
      <c r="I975">
        <f t="shared" si="120"/>
        <v>4.5024999999999995</v>
      </c>
      <c r="J975">
        <f t="shared" si="121"/>
        <v>5.3724999999999996</v>
      </c>
      <c r="K975">
        <f t="shared" si="122"/>
        <v>97.6875</v>
      </c>
      <c r="L975">
        <f t="shared" si="123"/>
        <v>98.557500000000005</v>
      </c>
      <c r="M975">
        <f t="shared" si="124"/>
        <v>0.87000000000000455</v>
      </c>
      <c r="N975">
        <f t="shared" si="125"/>
        <v>96.382499999999993</v>
      </c>
      <c r="O975">
        <f t="shared" si="126"/>
        <v>99.862500000000011</v>
      </c>
      <c r="P975" t="str">
        <f t="shared" si="127"/>
        <v/>
      </c>
    </row>
    <row r="976" spans="1:16">
      <c r="A976" s="21" t="s">
        <v>25</v>
      </c>
      <c r="B976" s="21" t="s">
        <v>89</v>
      </c>
      <c r="C976" s="21" t="s">
        <v>90</v>
      </c>
      <c r="D976" s="22">
        <v>44118</v>
      </c>
      <c r="E976" s="21">
        <v>103.06</v>
      </c>
      <c r="F976" s="21" t="s">
        <v>136</v>
      </c>
      <c r="G976" s="21">
        <v>4.78</v>
      </c>
      <c r="H976" s="21">
        <v>98.28</v>
      </c>
      <c r="I976">
        <f t="shared" si="120"/>
        <v>4.5024999999999995</v>
      </c>
      <c r="J976">
        <f t="shared" si="121"/>
        <v>5.3724999999999996</v>
      </c>
      <c r="K976">
        <f t="shared" si="122"/>
        <v>97.6875</v>
      </c>
      <c r="L976">
        <f t="shared" si="123"/>
        <v>98.557500000000005</v>
      </c>
      <c r="M976">
        <f t="shared" si="124"/>
        <v>0.87000000000000455</v>
      </c>
      <c r="N976">
        <f t="shared" si="125"/>
        <v>96.382499999999993</v>
      </c>
      <c r="O976">
        <f t="shared" si="126"/>
        <v>99.862500000000011</v>
      </c>
      <c r="P976" t="str">
        <f t="shared" si="127"/>
        <v/>
      </c>
    </row>
  </sheetData>
  <autoFilter ref="A1:P976" xr:uid="{F77C12DD-C057-4419-AC51-C9BAC065F42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636E-9BDE-45FD-9AA6-38A1F55F8DB1}">
  <dimension ref="A1:N30"/>
  <sheetViews>
    <sheetView topLeftCell="J1" workbookViewId="0">
      <selection activeCell="L14" sqref="L14:N22"/>
    </sheetView>
  </sheetViews>
  <sheetFormatPr defaultRowHeight="14.45"/>
  <cols>
    <col min="1" max="1" width="15.5703125" bestFit="1" customWidth="1"/>
    <col min="2" max="2" width="10.42578125" style="27" bestFit="1" customWidth="1"/>
    <col min="3" max="3" width="20.85546875" bestFit="1" customWidth="1"/>
    <col min="12" max="12" width="15.5703125" bestFit="1" customWidth="1"/>
    <col min="13" max="13" width="10.42578125" style="27" bestFit="1" customWidth="1"/>
  </cols>
  <sheetData>
    <row r="1" spans="1:14">
      <c r="A1" t="s">
        <v>122</v>
      </c>
      <c r="B1" s="27" t="s">
        <v>123</v>
      </c>
      <c r="C1" t="s">
        <v>127</v>
      </c>
      <c r="L1" t="s">
        <v>122</v>
      </c>
      <c r="M1" s="27" t="s">
        <v>123</v>
      </c>
      <c r="N1" t="s">
        <v>127</v>
      </c>
    </row>
    <row r="2" spans="1:14">
      <c r="A2" t="s">
        <v>43</v>
      </c>
      <c r="B2" s="27">
        <v>42423</v>
      </c>
      <c r="C2">
        <v>101.675</v>
      </c>
      <c r="L2" t="s">
        <v>47</v>
      </c>
      <c r="M2" s="27">
        <v>43430</v>
      </c>
      <c r="N2">
        <v>105.824</v>
      </c>
    </row>
    <row r="3" spans="1:14">
      <c r="A3" t="s">
        <v>43</v>
      </c>
      <c r="B3" s="27">
        <v>42452</v>
      </c>
      <c r="C3">
        <v>101.715</v>
      </c>
      <c r="L3" t="s">
        <v>47</v>
      </c>
      <c r="M3" s="27">
        <v>43487</v>
      </c>
      <c r="N3">
        <v>105.294</v>
      </c>
    </row>
    <row r="4" spans="1:14">
      <c r="A4" t="s">
        <v>43</v>
      </c>
      <c r="B4" s="27">
        <v>42479</v>
      </c>
      <c r="C4">
        <v>101.575</v>
      </c>
      <c r="L4" t="s">
        <v>47</v>
      </c>
      <c r="M4" s="27">
        <v>43515</v>
      </c>
      <c r="N4">
        <v>105.084</v>
      </c>
    </row>
    <row r="5" spans="1:14">
      <c r="A5" t="s">
        <v>43</v>
      </c>
      <c r="B5" s="27">
        <v>42506</v>
      </c>
      <c r="C5">
        <v>102.05500000000001</v>
      </c>
      <c r="L5" t="s">
        <v>47</v>
      </c>
      <c r="M5" s="27">
        <v>43545</v>
      </c>
      <c r="N5">
        <v>104.81399999999999</v>
      </c>
    </row>
    <row r="6" spans="1:14">
      <c r="A6" t="s">
        <v>43</v>
      </c>
      <c r="B6" s="27">
        <v>42541</v>
      </c>
      <c r="C6">
        <v>103.265</v>
      </c>
      <c r="L6" t="s">
        <v>47</v>
      </c>
      <c r="M6" s="27">
        <v>43615</v>
      </c>
      <c r="N6">
        <v>105.304</v>
      </c>
    </row>
    <row r="7" spans="1:14">
      <c r="A7" t="s">
        <v>43</v>
      </c>
      <c r="B7" s="27">
        <v>42573</v>
      </c>
      <c r="C7">
        <v>104.705</v>
      </c>
      <c r="L7" t="s">
        <v>47</v>
      </c>
      <c r="M7" s="27">
        <v>43641</v>
      </c>
      <c r="N7">
        <v>106.054</v>
      </c>
    </row>
    <row r="8" spans="1:14">
      <c r="A8" t="s">
        <v>43</v>
      </c>
      <c r="B8" s="27">
        <v>42612</v>
      </c>
      <c r="C8">
        <v>104.80500000000001</v>
      </c>
      <c r="L8" t="s">
        <v>47</v>
      </c>
      <c r="M8" s="27">
        <v>43670</v>
      </c>
      <c r="N8">
        <v>106.70399999999999</v>
      </c>
    </row>
    <row r="9" spans="1:14">
      <c r="A9" t="s">
        <v>43</v>
      </c>
      <c r="B9" s="27">
        <v>42634</v>
      </c>
      <c r="C9">
        <v>103.645</v>
      </c>
      <c r="L9" t="s">
        <v>47</v>
      </c>
      <c r="M9" s="27">
        <v>43704</v>
      </c>
      <c r="N9">
        <v>106.764</v>
      </c>
    </row>
    <row r="10" spans="1:14">
      <c r="A10" t="s">
        <v>43</v>
      </c>
      <c r="B10" s="27">
        <v>42670</v>
      </c>
      <c r="C10">
        <v>102.785</v>
      </c>
      <c r="L10" t="s">
        <v>47</v>
      </c>
      <c r="M10" s="27">
        <v>43727</v>
      </c>
      <c r="N10">
        <v>106.084</v>
      </c>
    </row>
    <row r="11" spans="1:14">
      <c r="A11" t="s">
        <v>43</v>
      </c>
      <c r="B11" s="27">
        <v>42711</v>
      </c>
      <c r="C11">
        <v>102.595</v>
      </c>
      <c r="L11" t="s">
        <v>47</v>
      </c>
      <c r="M11" s="27">
        <v>43760</v>
      </c>
      <c r="N11">
        <v>105.78400000000001</v>
      </c>
    </row>
    <row r="12" spans="1:14">
      <c r="A12" t="s">
        <v>43</v>
      </c>
      <c r="B12" s="27">
        <v>42761</v>
      </c>
      <c r="C12">
        <v>102.435</v>
      </c>
      <c r="L12" t="s">
        <v>47</v>
      </c>
      <c r="M12" s="27">
        <v>43796</v>
      </c>
      <c r="N12">
        <v>106.164</v>
      </c>
    </row>
    <row r="13" spans="1:14">
      <c r="A13" t="s">
        <v>43</v>
      </c>
      <c r="B13" s="27">
        <v>42788</v>
      </c>
      <c r="C13">
        <v>102.015</v>
      </c>
      <c r="L13" t="s">
        <v>47</v>
      </c>
      <c r="M13" s="27">
        <v>43817</v>
      </c>
      <c r="N13">
        <v>105.974</v>
      </c>
    </row>
    <row r="14" spans="1:14">
      <c r="A14" t="s">
        <v>43</v>
      </c>
      <c r="B14" s="27">
        <v>42816</v>
      </c>
      <c r="C14">
        <v>101.925</v>
      </c>
    </row>
    <row r="15" spans="1:14">
      <c r="A15" t="s">
        <v>43</v>
      </c>
      <c r="B15" s="27">
        <v>42846</v>
      </c>
      <c r="C15">
        <v>101.97499999999999</v>
      </c>
    </row>
    <row r="16" spans="1:14">
      <c r="A16" t="s">
        <v>43</v>
      </c>
      <c r="B16" s="27">
        <v>42871</v>
      </c>
      <c r="C16">
        <v>102.095</v>
      </c>
    </row>
    <row r="17" spans="1:3">
      <c r="A17" t="s">
        <v>43</v>
      </c>
      <c r="B17" s="27">
        <v>42908</v>
      </c>
      <c r="C17">
        <v>103.38500000000001</v>
      </c>
    </row>
    <row r="18" spans="1:3">
      <c r="A18" t="s">
        <v>43</v>
      </c>
      <c r="B18" s="27">
        <v>42935</v>
      </c>
      <c r="C18">
        <v>104.61499999999999</v>
      </c>
    </row>
    <row r="19" spans="1:3">
      <c r="A19" t="s">
        <v>43</v>
      </c>
      <c r="B19" s="27">
        <v>42976</v>
      </c>
      <c r="C19">
        <v>105.315</v>
      </c>
    </row>
    <row r="20" spans="1:3">
      <c r="A20" t="s">
        <v>43</v>
      </c>
      <c r="B20" s="27">
        <v>43004</v>
      </c>
      <c r="C20">
        <v>103.495</v>
      </c>
    </row>
    <row r="21" spans="1:3">
      <c r="A21" t="s">
        <v>43</v>
      </c>
      <c r="B21" s="27">
        <v>43025</v>
      </c>
      <c r="C21">
        <v>102.80500000000001</v>
      </c>
    </row>
    <row r="22" spans="1:3">
      <c r="A22" t="s">
        <v>43</v>
      </c>
      <c r="B22" s="27">
        <v>43054</v>
      </c>
      <c r="C22">
        <v>102.38500000000001</v>
      </c>
    </row>
    <row r="23" spans="1:3">
      <c r="A23" t="s">
        <v>43</v>
      </c>
      <c r="B23" s="27">
        <v>43088</v>
      </c>
      <c r="C23">
        <v>102.255</v>
      </c>
    </row>
    <row r="24" spans="1:3">
      <c r="A24" t="s">
        <v>43</v>
      </c>
      <c r="B24" s="27">
        <v>43118</v>
      </c>
      <c r="C24">
        <v>102.215</v>
      </c>
    </row>
    <row r="25" spans="1:3">
      <c r="A25" t="s">
        <v>43</v>
      </c>
      <c r="B25" s="27">
        <v>43153</v>
      </c>
      <c r="C25">
        <v>101.955</v>
      </c>
    </row>
    <row r="26" spans="1:3">
      <c r="A26" t="s">
        <v>43</v>
      </c>
      <c r="B26" s="27">
        <v>43188</v>
      </c>
      <c r="C26">
        <v>101.965</v>
      </c>
    </row>
    <row r="27" spans="1:3">
      <c r="A27" t="s">
        <v>43</v>
      </c>
      <c r="B27" s="27">
        <v>43248</v>
      </c>
      <c r="C27">
        <v>102.575</v>
      </c>
    </row>
    <row r="28" spans="1:3">
      <c r="A28" t="s">
        <v>43</v>
      </c>
      <c r="B28" s="27">
        <v>43272</v>
      </c>
      <c r="C28">
        <v>103.405</v>
      </c>
    </row>
    <row r="29" spans="1:3">
      <c r="A29" t="s">
        <v>43</v>
      </c>
      <c r="B29" s="27">
        <v>43304</v>
      </c>
      <c r="C29">
        <v>104.545</v>
      </c>
    </row>
    <row r="30" spans="1:3">
      <c r="A30" t="s">
        <v>43</v>
      </c>
      <c r="B30" s="27">
        <v>43334</v>
      </c>
      <c r="C30">
        <v>104.61499999999999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C962-F5BB-4F62-A2F0-52E4CEBC4728}">
  <dimension ref="A1:S848"/>
  <sheetViews>
    <sheetView topLeftCell="C16" zoomScale="80" zoomScaleNormal="80" workbookViewId="0">
      <selection activeCell="G27" sqref="G27"/>
    </sheetView>
  </sheetViews>
  <sheetFormatPr defaultRowHeight="14.45"/>
  <cols>
    <col min="1" max="1" width="15.85546875" bestFit="1" customWidth="1"/>
    <col min="2" max="2" width="10.42578125" style="27" bestFit="1" customWidth="1"/>
    <col min="3" max="3" width="10.85546875" bestFit="1" customWidth="1"/>
    <col min="4" max="4" width="20.85546875" style="34" bestFit="1" customWidth="1"/>
    <col min="6" max="6" width="12.5703125" customWidth="1"/>
    <col min="7" max="7" width="33.42578125" bestFit="1" customWidth="1"/>
    <col min="8" max="8" width="16.28515625" customWidth="1"/>
    <col min="9" max="12" width="7" bestFit="1" customWidth="1"/>
    <col min="13" max="13" width="7" customWidth="1"/>
    <col min="14" max="18" width="7" bestFit="1" customWidth="1"/>
    <col min="19" max="19" width="17.85546875" bestFit="1" customWidth="1"/>
    <col min="20" max="20" width="4.42578125" bestFit="1" customWidth="1"/>
    <col min="21" max="21" width="3.85546875" bestFit="1" customWidth="1"/>
    <col min="22" max="22" width="4.5703125" bestFit="1" customWidth="1"/>
    <col min="23" max="24" width="3.5703125" bestFit="1" customWidth="1"/>
    <col min="25" max="25" width="4.140625" bestFit="1" customWidth="1"/>
    <col min="26" max="26" width="3.5703125" bestFit="1" customWidth="1"/>
    <col min="27" max="27" width="3.42578125" bestFit="1" customWidth="1"/>
    <col min="28" max="28" width="4.140625" bestFit="1" customWidth="1"/>
    <col min="29" max="29" width="3.42578125" bestFit="1" customWidth="1"/>
    <col min="30" max="30" width="17.85546875" bestFit="1" customWidth="1"/>
    <col min="31" max="31" width="4.42578125" bestFit="1" customWidth="1"/>
    <col min="32" max="32" width="17.85546875" bestFit="1" customWidth="1"/>
    <col min="33" max="33" width="16.85546875" bestFit="1" customWidth="1"/>
    <col min="34" max="34" width="16.140625" bestFit="1" customWidth="1"/>
    <col min="35" max="35" width="12.140625" bestFit="1" customWidth="1"/>
    <col min="36" max="36" width="4.140625" bestFit="1" customWidth="1"/>
    <col min="37" max="37" width="3.5703125" bestFit="1" customWidth="1"/>
    <col min="38" max="38" width="3.42578125" bestFit="1" customWidth="1"/>
    <col min="39" max="39" width="4.140625" bestFit="1" customWidth="1"/>
    <col min="40" max="40" width="3.42578125" bestFit="1" customWidth="1"/>
    <col min="41" max="41" width="17.85546875" bestFit="1" customWidth="1"/>
    <col min="42" max="42" width="4.42578125" bestFit="1" customWidth="1"/>
    <col min="43" max="43" width="3.85546875" bestFit="1" customWidth="1"/>
    <col min="44" max="44" width="4.5703125" bestFit="1" customWidth="1"/>
    <col min="45" max="46" width="3.5703125" bestFit="1" customWidth="1"/>
    <col min="47" max="47" width="4.140625" bestFit="1" customWidth="1"/>
    <col min="48" max="48" width="3.5703125" bestFit="1" customWidth="1"/>
    <col min="49" max="49" width="3.42578125" bestFit="1" customWidth="1"/>
    <col min="50" max="50" width="4.140625" bestFit="1" customWidth="1"/>
    <col min="51" max="51" width="3.42578125" bestFit="1" customWidth="1"/>
    <col min="52" max="52" width="17.85546875" bestFit="1" customWidth="1"/>
    <col min="53" max="53" width="4.42578125" bestFit="1" customWidth="1"/>
    <col min="54" max="54" width="3.85546875" bestFit="1" customWidth="1"/>
    <col min="55" max="55" width="4.5703125" bestFit="1" customWidth="1"/>
    <col min="56" max="57" width="3.5703125" bestFit="1" customWidth="1"/>
    <col min="58" max="58" width="4.140625" bestFit="1" customWidth="1"/>
    <col min="59" max="59" width="3.5703125" bestFit="1" customWidth="1"/>
    <col min="60" max="60" width="3.42578125" bestFit="1" customWidth="1"/>
    <col min="61" max="61" width="4.140625" bestFit="1" customWidth="1"/>
    <col min="62" max="62" width="3.42578125" bestFit="1" customWidth="1"/>
    <col min="63" max="63" width="17.85546875" bestFit="1" customWidth="1"/>
    <col min="64" max="64" width="4.42578125" bestFit="1" customWidth="1"/>
    <col min="65" max="65" width="3.85546875" bestFit="1" customWidth="1"/>
    <col min="66" max="66" width="4.5703125" bestFit="1" customWidth="1"/>
    <col min="67" max="68" width="3.5703125" bestFit="1" customWidth="1"/>
    <col min="69" max="69" width="4.140625" bestFit="1" customWidth="1"/>
    <col min="70" max="70" width="3.5703125" bestFit="1" customWidth="1"/>
    <col min="71" max="71" width="3.42578125" bestFit="1" customWidth="1"/>
    <col min="72" max="72" width="4.140625" bestFit="1" customWidth="1"/>
    <col min="73" max="73" width="3.42578125" bestFit="1" customWidth="1"/>
    <col min="74" max="74" width="17.85546875" bestFit="1" customWidth="1"/>
    <col min="75" max="75" width="4.42578125" bestFit="1" customWidth="1"/>
    <col min="76" max="76" width="3.85546875" bestFit="1" customWidth="1"/>
    <col min="77" max="77" width="4.5703125" bestFit="1" customWidth="1"/>
    <col min="78" max="79" width="3.5703125" bestFit="1" customWidth="1"/>
    <col min="80" max="80" width="4.140625" bestFit="1" customWidth="1"/>
    <col min="81" max="81" width="3.5703125" bestFit="1" customWidth="1"/>
    <col min="82" max="82" width="3.42578125" bestFit="1" customWidth="1"/>
    <col min="83" max="83" width="4.140625" bestFit="1" customWidth="1"/>
    <col min="84" max="84" width="3.42578125" bestFit="1" customWidth="1"/>
    <col min="85" max="85" width="17.85546875" bestFit="1" customWidth="1"/>
    <col min="86" max="86" width="4.42578125" bestFit="1" customWidth="1"/>
    <col min="87" max="87" width="3.85546875" bestFit="1" customWidth="1"/>
    <col min="88" max="88" width="4.5703125" bestFit="1" customWidth="1"/>
    <col min="89" max="90" width="3.5703125" bestFit="1" customWidth="1"/>
    <col min="91" max="91" width="4.140625" bestFit="1" customWidth="1"/>
    <col min="92" max="92" width="3.5703125" bestFit="1" customWidth="1"/>
    <col min="93" max="93" width="3.42578125" bestFit="1" customWidth="1"/>
    <col min="94" max="94" width="4.140625" bestFit="1" customWidth="1"/>
    <col min="95" max="95" width="3.42578125" bestFit="1" customWidth="1"/>
    <col min="96" max="96" width="17.85546875" bestFit="1" customWidth="1"/>
    <col min="97" max="97" width="4.42578125" bestFit="1" customWidth="1"/>
    <col min="98" max="98" width="3.85546875" bestFit="1" customWidth="1"/>
    <col min="99" max="99" width="4.5703125" bestFit="1" customWidth="1"/>
    <col min="100" max="101" width="3.5703125" bestFit="1" customWidth="1"/>
    <col min="102" max="102" width="4.140625" bestFit="1" customWidth="1"/>
    <col min="103" max="103" width="3.5703125" bestFit="1" customWidth="1"/>
    <col min="104" max="104" width="3.42578125" bestFit="1" customWidth="1"/>
    <col min="105" max="105" width="4.140625" bestFit="1" customWidth="1"/>
    <col min="106" max="106" width="3.42578125" bestFit="1" customWidth="1"/>
    <col min="107" max="107" width="17.85546875" bestFit="1" customWidth="1"/>
    <col min="108" max="108" width="4.42578125" bestFit="1" customWidth="1"/>
    <col min="109" max="109" width="3.85546875" bestFit="1" customWidth="1"/>
    <col min="110" max="110" width="4.5703125" bestFit="1" customWidth="1"/>
    <col min="111" max="112" width="3.5703125" bestFit="1" customWidth="1"/>
    <col min="113" max="113" width="4.140625" bestFit="1" customWidth="1"/>
    <col min="114" max="114" width="3.5703125" bestFit="1" customWidth="1"/>
    <col min="115" max="115" width="3.42578125" bestFit="1" customWidth="1"/>
    <col min="116" max="116" width="4.140625" bestFit="1" customWidth="1"/>
    <col min="117" max="117" width="3.42578125" bestFit="1" customWidth="1"/>
    <col min="118" max="118" width="17.85546875" bestFit="1" customWidth="1"/>
    <col min="119" max="119" width="4.42578125" bestFit="1" customWidth="1"/>
    <col min="120" max="120" width="3.85546875" bestFit="1" customWidth="1"/>
    <col min="121" max="121" width="4.5703125" bestFit="1" customWidth="1"/>
    <col min="122" max="123" width="3.5703125" bestFit="1" customWidth="1"/>
    <col min="124" max="124" width="4.140625" bestFit="1" customWidth="1"/>
    <col min="125" max="125" width="3.5703125" bestFit="1" customWidth="1"/>
    <col min="126" max="126" width="3.42578125" bestFit="1" customWidth="1"/>
    <col min="127" max="127" width="4.140625" bestFit="1" customWidth="1"/>
    <col min="128" max="128" width="3.42578125" bestFit="1" customWidth="1"/>
    <col min="129" max="129" width="17.85546875" bestFit="1" customWidth="1"/>
    <col min="130" max="130" width="4.42578125" bestFit="1" customWidth="1"/>
    <col min="131" max="131" width="3.85546875" bestFit="1" customWidth="1"/>
    <col min="132" max="132" width="4.5703125" bestFit="1" customWidth="1"/>
    <col min="133" max="134" width="3.5703125" bestFit="1" customWidth="1"/>
    <col min="135" max="135" width="4.140625" bestFit="1" customWidth="1"/>
    <col min="136" max="136" width="3.5703125" bestFit="1" customWidth="1"/>
    <col min="137" max="137" width="3.42578125" bestFit="1" customWidth="1"/>
    <col min="138" max="138" width="4.140625" bestFit="1" customWidth="1"/>
    <col min="139" max="139" width="3.42578125" bestFit="1" customWidth="1"/>
    <col min="140" max="140" width="17.85546875" bestFit="1" customWidth="1"/>
    <col min="141" max="141" width="3.140625" bestFit="1" customWidth="1"/>
    <col min="142" max="142" width="16.85546875" bestFit="1" customWidth="1"/>
  </cols>
  <sheetData>
    <row r="1" spans="1:17">
      <c r="A1" s="20" t="s">
        <v>122</v>
      </c>
      <c r="B1" s="30" t="s">
        <v>123</v>
      </c>
      <c r="C1" s="20" t="s">
        <v>124</v>
      </c>
      <c r="D1" s="32" t="s">
        <v>127</v>
      </c>
    </row>
    <row r="2" spans="1:17">
      <c r="A2" s="21" t="s">
        <v>27</v>
      </c>
      <c r="B2" s="31">
        <v>42384</v>
      </c>
      <c r="C2" s="21">
        <v>113.49</v>
      </c>
      <c r="D2" s="33">
        <v>111.23</v>
      </c>
    </row>
    <row r="3" spans="1:17">
      <c r="A3" s="21" t="s">
        <v>27</v>
      </c>
      <c r="B3" s="31">
        <v>42415</v>
      </c>
      <c r="C3" s="21">
        <v>113.49</v>
      </c>
      <c r="D3" s="33">
        <v>111.31</v>
      </c>
      <c r="G3" s="26" t="s">
        <v>109</v>
      </c>
      <c r="H3" s="47" t="s">
        <v>154</v>
      </c>
      <c r="I3" s="44" t="s">
        <v>109</v>
      </c>
      <c r="J3" s="44" t="s">
        <v>155</v>
      </c>
      <c r="K3" s="44" t="s">
        <v>156</v>
      </c>
      <c r="L3" s="44" t="s">
        <v>157</v>
      </c>
      <c r="M3" s="44" t="s">
        <v>158</v>
      </c>
      <c r="N3" s="44" t="s">
        <v>159</v>
      </c>
      <c r="O3" s="48" t="s">
        <v>155</v>
      </c>
      <c r="P3" s="49">
        <f>+COUNTA(G4:G15)</f>
        <v>12</v>
      </c>
      <c r="Q3" s="50"/>
    </row>
    <row r="4" spans="1:17">
      <c r="A4" s="21" t="s">
        <v>27</v>
      </c>
      <c r="B4" s="31">
        <v>42444</v>
      </c>
      <c r="C4" s="21">
        <v>113.49</v>
      </c>
      <c r="D4" s="33">
        <v>111.43</v>
      </c>
      <c r="G4" s="24" t="s">
        <v>27</v>
      </c>
      <c r="H4" t="s">
        <v>160</v>
      </c>
      <c r="I4" s="24" t="s">
        <v>27</v>
      </c>
      <c r="J4">
        <v>46</v>
      </c>
      <c r="K4" s="45">
        <f>J4/11</f>
        <v>4.1818181818181817</v>
      </c>
      <c r="L4">
        <v>3</v>
      </c>
      <c r="M4">
        <v>7</v>
      </c>
      <c r="N4" t="str">
        <f>+IF(M4&gt;=5, "BASSA", IF(AND(K4&gt;=6.5,K4&lt;9),"MEDIA", IF(K4&gt;=9, "ALTA", "BASSA")))</f>
        <v>BASSA</v>
      </c>
      <c r="O4" s="51" t="s">
        <v>160</v>
      </c>
      <c r="P4">
        <f>+COUNTIF($N$4:$N$15, "BASSA")</f>
        <v>6</v>
      </c>
      <c r="Q4" s="52">
        <f>+P4/$P$3</f>
        <v>0.5</v>
      </c>
    </row>
    <row r="5" spans="1:17">
      <c r="A5" s="21" t="s">
        <v>27</v>
      </c>
      <c r="B5" s="31">
        <v>42475</v>
      </c>
      <c r="C5" s="21">
        <v>113.49</v>
      </c>
      <c r="D5" s="33">
        <v>111.45</v>
      </c>
      <c r="G5" s="24" t="s">
        <v>37</v>
      </c>
      <c r="H5" t="s">
        <v>160</v>
      </c>
      <c r="I5" s="24" t="s">
        <v>37</v>
      </c>
      <c r="J5">
        <v>24</v>
      </c>
      <c r="K5" s="45">
        <f t="shared" ref="K5" si="0">J5/11</f>
        <v>2.1818181818181817</v>
      </c>
      <c r="L5">
        <v>0</v>
      </c>
      <c r="M5">
        <v>5</v>
      </c>
      <c r="N5" t="str">
        <f t="shared" ref="N5" si="1">+IF(M5&gt;=5, "BASSA", IF(AND(K5&gt;=6.5,K5&lt;9),"MEDIA", IF(K5&gt;=9, "ALTA", "BASSA")))</f>
        <v>BASSA</v>
      </c>
      <c r="O5" s="51" t="s">
        <v>161</v>
      </c>
      <c r="P5">
        <f>+COUNTIF($N$4:$N$15, "MEDIA")</f>
        <v>3</v>
      </c>
      <c r="Q5" s="52">
        <f t="shared" ref="Q5:Q6" si="2">+P5/$P$3</f>
        <v>0.25</v>
      </c>
    </row>
    <row r="6" spans="1:17">
      <c r="A6" s="21" t="s">
        <v>27</v>
      </c>
      <c r="B6" s="31">
        <v>42505</v>
      </c>
      <c r="C6" s="21">
        <v>113.49</v>
      </c>
      <c r="D6" s="33">
        <v>112.62</v>
      </c>
      <c r="G6" s="24" t="s">
        <v>43</v>
      </c>
      <c r="H6" t="s">
        <v>160</v>
      </c>
      <c r="I6" s="24" t="s">
        <v>43</v>
      </c>
      <c r="J6">
        <v>29</v>
      </c>
      <c r="K6" s="45">
        <f t="shared" ref="K6:K15" si="3">J6/11</f>
        <v>2.6363636363636362</v>
      </c>
      <c r="L6">
        <v>1</v>
      </c>
      <c r="M6">
        <v>8</v>
      </c>
      <c r="N6" t="str">
        <f t="shared" ref="N6:N15" si="4">+IF(M6&gt;=5, "BASSA", IF(AND(K6&gt;=6.5,K6&lt;9),"MEDIA", IF(K6&gt;=9, "ALTA", "BASSA")))</f>
        <v>BASSA</v>
      </c>
      <c r="O6" s="53" t="s">
        <v>162</v>
      </c>
      <c r="P6" s="54">
        <f>+COUNTIF($N$4:$N$15, "ALTA")</f>
        <v>3</v>
      </c>
      <c r="Q6" s="52">
        <f t="shared" si="2"/>
        <v>0.25</v>
      </c>
    </row>
    <row r="7" spans="1:17">
      <c r="A7" s="21" t="s">
        <v>27</v>
      </c>
      <c r="B7" s="31">
        <v>42536</v>
      </c>
      <c r="C7" s="21">
        <v>113.49</v>
      </c>
      <c r="D7" s="33">
        <v>112.74</v>
      </c>
      <c r="G7" s="24" t="s">
        <v>50</v>
      </c>
      <c r="I7" s="24" t="s">
        <v>50</v>
      </c>
      <c r="J7">
        <v>93</v>
      </c>
      <c r="K7" s="45">
        <f t="shared" si="3"/>
        <v>8.454545454545455</v>
      </c>
      <c r="L7">
        <v>2</v>
      </c>
      <c r="M7">
        <v>0</v>
      </c>
      <c r="N7" t="str">
        <f t="shared" si="4"/>
        <v>MEDIA</v>
      </c>
    </row>
    <row r="8" spans="1:17">
      <c r="A8" s="21" t="s">
        <v>27</v>
      </c>
      <c r="B8" s="31">
        <v>42566</v>
      </c>
      <c r="C8" s="21">
        <v>113.49</v>
      </c>
      <c r="D8" s="33">
        <v>113.11</v>
      </c>
      <c r="G8" s="24" t="s">
        <v>53</v>
      </c>
      <c r="I8" s="24" t="s">
        <v>53</v>
      </c>
      <c r="J8">
        <v>74</v>
      </c>
      <c r="K8" s="45">
        <f t="shared" si="3"/>
        <v>6.7272727272727275</v>
      </c>
      <c r="L8">
        <v>2</v>
      </c>
      <c r="M8">
        <v>0</v>
      </c>
      <c r="N8" t="str">
        <f t="shared" si="4"/>
        <v>MEDIA</v>
      </c>
    </row>
    <row r="9" spans="1:17">
      <c r="A9" s="21" t="s">
        <v>27</v>
      </c>
      <c r="B9" s="31">
        <v>42598</v>
      </c>
      <c r="C9" s="21">
        <v>113.49</v>
      </c>
      <c r="D9" s="33">
        <v>112.79</v>
      </c>
      <c r="G9" s="24" t="s">
        <v>57</v>
      </c>
      <c r="H9" t="s">
        <v>160</v>
      </c>
      <c r="I9" s="24" t="s">
        <v>57</v>
      </c>
      <c r="J9">
        <v>21</v>
      </c>
      <c r="K9" s="45">
        <f t="shared" si="3"/>
        <v>1.9090909090909092</v>
      </c>
      <c r="L9">
        <v>0</v>
      </c>
      <c r="M9">
        <v>5</v>
      </c>
      <c r="N9" t="str">
        <f t="shared" si="4"/>
        <v>BASSA</v>
      </c>
    </row>
    <row r="10" spans="1:17">
      <c r="A10" s="21" t="s">
        <v>27</v>
      </c>
      <c r="B10" s="31">
        <v>42643</v>
      </c>
      <c r="C10" s="21">
        <v>113.49</v>
      </c>
      <c r="D10" s="33">
        <v>111.87</v>
      </c>
      <c r="G10" s="24" t="s">
        <v>62</v>
      </c>
      <c r="I10" s="24" t="s">
        <v>62</v>
      </c>
      <c r="J10">
        <v>83</v>
      </c>
      <c r="K10" s="45">
        <f t="shared" si="3"/>
        <v>7.5454545454545459</v>
      </c>
      <c r="L10">
        <v>2</v>
      </c>
      <c r="M10">
        <v>0</v>
      </c>
      <c r="N10" t="str">
        <f t="shared" si="4"/>
        <v>MEDIA</v>
      </c>
    </row>
    <row r="11" spans="1:17">
      <c r="A11" s="21" t="s">
        <v>27</v>
      </c>
      <c r="B11" s="31">
        <v>42674</v>
      </c>
      <c r="C11" s="21">
        <v>113.49</v>
      </c>
      <c r="D11" s="33">
        <v>111.59</v>
      </c>
      <c r="G11" s="24" t="s">
        <v>65</v>
      </c>
      <c r="I11" s="24" t="s">
        <v>65</v>
      </c>
      <c r="J11">
        <v>115</v>
      </c>
      <c r="K11" s="45">
        <f t="shared" si="3"/>
        <v>10.454545454545455</v>
      </c>
      <c r="L11">
        <v>5</v>
      </c>
      <c r="M11">
        <v>0</v>
      </c>
      <c r="N11" t="str">
        <f t="shared" si="4"/>
        <v>ALTA</v>
      </c>
    </row>
    <row r="12" spans="1:17">
      <c r="A12" s="21" t="s">
        <v>27</v>
      </c>
      <c r="B12" s="31">
        <v>42690</v>
      </c>
      <c r="C12" s="21">
        <v>113.49</v>
      </c>
      <c r="D12" s="33">
        <v>111.17</v>
      </c>
      <c r="G12" s="24" t="s">
        <v>75</v>
      </c>
      <c r="I12" s="24" t="s">
        <v>75</v>
      </c>
      <c r="J12">
        <v>130</v>
      </c>
      <c r="K12" s="45">
        <f t="shared" si="3"/>
        <v>11.818181818181818</v>
      </c>
      <c r="L12">
        <v>9</v>
      </c>
      <c r="M12">
        <v>0</v>
      </c>
      <c r="N12" t="str">
        <f t="shared" si="4"/>
        <v>ALTA</v>
      </c>
    </row>
    <row r="13" spans="1:17">
      <c r="A13" s="21" t="s">
        <v>27</v>
      </c>
      <c r="B13" s="31">
        <v>42735</v>
      </c>
      <c r="C13" s="21">
        <v>113.49</v>
      </c>
      <c r="D13" s="33">
        <v>111.46</v>
      </c>
      <c r="G13" s="24" t="s">
        <v>81</v>
      </c>
      <c r="H13" t="s">
        <v>160</v>
      </c>
      <c r="I13" s="24" t="s">
        <v>81</v>
      </c>
      <c r="J13">
        <v>48</v>
      </c>
      <c r="K13" s="45">
        <f t="shared" si="3"/>
        <v>4.3636363636363633</v>
      </c>
      <c r="L13">
        <v>1</v>
      </c>
      <c r="M13">
        <v>6</v>
      </c>
      <c r="N13" t="str">
        <f t="shared" si="4"/>
        <v>BASSA</v>
      </c>
    </row>
    <row r="14" spans="1:17">
      <c r="A14" s="21" t="s">
        <v>27</v>
      </c>
      <c r="B14" s="31">
        <v>42766</v>
      </c>
      <c r="C14" s="21">
        <v>113.49</v>
      </c>
      <c r="D14" s="33">
        <v>111.33</v>
      </c>
      <c r="G14" s="24" t="s">
        <v>84</v>
      </c>
      <c r="H14" t="s">
        <v>160</v>
      </c>
      <c r="I14" s="24" t="s">
        <v>84</v>
      </c>
      <c r="J14">
        <v>48</v>
      </c>
      <c r="K14" s="45">
        <f t="shared" si="3"/>
        <v>4.3636363636363633</v>
      </c>
      <c r="L14">
        <v>1</v>
      </c>
      <c r="M14">
        <v>6</v>
      </c>
      <c r="N14" t="str">
        <f t="shared" si="4"/>
        <v>BASSA</v>
      </c>
    </row>
    <row r="15" spans="1:17">
      <c r="A15" s="21" t="s">
        <v>27</v>
      </c>
      <c r="B15" s="31">
        <v>42794</v>
      </c>
      <c r="C15" s="21">
        <v>113.49</v>
      </c>
      <c r="D15" s="33">
        <v>111.31</v>
      </c>
      <c r="G15" s="24" t="s">
        <v>90</v>
      </c>
      <c r="I15" s="24" t="s">
        <v>90</v>
      </c>
      <c r="J15">
        <v>124</v>
      </c>
      <c r="K15" s="45">
        <f t="shared" si="3"/>
        <v>11.272727272727273</v>
      </c>
      <c r="L15">
        <v>8</v>
      </c>
      <c r="M15">
        <v>0</v>
      </c>
      <c r="N15" t="str">
        <f t="shared" si="4"/>
        <v>ALTA</v>
      </c>
    </row>
    <row r="16" spans="1:17">
      <c r="A16" s="21" t="s">
        <v>27</v>
      </c>
      <c r="B16" s="31">
        <v>42825</v>
      </c>
      <c r="C16" s="21">
        <v>113.49</v>
      </c>
      <c r="D16" s="33">
        <v>111.31</v>
      </c>
    </row>
    <row r="17" spans="1:19">
      <c r="A17" s="21" t="s">
        <v>27</v>
      </c>
      <c r="B17" s="31">
        <v>42855</v>
      </c>
      <c r="C17" s="21">
        <v>113.49</v>
      </c>
      <c r="D17" s="33">
        <v>111.44</v>
      </c>
    </row>
    <row r="18" spans="1:19">
      <c r="A18" s="21" t="s">
        <v>27</v>
      </c>
      <c r="B18" s="31">
        <v>42870</v>
      </c>
      <c r="C18" s="21">
        <v>113.49</v>
      </c>
      <c r="D18" s="33">
        <v>111.19</v>
      </c>
    </row>
    <row r="19" spans="1:19">
      <c r="A19" s="21" t="s">
        <v>27</v>
      </c>
      <c r="B19" s="31">
        <v>42916</v>
      </c>
      <c r="C19" s="21">
        <v>113.49</v>
      </c>
      <c r="D19" s="33">
        <v>112.84</v>
      </c>
    </row>
    <row r="20" spans="1:19">
      <c r="A20" s="21" t="s">
        <v>27</v>
      </c>
      <c r="B20" s="31">
        <v>42947</v>
      </c>
      <c r="C20" s="21">
        <v>113.49</v>
      </c>
      <c r="D20" s="33">
        <v>112.88</v>
      </c>
    </row>
    <row r="21" spans="1:19">
      <c r="A21" s="21" t="s">
        <v>27</v>
      </c>
      <c r="B21" s="31">
        <v>42978</v>
      </c>
      <c r="C21" s="21">
        <v>113.49</v>
      </c>
      <c r="D21" s="33">
        <v>112.34</v>
      </c>
    </row>
    <row r="22" spans="1:19">
      <c r="A22" s="21" t="s">
        <v>27</v>
      </c>
      <c r="B22" s="31">
        <v>43008</v>
      </c>
      <c r="C22" s="21">
        <v>113.49</v>
      </c>
      <c r="D22" s="33">
        <v>111.84</v>
      </c>
      <c r="G22" s="23" t="s">
        <v>163</v>
      </c>
      <c r="H22" s="23" t="s">
        <v>93</v>
      </c>
    </row>
    <row r="23" spans="1:19">
      <c r="A23" s="21" t="s">
        <v>27</v>
      </c>
      <c r="B23" s="31">
        <v>43039</v>
      </c>
      <c r="C23" s="21">
        <v>113.49</v>
      </c>
      <c r="D23" s="33">
        <v>111.57</v>
      </c>
      <c r="H23" t="s">
        <v>95</v>
      </c>
      <c r="I23" t="s">
        <v>96</v>
      </c>
      <c r="J23" t="s">
        <v>97</v>
      </c>
      <c r="K23" t="s">
        <v>98</v>
      </c>
      <c r="L23" t="s">
        <v>99</v>
      </c>
      <c r="M23" t="s">
        <v>100</v>
      </c>
      <c r="N23" t="s">
        <v>101</v>
      </c>
      <c r="O23" t="s">
        <v>102</v>
      </c>
      <c r="P23" t="s">
        <v>103</v>
      </c>
      <c r="Q23" t="s">
        <v>104</v>
      </c>
      <c r="R23" t="s">
        <v>105</v>
      </c>
      <c r="S23" t="s">
        <v>108</v>
      </c>
    </row>
    <row r="24" spans="1:19">
      <c r="A24" s="21" t="s">
        <v>27</v>
      </c>
      <c r="B24" s="31">
        <v>43069</v>
      </c>
      <c r="C24" s="21">
        <v>113.49</v>
      </c>
      <c r="D24" s="33">
        <v>111.47</v>
      </c>
      <c r="G24" s="23" t="s">
        <v>109</v>
      </c>
    </row>
    <row r="25" spans="1:19">
      <c r="A25" s="21" t="s">
        <v>27</v>
      </c>
      <c r="B25" s="31">
        <v>43100</v>
      </c>
      <c r="C25" s="21">
        <v>113.49</v>
      </c>
      <c r="D25" s="33">
        <v>111.42</v>
      </c>
      <c r="G25" s="46" t="s">
        <v>27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12</v>
      </c>
      <c r="P25">
        <v>12</v>
      </c>
      <c r="Q25">
        <v>12</v>
      </c>
      <c r="R25">
        <v>10</v>
      </c>
      <c r="S25">
        <v>46</v>
      </c>
    </row>
    <row r="26" spans="1:19">
      <c r="A26" s="21" t="s">
        <v>27</v>
      </c>
      <c r="B26" s="31">
        <v>43131</v>
      </c>
      <c r="C26" s="21">
        <v>113.49</v>
      </c>
      <c r="D26" s="33">
        <v>111.41</v>
      </c>
      <c r="G26" s="46" t="s">
        <v>37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3</v>
      </c>
      <c r="O26">
        <v>4</v>
      </c>
      <c r="P26">
        <v>3</v>
      </c>
      <c r="Q26">
        <v>7</v>
      </c>
      <c r="R26">
        <v>5</v>
      </c>
      <c r="S26">
        <v>24</v>
      </c>
    </row>
    <row r="27" spans="1:19">
      <c r="A27" s="21" t="s">
        <v>27</v>
      </c>
      <c r="B27" s="31">
        <v>43159</v>
      </c>
      <c r="C27" s="21">
        <v>113.49</v>
      </c>
      <c r="D27" s="33">
        <v>111.39</v>
      </c>
      <c r="F27" s="57" t="s">
        <v>164</v>
      </c>
      <c r="G27" s="46" t="s">
        <v>47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11</v>
      </c>
      <c r="S27">
        <v>12</v>
      </c>
    </row>
    <row r="28" spans="1:19">
      <c r="A28" s="21" t="s">
        <v>27</v>
      </c>
      <c r="B28" s="31">
        <v>43190</v>
      </c>
      <c r="C28" s="21">
        <v>113.49</v>
      </c>
      <c r="D28" s="33">
        <v>111.79</v>
      </c>
      <c r="G28" s="46" t="s">
        <v>43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</v>
      </c>
      <c r="P28">
        <v>12</v>
      </c>
      <c r="Q28">
        <v>7</v>
      </c>
      <c r="R28">
        <v>0</v>
      </c>
      <c r="S28">
        <v>29</v>
      </c>
    </row>
    <row r="29" spans="1:19">
      <c r="A29" s="21" t="s">
        <v>27</v>
      </c>
      <c r="B29" s="31">
        <v>43220</v>
      </c>
      <c r="C29" s="21">
        <v>113.49</v>
      </c>
      <c r="D29" s="33">
        <v>112.29</v>
      </c>
      <c r="G29" s="24" t="s">
        <v>50</v>
      </c>
      <c r="H29">
        <v>1</v>
      </c>
      <c r="I29">
        <v>10</v>
      </c>
      <c r="J29">
        <v>10</v>
      </c>
      <c r="K29">
        <v>8</v>
      </c>
      <c r="L29">
        <v>12</v>
      </c>
      <c r="M29">
        <v>10</v>
      </c>
      <c r="N29">
        <v>12</v>
      </c>
      <c r="O29">
        <v>11</v>
      </c>
      <c r="P29">
        <v>11</v>
      </c>
      <c r="Q29">
        <v>7</v>
      </c>
      <c r="R29">
        <v>1</v>
      </c>
      <c r="S29">
        <v>93</v>
      </c>
    </row>
    <row r="30" spans="1:19">
      <c r="A30" s="21" t="s">
        <v>27</v>
      </c>
      <c r="B30" s="31">
        <v>43234</v>
      </c>
      <c r="C30" s="21">
        <v>113.49</v>
      </c>
      <c r="D30" s="33">
        <v>111.59</v>
      </c>
      <c r="G30" s="24" t="s">
        <v>53</v>
      </c>
      <c r="H30">
        <v>2</v>
      </c>
      <c r="I30">
        <v>3</v>
      </c>
      <c r="J30">
        <v>10</v>
      </c>
      <c r="K30">
        <v>3</v>
      </c>
      <c r="L30">
        <v>2</v>
      </c>
      <c r="M30">
        <v>4</v>
      </c>
      <c r="N30">
        <v>4</v>
      </c>
      <c r="O30">
        <v>11</v>
      </c>
      <c r="P30">
        <v>12</v>
      </c>
      <c r="Q30">
        <v>12</v>
      </c>
      <c r="R30">
        <v>11</v>
      </c>
      <c r="S30">
        <v>74</v>
      </c>
    </row>
    <row r="31" spans="1:19">
      <c r="A31" s="21" t="s">
        <v>27</v>
      </c>
      <c r="B31" s="31">
        <v>43281</v>
      </c>
      <c r="C31" s="21">
        <v>113.49</v>
      </c>
      <c r="D31" s="33">
        <v>112.93</v>
      </c>
      <c r="G31" s="46" t="s">
        <v>57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3</v>
      </c>
      <c r="O31">
        <v>4</v>
      </c>
      <c r="P31">
        <v>4</v>
      </c>
      <c r="Q31">
        <v>4</v>
      </c>
      <c r="R31">
        <v>4</v>
      </c>
      <c r="S31">
        <v>21</v>
      </c>
    </row>
    <row r="32" spans="1:19">
      <c r="A32" s="21" t="s">
        <v>27</v>
      </c>
      <c r="B32" s="31">
        <v>43306</v>
      </c>
      <c r="C32" s="21">
        <v>113.49</v>
      </c>
      <c r="D32" s="33">
        <v>112.69</v>
      </c>
      <c r="G32" s="24" t="s">
        <v>62</v>
      </c>
      <c r="H32">
        <v>6</v>
      </c>
      <c r="I32">
        <v>9</v>
      </c>
      <c r="J32">
        <v>10</v>
      </c>
      <c r="K32">
        <v>4</v>
      </c>
      <c r="L32">
        <v>4</v>
      </c>
      <c r="M32">
        <v>4</v>
      </c>
      <c r="N32">
        <v>4</v>
      </c>
      <c r="O32">
        <v>11</v>
      </c>
      <c r="P32">
        <v>12</v>
      </c>
      <c r="Q32">
        <v>12</v>
      </c>
      <c r="R32">
        <v>7</v>
      </c>
      <c r="S32">
        <v>83</v>
      </c>
    </row>
    <row r="33" spans="1:19">
      <c r="A33" s="21" t="s">
        <v>27</v>
      </c>
      <c r="B33" s="31">
        <v>43343</v>
      </c>
      <c r="C33" s="21">
        <v>113.49</v>
      </c>
      <c r="D33" s="33">
        <v>112.87</v>
      </c>
      <c r="G33" s="24" t="s">
        <v>65</v>
      </c>
      <c r="H33">
        <v>10</v>
      </c>
      <c r="I33">
        <v>12</v>
      </c>
      <c r="J33">
        <v>12</v>
      </c>
      <c r="K33">
        <v>12</v>
      </c>
      <c r="L33">
        <v>12</v>
      </c>
      <c r="M33">
        <v>6</v>
      </c>
      <c r="N33">
        <v>12</v>
      </c>
      <c r="O33">
        <v>10</v>
      </c>
      <c r="P33">
        <v>8</v>
      </c>
      <c r="Q33">
        <v>11</v>
      </c>
      <c r="R33">
        <v>10</v>
      </c>
      <c r="S33">
        <v>115</v>
      </c>
    </row>
    <row r="34" spans="1:19">
      <c r="A34" s="21" t="s">
        <v>27</v>
      </c>
      <c r="B34" s="31">
        <v>43373</v>
      </c>
      <c r="C34" s="21">
        <v>113.49</v>
      </c>
      <c r="D34" s="33">
        <v>111.87</v>
      </c>
      <c r="G34" s="24" t="s">
        <v>75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11</v>
      </c>
      <c r="R34">
        <v>11</v>
      </c>
      <c r="S34">
        <v>130</v>
      </c>
    </row>
    <row r="35" spans="1:19">
      <c r="A35" s="21" t="s">
        <v>27</v>
      </c>
      <c r="B35" s="31">
        <v>43396</v>
      </c>
      <c r="C35" s="21">
        <v>113.49</v>
      </c>
      <c r="D35" s="33">
        <v>111.28</v>
      </c>
      <c r="G35" s="46" t="s">
        <v>81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</v>
      </c>
      <c r="O35">
        <v>11</v>
      </c>
      <c r="P35">
        <v>12</v>
      </c>
      <c r="Q35">
        <v>11</v>
      </c>
      <c r="R35">
        <v>11</v>
      </c>
      <c r="S35">
        <v>48</v>
      </c>
    </row>
    <row r="36" spans="1:19">
      <c r="A36" s="21" t="s">
        <v>27</v>
      </c>
      <c r="B36" s="31">
        <v>43434</v>
      </c>
      <c r="C36" s="21">
        <v>113.49</v>
      </c>
      <c r="D36" s="33">
        <v>111.85</v>
      </c>
      <c r="G36" s="46" t="s">
        <v>84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  <c r="O36">
        <v>11</v>
      </c>
      <c r="P36">
        <v>12</v>
      </c>
      <c r="Q36">
        <v>11</v>
      </c>
      <c r="R36">
        <v>11</v>
      </c>
      <c r="S36">
        <v>48</v>
      </c>
    </row>
    <row r="37" spans="1:19">
      <c r="A37" s="21" t="s">
        <v>27</v>
      </c>
      <c r="B37" s="31">
        <v>43465</v>
      </c>
      <c r="C37" s="21">
        <v>113.49</v>
      </c>
      <c r="D37" s="33">
        <v>111.49</v>
      </c>
      <c r="G37" s="24" t="s">
        <v>90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8</v>
      </c>
      <c r="Q37">
        <v>11</v>
      </c>
      <c r="R37">
        <v>9</v>
      </c>
      <c r="S37">
        <v>124</v>
      </c>
    </row>
    <row r="38" spans="1:19">
      <c r="A38" s="21" t="s">
        <v>27</v>
      </c>
      <c r="B38" s="31">
        <v>43496</v>
      </c>
      <c r="C38" s="21">
        <v>113.49</v>
      </c>
      <c r="D38" s="33">
        <v>111.36</v>
      </c>
    </row>
    <row r="39" spans="1:19">
      <c r="A39" s="21" t="s">
        <v>27</v>
      </c>
      <c r="B39" s="31">
        <v>43524</v>
      </c>
      <c r="C39" s="21">
        <v>113.49</v>
      </c>
      <c r="D39" s="33">
        <v>111.29</v>
      </c>
    </row>
    <row r="40" spans="1:19">
      <c r="A40" s="21" t="s">
        <v>27</v>
      </c>
      <c r="B40" s="31">
        <v>43555</v>
      </c>
      <c r="C40" s="21">
        <v>113.49</v>
      </c>
      <c r="D40" s="33">
        <v>111.21</v>
      </c>
    </row>
    <row r="41" spans="1:19">
      <c r="A41" s="21" t="s">
        <v>27</v>
      </c>
      <c r="B41" s="31">
        <v>43584</v>
      </c>
      <c r="C41" s="21">
        <v>113.49</v>
      </c>
      <c r="D41" s="33">
        <v>111.09</v>
      </c>
      <c r="G41" s="43"/>
      <c r="H41" s="43" t="s">
        <v>95</v>
      </c>
      <c r="I41" s="43" t="s">
        <v>96</v>
      </c>
      <c r="J41" s="43" t="s">
        <v>97</v>
      </c>
      <c r="K41" s="43" t="s">
        <v>98</v>
      </c>
      <c r="L41" s="43" t="s">
        <v>99</v>
      </c>
      <c r="M41" s="43" t="s">
        <v>100</v>
      </c>
      <c r="N41" s="43" t="s">
        <v>101</v>
      </c>
      <c r="O41" s="43" t="s">
        <v>102</v>
      </c>
      <c r="P41" s="43" t="s">
        <v>103</v>
      </c>
      <c r="Q41" s="43" t="s">
        <v>104</v>
      </c>
      <c r="R41" s="43" t="s">
        <v>105</v>
      </c>
    </row>
    <row r="42" spans="1:19">
      <c r="A42" s="21" t="s">
        <v>27</v>
      </c>
      <c r="B42" s="31">
        <v>43616</v>
      </c>
      <c r="C42" s="21">
        <v>113.49</v>
      </c>
      <c r="D42" s="33">
        <v>111.85</v>
      </c>
      <c r="G42" s="26" t="s">
        <v>109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9">
      <c r="A43" s="21" t="s">
        <v>27</v>
      </c>
      <c r="B43" s="31">
        <v>43646</v>
      </c>
      <c r="C43" s="21">
        <v>113.49</v>
      </c>
      <c r="D43" s="33">
        <v>112.8</v>
      </c>
      <c r="G43" s="24" t="s">
        <v>27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12</v>
      </c>
      <c r="P43">
        <v>12</v>
      </c>
      <c r="Q43">
        <v>12</v>
      </c>
      <c r="R43">
        <v>10</v>
      </c>
      <c r="S43">
        <f>COUNTIF(H43:R43,"=0")</f>
        <v>7</v>
      </c>
    </row>
    <row r="44" spans="1:19">
      <c r="A44" s="21" t="s">
        <v>27</v>
      </c>
      <c r="B44" s="31">
        <v>43677</v>
      </c>
      <c r="C44" s="21">
        <v>113.49</v>
      </c>
      <c r="D44" s="33">
        <v>112.93</v>
      </c>
      <c r="G44" s="24" t="s">
        <v>37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3</v>
      </c>
      <c r="O44">
        <v>4</v>
      </c>
      <c r="P44">
        <v>3</v>
      </c>
      <c r="Q44">
        <v>7</v>
      </c>
      <c r="R44">
        <v>5</v>
      </c>
      <c r="S44">
        <f t="shared" ref="S44:S55" si="5">COUNTIF(H44:R44,"=0")</f>
        <v>5</v>
      </c>
    </row>
    <row r="45" spans="1:19">
      <c r="A45" s="21" t="s">
        <v>27</v>
      </c>
      <c r="B45" s="31">
        <v>43708</v>
      </c>
      <c r="C45" s="21">
        <v>113.49</v>
      </c>
      <c r="D45" s="33">
        <v>113.14</v>
      </c>
      <c r="G45" s="24" t="s">
        <v>47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11</v>
      </c>
      <c r="S45">
        <f t="shared" si="5"/>
        <v>9</v>
      </c>
    </row>
    <row r="46" spans="1:19">
      <c r="A46" s="21" t="s">
        <v>27</v>
      </c>
      <c r="B46" s="31">
        <v>43738</v>
      </c>
      <c r="C46" s="21">
        <v>113.49</v>
      </c>
      <c r="D46" s="33">
        <v>111.91</v>
      </c>
      <c r="G46" s="24" t="s">
        <v>43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</v>
      </c>
      <c r="P46">
        <v>12</v>
      </c>
      <c r="Q46">
        <v>7</v>
      </c>
      <c r="R46">
        <v>0</v>
      </c>
      <c r="S46">
        <f t="shared" si="5"/>
        <v>8</v>
      </c>
    </row>
    <row r="47" spans="1:19">
      <c r="A47" s="21" t="s">
        <v>27</v>
      </c>
      <c r="B47" s="31">
        <v>43766</v>
      </c>
      <c r="C47" s="21">
        <v>113.49</v>
      </c>
      <c r="D47" s="33">
        <v>111.56</v>
      </c>
      <c r="G47" s="24" t="s">
        <v>50</v>
      </c>
      <c r="H47">
        <v>1</v>
      </c>
      <c r="I47">
        <v>10</v>
      </c>
      <c r="J47">
        <v>10</v>
      </c>
      <c r="K47">
        <v>8</v>
      </c>
      <c r="L47">
        <v>12</v>
      </c>
      <c r="M47">
        <v>10</v>
      </c>
      <c r="N47">
        <v>12</v>
      </c>
      <c r="O47">
        <v>11</v>
      </c>
      <c r="P47">
        <v>11</v>
      </c>
      <c r="Q47">
        <v>7</v>
      </c>
      <c r="R47">
        <v>1</v>
      </c>
      <c r="S47">
        <f t="shared" si="5"/>
        <v>0</v>
      </c>
    </row>
    <row r="48" spans="1:19">
      <c r="A48" s="21" t="s">
        <v>37</v>
      </c>
      <c r="B48" s="31">
        <v>41787</v>
      </c>
      <c r="C48" s="21">
        <v>117.58</v>
      </c>
      <c r="D48" s="33">
        <v>112.08</v>
      </c>
      <c r="G48" s="24" t="s">
        <v>53</v>
      </c>
      <c r="H48">
        <v>2</v>
      </c>
      <c r="I48">
        <v>3</v>
      </c>
      <c r="J48">
        <v>10</v>
      </c>
      <c r="K48">
        <v>3</v>
      </c>
      <c r="L48">
        <v>2</v>
      </c>
      <c r="M48">
        <v>4</v>
      </c>
      <c r="N48">
        <v>4</v>
      </c>
      <c r="O48">
        <v>11</v>
      </c>
      <c r="P48">
        <v>12</v>
      </c>
      <c r="Q48">
        <v>12</v>
      </c>
      <c r="R48">
        <v>11</v>
      </c>
      <c r="S48">
        <f t="shared" si="5"/>
        <v>0</v>
      </c>
    </row>
    <row r="49" spans="1:19">
      <c r="A49" s="21" t="s">
        <v>37</v>
      </c>
      <c r="B49" s="31">
        <v>41934</v>
      </c>
      <c r="C49" s="21">
        <v>117.58</v>
      </c>
      <c r="D49" s="33">
        <v>111.18</v>
      </c>
      <c r="G49" s="24" t="s">
        <v>57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3</v>
      </c>
      <c r="O49">
        <v>4</v>
      </c>
      <c r="P49">
        <v>4</v>
      </c>
      <c r="Q49">
        <v>4</v>
      </c>
      <c r="R49">
        <v>4</v>
      </c>
      <c r="S49">
        <f t="shared" si="5"/>
        <v>5</v>
      </c>
    </row>
    <row r="50" spans="1:19">
      <c r="A50" s="21" t="s">
        <v>37</v>
      </c>
      <c r="B50" s="31">
        <v>42139</v>
      </c>
      <c r="C50" s="21">
        <v>117.58</v>
      </c>
      <c r="D50" s="33">
        <v>111.23</v>
      </c>
      <c r="G50" s="24" t="s">
        <v>62</v>
      </c>
      <c r="H50">
        <v>6</v>
      </c>
      <c r="I50">
        <v>9</v>
      </c>
      <c r="J50">
        <v>10</v>
      </c>
      <c r="K50">
        <v>4</v>
      </c>
      <c r="L50">
        <v>4</v>
      </c>
      <c r="M50">
        <v>4</v>
      </c>
      <c r="N50">
        <v>4</v>
      </c>
      <c r="O50">
        <v>11</v>
      </c>
      <c r="P50">
        <v>12</v>
      </c>
      <c r="Q50">
        <v>12</v>
      </c>
      <c r="R50">
        <v>7</v>
      </c>
      <c r="S50">
        <f t="shared" si="5"/>
        <v>0</v>
      </c>
    </row>
    <row r="51" spans="1:19">
      <c r="A51" s="21" t="s">
        <v>37</v>
      </c>
      <c r="B51" s="31">
        <v>42206</v>
      </c>
      <c r="C51" s="21">
        <v>117.58</v>
      </c>
      <c r="D51" s="33">
        <v>113.3</v>
      </c>
      <c r="G51" s="24" t="s">
        <v>65</v>
      </c>
      <c r="H51">
        <v>10</v>
      </c>
      <c r="I51">
        <v>12</v>
      </c>
      <c r="J51">
        <v>12</v>
      </c>
      <c r="K51">
        <v>12</v>
      </c>
      <c r="L51">
        <v>12</v>
      </c>
      <c r="M51">
        <v>6</v>
      </c>
      <c r="N51">
        <v>12</v>
      </c>
      <c r="O51">
        <v>10</v>
      </c>
      <c r="P51">
        <v>8</v>
      </c>
      <c r="Q51">
        <v>11</v>
      </c>
      <c r="R51">
        <v>10</v>
      </c>
      <c r="S51">
        <f t="shared" si="5"/>
        <v>0</v>
      </c>
    </row>
    <row r="52" spans="1:19">
      <c r="A52" s="21" t="s">
        <v>37</v>
      </c>
      <c r="B52" s="31">
        <v>42327</v>
      </c>
      <c r="C52" s="21">
        <v>117.58</v>
      </c>
      <c r="D52" s="33">
        <v>109.97</v>
      </c>
      <c r="G52" s="24" t="s">
        <v>75</v>
      </c>
      <c r="H52">
        <v>12</v>
      </c>
      <c r="I52">
        <v>12</v>
      </c>
      <c r="J52">
        <v>12</v>
      </c>
      <c r="K52">
        <v>12</v>
      </c>
      <c r="L52">
        <v>12</v>
      </c>
      <c r="M52">
        <v>12</v>
      </c>
      <c r="N52">
        <v>12</v>
      </c>
      <c r="O52">
        <v>12</v>
      </c>
      <c r="P52">
        <v>12</v>
      </c>
      <c r="Q52">
        <v>11</v>
      </c>
      <c r="R52">
        <v>11</v>
      </c>
      <c r="S52">
        <f t="shared" si="5"/>
        <v>0</v>
      </c>
    </row>
    <row r="53" spans="1:19">
      <c r="A53" s="21" t="s">
        <v>37</v>
      </c>
      <c r="B53" s="31">
        <v>42416</v>
      </c>
      <c r="C53" s="21">
        <v>117.58</v>
      </c>
      <c r="D53" s="33">
        <v>109.85</v>
      </c>
      <c r="G53" s="24" t="s">
        <v>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11</v>
      </c>
      <c r="P53">
        <v>12</v>
      </c>
      <c r="Q53">
        <v>11</v>
      </c>
      <c r="R53">
        <v>11</v>
      </c>
      <c r="S53">
        <f t="shared" si="5"/>
        <v>6</v>
      </c>
    </row>
    <row r="54" spans="1:19">
      <c r="A54" s="21" t="s">
        <v>37</v>
      </c>
      <c r="B54" s="31">
        <v>42520</v>
      </c>
      <c r="C54" s="21">
        <v>117.58</v>
      </c>
      <c r="D54" s="33">
        <v>111.25</v>
      </c>
      <c r="G54" s="24" t="s">
        <v>84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11</v>
      </c>
      <c r="P54">
        <v>12</v>
      </c>
      <c r="Q54">
        <v>11</v>
      </c>
      <c r="R54">
        <v>11</v>
      </c>
      <c r="S54">
        <f t="shared" si="5"/>
        <v>6</v>
      </c>
    </row>
    <row r="55" spans="1:19">
      <c r="A55" s="21" t="s">
        <v>37</v>
      </c>
      <c r="B55" s="31">
        <v>42598</v>
      </c>
      <c r="C55" s="21">
        <v>117.58</v>
      </c>
      <c r="D55" s="33">
        <v>111.73</v>
      </c>
      <c r="G55" s="24" t="s">
        <v>90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8</v>
      </c>
      <c r="Q55">
        <v>11</v>
      </c>
      <c r="R55">
        <v>9</v>
      </c>
      <c r="S55">
        <f t="shared" si="5"/>
        <v>0</v>
      </c>
    </row>
    <row r="56" spans="1:19">
      <c r="A56" s="21" t="s">
        <v>37</v>
      </c>
      <c r="B56" s="31">
        <v>42695</v>
      </c>
      <c r="C56" s="21">
        <v>117.58</v>
      </c>
      <c r="D56" s="33">
        <v>110.13</v>
      </c>
    </row>
    <row r="57" spans="1:19">
      <c r="A57" s="21" t="s">
        <v>37</v>
      </c>
      <c r="B57" s="31">
        <v>42879</v>
      </c>
      <c r="C57" s="21">
        <v>117.58</v>
      </c>
      <c r="D57" s="33">
        <v>111.66</v>
      </c>
    </row>
    <row r="58" spans="1:19">
      <c r="A58" s="21" t="s">
        <v>37</v>
      </c>
      <c r="B58" s="31">
        <v>42956</v>
      </c>
      <c r="C58" s="21">
        <v>117.58</v>
      </c>
      <c r="D58" s="33">
        <v>113.78</v>
      </c>
    </row>
    <row r="59" spans="1:19">
      <c r="A59" s="21" t="s">
        <v>37</v>
      </c>
      <c r="B59" s="31">
        <v>43062</v>
      </c>
      <c r="C59" s="21">
        <v>117.58</v>
      </c>
      <c r="D59" s="33">
        <v>110.14</v>
      </c>
    </row>
    <row r="60" spans="1:19">
      <c r="A60" s="21" t="s">
        <v>37</v>
      </c>
      <c r="B60" s="31">
        <v>43147</v>
      </c>
      <c r="C60" s="21">
        <v>117.58</v>
      </c>
      <c r="D60" s="33">
        <v>110.33</v>
      </c>
    </row>
    <row r="61" spans="1:19">
      <c r="A61" s="21" t="s">
        <v>37</v>
      </c>
      <c r="B61" s="31">
        <v>43237</v>
      </c>
      <c r="C61" s="21">
        <v>117.58</v>
      </c>
      <c r="D61" s="33">
        <v>111.83</v>
      </c>
    </row>
    <row r="62" spans="1:19">
      <c r="A62" s="21" t="s">
        <v>37</v>
      </c>
      <c r="B62" s="31">
        <v>43276</v>
      </c>
      <c r="C62" s="21">
        <v>117.58</v>
      </c>
      <c r="D62" s="33">
        <v>112.58</v>
      </c>
    </row>
    <row r="63" spans="1:19">
      <c r="A63" s="21" t="s">
        <v>37</v>
      </c>
      <c r="B63" s="31">
        <v>43305</v>
      </c>
      <c r="C63" s="21">
        <v>117.58</v>
      </c>
      <c r="D63" s="33">
        <v>113.44</v>
      </c>
    </row>
    <row r="64" spans="1:19">
      <c r="A64" s="21" t="s">
        <v>37</v>
      </c>
      <c r="B64" s="31">
        <v>43334</v>
      </c>
      <c r="C64" s="21">
        <v>117.58</v>
      </c>
      <c r="D64" s="33">
        <v>113.38</v>
      </c>
    </row>
    <row r="65" spans="1:4">
      <c r="A65" s="21" t="s">
        <v>37</v>
      </c>
      <c r="B65" s="31">
        <v>43398</v>
      </c>
      <c r="C65" s="21">
        <v>117.58</v>
      </c>
      <c r="D65" s="33">
        <v>110.98</v>
      </c>
    </row>
    <row r="66" spans="1:4">
      <c r="A66" s="21" t="s">
        <v>37</v>
      </c>
      <c r="B66" s="31">
        <v>43432</v>
      </c>
      <c r="C66" s="21">
        <v>117.58</v>
      </c>
      <c r="D66" s="33">
        <v>110.08</v>
      </c>
    </row>
    <row r="67" spans="1:4">
      <c r="A67" s="21" t="s">
        <v>37</v>
      </c>
      <c r="B67" s="31">
        <v>43524</v>
      </c>
      <c r="C67" s="21">
        <v>117.58</v>
      </c>
      <c r="D67" s="33">
        <v>109.38</v>
      </c>
    </row>
    <row r="68" spans="1:4">
      <c r="A68" s="21" t="s">
        <v>37</v>
      </c>
      <c r="B68" s="31">
        <v>43601</v>
      </c>
      <c r="C68" s="21">
        <v>117.58</v>
      </c>
      <c r="D68" s="33">
        <v>110.68</v>
      </c>
    </row>
    <row r="69" spans="1:4">
      <c r="A69" s="21" t="s">
        <v>37</v>
      </c>
      <c r="B69" s="31">
        <v>43700</v>
      </c>
      <c r="C69" s="21">
        <v>117.58</v>
      </c>
      <c r="D69" s="33">
        <v>113.58</v>
      </c>
    </row>
    <row r="70" spans="1:4">
      <c r="A70" s="21" t="s">
        <v>37</v>
      </c>
      <c r="B70" s="31">
        <v>43762</v>
      </c>
      <c r="C70" s="21">
        <v>117.58</v>
      </c>
      <c r="D70" s="33">
        <v>111.58</v>
      </c>
    </row>
    <row r="71" spans="1:4">
      <c r="A71" s="21" t="s">
        <v>37</v>
      </c>
      <c r="B71" s="31">
        <v>43799</v>
      </c>
      <c r="C71" s="21">
        <v>117.58</v>
      </c>
      <c r="D71" s="33">
        <v>110.63</v>
      </c>
    </row>
    <row r="72" spans="1:4">
      <c r="A72" s="21" t="s">
        <v>47</v>
      </c>
      <c r="B72" s="31">
        <v>43430</v>
      </c>
      <c r="C72" s="21">
        <v>108.154</v>
      </c>
      <c r="D72" s="33">
        <v>105.824</v>
      </c>
    </row>
    <row r="73" spans="1:4">
      <c r="A73" s="21" t="s">
        <v>47</v>
      </c>
      <c r="B73" s="31">
        <v>43487</v>
      </c>
      <c r="C73" s="21">
        <v>108.154</v>
      </c>
      <c r="D73" s="33">
        <v>105.294</v>
      </c>
    </row>
    <row r="74" spans="1:4">
      <c r="A74" s="21" t="s">
        <v>47</v>
      </c>
      <c r="B74" s="31">
        <v>43515</v>
      </c>
      <c r="C74" s="21">
        <v>108.154</v>
      </c>
      <c r="D74" s="33">
        <v>105.084</v>
      </c>
    </row>
    <row r="75" spans="1:4">
      <c r="A75" s="21" t="s">
        <v>47</v>
      </c>
      <c r="B75" s="31">
        <v>43545</v>
      </c>
      <c r="C75" s="21">
        <v>108.154</v>
      </c>
      <c r="D75" s="33">
        <v>104.81399999999999</v>
      </c>
    </row>
    <row r="76" spans="1:4">
      <c r="A76" s="21" t="s">
        <v>47</v>
      </c>
      <c r="B76" s="31">
        <v>43615</v>
      </c>
      <c r="C76" s="21">
        <v>108.154</v>
      </c>
      <c r="D76" s="33">
        <v>105.304</v>
      </c>
    </row>
    <row r="77" spans="1:4">
      <c r="A77" s="21" t="s">
        <v>47</v>
      </c>
      <c r="B77" s="31">
        <v>43641</v>
      </c>
      <c r="C77" s="21">
        <v>108.154</v>
      </c>
      <c r="D77" s="33">
        <v>106.054</v>
      </c>
    </row>
    <row r="78" spans="1:4">
      <c r="A78" s="21" t="s">
        <v>47</v>
      </c>
      <c r="B78" s="31">
        <v>43670</v>
      </c>
      <c r="C78" s="21">
        <v>108.154</v>
      </c>
      <c r="D78" s="33">
        <v>106.70399999999999</v>
      </c>
    </row>
    <row r="79" spans="1:4">
      <c r="A79" s="21" t="s">
        <v>47</v>
      </c>
      <c r="B79" s="31">
        <v>43704</v>
      </c>
      <c r="C79" s="21">
        <v>108.154</v>
      </c>
      <c r="D79" s="33">
        <v>106.764</v>
      </c>
    </row>
    <row r="80" spans="1:4">
      <c r="A80" s="21" t="s">
        <v>47</v>
      </c>
      <c r="B80" s="31">
        <v>43727</v>
      </c>
      <c r="C80" s="21">
        <v>108.154</v>
      </c>
      <c r="D80" s="33">
        <v>106.084</v>
      </c>
    </row>
    <row r="81" spans="1:4">
      <c r="A81" s="21" t="s">
        <v>47</v>
      </c>
      <c r="B81" s="31">
        <v>43760</v>
      </c>
      <c r="C81" s="21">
        <v>108.154</v>
      </c>
      <c r="D81" s="33">
        <v>105.78400000000001</v>
      </c>
    </row>
    <row r="82" spans="1:4">
      <c r="A82" s="21" t="s">
        <v>47</v>
      </c>
      <c r="B82" s="31">
        <v>43796</v>
      </c>
      <c r="C82" s="21">
        <v>108.154</v>
      </c>
      <c r="D82" s="33">
        <v>106.164</v>
      </c>
    </row>
    <row r="83" spans="1:4">
      <c r="A83" s="21" t="s">
        <v>47</v>
      </c>
      <c r="B83" s="31">
        <v>43817</v>
      </c>
      <c r="C83" s="21">
        <v>108.154</v>
      </c>
      <c r="D83" s="33">
        <v>105.974</v>
      </c>
    </row>
    <row r="84" spans="1:4">
      <c r="A84" s="21" t="s">
        <v>43</v>
      </c>
      <c r="B84" s="31">
        <v>42423</v>
      </c>
      <c r="C84" s="21">
        <v>107.215</v>
      </c>
      <c r="D84" s="33">
        <v>101.675</v>
      </c>
    </row>
    <row r="85" spans="1:4">
      <c r="A85" s="21" t="s">
        <v>43</v>
      </c>
      <c r="B85" s="31">
        <v>42452</v>
      </c>
      <c r="C85" s="21">
        <v>107.215</v>
      </c>
      <c r="D85" s="33">
        <v>101.715</v>
      </c>
    </row>
    <row r="86" spans="1:4">
      <c r="A86" s="21" t="s">
        <v>43</v>
      </c>
      <c r="B86" s="31">
        <v>42479</v>
      </c>
      <c r="C86" s="21">
        <v>107.215</v>
      </c>
      <c r="D86" s="33">
        <v>101.575</v>
      </c>
    </row>
    <row r="87" spans="1:4">
      <c r="A87" s="21" t="s">
        <v>43</v>
      </c>
      <c r="B87" s="31">
        <v>42506</v>
      </c>
      <c r="C87" s="21">
        <v>107.215</v>
      </c>
      <c r="D87" s="33">
        <v>102.05500000000001</v>
      </c>
    </row>
    <row r="88" spans="1:4">
      <c r="A88" s="21" t="s">
        <v>43</v>
      </c>
      <c r="B88" s="31">
        <v>42541</v>
      </c>
      <c r="C88" s="21">
        <v>107.215</v>
      </c>
      <c r="D88" s="33">
        <v>103.265</v>
      </c>
    </row>
    <row r="89" spans="1:4">
      <c r="A89" s="21" t="s">
        <v>43</v>
      </c>
      <c r="B89" s="31">
        <v>42573</v>
      </c>
      <c r="C89" s="21">
        <v>107.215</v>
      </c>
      <c r="D89" s="33">
        <v>104.705</v>
      </c>
    </row>
    <row r="90" spans="1:4">
      <c r="A90" s="21" t="s">
        <v>43</v>
      </c>
      <c r="B90" s="31">
        <v>42612</v>
      </c>
      <c r="C90" s="21">
        <v>107.215</v>
      </c>
      <c r="D90" s="33">
        <v>104.80500000000001</v>
      </c>
    </row>
    <row r="91" spans="1:4">
      <c r="A91" s="21" t="s">
        <v>43</v>
      </c>
      <c r="B91" s="31">
        <v>42634</v>
      </c>
      <c r="C91" s="21">
        <v>107.215</v>
      </c>
      <c r="D91" s="33">
        <v>103.645</v>
      </c>
    </row>
    <row r="92" spans="1:4">
      <c r="A92" s="21" t="s">
        <v>43</v>
      </c>
      <c r="B92" s="31">
        <v>42670</v>
      </c>
      <c r="C92" s="21">
        <v>107.215</v>
      </c>
      <c r="D92" s="33">
        <v>102.785</v>
      </c>
    </row>
    <row r="93" spans="1:4">
      <c r="A93" s="21" t="s">
        <v>43</v>
      </c>
      <c r="B93" s="31">
        <v>42711</v>
      </c>
      <c r="C93" s="21">
        <v>107.215</v>
      </c>
      <c r="D93" s="33">
        <v>102.595</v>
      </c>
    </row>
    <row r="94" spans="1:4">
      <c r="A94" s="21" t="s">
        <v>43</v>
      </c>
      <c r="B94" s="31">
        <v>42761</v>
      </c>
      <c r="C94" s="21">
        <v>107.215</v>
      </c>
      <c r="D94" s="33">
        <v>102.435</v>
      </c>
    </row>
    <row r="95" spans="1:4">
      <c r="A95" s="21" t="s">
        <v>43</v>
      </c>
      <c r="B95" s="31">
        <v>42788</v>
      </c>
      <c r="C95" s="21">
        <v>107.215</v>
      </c>
      <c r="D95" s="33">
        <v>102.015</v>
      </c>
    </row>
    <row r="96" spans="1:4">
      <c r="A96" s="21" t="s">
        <v>43</v>
      </c>
      <c r="B96" s="31">
        <v>42816</v>
      </c>
      <c r="C96" s="21">
        <v>107.215</v>
      </c>
      <c r="D96" s="33">
        <v>101.925</v>
      </c>
    </row>
    <row r="97" spans="1:4">
      <c r="A97" s="21" t="s">
        <v>43</v>
      </c>
      <c r="B97" s="31">
        <v>42846</v>
      </c>
      <c r="C97" s="21">
        <v>107.215</v>
      </c>
      <c r="D97" s="33">
        <v>101.97499999999999</v>
      </c>
    </row>
    <row r="98" spans="1:4">
      <c r="A98" s="21" t="s">
        <v>43</v>
      </c>
      <c r="B98" s="31">
        <v>42871</v>
      </c>
      <c r="C98" s="21">
        <v>107.215</v>
      </c>
      <c r="D98" s="33">
        <v>102.095</v>
      </c>
    </row>
    <row r="99" spans="1:4">
      <c r="A99" s="21" t="s">
        <v>43</v>
      </c>
      <c r="B99" s="31">
        <v>42908</v>
      </c>
      <c r="C99" s="21">
        <v>107.215</v>
      </c>
      <c r="D99" s="33">
        <v>103.38500000000001</v>
      </c>
    </row>
    <row r="100" spans="1:4">
      <c r="A100" s="21" t="s">
        <v>43</v>
      </c>
      <c r="B100" s="31">
        <v>42935</v>
      </c>
      <c r="C100" s="21">
        <v>107.215</v>
      </c>
      <c r="D100" s="33">
        <v>104.61499999999999</v>
      </c>
    </row>
    <row r="101" spans="1:4">
      <c r="A101" s="21" t="s">
        <v>43</v>
      </c>
      <c r="B101" s="31">
        <v>42976</v>
      </c>
      <c r="C101" s="21">
        <v>107.215</v>
      </c>
      <c r="D101" s="33">
        <v>105.315</v>
      </c>
    </row>
    <row r="102" spans="1:4">
      <c r="A102" s="21" t="s">
        <v>43</v>
      </c>
      <c r="B102" s="31">
        <v>43004</v>
      </c>
      <c r="C102" s="21">
        <v>107.215</v>
      </c>
      <c r="D102" s="33">
        <v>103.495</v>
      </c>
    </row>
    <row r="103" spans="1:4">
      <c r="A103" s="21" t="s">
        <v>43</v>
      </c>
      <c r="B103" s="31">
        <v>43025</v>
      </c>
      <c r="C103" s="21">
        <v>107.215</v>
      </c>
      <c r="D103" s="33">
        <v>102.80500000000001</v>
      </c>
    </row>
    <row r="104" spans="1:4">
      <c r="A104" s="21" t="s">
        <v>43</v>
      </c>
      <c r="B104" s="31">
        <v>43054</v>
      </c>
      <c r="C104" s="21">
        <v>107.215</v>
      </c>
      <c r="D104" s="33">
        <v>102.38500000000001</v>
      </c>
    </row>
    <row r="105" spans="1:4">
      <c r="A105" s="21" t="s">
        <v>43</v>
      </c>
      <c r="B105" s="31">
        <v>43088</v>
      </c>
      <c r="C105" s="21">
        <v>107.215</v>
      </c>
      <c r="D105" s="33">
        <v>102.255</v>
      </c>
    </row>
    <row r="106" spans="1:4">
      <c r="A106" s="21" t="s">
        <v>43</v>
      </c>
      <c r="B106" s="31">
        <v>43118</v>
      </c>
      <c r="C106" s="21">
        <v>107.215</v>
      </c>
      <c r="D106" s="33">
        <v>102.215</v>
      </c>
    </row>
    <row r="107" spans="1:4">
      <c r="A107" s="21" t="s">
        <v>43</v>
      </c>
      <c r="B107" s="31">
        <v>43153</v>
      </c>
      <c r="C107" s="21">
        <v>107.215</v>
      </c>
      <c r="D107" s="33">
        <v>101.955</v>
      </c>
    </row>
    <row r="108" spans="1:4">
      <c r="A108" s="21" t="s">
        <v>43</v>
      </c>
      <c r="B108" s="31">
        <v>43188</v>
      </c>
      <c r="C108" s="21">
        <v>107.215</v>
      </c>
      <c r="D108" s="33">
        <v>101.965</v>
      </c>
    </row>
    <row r="109" spans="1:4">
      <c r="A109" s="21" t="s">
        <v>43</v>
      </c>
      <c r="B109" s="31">
        <v>43248</v>
      </c>
      <c r="C109" s="21">
        <v>107.215</v>
      </c>
      <c r="D109" s="33">
        <v>102.575</v>
      </c>
    </row>
    <row r="110" spans="1:4">
      <c r="A110" s="21" t="s">
        <v>43</v>
      </c>
      <c r="B110" s="31">
        <v>43272</v>
      </c>
      <c r="C110" s="21">
        <v>107.215</v>
      </c>
      <c r="D110" s="33">
        <v>103.405</v>
      </c>
    </row>
    <row r="111" spans="1:4">
      <c r="A111" s="21" t="s">
        <v>43</v>
      </c>
      <c r="B111" s="31">
        <v>43304</v>
      </c>
      <c r="C111" s="21">
        <v>107.215</v>
      </c>
      <c r="D111" s="33">
        <v>104.545</v>
      </c>
    </row>
    <row r="112" spans="1:4">
      <c r="A112" s="21" t="s">
        <v>43</v>
      </c>
      <c r="B112" s="31">
        <v>43334</v>
      </c>
      <c r="C112" s="21">
        <v>107.215</v>
      </c>
      <c r="D112" s="33">
        <v>104.61499999999999</v>
      </c>
    </row>
    <row r="113" spans="1:4">
      <c r="A113" s="21" t="s">
        <v>50</v>
      </c>
      <c r="B113" s="31">
        <v>39818</v>
      </c>
      <c r="C113" s="21">
        <v>115.89700000000001</v>
      </c>
      <c r="D113" s="33">
        <v>112.027</v>
      </c>
    </row>
    <row r="114" spans="1:4">
      <c r="A114" s="21" t="s">
        <v>50</v>
      </c>
      <c r="B114" s="31">
        <v>40227</v>
      </c>
      <c r="C114" s="21">
        <v>115.89700000000001</v>
      </c>
      <c r="D114" s="33">
        <v>112.17700000000001</v>
      </c>
    </row>
    <row r="115" spans="1:4">
      <c r="A115" s="21" t="s">
        <v>50</v>
      </c>
      <c r="B115" s="31">
        <v>40254</v>
      </c>
      <c r="C115" s="21">
        <v>115.89700000000001</v>
      </c>
      <c r="D115" s="33">
        <v>112.17700000000001</v>
      </c>
    </row>
    <row r="116" spans="1:4">
      <c r="A116" s="21" t="s">
        <v>50</v>
      </c>
      <c r="B116" s="31">
        <v>40288</v>
      </c>
      <c r="C116" s="21">
        <v>115.89700000000001</v>
      </c>
      <c r="D116" s="33">
        <v>111.937</v>
      </c>
    </row>
    <row r="117" spans="1:4">
      <c r="A117" s="21" t="s">
        <v>50</v>
      </c>
      <c r="B117" s="31">
        <v>40324</v>
      </c>
      <c r="C117" s="21">
        <v>115.89700000000001</v>
      </c>
      <c r="D117" s="33">
        <v>112.39700000000001</v>
      </c>
    </row>
    <row r="118" spans="1:4">
      <c r="A118" s="21" t="s">
        <v>50</v>
      </c>
      <c r="B118" s="31">
        <v>40353</v>
      </c>
      <c r="C118" s="21">
        <v>115.89700000000001</v>
      </c>
      <c r="D118" s="33">
        <v>112.917</v>
      </c>
    </row>
    <row r="119" spans="1:4">
      <c r="A119" s="21" t="s">
        <v>50</v>
      </c>
      <c r="B119" s="31">
        <v>40381</v>
      </c>
      <c r="C119" s="21">
        <v>115.89700000000001</v>
      </c>
      <c r="D119" s="33">
        <v>112.497</v>
      </c>
    </row>
    <row r="120" spans="1:4">
      <c r="A120" s="21" t="s">
        <v>50</v>
      </c>
      <c r="B120" s="31">
        <v>40402</v>
      </c>
      <c r="C120" s="21">
        <v>115.89700000000001</v>
      </c>
      <c r="D120" s="33">
        <v>112.517</v>
      </c>
    </row>
    <row r="121" spans="1:4">
      <c r="A121" s="21" t="s">
        <v>50</v>
      </c>
      <c r="B121" s="31">
        <v>40444</v>
      </c>
      <c r="C121" s="21">
        <v>115.89700000000001</v>
      </c>
      <c r="D121" s="33">
        <v>112.217</v>
      </c>
    </row>
    <row r="122" spans="1:4">
      <c r="A122" s="21" t="s">
        <v>50</v>
      </c>
      <c r="B122" s="31">
        <v>40479</v>
      </c>
      <c r="C122" s="21">
        <v>115.89700000000001</v>
      </c>
      <c r="D122" s="33">
        <v>112.197</v>
      </c>
    </row>
    <row r="123" spans="1:4">
      <c r="A123" s="21" t="s">
        <v>50</v>
      </c>
      <c r="B123" s="31">
        <v>40500</v>
      </c>
      <c r="C123" s="21">
        <v>115.89700000000001</v>
      </c>
      <c r="D123" s="33">
        <v>112.197</v>
      </c>
    </row>
    <row r="124" spans="1:4">
      <c r="A124" s="21" t="s">
        <v>50</v>
      </c>
      <c r="B124" s="31">
        <v>40563</v>
      </c>
      <c r="C124" s="21">
        <v>115.89700000000001</v>
      </c>
      <c r="D124" s="33">
        <v>111.997</v>
      </c>
    </row>
    <row r="125" spans="1:4">
      <c r="A125" s="21" t="s">
        <v>50</v>
      </c>
      <c r="B125" s="31">
        <v>40598</v>
      </c>
      <c r="C125" s="21">
        <v>115.89700000000001</v>
      </c>
      <c r="D125" s="33">
        <v>112.14700000000001</v>
      </c>
    </row>
    <row r="126" spans="1:4">
      <c r="A126" s="21" t="s">
        <v>50</v>
      </c>
      <c r="B126" s="31">
        <v>40613</v>
      </c>
      <c r="C126" s="21">
        <v>115.89700000000001</v>
      </c>
      <c r="D126" s="33">
        <v>112.197</v>
      </c>
    </row>
    <row r="127" spans="1:4">
      <c r="A127" s="21" t="s">
        <v>50</v>
      </c>
      <c r="B127" s="31">
        <v>40644</v>
      </c>
      <c r="C127" s="21">
        <v>115.89700000000001</v>
      </c>
      <c r="D127" s="33">
        <v>112.017</v>
      </c>
    </row>
    <row r="128" spans="1:4">
      <c r="A128" s="21" t="s">
        <v>50</v>
      </c>
      <c r="B128" s="31">
        <v>40674</v>
      </c>
      <c r="C128" s="21">
        <v>115.89700000000001</v>
      </c>
      <c r="D128" s="33">
        <v>112.477</v>
      </c>
    </row>
    <row r="129" spans="1:4">
      <c r="A129" s="21" t="s">
        <v>50</v>
      </c>
      <c r="B129" s="31">
        <v>40717</v>
      </c>
      <c r="C129" s="21">
        <v>115.89700000000001</v>
      </c>
      <c r="D129" s="33">
        <v>111.89700000000001</v>
      </c>
    </row>
    <row r="130" spans="1:4">
      <c r="A130" s="21" t="s">
        <v>50</v>
      </c>
      <c r="B130" s="31">
        <v>40814</v>
      </c>
      <c r="C130" s="21">
        <v>115.89700000000001</v>
      </c>
      <c r="D130" s="33">
        <v>112.547</v>
      </c>
    </row>
    <row r="131" spans="1:4">
      <c r="A131" s="21" t="s">
        <v>50</v>
      </c>
      <c r="B131" s="31">
        <v>40844</v>
      </c>
      <c r="C131" s="21">
        <v>115.89700000000001</v>
      </c>
      <c r="D131" s="33">
        <v>112.117</v>
      </c>
    </row>
    <row r="132" spans="1:4">
      <c r="A132" s="21" t="s">
        <v>50</v>
      </c>
      <c r="B132" s="31">
        <v>40869</v>
      </c>
      <c r="C132" s="21">
        <v>115.89700000000001</v>
      </c>
      <c r="D132" s="33">
        <v>112.09699999999999</v>
      </c>
    </row>
    <row r="133" spans="1:4">
      <c r="A133" s="21" t="s">
        <v>50</v>
      </c>
      <c r="B133" s="31">
        <v>40890</v>
      </c>
      <c r="C133" s="21">
        <v>115.89700000000001</v>
      </c>
      <c r="D133" s="33">
        <v>111.967</v>
      </c>
    </row>
    <row r="134" spans="1:4">
      <c r="A134" s="21" t="s">
        <v>50</v>
      </c>
      <c r="B134" s="31">
        <v>40931</v>
      </c>
      <c r="C134" s="21">
        <v>115.89700000000001</v>
      </c>
      <c r="D134" s="33">
        <v>111.837</v>
      </c>
    </row>
    <row r="135" spans="1:4">
      <c r="A135" s="21" t="s">
        <v>50</v>
      </c>
      <c r="B135" s="31">
        <v>40956</v>
      </c>
      <c r="C135" s="21">
        <v>115.89700000000001</v>
      </c>
      <c r="D135" s="33">
        <v>111.89700000000001</v>
      </c>
    </row>
    <row r="136" spans="1:4">
      <c r="A136" s="21" t="s">
        <v>50</v>
      </c>
      <c r="B136" s="31">
        <v>40976</v>
      </c>
      <c r="C136" s="21">
        <v>115.89700000000001</v>
      </c>
      <c r="D136" s="33">
        <v>111.697</v>
      </c>
    </row>
    <row r="137" spans="1:4">
      <c r="A137" s="21" t="s">
        <v>50</v>
      </c>
      <c r="B137" s="31">
        <v>41010</v>
      </c>
      <c r="C137" s="21">
        <v>115.89700000000001</v>
      </c>
      <c r="D137" s="33">
        <v>112.077</v>
      </c>
    </row>
    <row r="138" spans="1:4">
      <c r="A138" s="21" t="s">
        <v>50</v>
      </c>
      <c r="B138" s="31">
        <v>41037</v>
      </c>
      <c r="C138" s="21">
        <v>115.89700000000001</v>
      </c>
      <c r="D138" s="33">
        <v>112.14700000000001</v>
      </c>
    </row>
    <row r="139" spans="1:4">
      <c r="A139" s="21" t="s">
        <v>50</v>
      </c>
      <c r="B139" s="31">
        <v>41072</v>
      </c>
      <c r="C139" s="21">
        <v>115.89700000000001</v>
      </c>
      <c r="D139" s="33">
        <v>111.84699999999999</v>
      </c>
    </row>
    <row r="140" spans="1:4">
      <c r="A140" s="21" t="s">
        <v>50</v>
      </c>
      <c r="B140" s="31">
        <v>41095</v>
      </c>
      <c r="C140" s="21">
        <v>115.89700000000001</v>
      </c>
      <c r="D140" s="33">
        <v>111.997</v>
      </c>
    </row>
    <row r="141" spans="1:4">
      <c r="A141" s="21" t="s">
        <v>50</v>
      </c>
      <c r="B141" s="31">
        <v>41213</v>
      </c>
      <c r="C141" s="21">
        <v>115.89700000000001</v>
      </c>
      <c r="D141" s="33">
        <v>111.84699999999999</v>
      </c>
    </row>
    <row r="142" spans="1:4">
      <c r="A142" s="21" t="s">
        <v>50</v>
      </c>
      <c r="B142" s="31">
        <v>41288</v>
      </c>
      <c r="C142" s="21">
        <v>115.89700000000001</v>
      </c>
      <c r="D142" s="33">
        <v>112.09699999999999</v>
      </c>
    </row>
    <row r="143" spans="1:4">
      <c r="A143" s="21" t="s">
        <v>50</v>
      </c>
      <c r="B143" s="31">
        <v>41333</v>
      </c>
      <c r="C143" s="21">
        <v>115.89700000000001</v>
      </c>
      <c r="D143" s="33">
        <v>111.997</v>
      </c>
    </row>
    <row r="144" spans="1:4">
      <c r="A144" s="21" t="s">
        <v>50</v>
      </c>
      <c r="B144" s="31">
        <v>41362</v>
      </c>
      <c r="C144" s="21">
        <v>115.89700000000001</v>
      </c>
      <c r="D144" s="33">
        <v>111.917</v>
      </c>
    </row>
    <row r="145" spans="1:4">
      <c r="A145" s="21" t="s">
        <v>50</v>
      </c>
      <c r="B145" s="31">
        <v>41381</v>
      </c>
      <c r="C145" s="21">
        <v>115.89700000000001</v>
      </c>
      <c r="D145" s="33">
        <v>112.447</v>
      </c>
    </row>
    <row r="146" spans="1:4">
      <c r="A146" s="21" t="s">
        <v>50</v>
      </c>
      <c r="B146" s="31">
        <v>41410</v>
      </c>
      <c r="C146" s="21">
        <v>115.89700000000001</v>
      </c>
      <c r="D146" s="33">
        <v>111.98699999999999</v>
      </c>
    </row>
    <row r="147" spans="1:4">
      <c r="A147" s="21" t="s">
        <v>50</v>
      </c>
      <c r="B147" s="31">
        <v>41455</v>
      </c>
      <c r="C147" s="21">
        <v>115.89700000000001</v>
      </c>
      <c r="D147" s="33">
        <v>112.81699999999999</v>
      </c>
    </row>
    <row r="148" spans="1:4">
      <c r="A148" s="21" t="s">
        <v>50</v>
      </c>
      <c r="B148" s="31">
        <v>41474</v>
      </c>
      <c r="C148" s="21">
        <v>115.89700000000001</v>
      </c>
      <c r="D148" s="33">
        <v>112.81699999999999</v>
      </c>
    </row>
    <row r="149" spans="1:4">
      <c r="A149" s="21" t="s">
        <v>50</v>
      </c>
      <c r="B149" s="31">
        <v>41506</v>
      </c>
      <c r="C149" s="21">
        <v>115.89700000000001</v>
      </c>
      <c r="D149" s="33">
        <v>112.447</v>
      </c>
    </row>
    <row r="150" spans="1:4">
      <c r="A150" s="21" t="s">
        <v>50</v>
      </c>
      <c r="B150" s="31">
        <v>41547</v>
      </c>
      <c r="C150" s="21">
        <v>115.89700000000001</v>
      </c>
      <c r="D150" s="33">
        <v>112.447</v>
      </c>
    </row>
    <row r="151" spans="1:4">
      <c r="A151" s="21" t="s">
        <v>50</v>
      </c>
      <c r="B151" s="31">
        <v>41561</v>
      </c>
      <c r="C151" s="21">
        <v>115.89700000000001</v>
      </c>
      <c r="D151" s="33">
        <v>112.39700000000001</v>
      </c>
    </row>
    <row r="152" spans="1:4">
      <c r="A152" s="21" t="s">
        <v>50</v>
      </c>
      <c r="B152" s="31">
        <v>41590</v>
      </c>
      <c r="C152" s="21">
        <v>115.89700000000001</v>
      </c>
      <c r="D152" s="33">
        <v>112.39700000000001</v>
      </c>
    </row>
    <row r="153" spans="1:4">
      <c r="A153" s="21" t="s">
        <v>50</v>
      </c>
      <c r="B153" s="31">
        <v>41610</v>
      </c>
      <c r="C153" s="21">
        <v>115.89700000000001</v>
      </c>
      <c r="D153" s="33">
        <v>112.497</v>
      </c>
    </row>
    <row r="154" spans="1:4">
      <c r="A154" s="21" t="s">
        <v>50</v>
      </c>
      <c r="B154" s="31">
        <v>41654</v>
      </c>
      <c r="C154" s="21">
        <v>115.89700000000001</v>
      </c>
      <c r="D154" s="33">
        <v>112.517</v>
      </c>
    </row>
    <row r="155" spans="1:4">
      <c r="A155" s="21" t="s">
        <v>50</v>
      </c>
      <c r="B155" s="31">
        <v>41675</v>
      </c>
      <c r="C155" s="21">
        <v>115.89700000000001</v>
      </c>
      <c r="D155" s="33">
        <v>111.947</v>
      </c>
    </row>
    <row r="156" spans="1:4">
      <c r="A156" s="21" t="s">
        <v>50</v>
      </c>
      <c r="B156" s="31">
        <v>41703</v>
      </c>
      <c r="C156" s="21">
        <v>115.89700000000001</v>
      </c>
      <c r="D156" s="33">
        <v>112.39700000000001</v>
      </c>
    </row>
    <row r="157" spans="1:4">
      <c r="A157" s="21" t="s">
        <v>50</v>
      </c>
      <c r="B157" s="31">
        <v>41730</v>
      </c>
      <c r="C157" s="21">
        <v>115.89700000000001</v>
      </c>
      <c r="D157" s="33">
        <v>112.34699999999999</v>
      </c>
    </row>
    <row r="158" spans="1:4">
      <c r="A158" s="21" t="s">
        <v>50</v>
      </c>
      <c r="B158" s="31">
        <v>41774</v>
      </c>
      <c r="C158" s="21">
        <v>115.89700000000001</v>
      </c>
      <c r="D158" s="33">
        <v>112.39700000000001</v>
      </c>
    </row>
    <row r="159" spans="1:4">
      <c r="A159" s="21" t="s">
        <v>50</v>
      </c>
      <c r="B159" s="31">
        <v>41801</v>
      </c>
      <c r="C159" s="21">
        <v>115.89700000000001</v>
      </c>
      <c r="D159" s="33">
        <v>112.42700000000001</v>
      </c>
    </row>
    <row r="160" spans="1:4">
      <c r="A160" s="21" t="s">
        <v>50</v>
      </c>
      <c r="B160" s="31">
        <v>41828</v>
      </c>
      <c r="C160" s="21">
        <v>115.89700000000001</v>
      </c>
      <c r="D160" s="33">
        <v>112.447</v>
      </c>
    </row>
    <row r="161" spans="1:4">
      <c r="A161" s="21" t="s">
        <v>50</v>
      </c>
      <c r="B161" s="31">
        <v>41878</v>
      </c>
      <c r="C161" s="21">
        <v>115.89700000000001</v>
      </c>
      <c r="D161" s="33">
        <v>111.997</v>
      </c>
    </row>
    <row r="162" spans="1:4">
      <c r="A162" s="21" t="s">
        <v>50</v>
      </c>
      <c r="B162" s="31">
        <v>41890</v>
      </c>
      <c r="C162" s="21">
        <v>115.89700000000001</v>
      </c>
      <c r="D162" s="33">
        <v>112.077</v>
      </c>
    </row>
    <row r="163" spans="1:4">
      <c r="A163" s="21" t="s">
        <v>50</v>
      </c>
      <c r="B163" s="31">
        <v>41955</v>
      </c>
      <c r="C163" s="21">
        <v>115.89700000000001</v>
      </c>
      <c r="D163" s="33">
        <v>112.197</v>
      </c>
    </row>
    <row r="164" spans="1:4">
      <c r="A164" s="21" t="s">
        <v>50</v>
      </c>
      <c r="B164" s="31">
        <v>42031</v>
      </c>
      <c r="C164" s="21">
        <v>115.89700000000001</v>
      </c>
      <c r="D164" s="33">
        <v>111.89700000000001</v>
      </c>
    </row>
    <row r="165" spans="1:4">
      <c r="A165" s="21" t="s">
        <v>50</v>
      </c>
      <c r="B165" s="31">
        <v>42053</v>
      </c>
      <c r="C165" s="21">
        <v>115.89700000000001</v>
      </c>
      <c r="D165" s="33">
        <v>111.977</v>
      </c>
    </row>
    <row r="166" spans="1:4">
      <c r="A166" s="21" t="s">
        <v>50</v>
      </c>
      <c r="B166" s="31">
        <v>42086</v>
      </c>
      <c r="C166" s="21">
        <v>115.89700000000001</v>
      </c>
      <c r="D166" s="33">
        <v>111.877</v>
      </c>
    </row>
    <row r="167" spans="1:4">
      <c r="A167" s="21" t="s">
        <v>50</v>
      </c>
      <c r="B167" s="31">
        <v>42116</v>
      </c>
      <c r="C167" s="21">
        <v>115.89700000000001</v>
      </c>
      <c r="D167" s="33">
        <v>111.997</v>
      </c>
    </row>
    <row r="168" spans="1:4">
      <c r="A168" s="21" t="s">
        <v>50</v>
      </c>
      <c r="B168" s="31">
        <v>42136</v>
      </c>
      <c r="C168" s="21">
        <v>115.89700000000001</v>
      </c>
      <c r="D168" s="33">
        <v>112.017</v>
      </c>
    </row>
    <row r="169" spans="1:4">
      <c r="A169" s="21" t="s">
        <v>50</v>
      </c>
      <c r="B169" s="31">
        <v>42181</v>
      </c>
      <c r="C169" s="21">
        <v>115.89700000000001</v>
      </c>
      <c r="D169" s="33">
        <v>111.997</v>
      </c>
    </row>
    <row r="170" spans="1:4">
      <c r="A170" s="21" t="s">
        <v>50</v>
      </c>
      <c r="B170" s="31">
        <v>42212</v>
      </c>
      <c r="C170" s="21">
        <v>115.89700000000001</v>
      </c>
      <c r="D170" s="33">
        <v>112.387</v>
      </c>
    </row>
    <row r="171" spans="1:4">
      <c r="A171" s="21" t="s">
        <v>50</v>
      </c>
      <c r="B171" s="31">
        <v>42238</v>
      </c>
      <c r="C171" s="21">
        <v>115.89700000000001</v>
      </c>
      <c r="D171" s="33">
        <v>112.09699999999999</v>
      </c>
    </row>
    <row r="172" spans="1:4">
      <c r="A172" s="21" t="s">
        <v>50</v>
      </c>
      <c r="B172" s="31">
        <v>42262</v>
      </c>
      <c r="C172" s="21">
        <v>115.89700000000001</v>
      </c>
      <c r="D172" s="33">
        <v>112.197</v>
      </c>
    </row>
    <row r="173" spans="1:4">
      <c r="A173" s="21" t="s">
        <v>50</v>
      </c>
      <c r="B173" s="31">
        <v>42292</v>
      </c>
      <c r="C173" s="21">
        <v>115.89700000000001</v>
      </c>
      <c r="D173" s="33">
        <v>112.197</v>
      </c>
    </row>
    <row r="174" spans="1:4">
      <c r="A174" s="21" t="s">
        <v>50</v>
      </c>
      <c r="B174" s="31">
        <v>42319</v>
      </c>
      <c r="C174" s="21">
        <v>115.89700000000001</v>
      </c>
      <c r="D174" s="33">
        <v>112.277</v>
      </c>
    </row>
    <row r="175" spans="1:4">
      <c r="A175" s="21" t="s">
        <v>50</v>
      </c>
      <c r="B175" s="31">
        <v>42359</v>
      </c>
      <c r="C175" s="21">
        <v>115.89700000000001</v>
      </c>
      <c r="D175" s="33">
        <v>112.137</v>
      </c>
    </row>
    <row r="176" spans="1:4">
      <c r="A176" s="21" t="s">
        <v>50</v>
      </c>
      <c r="B176" s="31">
        <v>42397</v>
      </c>
      <c r="C176" s="21">
        <v>115.89700000000001</v>
      </c>
      <c r="D176" s="33">
        <v>111.59699999999999</v>
      </c>
    </row>
    <row r="177" spans="1:4">
      <c r="A177" s="21" t="s">
        <v>50</v>
      </c>
      <c r="B177" s="31">
        <v>42424</v>
      </c>
      <c r="C177" s="21">
        <v>115.89700000000001</v>
      </c>
      <c r="D177" s="33">
        <v>111.497</v>
      </c>
    </row>
    <row r="178" spans="1:4">
      <c r="A178" s="21" t="s">
        <v>50</v>
      </c>
      <c r="B178" s="31">
        <v>42460</v>
      </c>
      <c r="C178" s="21">
        <v>115.89700000000001</v>
      </c>
      <c r="D178" s="33">
        <v>112.14700000000001</v>
      </c>
    </row>
    <row r="179" spans="1:4">
      <c r="A179" s="21" t="s">
        <v>50</v>
      </c>
      <c r="B179" s="31">
        <v>42488</v>
      </c>
      <c r="C179" s="21">
        <v>115.89700000000001</v>
      </c>
      <c r="D179" s="33">
        <v>111.697</v>
      </c>
    </row>
    <row r="180" spans="1:4">
      <c r="A180" s="21" t="s">
        <v>50</v>
      </c>
      <c r="B180" s="31">
        <v>42507</v>
      </c>
      <c r="C180" s="21">
        <v>115.89700000000001</v>
      </c>
      <c r="D180" s="33">
        <v>112.20699999999999</v>
      </c>
    </row>
    <row r="181" spans="1:4">
      <c r="A181" s="21" t="s">
        <v>50</v>
      </c>
      <c r="B181" s="31">
        <v>42548</v>
      </c>
      <c r="C181" s="21">
        <v>115.89700000000001</v>
      </c>
      <c r="D181" s="33">
        <v>112.34699999999999</v>
      </c>
    </row>
    <row r="182" spans="1:4">
      <c r="A182" s="21" t="s">
        <v>50</v>
      </c>
      <c r="B182" s="31">
        <v>42576</v>
      </c>
      <c r="C182" s="21">
        <v>115.89700000000001</v>
      </c>
      <c r="D182" s="33">
        <v>112.39700000000001</v>
      </c>
    </row>
    <row r="183" spans="1:4">
      <c r="A183" s="21" t="s">
        <v>50</v>
      </c>
      <c r="B183" s="31">
        <v>42607</v>
      </c>
      <c r="C183" s="21">
        <v>115.89700000000001</v>
      </c>
      <c r="D183" s="33">
        <v>111.997</v>
      </c>
    </row>
    <row r="184" spans="1:4">
      <c r="A184" s="21" t="s">
        <v>50</v>
      </c>
      <c r="B184" s="31">
        <v>42640</v>
      </c>
      <c r="C184" s="21">
        <v>115.89700000000001</v>
      </c>
      <c r="D184" s="33">
        <v>112.09699999999999</v>
      </c>
    </row>
    <row r="185" spans="1:4">
      <c r="A185" s="21" t="s">
        <v>50</v>
      </c>
      <c r="B185" s="31">
        <v>42676</v>
      </c>
      <c r="C185" s="21">
        <v>115.89700000000001</v>
      </c>
      <c r="D185" s="33">
        <v>111.797</v>
      </c>
    </row>
    <row r="186" spans="1:4">
      <c r="A186" s="21" t="s">
        <v>50</v>
      </c>
      <c r="B186" s="31">
        <v>42731</v>
      </c>
      <c r="C186" s="21">
        <v>115.89700000000001</v>
      </c>
      <c r="D186" s="33">
        <v>111.59699999999999</v>
      </c>
    </row>
    <row r="187" spans="1:4">
      <c r="A187" s="21" t="s">
        <v>50</v>
      </c>
      <c r="B187" s="31">
        <v>42753</v>
      </c>
      <c r="C187" s="21">
        <v>115.89700000000001</v>
      </c>
      <c r="D187" s="33">
        <v>111.697</v>
      </c>
    </row>
    <row r="188" spans="1:4">
      <c r="A188" s="21" t="s">
        <v>50</v>
      </c>
      <c r="B188" s="31">
        <v>42809</v>
      </c>
      <c r="C188" s="21">
        <v>115.89700000000001</v>
      </c>
      <c r="D188" s="33">
        <v>111.977</v>
      </c>
    </row>
    <row r="189" spans="1:4">
      <c r="A189" s="21" t="s">
        <v>50</v>
      </c>
      <c r="B189" s="31">
        <v>42851</v>
      </c>
      <c r="C189" s="21">
        <v>115.89700000000001</v>
      </c>
      <c r="D189" s="33">
        <v>111.947</v>
      </c>
    </row>
    <row r="190" spans="1:4">
      <c r="A190" s="21" t="s">
        <v>50</v>
      </c>
      <c r="B190" s="31">
        <v>42870</v>
      </c>
      <c r="C190" s="21">
        <v>115.89700000000001</v>
      </c>
      <c r="D190" s="33">
        <v>112.197</v>
      </c>
    </row>
    <row r="191" spans="1:4">
      <c r="A191" s="21" t="s">
        <v>50</v>
      </c>
      <c r="B191" s="31">
        <v>42901</v>
      </c>
      <c r="C191" s="21">
        <v>115.89700000000001</v>
      </c>
      <c r="D191" s="33">
        <v>112.25700000000001</v>
      </c>
    </row>
    <row r="192" spans="1:4">
      <c r="A192" s="21" t="s">
        <v>50</v>
      </c>
      <c r="B192" s="31">
        <v>42931</v>
      </c>
      <c r="C192" s="21">
        <v>115.89700000000001</v>
      </c>
      <c r="D192" s="33">
        <v>112.197</v>
      </c>
    </row>
    <row r="193" spans="1:4">
      <c r="A193" s="21" t="s">
        <v>50</v>
      </c>
      <c r="B193" s="31">
        <v>42963</v>
      </c>
      <c r="C193" s="21">
        <v>115.89700000000001</v>
      </c>
      <c r="D193" s="33">
        <v>112.297</v>
      </c>
    </row>
    <row r="194" spans="1:4">
      <c r="A194" s="21" t="s">
        <v>50</v>
      </c>
      <c r="B194" s="31">
        <v>42990</v>
      </c>
      <c r="C194" s="21">
        <v>115.89700000000001</v>
      </c>
      <c r="D194" s="33">
        <v>112.387</v>
      </c>
    </row>
    <row r="195" spans="1:4">
      <c r="A195" s="21" t="s">
        <v>50</v>
      </c>
      <c r="B195" s="31">
        <v>43039</v>
      </c>
      <c r="C195" s="21">
        <v>115.89700000000001</v>
      </c>
      <c r="D195" s="33">
        <v>112.197</v>
      </c>
    </row>
    <row r="196" spans="1:4">
      <c r="A196" s="21" t="s">
        <v>50</v>
      </c>
      <c r="B196" s="31">
        <v>43069</v>
      </c>
      <c r="C196" s="21">
        <v>115.89700000000001</v>
      </c>
      <c r="D196" s="33">
        <v>112.31699999999999</v>
      </c>
    </row>
    <row r="197" spans="1:4">
      <c r="A197" s="21" t="s">
        <v>50</v>
      </c>
      <c r="B197" s="31">
        <v>43099</v>
      </c>
      <c r="C197" s="21">
        <v>115.89700000000001</v>
      </c>
      <c r="D197" s="33">
        <v>112.267</v>
      </c>
    </row>
    <row r="198" spans="1:4">
      <c r="A198" s="21" t="s">
        <v>50</v>
      </c>
      <c r="B198" s="31">
        <v>43130</v>
      </c>
      <c r="C198" s="21">
        <v>115.89700000000001</v>
      </c>
      <c r="D198" s="33">
        <v>112.087</v>
      </c>
    </row>
    <row r="199" spans="1:4">
      <c r="A199" s="21" t="s">
        <v>50</v>
      </c>
      <c r="B199" s="31">
        <v>43189</v>
      </c>
      <c r="C199" s="21">
        <v>115.89700000000001</v>
      </c>
      <c r="D199" s="33">
        <v>112.00700000000001</v>
      </c>
    </row>
    <row r="200" spans="1:4">
      <c r="A200" s="21" t="s">
        <v>50</v>
      </c>
      <c r="B200" s="31">
        <v>43220</v>
      </c>
      <c r="C200" s="21">
        <v>115.89700000000001</v>
      </c>
      <c r="D200" s="33">
        <v>111.967</v>
      </c>
    </row>
    <row r="201" spans="1:4">
      <c r="A201" s="21" t="s">
        <v>50</v>
      </c>
      <c r="B201" s="31">
        <v>43281</v>
      </c>
      <c r="C201" s="21">
        <v>115.89700000000001</v>
      </c>
      <c r="D201" s="33">
        <v>111.937</v>
      </c>
    </row>
    <row r="202" spans="1:4">
      <c r="A202" s="21" t="s">
        <v>50</v>
      </c>
      <c r="B202" s="31">
        <v>43294</v>
      </c>
      <c r="C202" s="21">
        <v>115.89700000000001</v>
      </c>
      <c r="D202" s="33">
        <v>111.89700000000001</v>
      </c>
    </row>
    <row r="203" spans="1:4">
      <c r="A203" s="21" t="s">
        <v>50</v>
      </c>
      <c r="B203" s="31">
        <v>43342</v>
      </c>
      <c r="C203" s="21">
        <v>115.89700000000001</v>
      </c>
      <c r="D203" s="33">
        <v>111.887</v>
      </c>
    </row>
    <row r="204" spans="1:4">
      <c r="A204" s="21" t="s">
        <v>50</v>
      </c>
      <c r="B204" s="31">
        <v>43373</v>
      </c>
      <c r="C204" s="21">
        <v>115.89700000000001</v>
      </c>
      <c r="D204" s="33">
        <v>111.917</v>
      </c>
    </row>
    <row r="205" spans="1:4">
      <c r="A205" s="21" t="s">
        <v>50</v>
      </c>
      <c r="B205" s="31">
        <v>43605</v>
      </c>
      <c r="C205" s="21">
        <v>115.89700000000001</v>
      </c>
      <c r="D205" s="33">
        <v>112.247</v>
      </c>
    </row>
    <row r="206" spans="1:4">
      <c r="A206" s="21" t="s">
        <v>53</v>
      </c>
      <c r="B206" s="31">
        <v>39862</v>
      </c>
      <c r="C206" s="21">
        <v>86.799000000000007</v>
      </c>
      <c r="D206" s="33">
        <v>80.078999999999994</v>
      </c>
    </row>
    <row r="207" spans="1:4">
      <c r="A207" s="21" t="s">
        <v>53</v>
      </c>
      <c r="B207" s="31">
        <v>39881</v>
      </c>
      <c r="C207" s="21">
        <v>86.799000000000007</v>
      </c>
      <c r="D207" s="33">
        <v>79.849000000000004</v>
      </c>
    </row>
    <row r="208" spans="1:4">
      <c r="A208" s="21" t="s">
        <v>53</v>
      </c>
      <c r="B208" s="31">
        <v>40238</v>
      </c>
      <c r="C208" s="21">
        <v>86.799000000000007</v>
      </c>
      <c r="D208" s="33">
        <v>79.789000000000001</v>
      </c>
    </row>
    <row r="209" spans="1:4">
      <c r="A209" s="21" t="s">
        <v>53</v>
      </c>
      <c r="B209" s="31">
        <v>40316</v>
      </c>
      <c r="C209" s="21">
        <v>86.799000000000007</v>
      </c>
      <c r="D209" s="33">
        <v>79.718999999999994</v>
      </c>
    </row>
    <row r="210" spans="1:4">
      <c r="A210" s="21" t="s">
        <v>53</v>
      </c>
      <c r="B210" s="31">
        <v>40505</v>
      </c>
      <c r="C210" s="21">
        <v>86.799000000000007</v>
      </c>
      <c r="D210" s="33">
        <v>81.019000000000005</v>
      </c>
    </row>
    <row r="211" spans="1:4">
      <c r="A211" s="21" t="s">
        <v>53</v>
      </c>
      <c r="B211" s="31">
        <v>40554</v>
      </c>
      <c r="C211" s="21">
        <v>86.799000000000007</v>
      </c>
      <c r="D211" s="33">
        <v>80.099000000000004</v>
      </c>
    </row>
    <row r="212" spans="1:4">
      <c r="A212" s="21" t="s">
        <v>53</v>
      </c>
      <c r="B212" s="31">
        <v>40591</v>
      </c>
      <c r="C212" s="21">
        <v>86.799000000000007</v>
      </c>
      <c r="D212" s="33">
        <v>79.578999999999994</v>
      </c>
    </row>
    <row r="213" spans="1:4">
      <c r="A213" s="21" t="s">
        <v>53</v>
      </c>
      <c r="B213" s="31">
        <v>40610</v>
      </c>
      <c r="C213" s="21">
        <v>86.799000000000007</v>
      </c>
      <c r="D213" s="33">
        <v>79.328999999999994</v>
      </c>
    </row>
    <row r="214" spans="1:4">
      <c r="A214" s="21" t="s">
        <v>53</v>
      </c>
      <c r="B214" s="31">
        <v>40645</v>
      </c>
      <c r="C214" s="21">
        <v>86.799000000000007</v>
      </c>
      <c r="D214" s="33">
        <v>79.019000000000005</v>
      </c>
    </row>
    <row r="215" spans="1:4">
      <c r="A215" s="21" t="s">
        <v>53</v>
      </c>
      <c r="B215" s="31">
        <v>40672</v>
      </c>
      <c r="C215" s="21">
        <v>86.799000000000007</v>
      </c>
      <c r="D215" s="33">
        <v>78.909000000000006</v>
      </c>
    </row>
    <row r="216" spans="1:4">
      <c r="A216" s="21" t="s">
        <v>53</v>
      </c>
      <c r="B216" s="31">
        <v>40701</v>
      </c>
      <c r="C216" s="21">
        <v>86.799000000000007</v>
      </c>
      <c r="D216" s="33">
        <v>79.319000000000003</v>
      </c>
    </row>
    <row r="217" spans="1:4">
      <c r="A217" s="21" t="s">
        <v>53</v>
      </c>
      <c r="B217" s="31">
        <v>40731</v>
      </c>
      <c r="C217" s="21">
        <v>86.799000000000007</v>
      </c>
      <c r="D217" s="33">
        <v>80.399000000000001</v>
      </c>
    </row>
    <row r="218" spans="1:4">
      <c r="A218" s="21" t="s">
        <v>53</v>
      </c>
      <c r="B218" s="31">
        <v>40777</v>
      </c>
      <c r="C218" s="21">
        <v>86.799000000000007</v>
      </c>
      <c r="D218" s="33">
        <v>81.088999999999999</v>
      </c>
    </row>
    <row r="219" spans="1:4">
      <c r="A219" s="21" t="s">
        <v>53</v>
      </c>
      <c r="B219" s="31">
        <v>40806</v>
      </c>
      <c r="C219" s="21">
        <v>86.799000000000007</v>
      </c>
      <c r="D219" s="33">
        <v>81.088999999999999</v>
      </c>
    </row>
    <row r="220" spans="1:4">
      <c r="A220" s="21" t="s">
        <v>53</v>
      </c>
      <c r="B220" s="31">
        <v>40823</v>
      </c>
      <c r="C220" s="21">
        <v>86.799000000000007</v>
      </c>
      <c r="D220" s="33">
        <v>80.619</v>
      </c>
    </row>
    <row r="221" spans="1:4">
      <c r="A221" s="21" t="s">
        <v>53</v>
      </c>
      <c r="B221" s="31">
        <v>40967</v>
      </c>
      <c r="C221" s="21">
        <v>86.799000000000007</v>
      </c>
      <c r="D221" s="33">
        <v>79.599000000000004</v>
      </c>
    </row>
    <row r="222" spans="1:4">
      <c r="A222" s="21" t="s">
        <v>53</v>
      </c>
      <c r="B222" s="31">
        <v>41050</v>
      </c>
      <c r="C222" s="21">
        <v>86.799000000000007</v>
      </c>
      <c r="D222" s="33">
        <v>78.888999999999996</v>
      </c>
    </row>
    <row r="223" spans="1:4">
      <c r="A223" s="21" t="s">
        <v>53</v>
      </c>
      <c r="B223" s="31">
        <v>41158</v>
      </c>
      <c r="C223" s="21">
        <v>86.799000000000007</v>
      </c>
      <c r="D223" s="33">
        <v>80.888999999999996</v>
      </c>
    </row>
    <row r="224" spans="1:4">
      <c r="A224" s="21" t="s">
        <v>53</v>
      </c>
      <c r="B224" s="31">
        <v>41514</v>
      </c>
      <c r="C224" s="21">
        <v>86.799000000000007</v>
      </c>
      <c r="D224" s="33">
        <v>81.138999999999996</v>
      </c>
    </row>
    <row r="225" spans="1:4">
      <c r="A225" s="21" t="s">
        <v>53</v>
      </c>
      <c r="B225" s="31">
        <v>41591</v>
      </c>
      <c r="C225" s="21">
        <v>86.799000000000007</v>
      </c>
      <c r="D225" s="33">
        <v>80.698999999999998</v>
      </c>
    </row>
    <row r="226" spans="1:4">
      <c r="A226" s="21" t="s">
        <v>53</v>
      </c>
      <c r="B226" s="31">
        <v>41696</v>
      </c>
      <c r="C226" s="21">
        <v>86.799000000000007</v>
      </c>
      <c r="D226" s="33">
        <v>79.599000000000004</v>
      </c>
    </row>
    <row r="227" spans="1:4">
      <c r="A227" s="21" t="s">
        <v>53</v>
      </c>
      <c r="B227" s="31">
        <v>41757</v>
      </c>
      <c r="C227" s="21">
        <v>86.799000000000007</v>
      </c>
      <c r="D227" s="33">
        <v>79.099000000000004</v>
      </c>
    </row>
    <row r="228" spans="1:4">
      <c r="A228" s="21" t="s">
        <v>53</v>
      </c>
      <c r="B228" s="31">
        <v>41878</v>
      </c>
      <c r="C228" s="21">
        <v>86.799000000000007</v>
      </c>
      <c r="D228" s="33">
        <v>81.179000000000002</v>
      </c>
    </row>
    <row r="229" spans="1:4">
      <c r="A229" s="21" t="s">
        <v>53</v>
      </c>
      <c r="B229" s="31">
        <v>41940</v>
      </c>
      <c r="C229" s="21">
        <v>86.799000000000007</v>
      </c>
      <c r="D229" s="33">
        <v>80.748999999999995</v>
      </c>
    </row>
    <row r="230" spans="1:4">
      <c r="A230" s="21" t="s">
        <v>53</v>
      </c>
      <c r="B230" s="31">
        <v>42062</v>
      </c>
      <c r="C230" s="21">
        <v>86.799000000000007</v>
      </c>
      <c r="D230" s="33">
        <v>79.588999999999999</v>
      </c>
    </row>
    <row r="231" spans="1:4">
      <c r="A231" s="21" t="s">
        <v>53</v>
      </c>
      <c r="B231" s="31">
        <v>42144</v>
      </c>
      <c r="C231" s="21">
        <v>86.799000000000007</v>
      </c>
      <c r="D231" s="33">
        <v>78.899000000000001</v>
      </c>
    </row>
    <row r="232" spans="1:4">
      <c r="A232" s="21" t="s">
        <v>53</v>
      </c>
      <c r="B232" s="31">
        <v>42201</v>
      </c>
      <c r="C232" s="21">
        <v>86.799000000000007</v>
      </c>
      <c r="D232" s="33">
        <v>80.198999999999998</v>
      </c>
    </row>
    <row r="233" spans="1:4">
      <c r="A233" s="21" t="s">
        <v>53</v>
      </c>
      <c r="B233" s="31">
        <v>42325</v>
      </c>
      <c r="C233" s="21">
        <v>86.799000000000007</v>
      </c>
      <c r="D233" s="33">
        <v>79.998999999999995</v>
      </c>
    </row>
    <row r="234" spans="1:4">
      <c r="A234" s="21" t="s">
        <v>53</v>
      </c>
      <c r="B234" s="31">
        <v>42388</v>
      </c>
      <c r="C234" s="21">
        <v>86.799000000000007</v>
      </c>
      <c r="D234" s="33">
        <v>80.108999999999995</v>
      </c>
    </row>
    <row r="235" spans="1:4">
      <c r="A235" s="21" t="s">
        <v>53</v>
      </c>
      <c r="B235" s="31">
        <v>42409</v>
      </c>
      <c r="C235" s="21">
        <v>86.799000000000007</v>
      </c>
      <c r="D235" s="33">
        <v>79.619</v>
      </c>
    </row>
    <row r="236" spans="1:4">
      <c r="A236" s="21" t="s">
        <v>53</v>
      </c>
      <c r="B236" s="31">
        <v>42443</v>
      </c>
      <c r="C236" s="21">
        <v>86.799000000000007</v>
      </c>
      <c r="D236" s="33">
        <v>79.388999999999996</v>
      </c>
    </row>
    <row r="237" spans="1:4">
      <c r="A237" s="21" t="s">
        <v>53</v>
      </c>
      <c r="B237" s="31">
        <v>42501</v>
      </c>
      <c r="C237" s="21">
        <v>86.799000000000007</v>
      </c>
      <c r="D237" s="33">
        <v>78.278999999999996</v>
      </c>
    </row>
    <row r="238" spans="1:4">
      <c r="A238" s="21" t="s">
        <v>53</v>
      </c>
      <c r="B238" s="31">
        <v>42536</v>
      </c>
      <c r="C238" s="21">
        <v>86.799000000000007</v>
      </c>
      <c r="D238" s="33">
        <v>78.519000000000005</v>
      </c>
    </row>
    <row r="239" spans="1:4">
      <c r="A239" s="21" t="s">
        <v>53</v>
      </c>
      <c r="B239" s="31">
        <v>42569</v>
      </c>
      <c r="C239" s="21">
        <v>86.799000000000007</v>
      </c>
      <c r="D239" s="33">
        <v>79.399000000000001</v>
      </c>
    </row>
    <row r="240" spans="1:4">
      <c r="A240" s="21" t="s">
        <v>53</v>
      </c>
      <c r="B240" s="31">
        <v>42593</v>
      </c>
      <c r="C240" s="21">
        <v>86.799000000000007</v>
      </c>
      <c r="D240" s="33">
        <v>80.138999999999996</v>
      </c>
    </row>
    <row r="241" spans="1:4">
      <c r="A241" s="21" t="s">
        <v>53</v>
      </c>
      <c r="B241" s="31">
        <v>42627</v>
      </c>
      <c r="C241" s="21">
        <v>86.799000000000007</v>
      </c>
      <c r="D241" s="33">
        <v>80.948999999999998</v>
      </c>
    </row>
    <row r="242" spans="1:4">
      <c r="A242" s="21" t="s">
        <v>53</v>
      </c>
      <c r="B242" s="31">
        <v>42660</v>
      </c>
      <c r="C242" s="21">
        <v>86.799000000000007</v>
      </c>
      <c r="D242" s="33">
        <v>80.638999999999996</v>
      </c>
    </row>
    <row r="243" spans="1:4">
      <c r="A243" s="21" t="s">
        <v>53</v>
      </c>
      <c r="B243" s="31">
        <v>42690</v>
      </c>
      <c r="C243" s="21">
        <v>86.799000000000007</v>
      </c>
      <c r="D243" s="33">
        <v>80.099000000000004</v>
      </c>
    </row>
    <row r="244" spans="1:4">
      <c r="A244" s="21" t="s">
        <v>53</v>
      </c>
      <c r="B244" s="31">
        <v>42717</v>
      </c>
      <c r="C244" s="21">
        <v>86.799000000000007</v>
      </c>
      <c r="D244" s="33">
        <v>79.659000000000006</v>
      </c>
    </row>
    <row r="245" spans="1:4">
      <c r="A245" s="21" t="s">
        <v>53</v>
      </c>
      <c r="B245" s="31">
        <v>42755</v>
      </c>
      <c r="C245" s="21">
        <v>86.799000000000007</v>
      </c>
      <c r="D245" s="33">
        <v>79.159000000000006</v>
      </c>
    </row>
    <row r="246" spans="1:4">
      <c r="A246" s="21" t="s">
        <v>53</v>
      </c>
      <c r="B246" s="31">
        <v>42779</v>
      </c>
      <c r="C246" s="21">
        <v>86.799000000000007</v>
      </c>
      <c r="D246" s="33">
        <v>78.899000000000001</v>
      </c>
    </row>
    <row r="247" spans="1:4">
      <c r="A247" s="21" t="s">
        <v>53</v>
      </c>
      <c r="B247" s="31">
        <v>42811</v>
      </c>
      <c r="C247" s="21">
        <v>86.799000000000007</v>
      </c>
      <c r="D247" s="33">
        <v>78.569000000000003</v>
      </c>
    </row>
    <row r="248" spans="1:4">
      <c r="A248" s="21" t="s">
        <v>53</v>
      </c>
      <c r="B248" s="31">
        <v>42846</v>
      </c>
      <c r="C248" s="21">
        <v>86.799000000000007</v>
      </c>
      <c r="D248" s="33">
        <v>78.349000000000004</v>
      </c>
    </row>
    <row r="249" spans="1:4">
      <c r="A249" s="21" t="s">
        <v>53</v>
      </c>
      <c r="B249" s="31">
        <v>42872</v>
      </c>
      <c r="C249" s="21">
        <v>86.799000000000007</v>
      </c>
      <c r="D249" s="33">
        <v>78.379000000000005</v>
      </c>
    </row>
    <row r="250" spans="1:4">
      <c r="A250" s="21" t="s">
        <v>53</v>
      </c>
      <c r="B250" s="31">
        <v>42915</v>
      </c>
      <c r="C250" s="21">
        <v>86.799000000000007</v>
      </c>
      <c r="D250" s="33">
        <v>79.379000000000005</v>
      </c>
    </row>
    <row r="251" spans="1:4">
      <c r="A251" s="21" t="s">
        <v>53</v>
      </c>
      <c r="B251" s="31">
        <v>42933</v>
      </c>
      <c r="C251" s="21">
        <v>86.799000000000007</v>
      </c>
      <c r="D251" s="33">
        <v>80.099000000000004</v>
      </c>
    </row>
    <row r="252" spans="1:4">
      <c r="A252" s="21" t="s">
        <v>53</v>
      </c>
      <c r="B252" s="31">
        <v>42955</v>
      </c>
      <c r="C252" s="21">
        <v>86.799000000000007</v>
      </c>
      <c r="D252" s="33">
        <v>80.938999999999993</v>
      </c>
    </row>
    <row r="253" spans="1:4">
      <c r="A253" s="21" t="s">
        <v>53</v>
      </c>
      <c r="B253" s="31">
        <v>42992</v>
      </c>
      <c r="C253" s="21">
        <v>86.799000000000007</v>
      </c>
      <c r="D253" s="33">
        <v>81.308999999999997</v>
      </c>
    </row>
    <row r="254" spans="1:4">
      <c r="A254" s="21" t="s">
        <v>53</v>
      </c>
      <c r="B254" s="31">
        <v>43025</v>
      </c>
      <c r="C254" s="21">
        <v>86.799000000000007</v>
      </c>
      <c r="D254" s="33">
        <v>80.849000000000004</v>
      </c>
    </row>
    <row r="255" spans="1:4">
      <c r="A255" s="21" t="s">
        <v>53</v>
      </c>
      <c r="B255" s="31">
        <v>43045</v>
      </c>
      <c r="C255" s="21">
        <v>86.799000000000007</v>
      </c>
      <c r="D255" s="33">
        <v>80.498999999999995</v>
      </c>
    </row>
    <row r="256" spans="1:4">
      <c r="A256" s="21" t="s">
        <v>53</v>
      </c>
      <c r="B256" s="31">
        <v>43083</v>
      </c>
      <c r="C256" s="21">
        <v>86.799000000000007</v>
      </c>
      <c r="D256" s="33">
        <v>79.649000000000001</v>
      </c>
    </row>
    <row r="257" spans="1:4">
      <c r="A257" s="21" t="s">
        <v>53</v>
      </c>
      <c r="B257" s="31">
        <v>43116</v>
      </c>
      <c r="C257" s="21">
        <v>86.799000000000007</v>
      </c>
      <c r="D257" s="33">
        <v>79.198999999999998</v>
      </c>
    </row>
    <row r="258" spans="1:4">
      <c r="A258" s="21" t="s">
        <v>53</v>
      </c>
      <c r="B258" s="31">
        <v>43146</v>
      </c>
      <c r="C258" s="21">
        <v>86.799000000000007</v>
      </c>
      <c r="D258" s="33">
        <v>78.899000000000001</v>
      </c>
    </row>
    <row r="259" spans="1:4">
      <c r="A259" s="21" t="s">
        <v>53</v>
      </c>
      <c r="B259" s="31">
        <v>43182</v>
      </c>
      <c r="C259" s="21">
        <v>86.799000000000007</v>
      </c>
      <c r="D259" s="33">
        <v>78.509</v>
      </c>
    </row>
    <row r="260" spans="1:4">
      <c r="A260" s="21" t="s">
        <v>53</v>
      </c>
      <c r="B260" s="31">
        <v>43206</v>
      </c>
      <c r="C260" s="21">
        <v>86.799000000000007</v>
      </c>
      <c r="D260" s="33">
        <v>78.459000000000003</v>
      </c>
    </row>
    <row r="261" spans="1:4">
      <c r="A261" s="21" t="s">
        <v>53</v>
      </c>
      <c r="B261" s="31">
        <v>43229</v>
      </c>
      <c r="C261" s="21">
        <v>86.799000000000007</v>
      </c>
      <c r="D261" s="33">
        <v>78.409000000000006</v>
      </c>
    </row>
    <row r="262" spans="1:4">
      <c r="A262" s="21" t="s">
        <v>53</v>
      </c>
      <c r="B262" s="31">
        <v>43262</v>
      </c>
      <c r="C262" s="21">
        <v>86.799000000000007</v>
      </c>
      <c r="D262" s="33">
        <v>78.998999999999995</v>
      </c>
    </row>
    <row r="263" spans="1:4">
      <c r="A263" s="21" t="s">
        <v>53</v>
      </c>
      <c r="B263" s="31">
        <v>43297</v>
      </c>
      <c r="C263" s="21">
        <v>86.799000000000007</v>
      </c>
      <c r="D263" s="33">
        <v>78.188999999999993</v>
      </c>
    </row>
    <row r="264" spans="1:4">
      <c r="A264" s="21" t="s">
        <v>53</v>
      </c>
      <c r="B264" s="31">
        <v>43325</v>
      </c>
      <c r="C264" s="21">
        <v>86.799000000000007</v>
      </c>
      <c r="D264" s="33">
        <v>81.049000000000007</v>
      </c>
    </row>
    <row r="265" spans="1:4">
      <c r="A265" s="21" t="s">
        <v>53</v>
      </c>
      <c r="B265" s="31">
        <v>43357</v>
      </c>
      <c r="C265" s="21">
        <v>86.799000000000007</v>
      </c>
      <c r="D265" s="33">
        <v>81.558999999999997</v>
      </c>
    </row>
    <row r="266" spans="1:4">
      <c r="A266" s="21" t="s">
        <v>53</v>
      </c>
      <c r="B266" s="31">
        <v>43388</v>
      </c>
      <c r="C266" s="21">
        <v>86.799000000000007</v>
      </c>
      <c r="D266" s="33">
        <v>80.843999999999994</v>
      </c>
    </row>
    <row r="267" spans="1:4">
      <c r="A267" s="21" t="s">
        <v>53</v>
      </c>
      <c r="B267" s="31">
        <v>43419</v>
      </c>
      <c r="C267" s="21">
        <v>86.799000000000007</v>
      </c>
      <c r="D267" s="33">
        <v>80.269000000000005</v>
      </c>
    </row>
    <row r="268" spans="1:4">
      <c r="A268" s="21" t="s">
        <v>53</v>
      </c>
      <c r="B268" s="31">
        <v>43448</v>
      </c>
      <c r="C268" s="21">
        <v>86.799000000000007</v>
      </c>
      <c r="D268" s="33">
        <v>79.778999999999996</v>
      </c>
    </row>
    <row r="269" spans="1:4">
      <c r="A269" s="21" t="s">
        <v>53</v>
      </c>
      <c r="B269" s="31">
        <v>43479</v>
      </c>
      <c r="C269" s="21">
        <v>86.799000000000007</v>
      </c>
      <c r="D269" s="33">
        <v>79.308999999999997</v>
      </c>
    </row>
    <row r="270" spans="1:4">
      <c r="A270" s="21" t="s">
        <v>53</v>
      </c>
      <c r="B270" s="31">
        <v>43511</v>
      </c>
      <c r="C270" s="21">
        <v>86.799000000000007</v>
      </c>
      <c r="D270" s="33">
        <v>78.918999999999997</v>
      </c>
    </row>
    <row r="271" spans="1:4">
      <c r="A271" s="21" t="s">
        <v>53</v>
      </c>
      <c r="B271" s="31">
        <v>43539</v>
      </c>
      <c r="C271" s="21">
        <v>86.799000000000007</v>
      </c>
      <c r="D271" s="33">
        <v>78.649000000000001</v>
      </c>
    </row>
    <row r="272" spans="1:4">
      <c r="A272" s="21" t="s">
        <v>53</v>
      </c>
      <c r="B272" s="31">
        <v>43565</v>
      </c>
      <c r="C272" s="21">
        <v>86.799000000000007</v>
      </c>
      <c r="D272" s="33">
        <v>78.418999999999997</v>
      </c>
    </row>
    <row r="273" spans="1:4">
      <c r="A273" s="21" t="s">
        <v>53</v>
      </c>
      <c r="B273" s="31">
        <v>43599</v>
      </c>
      <c r="C273" s="21">
        <v>86.799000000000007</v>
      </c>
      <c r="D273" s="33">
        <v>78.209000000000003</v>
      </c>
    </row>
    <row r="274" spans="1:4">
      <c r="A274" s="21" t="s">
        <v>53</v>
      </c>
      <c r="B274" s="31">
        <v>43635</v>
      </c>
      <c r="C274" s="21">
        <v>86.799000000000007</v>
      </c>
      <c r="D274" s="33">
        <v>78.438999999999993</v>
      </c>
    </row>
    <row r="275" spans="1:4">
      <c r="A275" s="21" t="s">
        <v>53</v>
      </c>
      <c r="B275" s="31">
        <v>43661</v>
      </c>
      <c r="C275" s="21">
        <v>86.799000000000007</v>
      </c>
      <c r="D275" s="33">
        <v>78.849000000000004</v>
      </c>
    </row>
    <row r="276" spans="1:4">
      <c r="A276" s="21" t="s">
        <v>53</v>
      </c>
      <c r="B276" s="31">
        <v>43691</v>
      </c>
      <c r="C276" s="21">
        <v>86.799000000000007</v>
      </c>
      <c r="D276" s="33">
        <v>79.519000000000005</v>
      </c>
    </row>
    <row r="277" spans="1:4">
      <c r="A277" s="21" t="s">
        <v>53</v>
      </c>
      <c r="B277" s="31">
        <v>43725</v>
      </c>
      <c r="C277" s="21">
        <v>86.799000000000007</v>
      </c>
      <c r="D277" s="33">
        <v>80.399000000000001</v>
      </c>
    </row>
    <row r="278" spans="1:4">
      <c r="A278" s="21" t="s">
        <v>53</v>
      </c>
      <c r="B278" s="31">
        <v>43752</v>
      </c>
      <c r="C278" s="21">
        <v>86.799000000000007</v>
      </c>
      <c r="D278" s="33">
        <v>80.228999999999999</v>
      </c>
    </row>
    <row r="279" spans="1:4">
      <c r="A279" s="21" t="s">
        <v>53</v>
      </c>
      <c r="B279" s="31">
        <v>43822</v>
      </c>
      <c r="C279" s="21">
        <v>86.799000000000007</v>
      </c>
      <c r="D279" s="33">
        <v>79.778999999999996</v>
      </c>
    </row>
    <row r="280" spans="1:4">
      <c r="A280" s="21" t="s">
        <v>57</v>
      </c>
      <c r="B280" s="31">
        <v>41765</v>
      </c>
      <c r="C280" s="21">
        <v>86.66</v>
      </c>
      <c r="D280" s="33">
        <v>84.49</v>
      </c>
    </row>
    <row r="281" spans="1:4">
      <c r="A281" s="21" t="s">
        <v>57</v>
      </c>
      <c r="B281" s="31">
        <v>41934</v>
      </c>
      <c r="C281" s="21">
        <v>86.66</v>
      </c>
      <c r="D281" s="33">
        <v>82.8</v>
      </c>
    </row>
    <row r="282" spans="1:4">
      <c r="A282" s="21" t="s">
        <v>57</v>
      </c>
      <c r="B282" s="31">
        <v>42144</v>
      </c>
      <c r="C282" s="21">
        <v>86.66</v>
      </c>
      <c r="D282" s="33">
        <v>84.61</v>
      </c>
    </row>
    <row r="283" spans="1:4">
      <c r="A283" s="21" t="s">
        <v>57</v>
      </c>
      <c r="B283" s="31">
        <v>42201</v>
      </c>
      <c r="C283" s="21">
        <v>86.66</v>
      </c>
      <c r="D283" s="33">
        <v>84.65</v>
      </c>
    </row>
    <row r="284" spans="1:4">
      <c r="A284" s="21" t="s">
        <v>57</v>
      </c>
      <c r="B284" s="31">
        <v>42325</v>
      </c>
      <c r="C284" s="21">
        <v>86.66</v>
      </c>
      <c r="D284" s="33">
        <v>82.68</v>
      </c>
    </row>
    <row r="285" spans="1:4">
      <c r="A285" s="21" t="s">
        <v>57</v>
      </c>
      <c r="B285" s="31">
        <v>42418</v>
      </c>
      <c r="C285" s="21">
        <v>86.66</v>
      </c>
      <c r="D285" s="33">
        <v>82.47</v>
      </c>
    </row>
    <row r="286" spans="1:4">
      <c r="A286" s="21" t="s">
        <v>57</v>
      </c>
      <c r="B286" s="31">
        <v>42522</v>
      </c>
      <c r="C286" s="21">
        <v>86.66</v>
      </c>
      <c r="D286" s="33">
        <v>84.62</v>
      </c>
    </row>
    <row r="287" spans="1:4">
      <c r="A287" s="21" t="s">
        <v>57</v>
      </c>
      <c r="B287" s="31">
        <v>42593</v>
      </c>
      <c r="C287" s="21">
        <v>86.66</v>
      </c>
      <c r="D287" s="33">
        <v>84.74</v>
      </c>
    </row>
    <row r="288" spans="1:4">
      <c r="A288" s="21" t="s">
        <v>57</v>
      </c>
      <c r="B288" s="31">
        <v>42703</v>
      </c>
      <c r="C288" s="21">
        <v>86.66</v>
      </c>
      <c r="D288" s="33">
        <v>83.07</v>
      </c>
    </row>
    <row r="289" spans="1:4">
      <c r="A289" s="21" t="s">
        <v>57</v>
      </c>
      <c r="B289" s="31">
        <v>42787</v>
      </c>
      <c r="C289" s="21">
        <v>86.66</v>
      </c>
      <c r="D289" s="33">
        <v>82.79</v>
      </c>
    </row>
    <row r="290" spans="1:4">
      <c r="A290" s="21" t="s">
        <v>57</v>
      </c>
      <c r="B290" s="31">
        <v>42872</v>
      </c>
      <c r="C290" s="21">
        <v>86.66</v>
      </c>
      <c r="D290" s="33">
        <v>83.89</v>
      </c>
    </row>
    <row r="291" spans="1:4">
      <c r="A291" s="21" t="s">
        <v>57</v>
      </c>
      <c r="B291" s="31">
        <v>42963</v>
      </c>
      <c r="C291" s="21">
        <v>86.66</v>
      </c>
      <c r="D291" s="33">
        <v>84.4</v>
      </c>
    </row>
    <row r="292" spans="1:4">
      <c r="A292" s="21" t="s">
        <v>57</v>
      </c>
      <c r="B292" s="31">
        <v>43045</v>
      </c>
      <c r="C292" s="21">
        <v>86.66</v>
      </c>
      <c r="D292" s="33">
        <v>82.64</v>
      </c>
    </row>
    <row r="293" spans="1:4">
      <c r="A293" s="21" t="s">
        <v>57</v>
      </c>
      <c r="B293" s="31">
        <v>43152</v>
      </c>
      <c r="C293" s="21">
        <v>86.66</v>
      </c>
      <c r="D293" s="33">
        <v>82.54</v>
      </c>
    </row>
    <row r="294" spans="1:4">
      <c r="A294" s="21" t="s">
        <v>57</v>
      </c>
      <c r="B294" s="31">
        <v>43235</v>
      </c>
      <c r="C294" s="21">
        <v>86.66</v>
      </c>
      <c r="D294" s="33">
        <v>83.47</v>
      </c>
    </row>
    <row r="295" spans="1:4">
      <c r="A295" s="21" t="s">
        <v>57</v>
      </c>
      <c r="B295" s="31">
        <v>43297</v>
      </c>
      <c r="C295" s="21">
        <v>86.66</v>
      </c>
      <c r="D295" s="33">
        <v>84.61</v>
      </c>
    </row>
    <row r="296" spans="1:4">
      <c r="A296" s="21" t="s">
        <v>57</v>
      </c>
      <c r="B296" s="31">
        <v>43402</v>
      </c>
      <c r="C296" s="21">
        <v>86.66</v>
      </c>
      <c r="D296" s="33">
        <v>82.98</v>
      </c>
    </row>
    <row r="297" spans="1:4">
      <c r="A297" s="21" t="s">
        <v>57</v>
      </c>
      <c r="B297" s="31">
        <v>43515</v>
      </c>
      <c r="C297" s="21">
        <v>86.66</v>
      </c>
      <c r="D297" s="33">
        <v>82.66</v>
      </c>
    </row>
    <row r="298" spans="1:4">
      <c r="A298" s="21" t="s">
        <v>57</v>
      </c>
      <c r="B298" s="31">
        <v>43578</v>
      </c>
      <c r="C298" s="21">
        <v>86.66</v>
      </c>
      <c r="D298" s="33">
        <v>82.45</v>
      </c>
    </row>
    <row r="299" spans="1:4">
      <c r="A299" s="21" t="s">
        <v>57</v>
      </c>
      <c r="B299" s="31">
        <v>43704</v>
      </c>
      <c r="C299" s="21">
        <v>86.66</v>
      </c>
      <c r="D299" s="33">
        <v>84.89</v>
      </c>
    </row>
    <row r="300" spans="1:4">
      <c r="A300" s="21" t="s">
        <v>57</v>
      </c>
      <c r="B300" s="31">
        <v>43759</v>
      </c>
      <c r="C300" s="21">
        <v>86.66</v>
      </c>
      <c r="D300" s="33">
        <v>83.05</v>
      </c>
    </row>
    <row r="301" spans="1:4">
      <c r="A301" s="21" t="s">
        <v>62</v>
      </c>
      <c r="B301" s="31">
        <v>39871</v>
      </c>
      <c r="C301" s="21">
        <v>100.934</v>
      </c>
      <c r="D301" s="33">
        <v>80.183999999999997</v>
      </c>
    </row>
    <row r="302" spans="1:4">
      <c r="A302" s="21" t="s">
        <v>62</v>
      </c>
      <c r="B302" s="31">
        <v>39903</v>
      </c>
      <c r="C302" s="21">
        <v>100.934</v>
      </c>
      <c r="D302" s="33">
        <v>79.933999999999997</v>
      </c>
    </row>
    <row r="303" spans="1:4">
      <c r="A303" s="21" t="s">
        <v>62</v>
      </c>
      <c r="B303" s="31">
        <v>40085</v>
      </c>
      <c r="C303" s="21">
        <v>100.934</v>
      </c>
      <c r="D303" s="33">
        <v>81.724000000000004</v>
      </c>
    </row>
    <row r="304" spans="1:4">
      <c r="A304" s="21" t="s">
        <v>62</v>
      </c>
      <c r="B304" s="31">
        <v>40115</v>
      </c>
      <c r="C304" s="21">
        <v>100.934</v>
      </c>
      <c r="D304" s="33">
        <v>81.334000000000003</v>
      </c>
    </row>
    <row r="305" spans="1:4">
      <c r="A305" s="21" t="s">
        <v>62</v>
      </c>
      <c r="B305" s="31">
        <v>40144</v>
      </c>
      <c r="C305" s="21">
        <v>100.934</v>
      </c>
      <c r="D305" s="33">
        <v>80.933999999999997</v>
      </c>
    </row>
    <row r="306" spans="1:4">
      <c r="A306" s="21" t="s">
        <v>62</v>
      </c>
      <c r="B306" s="31">
        <v>40162</v>
      </c>
      <c r="C306" s="21">
        <v>100.934</v>
      </c>
      <c r="D306" s="33">
        <v>81.134</v>
      </c>
    </row>
    <row r="307" spans="1:4">
      <c r="A307" s="21" t="s">
        <v>62</v>
      </c>
      <c r="B307" s="31">
        <v>40196</v>
      </c>
      <c r="C307" s="21">
        <v>100.934</v>
      </c>
      <c r="D307" s="33">
        <v>80.233999999999995</v>
      </c>
    </row>
    <row r="308" spans="1:4">
      <c r="A308" s="21" t="s">
        <v>62</v>
      </c>
      <c r="B308" s="31">
        <v>40233</v>
      </c>
      <c r="C308" s="21">
        <v>100.934</v>
      </c>
      <c r="D308" s="33">
        <v>80.034000000000006</v>
      </c>
    </row>
    <row r="309" spans="1:4">
      <c r="A309" s="21" t="s">
        <v>62</v>
      </c>
      <c r="B309" s="31">
        <v>40246</v>
      </c>
      <c r="C309" s="21">
        <v>100.934</v>
      </c>
      <c r="D309" s="33">
        <v>79.974000000000004</v>
      </c>
    </row>
    <row r="310" spans="1:4">
      <c r="A310" s="21" t="s">
        <v>62</v>
      </c>
      <c r="B310" s="31">
        <v>40295</v>
      </c>
      <c r="C310" s="21">
        <v>100.934</v>
      </c>
      <c r="D310" s="33">
        <v>79.793999999999997</v>
      </c>
    </row>
    <row r="311" spans="1:4">
      <c r="A311" s="21" t="s">
        <v>62</v>
      </c>
      <c r="B311" s="31">
        <v>40415</v>
      </c>
      <c r="C311" s="21">
        <v>100.934</v>
      </c>
      <c r="D311" s="33">
        <v>82.334000000000003</v>
      </c>
    </row>
    <row r="312" spans="1:4">
      <c r="A312" s="21" t="s">
        <v>62</v>
      </c>
      <c r="B312" s="31">
        <v>40428</v>
      </c>
      <c r="C312" s="21">
        <v>100.934</v>
      </c>
      <c r="D312" s="33">
        <v>82.034000000000006</v>
      </c>
    </row>
    <row r="313" spans="1:4">
      <c r="A313" s="21" t="s">
        <v>62</v>
      </c>
      <c r="B313" s="31">
        <v>40458</v>
      </c>
      <c r="C313" s="21">
        <v>100.934</v>
      </c>
      <c r="D313" s="33">
        <v>81.983999999999995</v>
      </c>
    </row>
    <row r="314" spans="1:4">
      <c r="A314" s="21" t="s">
        <v>62</v>
      </c>
      <c r="B314" s="31">
        <v>40487</v>
      </c>
      <c r="C314" s="21">
        <v>100.934</v>
      </c>
      <c r="D314" s="33">
        <v>81.233999999999995</v>
      </c>
    </row>
    <row r="315" spans="1:4">
      <c r="A315" s="21" t="s">
        <v>62</v>
      </c>
      <c r="B315" s="31">
        <v>40513</v>
      </c>
      <c r="C315" s="21">
        <v>100.934</v>
      </c>
      <c r="D315" s="33">
        <v>81.334000000000003</v>
      </c>
    </row>
    <row r="316" spans="1:4">
      <c r="A316" s="21" t="s">
        <v>62</v>
      </c>
      <c r="B316" s="31">
        <v>40555</v>
      </c>
      <c r="C316" s="21">
        <v>100.934</v>
      </c>
      <c r="D316" s="33">
        <v>80.534000000000006</v>
      </c>
    </row>
    <row r="317" spans="1:4">
      <c r="A317" s="21" t="s">
        <v>62</v>
      </c>
      <c r="B317" s="31">
        <v>40588</v>
      </c>
      <c r="C317" s="21">
        <v>100.934</v>
      </c>
      <c r="D317" s="33">
        <v>80.433999999999997</v>
      </c>
    </row>
    <row r="318" spans="1:4">
      <c r="A318" s="21" t="s">
        <v>62</v>
      </c>
      <c r="B318" s="31">
        <v>40616</v>
      </c>
      <c r="C318" s="21">
        <v>100.934</v>
      </c>
      <c r="D318" s="33">
        <v>80.233999999999995</v>
      </c>
    </row>
    <row r="319" spans="1:4">
      <c r="A319" s="21" t="s">
        <v>62</v>
      </c>
      <c r="B319" s="31">
        <v>40647</v>
      </c>
      <c r="C319" s="21">
        <v>100.934</v>
      </c>
      <c r="D319" s="33">
        <v>80.013999999999996</v>
      </c>
    </row>
    <row r="320" spans="1:4">
      <c r="A320" s="21" t="s">
        <v>62</v>
      </c>
      <c r="B320" s="31">
        <v>40679</v>
      </c>
      <c r="C320" s="21">
        <v>100.934</v>
      </c>
      <c r="D320" s="33">
        <v>79.983999999999995</v>
      </c>
    </row>
    <row r="321" spans="1:4">
      <c r="A321" s="21" t="s">
        <v>62</v>
      </c>
      <c r="B321" s="31">
        <v>40711</v>
      </c>
      <c r="C321" s="21">
        <v>100.934</v>
      </c>
      <c r="D321" s="33">
        <v>80.153999999999996</v>
      </c>
    </row>
    <row r="322" spans="1:4">
      <c r="A322" s="21" t="s">
        <v>62</v>
      </c>
      <c r="B322" s="31">
        <v>40739</v>
      </c>
      <c r="C322" s="21">
        <v>100.934</v>
      </c>
      <c r="D322" s="33">
        <v>80.304000000000002</v>
      </c>
    </row>
    <row r="323" spans="1:4">
      <c r="A323" s="21" t="s">
        <v>62</v>
      </c>
      <c r="B323" s="31">
        <v>40773</v>
      </c>
      <c r="C323" s="21">
        <v>100.934</v>
      </c>
      <c r="D323" s="33">
        <v>82.933999999999997</v>
      </c>
    </row>
    <row r="324" spans="1:4">
      <c r="A324" s="21" t="s">
        <v>62</v>
      </c>
      <c r="B324" s="31">
        <v>40805</v>
      </c>
      <c r="C324" s="21">
        <v>100.934</v>
      </c>
      <c r="D324" s="33">
        <v>82.733999999999995</v>
      </c>
    </row>
    <row r="325" spans="1:4">
      <c r="A325" s="21" t="s">
        <v>62</v>
      </c>
      <c r="B325" s="31">
        <v>40834</v>
      </c>
      <c r="C325" s="21">
        <v>100.934</v>
      </c>
      <c r="D325" s="33">
        <v>81.683999999999997</v>
      </c>
    </row>
    <row r="326" spans="1:4">
      <c r="A326" s="21" t="s">
        <v>62</v>
      </c>
      <c r="B326" s="31">
        <v>40981</v>
      </c>
      <c r="C326" s="21">
        <v>100.934</v>
      </c>
      <c r="D326" s="33">
        <v>80.263999999999996</v>
      </c>
    </row>
    <row r="327" spans="1:4">
      <c r="A327" s="21" t="s">
        <v>62</v>
      </c>
      <c r="B327" s="31">
        <v>41031</v>
      </c>
      <c r="C327" s="21">
        <v>100.934</v>
      </c>
      <c r="D327" s="33">
        <v>80.584000000000003</v>
      </c>
    </row>
    <row r="328" spans="1:4">
      <c r="A328" s="21" t="s">
        <v>62</v>
      </c>
      <c r="B328" s="31">
        <v>41150</v>
      </c>
      <c r="C328" s="21">
        <v>100.934</v>
      </c>
      <c r="D328" s="33">
        <v>81.953999999999994</v>
      </c>
    </row>
    <row r="329" spans="1:4">
      <c r="A329" s="21" t="s">
        <v>62</v>
      </c>
      <c r="B329" s="31">
        <v>41226</v>
      </c>
      <c r="C329" s="21">
        <v>100.934</v>
      </c>
      <c r="D329" s="33">
        <v>81.034000000000006</v>
      </c>
    </row>
    <row r="330" spans="1:4">
      <c r="A330" s="21" t="s">
        <v>62</v>
      </c>
      <c r="B330" s="31">
        <v>41318</v>
      </c>
      <c r="C330" s="21">
        <v>100.934</v>
      </c>
      <c r="D330" s="33">
        <v>80.543999999999997</v>
      </c>
    </row>
    <row r="331" spans="1:4">
      <c r="A331" s="21" t="s">
        <v>62</v>
      </c>
      <c r="B331" s="31">
        <v>41409</v>
      </c>
      <c r="C331" s="21">
        <v>100.934</v>
      </c>
      <c r="D331" s="33">
        <v>79.884</v>
      </c>
    </row>
    <row r="332" spans="1:4">
      <c r="A332" s="21" t="s">
        <v>62</v>
      </c>
      <c r="B332" s="31">
        <v>41509</v>
      </c>
      <c r="C332" s="21">
        <v>100.934</v>
      </c>
      <c r="D332" s="33">
        <v>82.013999999999996</v>
      </c>
    </row>
    <row r="333" spans="1:4">
      <c r="A333" s="21" t="s">
        <v>62</v>
      </c>
      <c r="B333" s="31">
        <v>41591</v>
      </c>
      <c r="C333" s="21">
        <v>100.934</v>
      </c>
      <c r="D333" s="33">
        <v>80.034000000000006</v>
      </c>
    </row>
    <row r="334" spans="1:4">
      <c r="A334" s="21" t="s">
        <v>62</v>
      </c>
      <c r="B334" s="31">
        <v>41696</v>
      </c>
      <c r="C334" s="21">
        <v>100.934</v>
      </c>
      <c r="D334" s="33">
        <v>80.183999999999997</v>
      </c>
    </row>
    <row r="335" spans="1:4">
      <c r="A335" s="21" t="s">
        <v>62</v>
      </c>
      <c r="B335" s="31">
        <v>41757</v>
      </c>
      <c r="C335" s="21">
        <v>100.934</v>
      </c>
      <c r="D335" s="33">
        <v>80.034000000000006</v>
      </c>
    </row>
    <row r="336" spans="1:4">
      <c r="A336" s="21" t="s">
        <v>62</v>
      </c>
      <c r="B336" s="31">
        <v>41878</v>
      </c>
      <c r="C336" s="21">
        <v>100.934</v>
      </c>
      <c r="D336" s="33">
        <v>81.733999999999995</v>
      </c>
    </row>
    <row r="337" spans="1:4">
      <c r="A337" s="21" t="s">
        <v>62</v>
      </c>
      <c r="B337" s="31">
        <v>41940</v>
      </c>
      <c r="C337" s="21">
        <v>100.934</v>
      </c>
      <c r="D337" s="33">
        <v>82.084000000000003</v>
      </c>
    </row>
    <row r="338" spans="1:4">
      <c r="A338" s="21" t="s">
        <v>62</v>
      </c>
      <c r="B338" s="31">
        <v>42062</v>
      </c>
      <c r="C338" s="21">
        <v>100.934</v>
      </c>
      <c r="D338" s="33">
        <v>80.134</v>
      </c>
    </row>
    <row r="339" spans="1:4">
      <c r="A339" s="21" t="s">
        <v>62</v>
      </c>
      <c r="B339" s="31">
        <v>42158</v>
      </c>
      <c r="C339" s="21">
        <v>100.934</v>
      </c>
      <c r="D339" s="33">
        <v>79.834000000000003</v>
      </c>
    </row>
    <row r="340" spans="1:4">
      <c r="A340" s="21" t="s">
        <v>62</v>
      </c>
      <c r="B340" s="31">
        <v>42214</v>
      </c>
      <c r="C340" s="21">
        <v>100.934</v>
      </c>
      <c r="D340" s="33">
        <v>81.233999999999995</v>
      </c>
    </row>
    <row r="341" spans="1:4">
      <c r="A341" s="21" t="s">
        <v>62</v>
      </c>
      <c r="B341" s="31">
        <v>42326</v>
      </c>
      <c r="C341" s="21">
        <v>100.934</v>
      </c>
      <c r="D341" s="33">
        <v>80.433999999999997</v>
      </c>
    </row>
    <row r="342" spans="1:4">
      <c r="A342" s="21" t="s">
        <v>62</v>
      </c>
      <c r="B342" s="31">
        <v>42423</v>
      </c>
      <c r="C342" s="21">
        <v>100.934</v>
      </c>
      <c r="D342" s="33">
        <v>80.233999999999995</v>
      </c>
    </row>
    <row r="343" spans="1:4">
      <c r="A343" s="21" t="s">
        <v>62</v>
      </c>
      <c r="B343" s="31">
        <v>42450</v>
      </c>
      <c r="C343" s="21">
        <v>100.934</v>
      </c>
      <c r="D343" s="33">
        <v>79.733999999999995</v>
      </c>
    </row>
    <row r="344" spans="1:4">
      <c r="A344" s="21" t="s">
        <v>62</v>
      </c>
      <c r="B344" s="31">
        <v>42481</v>
      </c>
      <c r="C344" s="21">
        <v>100.934</v>
      </c>
      <c r="D344" s="33">
        <v>79.534000000000006</v>
      </c>
    </row>
    <row r="345" spans="1:4">
      <c r="A345" s="21" t="s">
        <v>62</v>
      </c>
      <c r="B345" s="31">
        <v>42513</v>
      </c>
      <c r="C345" s="21">
        <v>100.934</v>
      </c>
      <c r="D345" s="33">
        <v>79.834000000000003</v>
      </c>
    </row>
    <row r="346" spans="1:4">
      <c r="A346" s="21" t="s">
        <v>62</v>
      </c>
      <c r="B346" s="31">
        <v>42543</v>
      </c>
      <c r="C346" s="21">
        <v>100.934</v>
      </c>
      <c r="D346" s="33">
        <v>79.933999999999997</v>
      </c>
    </row>
    <row r="347" spans="1:4">
      <c r="A347" s="21" t="s">
        <v>62</v>
      </c>
      <c r="B347" s="31">
        <v>42572</v>
      </c>
      <c r="C347" s="21">
        <v>100.934</v>
      </c>
      <c r="D347" s="33">
        <v>81.384</v>
      </c>
    </row>
    <row r="348" spans="1:4">
      <c r="A348" s="21" t="s">
        <v>62</v>
      </c>
      <c r="B348" s="31">
        <v>42604</v>
      </c>
      <c r="C348" s="21">
        <v>100.934</v>
      </c>
      <c r="D348" s="33">
        <v>82.034000000000006</v>
      </c>
    </row>
    <row r="349" spans="1:4">
      <c r="A349" s="21" t="s">
        <v>62</v>
      </c>
      <c r="B349" s="31">
        <v>42632</v>
      </c>
      <c r="C349" s="21">
        <v>100.934</v>
      </c>
      <c r="D349" s="33">
        <v>81.834000000000003</v>
      </c>
    </row>
    <row r="350" spans="1:4">
      <c r="A350" s="21" t="s">
        <v>62</v>
      </c>
      <c r="B350" s="31">
        <v>42667</v>
      </c>
      <c r="C350" s="21">
        <v>100.934</v>
      </c>
      <c r="D350" s="33">
        <v>81.233999999999995</v>
      </c>
    </row>
    <row r="351" spans="1:4">
      <c r="A351" s="21" t="s">
        <v>62</v>
      </c>
      <c r="B351" s="31">
        <v>42683</v>
      </c>
      <c r="C351" s="21">
        <v>100.934</v>
      </c>
      <c r="D351" s="33">
        <v>80.748000000000005</v>
      </c>
    </row>
    <row r="352" spans="1:4">
      <c r="A352" s="21" t="s">
        <v>62</v>
      </c>
      <c r="B352" s="31">
        <v>42726</v>
      </c>
      <c r="C352" s="21">
        <v>100.934</v>
      </c>
      <c r="D352" s="33">
        <v>80.433999999999997</v>
      </c>
    </row>
    <row r="353" spans="1:4">
      <c r="A353" s="21" t="s">
        <v>62</v>
      </c>
      <c r="B353" s="31">
        <v>42758</v>
      </c>
      <c r="C353" s="21">
        <v>100.934</v>
      </c>
      <c r="D353" s="33">
        <v>78.733999999999995</v>
      </c>
    </row>
    <row r="354" spans="1:4">
      <c r="A354" s="21" t="s">
        <v>62</v>
      </c>
      <c r="B354" s="31">
        <v>42787</v>
      </c>
      <c r="C354" s="21">
        <v>100.934</v>
      </c>
      <c r="D354" s="33">
        <v>80.034000000000006</v>
      </c>
    </row>
    <row r="355" spans="1:4">
      <c r="A355" s="21" t="s">
        <v>62</v>
      </c>
      <c r="B355" s="31">
        <v>42815</v>
      </c>
      <c r="C355" s="21">
        <v>100.934</v>
      </c>
      <c r="D355" s="33">
        <v>80.134</v>
      </c>
    </row>
    <row r="356" spans="1:4">
      <c r="A356" s="21" t="s">
        <v>62</v>
      </c>
      <c r="B356" s="31">
        <v>42844</v>
      </c>
      <c r="C356" s="21">
        <v>100.934</v>
      </c>
      <c r="D356" s="33">
        <v>80.034000000000006</v>
      </c>
    </row>
    <row r="357" spans="1:4">
      <c r="A357" s="21" t="s">
        <v>62</v>
      </c>
      <c r="B357" s="31">
        <v>42864</v>
      </c>
      <c r="C357" s="21">
        <v>100.934</v>
      </c>
      <c r="D357" s="33">
        <v>79.384</v>
      </c>
    </row>
    <row r="358" spans="1:4">
      <c r="A358" s="21" t="s">
        <v>62</v>
      </c>
      <c r="B358" s="31">
        <v>42908</v>
      </c>
      <c r="C358" s="21">
        <v>100.934</v>
      </c>
      <c r="D358" s="33">
        <v>79.534000000000006</v>
      </c>
    </row>
    <row r="359" spans="1:4">
      <c r="A359" s="21" t="s">
        <v>62</v>
      </c>
      <c r="B359" s="31">
        <v>42941</v>
      </c>
      <c r="C359" s="21">
        <v>100.934</v>
      </c>
      <c r="D359" s="33">
        <v>80.733999999999995</v>
      </c>
    </row>
    <row r="360" spans="1:4">
      <c r="A360" s="21" t="s">
        <v>62</v>
      </c>
      <c r="B360" s="31">
        <v>42969</v>
      </c>
      <c r="C360" s="21">
        <v>100.934</v>
      </c>
      <c r="D360" s="33">
        <v>81.034000000000006</v>
      </c>
    </row>
    <row r="361" spans="1:4">
      <c r="A361" s="21" t="s">
        <v>62</v>
      </c>
      <c r="B361" s="31">
        <v>43003</v>
      </c>
      <c r="C361" s="21">
        <v>100.934</v>
      </c>
      <c r="D361" s="33">
        <v>81.834000000000003</v>
      </c>
    </row>
    <row r="362" spans="1:4">
      <c r="A362" s="21" t="s">
        <v>62</v>
      </c>
      <c r="B362" s="31">
        <v>43032</v>
      </c>
      <c r="C362" s="21">
        <v>100.934</v>
      </c>
      <c r="D362" s="33">
        <v>81.433999999999997</v>
      </c>
    </row>
    <row r="363" spans="1:4">
      <c r="A363" s="21" t="s">
        <v>62</v>
      </c>
      <c r="B363" s="31">
        <v>43053</v>
      </c>
      <c r="C363" s="21">
        <v>100.934</v>
      </c>
      <c r="D363" s="33">
        <v>81.034000000000006</v>
      </c>
    </row>
    <row r="364" spans="1:4">
      <c r="A364" s="21" t="s">
        <v>62</v>
      </c>
      <c r="B364" s="31">
        <v>43090</v>
      </c>
      <c r="C364" s="21">
        <v>100.934</v>
      </c>
      <c r="D364" s="33">
        <v>80.534000000000006</v>
      </c>
    </row>
    <row r="365" spans="1:4">
      <c r="A365" s="21" t="s">
        <v>62</v>
      </c>
      <c r="B365" s="31">
        <v>43124</v>
      </c>
      <c r="C365" s="21">
        <v>100.934</v>
      </c>
      <c r="D365" s="33">
        <v>80.134</v>
      </c>
    </row>
    <row r="366" spans="1:4">
      <c r="A366" s="21" t="s">
        <v>62</v>
      </c>
      <c r="B366" s="31">
        <v>43152</v>
      </c>
      <c r="C366" s="21">
        <v>100.934</v>
      </c>
      <c r="D366" s="33">
        <v>79.733999999999995</v>
      </c>
    </row>
    <row r="367" spans="1:4">
      <c r="A367" s="21" t="s">
        <v>62</v>
      </c>
      <c r="B367" s="31">
        <v>43180</v>
      </c>
      <c r="C367" s="21">
        <v>100.934</v>
      </c>
      <c r="D367" s="33">
        <v>79.634</v>
      </c>
    </row>
    <row r="368" spans="1:4">
      <c r="A368" s="21" t="s">
        <v>62</v>
      </c>
      <c r="B368" s="31">
        <v>43208</v>
      </c>
      <c r="C368" s="21">
        <v>100.934</v>
      </c>
      <c r="D368" s="33">
        <v>79.534000000000006</v>
      </c>
    </row>
    <row r="369" spans="1:4">
      <c r="A369" s="21" t="s">
        <v>62</v>
      </c>
      <c r="B369" s="31">
        <v>43230</v>
      </c>
      <c r="C369" s="21">
        <v>100.934</v>
      </c>
      <c r="D369" s="33">
        <v>79.433999999999997</v>
      </c>
    </row>
    <row r="370" spans="1:4">
      <c r="A370" s="21" t="s">
        <v>62</v>
      </c>
      <c r="B370" s="31">
        <v>43276</v>
      </c>
      <c r="C370" s="21">
        <v>100.934</v>
      </c>
      <c r="D370" s="33">
        <v>79.733999999999995</v>
      </c>
    </row>
    <row r="371" spans="1:4">
      <c r="A371" s="21" t="s">
        <v>62</v>
      </c>
      <c r="B371" s="31">
        <v>43291</v>
      </c>
      <c r="C371" s="21">
        <v>100.934</v>
      </c>
      <c r="D371" s="33">
        <v>80.534000000000006</v>
      </c>
    </row>
    <row r="372" spans="1:4">
      <c r="A372" s="21" t="s">
        <v>62</v>
      </c>
      <c r="B372" s="31">
        <v>43334</v>
      </c>
      <c r="C372" s="21">
        <v>100.934</v>
      </c>
      <c r="D372" s="33">
        <v>81.334000000000003</v>
      </c>
    </row>
    <row r="373" spans="1:4">
      <c r="A373" s="21" t="s">
        <v>62</v>
      </c>
      <c r="B373" s="31">
        <v>43367</v>
      </c>
      <c r="C373" s="21">
        <v>100.934</v>
      </c>
      <c r="D373" s="33">
        <v>81.634</v>
      </c>
    </row>
    <row r="374" spans="1:4">
      <c r="A374" s="21" t="s">
        <v>62</v>
      </c>
      <c r="B374" s="31">
        <v>43397</v>
      </c>
      <c r="C374" s="21">
        <v>100.934</v>
      </c>
      <c r="D374" s="33">
        <v>81.334000000000003</v>
      </c>
    </row>
    <row r="375" spans="1:4">
      <c r="A375" s="21" t="s">
        <v>62</v>
      </c>
      <c r="B375" s="31">
        <v>43425</v>
      </c>
      <c r="C375" s="21">
        <v>100.934</v>
      </c>
      <c r="D375" s="33">
        <v>80.733999999999995</v>
      </c>
    </row>
    <row r="376" spans="1:4">
      <c r="A376" s="21" t="s">
        <v>62</v>
      </c>
      <c r="B376" s="31">
        <v>43461</v>
      </c>
      <c r="C376" s="21">
        <v>100.934</v>
      </c>
      <c r="D376" s="33">
        <v>80.433999999999997</v>
      </c>
    </row>
    <row r="377" spans="1:4">
      <c r="A377" s="21" t="s">
        <v>62</v>
      </c>
      <c r="B377" s="31">
        <v>43486</v>
      </c>
      <c r="C377" s="21">
        <v>100.934</v>
      </c>
      <c r="D377" s="33">
        <v>79.933999999999997</v>
      </c>
    </row>
    <row r="378" spans="1:4">
      <c r="A378" s="21" t="s">
        <v>62</v>
      </c>
      <c r="B378" s="31">
        <v>43516</v>
      </c>
      <c r="C378" s="21">
        <v>100.934</v>
      </c>
      <c r="D378" s="33">
        <v>79.733999999999995</v>
      </c>
    </row>
    <row r="379" spans="1:4">
      <c r="A379" s="21" t="s">
        <v>62</v>
      </c>
      <c r="B379" s="31">
        <v>43549</v>
      </c>
      <c r="C379" s="21">
        <v>100.934</v>
      </c>
      <c r="D379" s="33">
        <v>79.433999999999997</v>
      </c>
    </row>
    <row r="380" spans="1:4">
      <c r="A380" s="21" t="s">
        <v>62</v>
      </c>
      <c r="B380" s="31">
        <v>43584</v>
      </c>
      <c r="C380" s="21">
        <v>100.934</v>
      </c>
      <c r="D380" s="33">
        <v>79.233999999999995</v>
      </c>
    </row>
    <row r="381" spans="1:4">
      <c r="A381" s="21" t="s">
        <v>62</v>
      </c>
      <c r="B381" s="31">
        <v>43599</v>
      </c>
      <c r="C381" s="21">
        <v>100.934</v>
      </c>
      <c r="D381" s="33">
        <v>79.433999999999997</v>
      </c>
    </row>
    <row r="382" spans="1:4">
      <c r="A382" s="21" t="s">
        <v>62</v>
      </c>
      <c r="B382" s="31">
        <v>43641</v>
      </c>
      <c r="C382" s="21">
        <v>100.934</v>
      </c>
      <c r="D382" s="33">
        <v>79.933999999999997</v>
      </c>
    </row>
    <row r="383" spans="1:4">
      <c r="A383" s="21" t="s">
        <v>62</v>
      </c>
      <c r="B383" s="31">
        <v>43669</v>
      </c>
      <c r="C383" s="21">
        <v>100.934</v>
      </c>
      <c r="D383" s="33">
        <v>80.733999999999995</v>
      </c>
    </row>
    <row r="384" spans="1:4">
      <c r="A384" s="21" t="s">
        <v>65</v>
      </c>
      <c r="B384" s="31">
        <v>39870</v>
      </c>
      <c r="C384" s="21">
        <v>92.741</v>
      </c>
      <c r="D384" s="33">
        <v>87.570999999999998</v>
      </c>
    </row>
    <row r="385" spans="1:4">
      <c r="A385" s="21" t="s">
        <v>65</v>
      </c>
      <c r="B385" s="31">
        <v>39895</v>
      </c>
      <c r="C385" s="21">
        <v>92.741</v>
      </c>
      <c r="D385" s="33">
        <v>87.241</v>
      </c>
    </row>
    <row r="386" spans="1:4">
      <c r="A386" s="21" t="s">
        <v>65</v>
      </c>
      <c r="B386" s="31">
        <v>39932</v>
      </c>
      <c r="C386" s="21">
        <v>92.741</v>
      </c>
      <c r="D386" s="33">
        <v>86.781000000000006</v>
      </c>
    </row>
    <row r="387" spans="1:4">
      <c r="A387" s="21" t="s">
        <v>65</v>
      </c>
      <c r="B387" s="31">
        <v>39952</v>
      </c>
      <c r="C387" s="21">
        <v>92.741</v>
      </c>
      <c r="D387" s="33">
        <v>86.790999999999997</v>
      </c>
    </row>
    <row r="388" spans="1:4">
      <c r="A388" s="21" t="s">
        <v>65</v>
      </c>
      <c r="B388" s="31">
        <v>40016</v>
      </c>
      <c r="C388" s="21">
        <v>92.741</v>
      </c>
      <c r="D388" s="33">
        <v>88.161000000000001</v>
      </c>
    </row>
    <row r="389" spans="1:4">
      <c r="A389" s="21" t="s">
        <v>65</v>
      </c>
      <c r="B389" s="31">
        <v>40053</v>
      </c>
      <c r="C389" s="21">
        <v>92.741</v>
      </c>
      <c r="D389" s="33">
        <v>89.340999999999994</v>
      </c>
    </row>
    <row r="390" spans="1:4">
      <c r="A390" s="21" t="s">
        <v>65</v>
      </c>
      <c r="B390" s="31">
        <v>40080</v>
      </c>
      <c r="C390" s="21">
        <v>92.741</v>
      </c>
      <c r="D390" s="33">
        <v>89.510999999999996</v>
      </c>
    </row>
    <row r="391" spans="1:4">
      <c r="A391" s="21" t="s">
        <v>65</v>
      </c>
      <c r="B391" s="31">
        <v>40108</v>
      </c>
      <c r="C391" s="21">
        <v>92.741</v>
      </c>
      <c r="D391" s="33">
        <v>89.210999999999999</v>
      </c>
    </row>
    <row r="392" spans="1:4">
      <c r="A392" s="21" t="s">
        <v>65</v>
      </c>
      <c r="B392" s="31">
        <v>40135</v>
      </c>
      <c r="C392" s="21">
        <v>92.741</v>
      </c>
      <c r="D392" s="33">
        <v>88.840999999999994</v>
      </c>
    </row>
    <row r="393" spans="1:4">
      <c r="A393" s="21" t="s">
        <v>65</v>
      </c>
      <c r="B393" s="31">
        <v>40176</v>
      </c>
      <c r="C393" s="21">
        <v>92.741</v>
      </c>
      <c r="D393" s="33">
        <v>88.241</v>
      </c>
    </row>
    <row r="394" spans="1:4">
      <c r="A394" s="21" t="s">
        <v>65</v>
      </c>
      <c r="B394" s="31">
        <v>40206</v>
      </c>
      <c r="C394" s="21">
        <v>92.741</v>
      </c>
      <c r="D394" s="33">
        <v>87.861000000000004</v>
      </c>
    </row>
    <row r="395" spans="1:4">
      <c r="A395" s="21" t="s">
        <v>65</v>
      </c>
      <c r="B395" s="31">
        <v>40226</v>
      </c>
      <c r="C395" s="21">
        <v>92.741</v>
      </c>
      <c r="D395" s="33">
        <v>87.611000000000004</v>
      </c>
    </row>
    <row r="396" spans="1:4">
      <c r="A396" s="21" t="s">
        <v>65</v>
      </c>
      <c r="B396" s="31">
        <v>40260</v>
      </c>
      <c r="C396" s="21">
        <v>92.741</v>
      </c>
      <c r="D396" s="33">
        <v>87.241</v>
      </c>
    </row>
    <row r="397" spans="1:4">
      <c r="A397" s="21" t="s">
        <v>65</v>
      </c>
      <c r="B397" s="31">
        <v>40296</v>
      </c>
      <c r="C397" s="21">
        <v>92.741</v>
      </c>
      <c r="D397" s="33">
        <v>86.741</v>
      </c>
    </row>
    <row r="398" spans="1:4">
      <c r="A398" s="21" t="s">
        <v>65</v>
      </c>
      <c r="B398" s="31">
        <v>40322</v>
      </c>
      <c r="C398" s="21">
        <v>92.741</v>
      </c>
      <c r="D398" s="33">
        <v>85.760999999999996</v>
      </c>
    </row>
    <row r="399" spans="1:4">
      <c r="A399" s="21" t="s">
        <v>65</v>
      </c>
      <c r="B399" s="31">
        <v>40357</v>
      </c>
      <c r="C399" s="21">
        <v>92.741</v>
      </c>
      <c r="D399" s="33">
        <v>87.070999999999998</v>
      </c>
    </row>
    <row r="400" spans="1:4">
      <c r="A400" s="21" t="s">
        <v>65</v>
      </c>
      <c r="B400" s="31">
        <v>40389</v>
      </c>
      <c r="C400" s="21">
        <v>92.741</v>
      </c>
      <c r="D400" s="33">
        <v>87.241</v>
      </c>
    </row>
    <row r="401" spans="1:4">
      <c r="A401" s="21" t="s">
        <v>65</v>
      </c>
      <c r="B401" s="31">
        <v>40420</v>
      </c>
      <c r="C401" s="21">
        <v>92.741</v>
      </c>
      <c r="D401" s="33">
        <v>88.941000000000003</v>
      </c>
    </row>
    <row r="402" spans="1:4">
      <c r="A402" s="21" t="s">
        <v>65</v>
      </c>
      <c r="B402" s="31">
        <v>40443</v>
      </c>
      <c r="C402" s="21">
        <v>92.741</v>
      </c>
      <c r="D402" s="33">
        <v>89.331000000000003</v>
      </c>
    </row>
    <row r="403" spans="1:4">
      <c r="A403" s="21" t="s">
        <v>65</v>
      </c>
      <c r="B403" s="31">
        <v>40478</v>
      </c>
      <c r="C403" s="21">
        <v>92.741</v>
      </c>
      <c r="D403" s="33">
        <v>89.051000000000002</v>
      </c>
    </row>
    <row r="404" spans="1:4">
      <c r="A404" s="21" t="s">
        <v>65</v>
      </c>
      <c r="B404" s="31">
        <v>40499</v>
      </c>
      <c r="C404" s="21">
        <v>92.741</v>
      </c>
      <c r="D404" s="33">
        <v>88.891000000000005</v>
      </c>
    </row>
    <row r="405" spans="1:4">
      <c r="A405" s="21" t="s">
        <v>65</v>
      </c>
      <c r="B405" s="31">
        <v>40533</v>
      </c>
      <c r="C405" s="21">
        <v>92.741</v>
      </c>
      <c r="D405" s="33">
        <v>88.991</v>
      </c>
    </row>
    <row r="406" spans="1:4">
      <c r="A406" s="21" t="s">
        <v>65</v>
      </c>
      <c r="B406" s="31">
        <v>40563</v>
      </c>
      <c r="C406" s="21">
        <v>92.741</v>
      </c>
      <c r="D406" s="33">
        <v>88.141000000000005</v>
      </c>
    </row>
    <row r="407" spans="1:4">
      <c r="A407" s="21" t="s">
        <v>65</v>
      </c>
      <c r="B407" s="31">
        <v>40581</v>
      </c>
      <c r="C407" s="21">
        <v>92.741</v>
      </c>
      <c r="D407" s="33">
        <v>88.141000000000005</v>
      </c>
    </row>
    <row r="408" spans="1:4">
      <c r="A408" s="21" t="s">
        <v>65</v>
      </c>
      <c r="B408" s="31">
        <v>40618</v>
      </c>
      <c r="C408" s="21">
        <v>92.741</v>
      </c>
      <c r="D408" s="33">
        <v>87.540999999999997</v>
      </c>
    </row>
    <row r="409" spans="1:4">
      <c r="A409" s="21" t="s">
        <v>65</v>
      </c>
      <c r="B409" s="31">
        <v>40646</v>
      </c>
      <c r="C409" s="21">
        <v>92.741</v>
      </c>
      <c r="D409" s="33">
        <v>87.141000000000005</v>
      </c>
    </row>
    <row r="410" spans="1:4">
      <c r="A410" s="21" t="s">
        <v>65</v>
      </c>
      <c r="B410" s="31">
        <v>40669</v>
      </c>
      <c r="C410" s="21">
        <v>92.741</v>
      </c>
      <c r="D410" s="33">
        <v>86.891000000000005</v>
      </c>
    </row>
    <row r="411" spans="1:4">
      <c r="A411" s="21" t="s">
        <v>65</v>
      </c>
      <c r="B411" s="31">
        <v>40717</v>
      </c>
      <c r="C411" s="21">
        <v>92.741</v>
      </c>
      <c r="D411" s="33">
        <v>87.340999999999994</v>
      </c>
    </row>
    <row r="412" spans="1:4">
      <c r="A412" s="21" t="s">
        <v>65</v>
      </c>
      <c r="B412" s="31">
        <v>40744</v>
      </c>
      <c r="C412" s="21">
        <v>92.741</v>
      </c>
      <c r="D412" s="33">
        <v>88.040999999999997</v>
      </c>
    </row>
    <row r="413" spans="1:4">
      <c r="A413" s="21" t="s">
        <v>65</v>
      </c>
      <c r="B413" s="31">
        <v>40784</v>
      </c>
      <c r="C413" s="21">
        <v>92.741</v>
      </c>
      <c r="D413" s="33">
        <v>89.340999999999994</v>
      </c>
    </row>
    <row r="414" spans="1:4">
      <c r="A414" s="21" t="s">
        <v>65</v>
      </c>
      <c r="B414" s="31">
        <v>40814</v>
      </c>
      <c r="C414" s="21">
        <v>92.741</v>
      </c>
      <c r="D414" s="33">
        <v>89.540999999999997</v>
      </c>
    </row>
    <row r="415" spans="1:4">
      <c r="A415" s="21" t="s">
        <v>65</v>
      </c>
      <c r="B415" s="31">
        <v>40841</v>
      </c>
      <c r="C415" s="21">
        <v>92.741</v>
      </c>
      <c r="D415" s="33">
        <v>89.290999999999997</v>
      </c>
    </row>
    <row r="416" spans="1:4">
      <c r="A416" s="21" t="s">
        <v>65</v>
      </c>
      <c r="B416" s="31">
        <v>40877</v>
      </c>
      <c r="C416" s="21">
        <v>92.741</v>
      </c>
      <c r="D416" s="33">
        <v>88.840999999999994</v>
      </c>
    </row>
    <row r="417" spans="1:4">
      <c r="A417" s="21" t="s">
        <v>65</v>
      </c>
      <c r="B417" s="31">
        <v>40891</v>
      </c>
      <c r="C417" s="21">
        <v>92.741</v>
      </c>
      <c r="D417" s="33">
        <v>88.641000000000005</v>
      </c>
    </row>
    <row r="418" spans="1:4">
      <c r="A418" s="21" t="s">
        <v>65</v>
      </c>
      <c r="B418" s="31">
        <v>40928</v>
      </c>
      <c r="C418" s="21">
        <v>92.741</v>
      </c>
      <c r="D418" s="33">
        <v>88.040999999999997</v>
      </c>
    </row>
    <row r="419" spans="1:4">
      <c r="A419" s="21" t="s">
        <v>65</v>
      </c>
      <c r="B419" s="31">
        <v>40956</v>
      </c>
      <c r="C419" s="21">
        <v>92.741</v>
      </c>
      <c r="D419" s="33">
        <v>87.491</v>
      </c>
    </row>
    <row r="420" spans="1:4">
      <c r="A420" s="21" t="s">
        <v>65</v>
      </c>
      <c r="B420" s="31">
        <v>40980</v>
      </c>
      <c r="C420" s="21">
        <v>92.741</v>
      </c>
      <c r="D420" s="33">
        <v>87.141000000000005</v>
      </c>
    </row>
    <row r="421" spans="1:4">
      <c r="A421" s="21" t="s">
        <v>65</v>
      </c>
      <c r="B421" s="31">
        <v>41012</v>
      </c>
      <c r="C421" s="21">
        <v>92.741</v>
      </c>
      <c r="D421" s="33">
        <v>86.540999999999997</v>
      </c>
    </row>
    <row r="422" spans="1:4">
      <c r="A422" s="21" t="s">
        <v>65</v>
      </c>
      <c r="B422" s="31">
        <v>41032</v>
      </c>
      <c r="C422" s="21">
        <v>92.741</v>
      </c>
      <c r="D422" s="33">
        <v>86.191000000000003</v>
      </c>
    </row>
    <row r="423" spans="1:4">
      <c r="A423" s="21" t="s">
        <v>65</v>
      </c>
      <c r="B423" s="31">
        <v>41068</v>
      </c>
      <c r="C423" s="21">
        <v>92.741</v>
      </c>
      <c r="D423" s="33">
        <v>86.241</v>
      </c>
    </row>
    <row r="424" spans="1:4">
      <c r="A424" s="21" t="s">
        <v>65</v>
      </c>
      <c r="B424" s="31">
        <v>41100</v>
      </c>
      <c r="C424" s="21">
        <v>92.741</v>
      </c>
      <c r="D424" s="33">
        <v>87.040999999999997</v>
      </c>
    </row>
    <row r="425" spans="1:4">
      <c r="A425" s="21" t="s">
        <v>65</v>
      </c>
      <c r="B425" s="31">
        <v>41141</v>
      </c>
      <c r="C425" s="21">
        <v>92.741</v>
      </c>
      <c r="D425" s="33">
        <v>86.741</v>
      </c>
    </row>
    <row r="426" spans="1:4">
      <c r="A426" s="21" t="s">
        <v>65</v>
      </c>
      <c r="B426" s="31">
        <v>41164</v>
      </c>
      <c r="C426" s="21">
        <v>92.741</v>
      </c>
      <c r="D426" s="33">
        <v>88.590999999999994</v>
      </c>
    </row>
    <row r="427" spans="1:4">
      <c r="A427" s="21" t="s">
        <v>65</v>
      </c>
      <c r="B427" s="31">
        <v>41207</v>
      </c>
      <c r="C427" s="21">
        <v>92.741</v>
      </c>
      <c r="D427" s="33">
        <v>88.741</v>
      </c>
    </row>
    <row r="428" spans="1:4">
      <c r="A428" s="21" t="s">
        <v>65</v>
      </c>
      <c r="B428" s="31">
        <v>41241</v>
      </c>
      <c r="C428" s="21">
        <v>92.741</v>
      </c>
      <c r="D428" s="33">
        <v>88.340999999999994</v>
      </c>
    </row>
    <row r="429" spans="1:4">
      <c r="A429" s="21" t="s">
        <v>65</v>
      </c>
      <c r="B429" s="31">
        <v>41264</v>
      </c>
      <c r="C429" s="21">
        <v>92.741</v>
      </c>
      <c r="D429" s="33">
        <v>88.070999999999998</v>
      </c>
    </row>
    <row r="430" spans="1:4">
      <c r="A430" s="21" t="s">
        <v>65</v>
      </c>
      <c r="B430" s="31">
        <v>41290</v>
      </c>
      <c r="C430" s="21">
        <v>92.741</v>
      </c>
      <c r="D430" s="33">
        <v>87.540999999999997</v>
      </c>
    </row>
    <row r="431" spans="1:4">
      <c r="A431" s="21" t="s">
        <v>65</v>
      </c>
      <c r="B431" s="31">
        <v>41310</v>
      </c>
      <c r="C431" s="21">
        <v>92.741</v>
      </c>
      <c r="D431" s="33">
        <v>87.540999999999997</v>
      </c>
    </row>
    <row r="432" spans="1:4">
      <c r="A432" s="21" t="s">
        <v>65</v>
      </c>
      <c r="B432" s="31">
        <v>41347</v>
      </c>
      <c r="C432" s="21">
        <v>92.741</v>
      </c>
      <c r="D432" s="33">
        <v>86.840999999999994</v>
      </c>
    </row>
    <row r="433" spans="1:4">
      <c r="A433" s="21" t="s">
        <v>65</v>
      </c>
      <c r="B433" s="31">
        <v>41386</v>
      </c>
      <c r="C433" s="21">
        <v>92.741</v>
      </c>
      <c r="D433" s="33">
        <v>86.391000000000005</v>
      </c>
    </row>
    <row r="434" spans="1:4">
      <c r="A434" s="21" t="s">
        <v>65</v>
      </c>
      <c r="B434" s="31">
        <v>41401</v>
      </c>
      <c r="C434" s="21">
        <v>92.741</v>
      </c>
      <c r="D434" s="33">
        <v>86.340999999999994</v>
      </c>
    </row>
    <row r="435" spans="1:4">
      <c r="A435" s="21" t="s">
        <v>65</v>
      </c>
      <c r="B435" s="31">
        <v>41431</v>
      </c>
      <c r="C435" s="21">
        <v>92.741</v>
      </c>
      <c r="D435" s="33">
        <v>86.441000000000003</v>
      </c>
    </row>
    <row r="436" spans="1:4">
      <c r="A436" s="21" t="s">
        <v>65</v>
      </c>
      <c r="B436" s="31">
        <v>41470</v>
      </c>
      <c r="C436" s="21">
        <v>92.741</v>
      </c>
      <c r="D436" s="33">
        <v>86.641000000000005</v>
      </c>
    </row>
    <row r="437" spans="1:4">
      <c r="A437" s="21" t="s">
        <v>65</v>
      </c>
      <c r="B437" s="31">
        <v>41506</v>
      </c>
      <c r="C437" s="21">
        <v>92.741</v>
      </c>
      <c r="D437" s="33">
        <v>87.941000000000003</v>
      </c>
    </row>
    <row r="438" spans="1:4">
      <c r="A438" s="21" t="s">
        <v>65</v>
      </c>
      <c r="B438" s="31">
        <v>41541</v>
      </c>
      <c r="C438" s="21">
        <v>92.741</v>
      </c>
      <c r="D438" s="33">
        <v>88.741</v>
      </c>
    </row>
    <row r="439" spans="1:4">
      <c r="A439" s="21" t="s">
        <v>65</v>
      </c>
      <c r="B439" s="31">
        <v>41562</v>
      </c>
      <c r="C439" s="21">
        <v>92.741</v>
      </c>
      <c r="D439" s="33">
        <v>88.790999999999997</v>
      </c>
    </row>
    <row r="440" spans="1:4">
      <c r="A440" s="21" t="s">
        <v>65</v>
      </c>
      <c r="B440" s="31">
        <v>41583</v>
      </c>
      <c r="C440" s="21">
        <v>92.741</v>
      </c>
      <c r="D440" s="33">
        <v>88.561000000000007</v>
      </c>
    </row>
    <row r="441" spans="1:4">
      <c r="A441" s="21" t="s">
        <v>65</v>
      </c>
      <c r="B441" s="31">
        <v>41611</v>
      </c>
      <c r="C441" s="21">
        <v>92.741</v>
      </c>
      <c r="D441" s="33">
        <v>88.251000000000005</v>
      </c>
    </row>
    <row r="442" spans="1:4">
      <c r="A442" s="21" t="s">
        <v>65</v>
      </c>
      <c r="B442" s="31">
        <v>41653</v>
      </c>
      <c r="C442" s="21">
        <v>92.741</v>
      </c>
      <c r="D442" s="33">
        <v>87.551000000000002</v>
      </c>
    </row>
    <row r="443" spans="1:4">
      <c r="A443" s="21" t="s">
        <v>65</v>
      </c>
      <c r="B443" s="31">
        <v>41704</v>
      </c>
      <c r="C443" s="21">
        <v>92.741</v>
      </c>
      <c r="D443" s="33">
        <v>87.120999999999995</v>
      </c>
    </row>
    <row r="444" spans="1:4">
      <c r="A444" s="21" t="s">
        <v>65</v>
      </c>
      <c r="B444" s="31">
        <v>41731</v>
      </c>
      <c r="C444" s="21">
        <v>92.741</v>
      </c>
      <c r="D444" s="33">
        <v>87.230999999999995</v>
      </c>
    </row>
    <row r="445" spans="1:4">
      <c r="A445" s="21" t="s">
        <v>65</v>
      </c>
      <c r="B445" s="31">
        <v>41919</v>
      </c>
      <c r="C445" s="21">
        <v>92.741</v>
      </c>
      <c r="D445" s="33">
        <v>89.281000000000006</v>
      </c>
    </row>
    <row r="446" spans="1:4">
      <c r="A446" s="21" t="s">
        <v>65</v>
      </c>
      <c r="B446" s="31">
        <v>41949</v>
      </c>
      <c r="C446" s="21">
        <v>92.741</v>
      </c>
      <c r="D446" s="33">
        <v>88.911000000000001</v>
      </c>
    </row>
    <row r="447" spans="1:4">
      <c r="A447" s="21" t="s">
        <v>65</v>
      </c>
      <c r="B447" s="31">
        <v>41983</v>
      </c>
      <c r="C447" s="21">
        <v>92.741</v>
      </c>
      <c r="D447" s="33">
        <v>88.590999999999994</v>
      </c>
    </row>
    <row r="448" spans="1:4">
      <c r="A448" s="21" t="s">
        <v>65</v>
      </c>
      <c r="B448" s="31">
        <v>42032</v>
      </c>
      <c r="C448" s="21">
        <v>92.741</v>
      </c>
      <c r="D448" s="33">
        <v>87.941000000000003</v>
      </c>
    </row>
    <row r="449" spans="1:4">
      <c r="A449" s="21" t="s">
        <v>65</v>
      </c>
      <c r="B449" s="31">
        <v>42053</v>
      </c>
      <c r="C449" s="21">
        <v>92.741</v>
      </c>
      <c r="D449" s="33">
        <v>87.620999999999995</v>
      </c>
    </row>
    <row r="450" spans="1:4">
      <c r="A450" s="21" t="s">
        <v>65</v>
      </c>
      <c r="B450" s="31">
        <v>42089</v>
      </c>
      <c r="C450" s="21">
        <v>92.741</v>
      </c>
      <c r="D450" s="33">
        <v>87.061000000000007</v>
      </c>
    </row>
    <row r="451" spans="1:4">
      <c r="A451" s="21" t="s">
        <v>65</v>
      </c>
      <c r="B451" s="31">
        <v>42117</v>
      </c>
      <c r="C451" s="21">
        <v>92.741</v>
      </c>
      <c r="D451" s="33">
        <v>86.641000000000005</v>
      </c>
    </row>
    <row r="452" spans="1:4">
      <c r="A452" s="21" t="s">
        <v>65</v>
      </c>
      <c r="B452" s="31">
        <v>42142</v>
      </c>
      <c r="C452" s="21">
        <v>92.741</v>
      </c>
      <c r="D452" s="33">
        <v>86.460999999999999</v>
      </c>
    </row>
    <row r="453" spans="1:4">
      <c r="A453" s="21" t="s">
        <v>65</v>
      </c>
      <c r="B453" s="31">
        <v>42178</v>
      </c>
      <c r="C453" s="21">
        <v>92.741</v>
      </c>
      <c r="D453" s="33">
        <v>86.691000000000003</v>
      </c>
    </row>
    <row r="454" spans="1:4">
      <c r="A454" s="21" t="s">
        <v>65</v>
      </c>
      <c r="B454" s="31">
        <v>42207</v>
      </c>
      <c r="C454" s="21">
        <v>92.741</v>
      </c>
      <c r="D454" s="33">
        <v>87.370999999999995</v>
      </c>
    </row>
    <row r="455" spans="1:4">
      <c r="A455" s="21" t="s">
        <v>65</v>
      </c>
      <c r="B455" s="31">
        <v>42237</v>
      </c>
      <c r="C455" s="21">
        <v>92.741</v>
      </c>
      <c r="D455" s="33">
        <v>88.150999999999996</v>
      </c>
    </row>
    <row r="456" spans="1:4">
      <c r="A456" s="21" t="s">
        <v>65</v>
      </c>
      <c r="B456" s="31">
        <v>42269</v>
      </c>
      <c r="C456" s="21">
        <v>92.741</v>
      </c>
      <c r="D456" s="33">
        <v>88.781000000000006</v>
      </c>
    </row>
    <row r="457" spans="1:4">
      <c r="A457" s="21" t="s">
        <v>65</v>
      </c>
      <c r="B457" s="31">
        <v>42296</v>
      </c>
      <c r="C457" s="21">
        <v>92.741</v>
      </c>
      <c r="D457" s="33">
        <v>88.671000000000006</v>
      </c>
    </row>
    <row r="458" spans="1:4">
      <c r="A458" s="21" t="s">
        <v>65</v>
      </c>
      <c r="B458" s="31">
        <v>42326</v>
      </c>
      <c r="C458" s="21">
        <v>92.741</v>
      </c>
      <c r="D458" s="33">
        <v>88.340999999999994</v>
      </c>
    </row>
    <row r="459" spans="1:4">
      <c r="A459" s="21" t="s">
        <v>65</v>
      </c>
      <c r="B459" s="31">
        <v>42349</v>
      </c>
      <c r="C459" s="21">
        <v>92.741</v>
      </c>
      <c r="D459" s="33">
        <v>87.991</v>
      </c>
    </row>
    <row r="460" spans="1:4">
      <c r="A460" s="21" t="s">
        <v>65</v>
      </c>
      <c r="B460" s="31">
        <v>42390</v>
      </c>
      <c r="C460" s="21">
        <v>92.741</v>
      </c>
      <c r="D460" s="33">
        <v>87.320999999999998</v>
      </c>
    </row>
    <row r="461" spans="1:4">
      <c r="A461" s="21" t="s">
        <v>65</v>
      </c>
      <c r="B461" s="31">
        <v>42415</v>
      </c>
      <c r="C461" s="21">
        <v>92.741</v>
      </c>
      <c r="D461" s="33">
        <v>86.941000000000003</v>
      </c>
    </row>
    <row r="462" spans="1:4">
      <c r="A462" s="21" t="s">
        <v>65</v>
      </c>
      <c r="B462" s="31">
        <v>42521</v>
      </c>
      <c r="C462" s="21">
        <v>92.741</v>
      </c>
      <c r="D462" s="33">
        <v>86.070999999999998</v>
      </c>
    </row>
    <row r="463" spans="1:4">
      <c r="A463" s="21" t="s">
        <v>65</v>
      </c>
      <c r="B463" s="31">
        <v>42538</v>
      </c>
      <c r="C463" s="21">
        <v>92.741</v>
      </c>
      <c r="D463" s="33">
        <v>85.941000000000003</v>
      </c>
    </row>
    <row r="464" spans="1:4">
      <c r="A464" s="21" t="s">
        <v>65</v>
      </c>
      <c r="B464" s="31">
        <v>42566</v>
      </c>
      <c r="C464" s="21">
        <v>92.741</v>
      </c>
      <c r="D464" s="33">
        <v>85.790999999999997</v>
      </c>
    </row>
    <row r="465" spans="1:4">
      <c r="A465" s="21" t="s">
        <v>65</v>
      </c>
      <c r="B465" s="31">
        <v>42598</v>
      </c>
      <c r="C465" s="21">
        <v>92.741</v>
      </c>
      <c r="D465" s="33">
        <v>86.540999999999997</v>
      </c>
    </row>
    <row r="466" spans="1:4">
      <c r="A466" s="21" t="s">
        <v>65</v>
      </c>
      <c r="B466" s="31">
        <v>42628</v>
      </c>
      <c r="C466" s="21">
        <v>92.741</v>
      </c>
      <c r="D466" s="33">
        <v>86.491</v>
      </c>
    </row>
    <row r="467" spans="1:4">
      <c r="A467" s="21" t="s">
        <v>65</v>
      </c>
      <c r="B467" s="31">
        <v>42659</v>
      </c>
      <c r="C467" s="21">
        <v>92.741</v>
      </c>
      <c r="D467" s="33">
        <v>88.641000000000005</v>
      </c>
    </row>
    <row r="468" spans="1:4">
      <c r="A468" s="21" t="s">
        <v>65</v>
      </c>
      <c r="B468" s="31">
        <v>42696</v>
      </c>
      <c r="C468" s="21">
        <v>92.741</v>
      </c>
      <c r="D468" s="33">
        <v>88.370999999999995</v>
      </c>
    </row>
    <row r="469" spans="1:4">
      <c r="A469" s="21" t="s">
        <v>65</v>
      </c>
      <c r="B469" s="31">
        <v>42720</v>
      </c>
      <c r="C469" s="21">
        <v>92.741</v>
      </c>
      <c r="D469" s="33">
        <v>87.741</v>
      </c>
    </row>
    <row r="470" spans="1:4">
      <c r="A470" s="21" t="s">
        <v>65</v>
      </c>
      <c r="B470" s="31">
        <v>42878</v>
      </c>
      <c r="C470" s="21">
        <v>92.741</v>
      </c>
      <c r="D470" s="33">
        <v>86.191000000000003</v>
      </c>
    </row>
    <row r="471" spans="1:4">
      <c r="A471" s="21" t="s">
        <v>65</v>
      </c>
      <c r="B471" s="31">
        <v>42898</v>
      </c>
      <c r="C471" s="21">
        <v>92.741</v>
      </c>
      <c r="D471" s="33">
        <v>85.971000000000004</v>
      </c>
    </row>
    <row r="472" spans="1:4">
      <c r="A472" s="21" t="s">
        <v>65</v>
      </c>
      <c r="B472" s="31">
        <v>42929</v>
      </c>
      <c r="C472" s="21">
        <v>92.741</v>
      </c>
      <c r="D472" s="33">
        <v>86.781000000000006</v>
      </c>
    </row>
    <row r="473" spans="1:4">
      <c r="A473" s="21" t="s">
        <v>65</v>
      </c>
      <c r="B473" s="31">
        <v>42956</v>
      </c>
      <c r="C473" s="21">
        <v>92.741</v>
      </c>
      <c r="D473" s="33">
        <v>87.641000000000005</v>
      </c>
    </row>
    <row r="474" spans="1:4">
      <c r="A474" s="21" t="s">
        <v>65</v>
      </c>
      <c r="B474" s="31">
        <v>42991</v>
      </c>
      <c r="C474" s="21">
        <v>92.741</v>
      </c>
      <c r="D474" s="33">
        <v>88.570999999999998</v>
      </c>
    </row>
    <row r="475" spans="1:4">
      <c r="A475" s="21" t="s">
        <v>65</v>
      </c>
      <c r="B475" s="31">
        <v>43032</v>
      </c>
      <c r="C475" s="21">
        <v>92.741</v>
      </c>
      <c r="D475" s="33">
        <v>88.570999999999998</v>
      </c>
    </row>
    <row r="476" spans="1:4">
      <c r="A476" s="21" t="s">
        <v>65</v>
      </c>
      <c r="B476" s="31">
        <v>43061</v>
      </c>
      <c r="C476" s="21">
        <v>92.741</v>
      </c>
      <c r="D476" s="33">
        <v>88.381</v>
      </c>
    </row>
    <row r="477" spans="1:4">
      <c r="A477" s="21" t="s">
        <v>65</v>
      </c>
      <c r="B477" s="31">
        <v>43084</v>
      </c>
      <c r="C477" s="21">
        <v>92.741</v>
      </c>
      <c r="D477" s="33">
        <v>88.061000000000007</v>
      </c>
    </row>
    <row r="478" spans="1:4">
      <c r="A478" s="21" t="s">
        <v>65</v>
      </c>
      <c r="B478" s="31">
        <v>43147</v>
      </c>
      <c r="C478" s="21">
        <v>92.741</v>
      </c>
      <c r="D478" s="33">
        <v>87.040999999999997</v>
      </c>
    </row>
    <row r="479" spans="1:4">
      <c r="A479" s="21" t="s">
        <v>65</v>
      </c>
      <c r="B479" s="31">
        <v>43173</v>
      </c>
      <c r="C479" s="21">
        <v>92.741</v>
      </c>
      <c r="D479" s="33">
        <v>86.691000000000003</v>
      </c>
    </row>
    <row r="480" spans="1:4">
      <c r="A480" s="21" t="s">
        <v>65</v>
      </c>
      <c r="B480" s="31">
        <v>43220</v>
      </c>
      <c r="C480" s="21">
        <v>92.741</v>
      </c>
      <c r="D480" s="33">
        <v>86.741</v>
      </c>
    </row>
    <row r="481" spans="1:4">
      <c r="A481" s="21" t="s">
        <v>65</v>
      </c>
      <c r="B481" s="31">
        <v>43236</v>
      </c>
      <c r="C481" s="21">
        <v>92.741</v>
      </c>
      <c r="D481" s="33">
        <v>86.150999999999996</v>
      </c>
    </row>
    <row r="482" spans="1:4">
      <c r="A482" s="21" t="s">
        <v>65</v>
      </c>
      <c r="B482" s="31">
        <v>43276</v>
      </c>
      <c r="C482" s="21">
        <v>92.741</v>
      </c>
      <c r="D482" s="33">
        <v>86.241</v>
      </c>
    </row>
    <row r="483" spans="1:4">
      <c r="A483" s="21" t="s">
        <v>65</v>
      </c>
      <c r="B483" s="31">
        <v>43305</v>
      </c>
      <c r="C483" s="21">
        <v>92.741</v>
      </c>
      <c r="D483" s="33">
        <v>86.900999999999996</v>
      </c>
    </row>
    <row r="484" spans="1:4">
      <c r="A484" s="21" t="s">
        <v>65</v>
      </c>
      <c r="B484" s="31">
        <v>43334</v>
      </c>
      <c r="C484" s="21">
        <v>92.741</v>
      </c>
      <c r="D484" s="33">
        <v>87.241</v>
      </c>
    </row>
    <row r="485" spans="1:4">
      <c r="A485" s="21" t="s">
        <v>65</v>
      </c>
      <c r="B485" s="31">
        <v>43363</v>
      </c>
      <c r="C485" s="21">
        <v>92.741</v>
      </c>
      <c r="D485" s="33">
        <v>88.561000000000007</v>
      </c>
    </row>
    <row r="486" spans="1:4">
      <c r="A486" s="21" t="s">
        <v>65</v>
      </c>
      <c r="B486" s="31">
        <v>43397</v>
      </c>
      <c r="C486" s="21">
        <v>92.741</v>
      </c>
      <c r="D486" s="33">
        <v>88.581000000000003</v>
      </c>
    </row>
    <row r="487" spans="1:4">
      <c r="A487" s="21" t="s">
        <v>65</v>
      </c>
      <c r="B487" s="31">
        <v>43432</v>
      </c>
      <c r="C487" s="21">
        <v>92.741</v>
      </c>
      <c r="D487" s="33">
        <v>88.161000000000001</v>
      </c>
    </row>
    <row r="488" spans="1:4">
      <c r="A488" s="21" t="s">
        <v>65</v>
      </c>
      <c r="B488" s="31">
        <v>43465</v>
      </c>
      <c r="C488" s="21">
        <v>92.741</v>
      </c>
      <c r="D488" s="33">
        <v>88.120999999999995</v>
      </c>
    </row>
    <row r="489" spans="1:4">
      <c r="A489" s="21" t="s">
        <v>65</v>
      </c>
      <c r="B489" s="31">
        <v>43493</v>
      </c>
      <c r="C489" s="21">
        <v>92.741</v>
      </c>
      <c r="D489" s="33">
        <v>87.460999999999999</v>
      </c>
    </row>
    <row r="490" spans="1:4">
      <c r="A490" s="21" t="s">
        <v>65</v>
      </c>
      <c r="B490" s="31">
        <v>43524</v>
      </c>
      <c r="C490" s="21">
        <v>92.741</v>
      </c>
      <c r="D490" s="33">
        <v>86.680999999999997</v>
      </c>
    </row>
    <row r="491" spans="1:4">
      <c r="A491" s="21" t="s">
        <v>65</v>
      </c>
      <c r="B491" s="31">
        <v>43552</v>
      </c>
      <c r="C491" s="21">
        <v>92.741</v>
      </c>
      <c r="D491" s="33">
        <v>86.361000000000004</v>
      </c>
    </row>
    <row r="492" spans="1:4">
      <c r="A492" s="21" t="s">
        <v>65</v>
      </c>
      <c r="B492" s="31">
        <v>43600</v>
      </c>
      <c r="C492" s="21">
        <v>92.741</v>
      </c>
      <c r="D492" s="33">
        <v>85.540999999999997</v>
      </c>
    </row>
    <row r="493" spans="1:4">
      <c r="A493" s="21" t="s">
        <v>65</v>
      </c>
      <c r="B493" s="31">
        <v>43646</v>
      </c>
      <c r="C493" s="21">
        <v>92.741</v>
      </c>
      <c r="D493" s="33">
        <v>86.040999999999997</v>
      </c>
    </row>
    <row r="494" spans="1:4">
      <c r="A494" s="21" t="s">
        <v>65</v>
      </c>
      <c r="B494" s="31">
        <v>43677</v>
      </c>
      <c r="C494" s="21">
        <v>92.741</v>
      </c>
      <c r="D494" s="33">
        <v>86.941000000000003</v>
      </c>
    </row>
    <row r="495" spans="1:4">
      <c r="A495" s="21" t="s">
        <v>65</v>
      </c>
      <c r="B495" s="31">
        <v>43700</v>
      </c>
      <c r="C495" s="21">
        <v>92.741</v>
      </c>
      <c r="D495" s="33">
        <v>87.540999999999997</v>
      </c>
    </row>
    <row r="496" spans="1:4">
      <c r="A496" s="21" t="s">
        <v>65</v>
      </c>
      <c r="B496" s="31">
        <v>43738</v>
      </c>
      <c r="C496" s="21">
        <v>92.741</v>
      </c>
      <c r="D496" s="33">
        <v>88.501000000000005</v>
      </c>
    </row>
    <row r="497" spans="1:4">
      <c r="A497" s="21" t="s">
        <v>65</v>
      </c>
      <c r="B497" s="31">
        <v>43761</v>
      </c>
      <c r="C497" s="21">
        <v>92.741</v>
      </c>
      <c r="D497" s="33">
        <v>88.400999999999996</v>
      </c>
    </row>
    <row r="498" spans="1:4">
      <c r="A498" s="21" t="s">
        <v>65</v>
      </c>
      <c r="B498" s="31">
        <v>43772</v>
      </c>
      <c r="C498" s="21">
        <v>92.741</v>
      </c>
      <c r="D498" s="33">
        <v>88.221000000000004</v>
      </c>
    </row>
    <row r="499" spans="1:4">
      <c r="A499" s="21" t="s">
        <v>75</v>
      </c>
      <c r="B499" s="31">
        <v>39841</v>
      </c>
      <c r="C499" s="21">
        <v>92.936000000000007</v>
      </c>
      <c r="D499" s="33">
        <v>88.745999999999995</v>
      </c>
    </row>
    <row r="500" spans="1:4">
      <c r="A500" s="21" t="s">
        <v>75</v>
      </c>
      <c r="B500" s="31">
        <v>39862</v>
      </c>
      <c r="C500" s="21">
        <v>92.936000000000007</v>
      </c>
      <c r="D500" s="33">
        <v>88.686000000000007</v>
      </c>
    </row>
    <row r="501" spans="1:4">
      <c r="A501" s="21" t="s">
        <v>75</v>
      </c>
      <c r="B501" s="31">
        <v>39895</v>
      </c>
      <c r="C501" s="21">
        <v>92.936000000000007</v>
      </c>
      <c r="D501" s="33">
        <v>88.516000000000005</v>
      </c>
    </row>
    <row r="502" spans="1:4">
      <c r="A502" s="21" t="s">
        <v>75</v>
      </c>
      <c r="B502" s="31">
        <v>39932</v>
      </c>
      <c r="C502" s="21">
        <v>92.936000000000007</v>
      </c>
      <c r="D502" s="33">
        <v>88.366</v>
      </c>
    </row>
    <row r="503" spans="1:4">
      <c r="A503" s="21" t="s">
        <v>75</v>
      </c>
      <c r="B503" s="31">
        <v>39951</v>
      </c>
      <c r="C503" s="21">
        <v>92.936000000000007</v>
      </c>
      <c r="D503" s="33">
        <v>88.686000000000007</v>
      </c>
    </row>
    <row r="504" spans="1:4">
      <c r="A504" s="21" t="s">
        <v>75</v>
      </c>
      <c r="B504" s="31">
        <v>39988</v>
      </c>
      <c r="C504" s="21">
        <v>92.936000000000007</v>
      </c>
      <c r="D504" s="33">
        <v>90.396000000000001</v>
      </c>
    </row>
    <row r="505" spans="1:4">
      <c r="A505" s="21" t="s">
        <v>75</v>
      </c>
      <c r="B505" s="31">
        <v>40016</v>
      </c>
      <c r="C505" s="21">
        <v>92.936000000000007</v>
      </c>
      <c r="D505" s="33">
        <v>91.256</v>
      </c>
    </row>
    <row r="506" spans="1:4">
      <c r="A506" s="21" t="s">
        <v>75</v>
      </c>
      <c r="B506" s="31">
        <v>40049</v>
      </c>
      <c r="C506" s="21">
        <v>92.936000000000007</v>
      </c>
      <c r="D506" s="33">
        <v>91.085999999999999</v>
      </c>
    </row>
    <row r="507" spans="1:4">
      <c r="A507" s="21" t="s">
        <v>75</v>
      </c>
      <c r="B507" s="31">
        <v>40080</v>
      </c>
      <c r="C507" s="21">
        <v>92.936000000000007</v>
      </c>
      <c r="D507" s="33">
        <v>90.536000000000001</v>
      </c>
    </row>
    <row r="508" spans="1:4">
      <c r="A508" s="21" t="s">
        <v>75</v>
      </c>
      <c r="B508" s="31">
        <v>40108</v>
      </c>
      <c r="C508" s="21">
        <v>92.936000000000007</v>
      </c>
      <c r="D508" s="33">
        <v>89.766000000000005</v>
      </c>
    </row>
    <row r="509" spans="1:4">
      <c r="A509" s="21" t="s">
        <v>75</v>
      </c>
      <c r="B509" s="31">
        <v>40134</v>
      </c>
      <c r="C509" s="21">
        <v>92.936000000000007</v>
      </c>
      <c r="D509" s="33">
        <v>89.325999999999993</v>
      </c>
    </row>
    <row r="510" spans="1:4">
      <c r="A510" s="21" t="s">
        <v>75</v>
      </c>
      <c r="B510" s="31">
        <v>40177</v>
      </c>
      <c r="C510" s="21">
        <v>92.936000000000007</v>
      </c>
      <c r="D510" s="33">
        <v>88.775999999999996</v>
      </c>
    </row>
    <row r="511" spans="1:4">
      <c r="A511" s="21" t="s">
        <v>75</v>
      </c>
      <c r="B511" s="31">
        <v>40204</v>
      </c>
      <c r="C511" s="21">
        <v>92.936000000000007</v>
      </c>
      <c r="D511" s="33">
        <v>88.585999999999999</v>
      </c>
    </row>
    <row r="512" spans="1:4">
      <c r="A512" s="21" t="s">
        <v>75</v>
      </c>
      <c r="B512" s="31">
        <v>40232</v>
      </c>
      <c r="C512" s="21">
        <v>92.936000000000007</v>
      </c>
      <c r="D512" s="33">
        <v>88.275999999999996</v>
      </c>
    </row>
    <row r="513" spans="1:4">
      <c r="A513" s="21" t="s">
        <v>75</v>
      </c>
      <c r="B513" s="31">
        <v>40261</v>
      </c>
      <c r="C513" s="21">
        <v>92.936000000000007</v>
      </c>
      <c r="D513" s="33">
        <v>88.296000000000006</v>
      </c>
    </row>
    <row r="514" spans="1:4">
      <c r="A514" s="21" t="s">
        <v>75</v>
      </c>
      <c r="B514" s="31">
        <v>40284</v>
      </c>
      <c r="C514" s="21">
        <v>92.936000000000007</v>
      </c>
      <c r="D514" s="33">
        <v>88.176000000000002</v>
      </c>
    </row>
    <row r="515" spans="1:4">
      <c r="A515" s="21" t="s">
        <v>75</v>
      </c>
      <c r="B515" s="31">
        <v>40325</v>
      </c>
      <c r="C515" s="21">
        <v>92.936000000000007</v>
      </c>
      <c r="D515" s="33">
        <v>88.585999999999999</v>
      </c>
    </row>
    <row r="516" spans="1:4">
      <c r="A516" s="21" t="s">
        <v>75</v>
      </c>
      <c r="B516" s="31">
        <v>40357</v>
      </c>
      <c r="C516" s="21">
        <v>92.936000000000007</v>
      </c>
      <c r="D516" s="33">
        <v>90.406000000000006</v>
      </c>
    </row>
    <row r="517" spans="1:4">
      <c r="A517" s="21" t="s">
        <v>75</v>
      </c>
      <c r="B517" s="31">
        <v>40385</v>
      </c>
      <c r="C517" s="21">
        <v>92.936000000000007</v>
      </c>
      <c r="D517" s="33">
        <v>91.135999999999996</v>
      </c>
    </row>
    <row r="518" spans="1:4">
      <c r="A518" s="21" t="s">
        <v>75</v>
      </c>
      <c r="B518" s="31">
        <v>40415</v>
      </c>
      <c r="C518" s="21">
        <v>92.936000000000007</v>
      </c>
      <c r="D518" s="33">
        <v>91.135999999999996</v>
      </c>
    </row>
    <row r="519" spans="1:4">
      <c r="A519" s="21" t="s">
        <v>75</v>
      </c>
      <c r="B519" s="31">
        <v>40448</v>
      </c>
      <c r="C519" s="21">
        <v>92.936000000000007</v>
      </c>
      <c r="D519" s="33">
        <v>90.426000000000002</v>
      </c>
    </row>
    <row r="520" spans="1:4">
      <c r="A520" s="21" t="s">
        <v>75</v>
      </c>
      <c r="B520" s="31">
        <v>40471</v>
      </c>
      <c r="C520" s="21">
        <v>92.936000000000007</v>
      </c>
      <c r="D520" s="33">
        <v>89.885999999999996</v>
      </c>
    </row>
    <row r="521" spans="1:4">
      <c r="A521" s="21" t="s">
        <v>75</v>
      </c>
      <c r="B521" s="31">
        <v>40497</v>
      </c>
      <c r="C521" s="21">
        <v>92.936000000000007</v>
      </c>
      <c r="D521" s="33">
        <v>89.626000000000005</v>
      </c>
    </row>
    <row r="522" spans="1:4">
      <c r="A522" s="21" t="s">
        <v>75</v>
      </c>
      <c r="B522" s="31">
        <v>40528</v>
      </c>
      <c r="C522" s="21">
        <v>92.936000000000007</v>
      </c>
      <c r="D522" s="33">
        <v>89.385999999999996</v>
      </c>
    </row>
    <row r="523" spans="1:4">
      <c r="A523" s="21" t="s">
        <v>75</v>
      </c>
      <c r="B523" s="31">
        <v>40564</v>
      </c>
      <c r="C523" s="21">
        <v>92.936000000000007</v>
      </c>
      <c r="D523" s="33">
        <v>88.995999999999995</v>
      </c>
    </row>
    <row r="524" spans="1:4">
      <c r="A524" s="21" t="s">
        <v>75</v>
      </c>
      <c r="B524" s="31">
        <v>40583</v>
      </c>
      <c r="C524" s="21">
        <v>92.936000000000007</v>
      </c>
      <c r="D524" s="33">
        <v>88.635999999999996</v>
      </c>
    </row>
    <row r="525" spans="1:4">
      <c r="A525" s="21" t="s">
        <v>75</v>
      </c>
      <c r="B525" s="31">
        <v>40623</v>
      </c>
      <c r="C525" s="21">
        <v>92.936000000000007</v>
      </c>
      <c r="D525" s="33">
        <v>88.456000000000003</v>
      </c>
    </row>
    <row r="526" spans="1:4">
      <c r="A526" s="21" t="s">
        <v>75</v>
      </c>
      <c r="B526" s="31">
        <v>40648</v>
      </c>
      <c r="C526" s="21">
        <v>92.936000000000007</v>
      </c>
      <c r="D526" s="33">
        <v>88.406000000000006</v>
      </c>
    </row>
    <row r="527" spans="1:4">
      <c r="A527" s="21" t="s">
        <v>75</v>
      </c>
      <c r="B527" s="31">
        <v>40668</v>
      </c>
      <c r="C527" s="21">
        <v>92.936000000000007</v>
      </c>
      <c r="D527" s="33">
        <v>88.486000000000004</v>
      </c>
    </row>
    <row r="528" spans="1:4">
      <c r="A528" s="21" t="s">
        <v>75</v>
      </c>
      <c r="B528" s="31">
        <v>40715</v>
      </c>
      <c r="C528" s="21">
        <v>92.936000000000007</v>
      </c>
      <c r="D528" s="33">
        <v>90.436000000000007</v>
      </c>
    </row>
    <row r="529" spans="1:4">
      <c r="A529" s="21" t="s">
        <v>75</v>
      </c>
      <c r="B529" s="31">
        <v>40742</v>
      </c>
      <c r="C529" s="21">
        <v>92.936000000000007</v>
      </c>
      <c r="D529" s="33">
        <v>91.236000000000004</v>
      </c>
    </row>
    <row r="530" spans="1:4">
      <c r="A530" s="21" t="s">
        <v>75</v>
      </c>
      <c r="B530" s="31">
        <v>40765</v>
      </c>
      <c r="C530" s="21">
        <v>92.936000000000007</v>
      </c>
      <c r="D530" s="33">
        <v>91.366</v>
      </c>
    </row>
    <row r="531" spans="1:4">
      <c r="A531" s="21" t="s">
        <v>75</v>
      </c>
      <c r="B531" s="31">
        <v>40812</v>
      </c>
      <c r="C531" s="21">
        <v>92.936000000000007</v>
      </c>
      <c r="D531" s="33">
        <v>90.335999999999999</v>
      </c>
    </row>
    <row r="532" spans="1:4">
      <c r="A532" s="21" t="s">
        <v>75</v>
      </c>
      <c r="B532" s="31">
        <v>40840</v>
      </c>
      <c r="C532" s="21">
        <v>92.936000000000007</v>
      </c>
      <c r="D532" s="33">
        <v>89.465999999999994</v>
      </c>
    </row>
    <row r="533" spans="1:4">
      <c r="A533" s="21" t="s">
        <v>75</v>
      </c>
      <c r="B533" s="31">
        <v>40875</v>
      </c>
      <c r="C533" s="21">
        <v>92.936000000000007</v>
      </c>
      <c r="D533" s="33">
        <v>89.236000000000004</v>
      </c>
    </row>
    <row r="534" spans="1:4">
      <c r="A534" s="21" t="s">
        <v>75</v>
      </c>
      <c r="B534" s="31">
        <v>40889</v>
      </c>
      <c r="C534" s="21">
        <v>92.936000000000007</v>
      </c>
      <c r="D534" s="33">
        <v>88.986000000000004</v>
      </c>
    </row>
    <row r="535" spans="1:4">
      <c r="A535" s="21" t="s">
        <v>75</v>
      </c>
      <c r="B535" s="31">
        <v>40927</v>
      </c>
      <c r="C535" s="21">
        <v>92.936000000000007</v>
      </c>
      <c r="D535" s="33">
        <v>88.436000000000007</v>
      </c>
    </row>
    <row r="536" spans="1:4">
      <c r="A536" s="21" t="s">
        <v>75</v>
      </c>
      <c r="B536" s="31">
        <v>40954</v>
      </c>
      <c r="C536" s="21">
        <v>92.936000000000007</v>
      </c>
      <c r="D536" s="33">
        <v>88.085999999999999</v>
      </c>
    </row>
    <row r="537" spans="1:4">
      <c r="A537" s="21" t="s">
        <v>75</v>
      </c>
      <c r="B537" s="31">
        <v>40984</v>
      </c>
      <c r="C537" s="21">
        <v>92.936000000000007</v>
      </c>
      <c r="D537" s="33">
        <v>87.915999999999997</v>
      </c>
    </row>
    <row r="538" spans="1:4">
      <c r="A538" s="21" t="s">
        <v>75</v>
      </c>
      <c r="B538" s="31">
        <v>41010</v>
      </c>
      <c r="C538" s="21">
        <v>92.936000000000007</v>
      </c>
      <c r="D538" s="33">
        <v>87.695999999999998</v>
      </c>
    </row>
    <row r="539" spans="1:4">
      <c r="A539" s="21" t="s">
        <v>75</v>
      </c>
      <c r="B539" s="31">
        <v>41044</v>
      </c>
      <c r="C539" s="21">
        <v>92.936000000000007</v>
      </c>
      <c r="D539" s="33">
        <v>88.085999999999999</v>
      </c>
    </row>
    <row r="540" spans="1:4">
      <c r="A540" s="21" t="s">
        <v>75</v>
      </c>
      <c r="B540" s="31">
        <v>41066</v>
      </c>
      <c r="C540" s="21">
        <v>92.936000000000007</v>
      </c>
      <c r="D540" s="33">
        <v>88.706000000000003</v>
      </c>
    </row>
    <row r="541" spans="1:4">
      <c r="A541" s="21" t="s">
        <v>75</v>
      </c>
      <c r="B541" s="31">
        <v>41095</v>
      </c>
      <c r="C541" s="21">
        <v>92.936000000000007</v>
      </c>
      <c r="D541" s="33">
        <v>90.335999999999999</v>
      </c>
    </row>
    <row r="542" spans="1:4">
      <c r="A542" s="21" t="s">
        <v>75</v>
      </c>
      <c r="B542" s="31">
        <v>41142</v>
      </c>
      <c r="C542" s="21">
        <v>92.936000000000007</v>
      </c>
      <c r="D542" s="33">
        <v>91.085999999999999</v>
      </c>
    </row>
    <row r="543" spans="1:4">
      <c r="A543" s="21" t="s">
        <v>75</v>
      </c>
      <c r="B543" s="31">
        <v>41163</v>
      </c>
      <c r="C543" s="21">
        <v>92.936000000000007</v>
      </c>
      <c r="D543" s="33">
        <v>90.786000000000001</v>
      </c>
    </row>
    <row r="544" spans="1:4">
      <c r="A544" s="21" t="s">
        <v>75</v>
      </c>
      <c r="B544" s="31">
        <v>41206</v>
      </c>
      <c r="C544" s="21">
        <v>92.936000000000007</v>
      </c>
      <c r="D544" s="33">
        <v>89.585999999999999</v>
      </c>
    </row>
    <row r="545" spans="1:4">
      <c r="A545" s="21" t="s">
        <v>75</v>
      </c>
      <c r="B545" s="31">
        <v>41242</v>
      </c>
      <c r="C545" s="21">
        <v>92.936000000000007</v>
      </c>
      <c r="D545" s="33">
        <v>89.085999999999999</v>
      </c>
    </row>
    <row r="546" spans="1:4">
      <c r="A546" s="21" t="s">
        <v>75</v>
      </c>
      <c r="B546" s="31">
        <v>41262</v>
      </c>
      <c r="C546" s="21">
        <v>92.936000000000007</v>
      </c>
      <c r="D546" s="33">
        <v>88.835999999999999</v>
      </c>
    </row>
    <row r="547" spans="1:4">
      <c r="A547" s="21" t="s">
        <v>75</v>
      </c>
      <c r="B547" s="31">
        <v>41288</v>
      </c>
      <c r="C547" s="21">
        <v>92.936000000000007</v>
      </c>
      <c r="D547" s="33">
        <v>88.695999999999998</v>
      </c>
    </row>
    <row r="548" spans="1:4">
      <c r="A548" s="21" t="s">
        <v>75</v>
      </c>
      <c r="B548" s="31">
        <v>41312</v>
      </c>
      <c r="C548" s="21">
        <v>92.936000000000007</v>
      </c>
      <c r="D548" s="33">
        <v>88.335999999999999</v>
      </c>
    </row>
    <row r="549" spans="1:4">
      <c r="A549" s="21" t="s">
        <v>75</v>
      </c>
      <c r="B549" s="31">
        <v>41360</v>
      </c>
      <c r="C549" s="21">
        <v>92.936000000000007</v>
      </c>
      <c r="D549" s="33">
        <v>88.135999999999996</v>
      </c>
    </row>
    <row r="550" spans="1:4">
      <c r="A550" s="21" t="s">
        <v>75</v>
      </c>
      <c r="B550" s="31">
        <v>41382</v>
      </c>
      <c r="C550" s="21">
        <v>92.936000000000007</v>
      </c>
      <c r="D550" s="33">
        <v>88.206000000000003</v>
      </c>
    </row>
    <row r="551" spans="1:4">
      <c r="A551" s="21" t="s">
        <v>75</v>
      </c>
      <c r="B551" s="31">
        <v>41400</v>
      </c>
      <c r="C551" s="21">
        <v>92.936000000000007</v>
      </c>
      <c r="D551" s="33">
        <v>88.256</v>
      </c>
    </row>
    <row r="552" spans="1:4">
      <c r="A552" s="21" t="s">
        <v>75</v>
      </c>
      <c r="B552" s="31">
        <v>41435</v>
      </c>
      <c r="C552" s="21">
        <v>92.936000000000007</v>
      </c>
      <c r="D552" s="33">
        <v>88.936000000000007</v>
      </c>
    </row>
    <row r="553" spans="1:4">
      <c r="A553" s="21" t="s">
        <v>75</v>
      </c>
      <c r="B553" s="31">
        <v>41470</v>
      </c>
      <c r="C553" s="21">
        <v>92.936000000000007</v>
      </c>
      <c r="D553" s="33">
        <v>90.156000000000006</v>
      </c>
    </row>
    <row r="554" spans="1:4">
      <c r="A554" s="21" t="s">
        <v>75</v>
      </c>
      <c r="B554" s="31">
        <v>41506</v>
      </c>
      <c r="C554" s="21">
        <v>92.936000000000007</v>
      </c>
      <c r="D554" s="33">
        <v>90.965999999999994</v>
      </c>
    </row>
    <row r="555" spans="1:4">
      <c r="A555" s="21" t="s">
        <v>75</v>
      </c>
      <c r="B555" s="31">
        <v>41535</v>
      </c>
      <c r="C555" s="21">
        <v>92.936000000000007</v>
      </c>
      <c r="D555" s="33">
        <v>90.465999999999994</v>
      </c>
    </row>
    <row r="556" spans="1:4">
      <c r="A556" s="21" t="s">
        <v>75</v>
      </c>
      <c r="B556" s="31">
        <v>41565</v>
      </c>
      <c r="C556" s="21">
        <v>92.936000000000007</v>
      </c>
      <c r="D556" s="33">
        <v>88.835999999999999</v>
      </c>
    </row>
    <row r="557" spans="1:4">
      <c r="A557" s="21" t="s">
        <v>75</v>
      </c>
      <c r="B557" s="31">
        <v>41582</v>
      </c>
      <c r="C557" s="21">
        <v>92.936000000000007</v>
      </c>
      <c r="D557" s="33">
        <v>89.465999999999994</v>
      </c>
    </row>
    <row r="558" spans="1:4">
      <c r="A558" s="21" t="s">
        <v>75</v>
      </c>
      <c r="B558" s="31">
        <v>41610</v>
      </c>
      <c r="C558" s="21">
        <v>92.936000000000007</v>
      </c>
      <c r="D558" s="33">
        <v>88.936000000000007</v>
      </c>
    </row>
    <row r="559" spans="1:4">
      <c r="A559" s="21" t="s">
        <v>75</v>
      </c>
      <c r="B559" s="31">
        <v>41654</v>
      </c>
      <c r="C559" s="21">
        <v>92.936000000000007</v>
      </c>
      <c r="D559" s="33">
        <v>88.626000000000005</v>
      </c>
    </row>
    <row r="560" spans="1:4">
      <c r="A560" s="21" t="s">
        <v>75</v>
      </c>
      <c r="B560" s="31">
        <v>41680</v>
      </c>
      <c r="C560" s="21">
        <v>92.936000000000007</v>
      </c>
      <c r="D560" s="33">
        <v>88.876000000000005</v>
      </c>
    </row>
    <row r="561" spans="1:4">
      <c r="A561" s="21" t="s">
        <v>75</v>
      </c>
      <c r="B561" s="31">
        <v>41703</v>
      </c>
      <c r="C561" s="21">
        <v>92.936000000000007</v>
      </c>
      <c r="D561" s="33">
        <v>89.036000000000001</v>
      </c>
    </row>
    <row r="562" spans="1:4">
      <c r="A562" s="21" t="s">
        <v>75</v>
      </c>
      <c r="B562" s="31">
        <v>41730</v>
      </c>
      <c r="C562" s="21">
        <v>92.936000000000007</v>
      </c>
      <c r="D562" s="33">
        <v>88.846000000000004</v>
      </c>
    </row>
    <row r="563" spans="1:4">
      <c r="A563" s="21" t="s">
        <v>75</v>
      </c>
      <c r="B563" s="31">
        <v>41765</v>
      </c>
      <c r="C563" s="21">
        <v>92.936000000000007</v>
      </c>
      <c r="D563" s="33">
        <v>88.585999999999999</v>
      </c>
    </row>
    <row r="564" spans="1:4">
      <c r="A564" s="21" t="s">
        <v>75</v>
      </c>
      <c r="B564" s="31">
        <v>41803</v>
      </c>
      <c r="C564" s="21">
        <v>92.936000000000007</v>
      </c>
      <c r="D564" s="33">
        <v>89.706000000000003</v>
      </c>
    </row>
    <row r="565" spans="1:4">
      <c r="A565" s="21" t="s">
        <v>75</v>
      </c>
      <c r="B565" s="31">
        <v>41828</v>
      </c>
      <c r="C565" s="21">
        <v>92.936000000000007</v>
      </c>
      <c r="D565" s="33">
        <v>90.936000000000007</v>
      </c>
    </row>
    <row r="566" spans="1:4">
      <c r="A566" s="21" t="s">
        <v>75</v>
      </c>
      <c r="B566" s="31">
        <v>41858</v>
      </c>
      <c r="C566" s="21">
        <v>92.936000000000007</v>
      </c>
      <c r="D566" s="33">
        <v>91.195999999999998</v>
      </c>
    </row>
    <row r="567" spans="1:4">
      <c r="A567" s="21" t="s">
        <v>75</v>
      </c>
      <c r="B567" s="31">
        <v>41891</v>
      </c>
      <c r="C567" s="21">
        <v>92.936000000000007</v>
      </c>
      <c r="D567" s="33">
        <v>90.786000000000001</v>
      </c>
    </row>
    <row r="568" spans="1:4">
      <c r="A568" s="21" t="s">
        <v>75</v>
      </c>
      <c r="B568" s="31">
        <v>41918</v>
      </c>
      <c r="C568" s="21">
        <v>92.936000000000007</v>
      </c>
      <c r="D568" s="33">
        <v>90.165999999999997</v>
      </c>
    </row>
    <row r="569" spans="1:4">
      <c r="A569" s="21" t="s">
        <v>75</v>
      </c>
      <c r="B569" s="31">
        <v>41953</v>
      </c>
      <c r="C569" s="21">
        <v>92.936000000000007</v>
      </c>
      <c r="D569" s="33">
        <v>89.406000000000006</v>
      </c>
    </row>
    <row r="570" spans="1:4">
      <c r="A570" s="21" t="s">
        <v>75</v>
      </c>
      <c r="B570" s="31">
        <v>41984</v>
      </c>
      <c r="C570" s="21">
        <v>92.936000000000007</v>
      </c>
      <c r="D570" s="33">
        <v>89.376000000000005</v>
      </c>
    </row>
    <row r="571" spans="1:4">
      <c r="A571" s="21" t="s">
        <v>75</v>
      </c>
      <c r="B571" s="31">
        <v>42031</v>
      </c>
      <c r="C571" s="21">
        <v>92.936000000000007</v>
      </c>
      <c r="D571" s="33">
        <v>88.695999999999998</v>
      </c>
    </row>
    <row r="572" spans="1:4">
      <c r="A572" s="21" t="s">
        <v>75</v>
      </c>
      <c r="B572" s="31">
        <v>42059</v>
      </c>
      <c r="C572" s="21">
        <v>92.936000000000007</v>
      </c>
      <c r="D572" s="33">
        <v>88.426000000000002</v>
      </c>
    </row>
    <row r="573" spans="1:4">
      <c r="A573" s="21" t="s">
        <v>75</v>
      </c>
      <c r="B573" s="31">
        <v>42086</v>
      </c>
      <c r="C573" s="21">
        <v>92.936000000000007</v>
      </c>
      <c r="D573" s="33">
        <v>88.225999999999999</v>
      </c>
    </row>
    <row r="574" spans="1:4">
      <c r="A574" s="21" t="s">
        <v>75</v>
      </c>
      <c r="B574" s="31">
        <v>42116</v>
      </c>
      <c r="C574" s="21">
        <v>92.936000000000007</v>
      </c>
      <c r="D574" s="33">
        <v>87.975999999999999</v>
      </c>
    </row>
    <row r="575" spans="1:4">
      <c r="A575" s="21" t="s">
        <v>75</v>
      </c>
      <c r="B575" s="31">
        <v>42138</v>
      </c>
      <c r="C575" s="21">
        <v>92.936000000000007</v>
      </c>
      <c r="D575" s="33">
        <v>88.126000000000005</v>
      </c>
    </row>
    <row r="576" spans="1:4">
      <c r="A576" s="21" t="s">
        <v>75</v>
      </c>
      <c r="B576" s="31">
        <v>42184</v>
      </c>
      <c r="C576" s="21">
        <v>92.936000000000007</v>
      </c>
      <c r="D576" s="33">
        <v>90.135999999999996</v>
      </c>
    </row>
    <row r="577" spans="1:4">
      <c r="A577" s="21" t="s">
        <v>75</v>
      </c>
      <c r="B577" s="31">
        <v>42200</v>
      </c>
      <c r="C577" s="21">
        <v>92.936000000000007</v>
      </c>
      <c r="D577" s="33">
        <v>90.686000000000007</v>
      </c>
    </row>
    <row r="578" spans="1:4">
      <c r="A578" s="21" t="s">
        <v>75</v>
      </c>
      <c r="B578" s="31">
        <v>42230</v>
      </c>
      <c r="C578" s="21">
        <v>92.936000000000007</v>
      </c>
      <c r="D578" s="33">
        <v>91.075999999999993</v>
      </c>
    </row>
    <row r="579" spans="1:4">
      <c r="A579" s="21" t="s">
        <v>75</v>
      </c>
      <c r="B579" s="31">
        <v>42268</v>
      </c>
      <c r="C579" s="21">
        <v>92.936000000000007</v>
      </c>
      <c r="D579" s="33">
        <v>90.325999999999993</v>
      </c>
    </row>
    <row r="580" spans="1:4">
      <c r="A580" s="21" t="s">
        <v>75</v>
      </c>
      <c r="B580" s="31">
        <v>42297</v>
      </c>
      <c r="C580" s="21">
        <v>92.936000000000007</v>
      </c>
      <c r="D580" s="33">
        <v>89.596000000000004</v>
      </c>
    </row>
    <row r="581" spans="1:4">
      <c r="A581" s="21" t="s">
        <v>75</v>
      </c>
      <c r="B581" s="31">
        <v>42324</v>
      </c>
      <c r="C581" s="21">
        <v>92.936000000000007</v>
      </c>
      <c r="D581" s="33">
        <v>88.936000000000007</v>
      </c>
    </row>
    <row r="582" spans="1:4">
      <c r="A582" s="21" t="s">
        <v>75</v>
      </c>
      <c r="B582" s="31">
        <v>42352</v>
      </c>
      <c r="C582" s="21">
        <v>92.936000000000007</v>
      </c>
      <c r="D582" s="33">
        <v>88.465999999999994</v>
      </c>
    </row>
    <row r="583" spans="1:4">
      <c r="A583" s="21" t="s">
        <v>75</v>
      </c>
      <c r="B583" s="31">
        <v>42395</v>
      </c>
      <c r="C583" s="21">
        <v>92.936000000000007</v>
      </c>
      <c r="D583" s="33">
        <v>88.066000000000003</v>
      </c>
    </row>
    <row r="584" spans="1:4">
      <c r="A584" s="21" t="s">
        <v>75</v>
      </c>
      <c r="B584" s="31">
        <v>42418</v>
      </c>
      <c r="C584" s="21">
        <v>92.936000000000007</v>
      </c>
      <c r="D584" s="33">
        <v>87.855999999999995</v>
      </c>
    </row>
    <row r="585" spans="1:4">
      <c r="A585" s="21" t="s">
        <v>75</v>
      </c>
      <c r="B585" s="31">
        <v>42452</v>
      </c>
      <c r="C585" s="21">
        <v>92.936000000000007</v>
      </c>
      <c r="D585" s="33">
        <v>87.706000000000003</v>
      </c>
    </row>
    <row r="586" spans="1:4">
      <c r="A586" s="21" t="s">
        <v>75</v>
      </c>
      <c r="B586" s="31">
        <v>42479</v>
      </c>
      <c r="C586" s="21">
        <v>92.936000000000007</v>
      </c>
      <c r="D586" s="33">
        <v>87.616</v>
      </c>
    </row>
    <row r="587" spans="1:4">
      <c r="A587" s="21" t="s">
        <v>75</v>
      </c>
      <c r="B587" s="31">
        <v>42508</v>
      </c>
      <c r="C587" s="21">
        <v>92.936000000000007</v>
      </c>
      <c r="D587" s="33">
        <v>88.046000000000006</v>
      </c>
    </row>
    <row r="588" spans="1:4">
      <c r="A588" s="21" t="s">
        <v>75</v>
      </c>
      <c r="B588" s="31">
        <v>42541</v>
      </c>
      <c r="C588" s="21">
        <v>92.936000000000007</v>
      </c>
      <c r="D588" s="33">
        <v>89.146000000000001</v>
      </c>
    </row>
    <row r="589" spans="1:4">
      <c r="A589" s="21" t="s">
        <v>75</v>
      </c>
      <c r="B589" s="31">
        <v>42573</v>
      </c>
      <c r="C589" s="21">
        <v>92.936000000000007</v>
      </c>
      <c r="D589" s="33">
        <v>90.936000000000007</v>
      </c>
    </row>
    <row r="590" spans="1:4">
      <c r="A590" s="21" t="s">
        <v>75</v>
      </c>
      <c r="B590" s="31">
        <v>42593</v>
      </c>
      <c r="C590" s="21">
        <v>92.936000000000007</v>
      </c>
      <c r="D590" s="33">
        <v>91.215999999999994</v>
      </c>
    </row>
    <row r="591" spans="1:4">
      <c r="A591" s="21" t="s">
        <v>75</v>
      </c>
      <c r="B591" s="31">
        <v>42643</v>
      </c>
      <c r="C591" s="21">
        <v>92.936000000000007</v>
      </c>
      <c r="D591" s="33">
        <v>90.335999999999999</v>
      </c>
    </row>
    <row r="592" spans="1:4">
      <c r="A592" s="21" t="s">
        <v>75</v>
      </c>
      <c r="B592" s="31">
        <v>42661</v>
      </c>
      <c r="C592" s="21">
        <v>92.936000000000007</v>
      </c>
      <c r="D592" s="33">
        <v>89.876000000000005</v>
      </c>
    </row>
    <row r="593" spans="1:4">
      <c r="A593" s="21" t="s">
        <v>75</v>
      </c>
      <c r="B593" s="31">
        <v>42697</v>
      </c>
      <c r="C593" s="21">
        <v>92.936000000000007</v>
      </c>
      <c r="D593" s="33">
        <v>89.116</v>
      </c>
    </row>
    <row r="594" spans="1:4">
      <c r="A594" s="21" t="s">
        <v>75</v>
      </c>
      <c r="B594" s="31">
        <v>42711</v>
      </c>
      <c r="C594" s="21">
        <v>92.936000000000007</v>
      </c>
      <c r="D594" s="33">
        <v>88.965999999999994</v>
      </c>
    </row>
    <row r="595" spans="1:4">
      <c r="A595" s="21" t="s">
        <v>75</v>
      </c>
      <c r="B595" s="31">
        <v>42761</v>
      </c>
      <c r="C595" s="21">
        <v>92.936000000000007</v>
      </c>
      <c r="D595" s="33">
        <v>88.316000000000003</v>
      </c>
    </row>
    <row r="596" spans="1:4">
      <c r="A596" s="21" t="s">
        <v>75</v>
      </c>
      <c r="B596" s="31">
        <v>42787</v>
      </c>
      <c r="C596" s="21">
        <v>92.936000000000007</v>
      </c>
      <c r="D596" s="33">
        <v>87.975999999999999</v>
      </c>
    </row>
    <row r="597" spans="1:4">
      <c r="A597" s="21" t="s">
        <v>75</v>
      </c>
      <c r="B597" s="31">
        <v>42816</v>
      </c>
      <c r="C597" s="21">
        <v>92.936000000000007</v>
      </c>
      <c r="D597" s="33">
        <v>87.796000000000006</v>
      </c>
    </row>
    <row r="598" spans="1:4">
      <c r="A598" s="21" t="s">
        <v>75</v>
      </c>
      <c r="B598" s="31">
        <v>42846</v>
      </c>
      <c r="C598" s="21">
        <v>92.936000000000007</v>
      </c>
      <c r="D598" s="33">
        <v>87.605999999999995</v>
      </c>
    </row>
    <row r="599" spans="1:4">
      <c r="A599" s="21" t="s">
        <v>75</v>
      </c>
      <c r="B599" s="31">
        <v>42871</v>
      </c>
      <c r="C599" s="21">
        <v>92.936000000000007</v>
      </c>
      <c r="D599" s="33">
        <v>87.766000000000005</v>
      </c>
    </row>
    <row r="600" spans="1:4">
      <c r="A600" s="21" t="s">
        <v>75</v>
      </c>
      <c r="B600" s="31">
        <v>42908</v>
      </c>
      <c r="C600" s="21">
        <v>92.936000000000007</v>
      </c>
      <c r="D600" s="33">
        <v>88.585999999999999</v>
      </c>
    </row>
    <row r="601" spans="1:4">
      <c r="A601" s="21" t="s">
        <v>75</v>
      </c>
      <c r="B601" s="31">
        <v>42935</v>
      </c>
      <c r="C601" s="21">
        <v>92.936000000000007</v>
      </c>
      <c r="D601" s="33">
        <v>90.176000000000002</v>
      </c>
    </row>
    <row r="602" spans="1:4">
      <c r="A602" s="21" t="s">
        <v>75</v>
      </c>
      <c r="B602" s="31">
        <v>42963</v>
      </c>
      <c r="C602" s="21">
        <v>92.936000000000007</v>
      </c>
      <c r="D602" s="33">
        <v>90.945999999999998</v>
      </c>
    </row>
    <row r="603" spans="1:4">
      <c r="A603" s="21" t="s">
        <v>75</v>
      </c>
      <c r="B603" s="31">
        <v>43004</v>
      </c>
      <c r="C603" s="21">
        <v>92.936000000000007</v>
      </c>
      <c r="D603" s="33">
        <v>90.316000000000003</v>
      </c>
    </row>
    <row r="604" spans="1:4">
      <c r="A604" s="21" t="s">
        <v>75</v>
      </c>
      <c r="B604" s="31">
        <v>43025</v>
      </c>
      <c r="C604" s="21">
        <v>92.936000000000007</v>
      </c>
      <c r="D604" s="33">
        <v>89.736000000000004</v>
      </c>
    </row>
    <row r="605" spans="1:4">
      <c r="A605" s="21" t="s">
        <v>75</v>
      </c>
      <c r="B605" s="31">
        <v>43054</v>
      </c>
      <c r="C605" s="21">
        <v>92.936000000000007</v>
      </c>
      <c r="D605" s="33">
        <v>88.885999999999996</v>
      </c>
    </row>
    <row r="606" spans="1:4">
      <c r="A606" s="21" t="s">
        <v>75</v>
      </c>
      <c r="B606" s="31">
        <v>43088</v>
      </c>
      <c r="C606" s="21">
        <v>92.936000000000007</v>
      </c>
      <c r="D606" s="33">
        <v>88.516000000000005</v>
      </c>
    </row>
    <row r="607" spans="1:4">
      <c r="A607" s="21" t="s">
        <v>75</v>
      </c>
      <c r="B607" s="31">
        <v>43118</v>
      </c>
      <c r="C607" s="21">
        <v>92.936000000000007</v>
      </c>
      <c r="D607" s="33">
        <v>88.075999999999993</v>
      </c>
    </row>
    <row r="608" spans="1:4">
      <c r="A608" s="21" t="s">
        <v>75</v>
      </c>
      <c r="B608" s="31">
        <v>43152</v>
      </c>
      <c r="C608" s="21">
        <v>92.936000000000007</v>
      </c>
      <c r="D608" s="33">
        <v>87.906000000000006</v>
      </c>
    </row>
    <row r="609" spans="1:4">
      <c r="A609" s="21" t="s">
        <v>75</v>
      </c>
      <c r="B609" s="31">
        <v>43188</v>
      </c>
      <c r="C609" s="21">
        <v>92.936000000000007</v>
      </c>
      <c r="D609" s="33">
        <v>87.745999999999995</v>
      </c>
    </row>
    <row r="610" spans="1:4">
      <c r="A610" s="21" t="s">
        <v>75</v>
      </c>
      <c r="B610" s="31">
        <v>43220</v>
      </c>
      <c r="C610" s="21">
        <v>92.936000000000007</v>
      </c>
      <c r="D610" s="33">
        <v>87.816000000000003</v>
      </c>
    </row>
    <row r="611" spans="1:4">
      <c r="A611" s="21" t="s">
        <v>75</v>
      </c>
      <c r="B611" s="31">
        <v>43248</v>
      </c>
      <c r="C611" s="21">
        <v>92.936000000000007</v>
      </c>
      <c r="D611" s="33">
        <v>88.096000000000004</v>
      </c>
    </row>
    <row r="612" spans="1:4">
      <c r="A612" s="21" t="s">
        <v>75</v>
      </c>
      <c r="B612" s="31">
        <v>43272</v>
      </c>
      <c r="C612" s="21">
        <v>92.936000000000007</v>
      </c>
      <c r="D612" s="33">
        <v>88.805999999999997</v>
      </c>
    </row>
    <row r="613" spans="1:4">
      <c r="A613" s="21" t="s">
        <v>75</v>
      </c>
      <c r="B613" s="31">
        <v>43304</v>
      </c>
      <c r="C613" s="21">
        <v>92.936000000000007</v>
      </c>
      <c r="D613" s="33">
        <v>90.846000000000004</v>
      </c>
    </row>
    <row r="614" spans="1:4">
      <c r="A614" s="21" t="s">
        <v>75</v>
      </c>
      <c r="B614" s="31">
        <v>43334</v>
      </c>
      <c r="C614" s="21">
        <v>92.936000000000007</v>
      </c>
      <c r="D614" s="33">
        <v>91.116</v>
      </c>
    </row>
    <row r="615" spans="1:4">
      <c r="A615" s="21" t="s">
        <v>75</v>
      </c>
      <c r="B615" s="31">
        <v>43368</v>
      </c>
      <c r="C615" s="21">
        <v>92.936000000000007</v>
      </c>
      <c r="D615" s="33">
        <v>90.275999999999996</v>
      </c>
    </row>
    <row r="616" spans="1:4">
      <c r="A616" s="21" t="s">
        <v>75</v>
      </c>
      <c r="B616" s="31">
        <v>43409</v>
      </c>
      <c r="C616" s="21">
        <v>92.936000000000007</v>
      </c>
      <c r="D616" s="33">
        <v>89.415999999999997</v>
      </c>
    </row>
    <row r="617" spans="1:4">
      <c r="A617" s="21" t="s">
        <v>75</v>
      </c>
      <c r="B617" s="31">
        <v>43438</v>
      </c>
      <c r="C617" s="21">
        <v>92.936000000000007</v>
      </c>
      <c r="D617" s="33">
        <v>89.055999999999997</v>
      </c>
    </row>
    <row r="618" spans="1:4">
      <c r="A618" s="21" t="s">
        <v>75</v>
      </c>
      <c r="B618" s="31">
        <v>43487</v>
      </c>
      <c r="C618" s="21">
        <v>92.936000000000007</v>
      </c>
      <c r="D618" s="33">
        <v>88.436000000000007</v>
      </c>
    </row>
    <row r="619" spans="1:4">
      <c r="A619" s="21" t="s">
        <v>75</v>
      </c>
      <c r="B619" s="31">
        <v>43515</v>
      </c>
      <c r="C619" s="21">
        <v>92.936000000000007</v>
      </c>
      <c r="D619" s="33">
        <v>88.135999999999996</v>
      </c>
    </row>
    <row r="620" spans="1:4">
      <c r="A620" s="21" t="s">
        <v>75</v>
      </c>
      <c r="B620" s="31">
        <v>43545</v>
      </c>
      <c r="C620" s="21">
        <v>92.936000000000007</v>
      </c>
      <c r="D620" s="33">
        <v>87.165999999999997</v>
      </c>
    </row>
    <row r="621" spans="1:4">
      <c r="A621" s="21" t="s">
        <v>75</v>
      </c>
      <c r="B621" s="31">
        <v>43607</v>
      </c>
      <c r="C621" s="21">
        <v>92.936000000000007</v>
      </c>
      <c r="D621" s="33">
        <v>87.715999999999994</v>
      </c>
    </row>
    <row r="622" spans="1:4">
      <c r="A622" s="21" t="s">
        <v>75</v>
      </c>
      <c r="B622" s="31">
        <v>43641</v>
      </c>
      <c r="C622" s="21">
        <v>92.936000000000007</v>
      </c>
      <c r="D622" s="33">
        <v>88.436000000000007</v>
      </c>
    </row>
    <row r="623" spans="1:4">
      <c r="A623" s="21" t="s">
        <v>75</v>
      </c>
      <c r="B623" s="31">
        <v>43670</v>
      </c>
      <c r="C623" s="21">
        <v>92.936000000000007</v>
      </c>
      <c r="D623" s="33">
        <v>89.555999999999997</v>
      </c>
    </row>
    <row r="624" spans="1:4">
      <c r="A624" s="21" t="s">
        <v>75</v>
      </c>
      <c r="B624" s="31">
        <v>43704</v>
      </c>
      <c r="C624" s="21">
        <v>92.936000000000007</v>
      </c>
      <c r="D624" s="33">
        <v>91.105999999999995</v>
      </c>
    </row>
    <row r="625" spans="1:4">
      <c r="A625" s="21" t="s">
        <v>75</v>
      </c>
      <c r="B625" s="31">
        <v>43727</v>
      </c>
      <c r="C625" s="21">
        <v>92.936000000000007</v>
      </c>
      <c r="D625" s="33">
        <v>90.555999999999997</v>
      </c>
    </row>
    <row r="626" spans="1:4">
      <c r="A626" s="21" t="s">
        <v>75</v>
      </c>
      <c r="B626" s="31">
        <v>43768</v>
      </c>
      <c r="C626" s="21">
        <v>92.936000000000007</v>
      </c>
      <c r="D626" s="33">
        <v>89.706000000000003</v>
      </c>
    </row>
    <row r="627" spans="1:4">
      <c r="A627" s="21" t="s">
        <v>75</v>
      </c>
      <c r="B627" s="31">
        <v>43796</v>
      </c>
      <c r="C627" s="21">
        <v>92.936000000000007</v>
      </c>
      <c r="D627" s="33">
        <v>89.506</v>
      </c>
    </row>
    <row r="628" spans="1:4">
      <c r="A628" s="21" t="s">
        <v>75</v>
      </c>
      <c r="B628" s="31">
        <v>43817</v>
      </c>
      <c r="C628" s="21">
        <v>92.936000000000007</v>
      </c>
      <c r="D628" s="33">
        <v>89.036000000000001</v>
      </c>
    </row>
    <row r="629" spans="1:4">
      <c r="A629" s="21" t="s">
        <v>81</v>
      </c>
      <c r="B629" s="31">
        <v>42138</v>
      </c>
      <c r="C629" s="21">
        <v>99.039000000000001</v>
      </c>
      <c r="D629" s="33">
        <v>93.608999999999995</v>
      </c>
    </row>
    <row r="630" spans="1:4">
      <c r="A630" s="21" t="s">
        <v>81</v>
      </c>
      <c r="B630" s="31">
        <v>42200</v>
      </c>
      <c r="C630" s="21">
        <v>99.039000000000001</v>
      </c>
      <c r="D630" s="33">
        <v>95.819000000000003</v>
      </c>
    </row>
    <row r="631" spans="1:4">
      <c r="A631" s="21" t="s">
        <v>81</v>
      </c>
      <c r="B631" s="31">
        <v>42324</v>
      </c>
      <c r="C631" s="21">
        <v>99.039000000000001</v>
      </c>
      <c r="D631" s="33">
        <v>93.769000000000005</v>
      </c>
    </row>
    <row r="632" spans="1:4">
      <c r="A632" s="21" t="s">
        <v>81</v>
      </c>
      <c r="B632" s="31">
        <v>42418</v>
      </c>
      <c r="C632" s="21">
        <v>99.039000000000001</v>
      </c>
      <c r="D632" s="33">
        <v>92.989000000000004</v>
      </c>
    </row>
    <row r="633" spans="1:4">
      <c r="A633" s="21" t="s">
        <v>81</v>
      </c>
      <c r="B633" s="31">
        <v>42452</v>
      </c>
      <c r="C633" s="21">
        <v>99.039000000000001</v>
      </c>
      <c r="D633" s="33">
        <v>92.948999999999998</v>
      </c>
    </row>
    <row r="634" spans="1:4">
      <c r="A634" s="21" t="s">
        <v>81</v>
      </c>
      <c r="B634" s="31">
        <v>42479</v>
      </c>
      <c r="C634" s="21">
        <v>99.039000000000001</v>
      </c>
      <c r="D634" s="33">
        <v>93.028999999999996</v>
      </c>
    </row>
    <row r="635" spans="1:4">
      <c r="A635" s="21" t="s">
        <v>81</v>
      </c>
      <c r="B635" s="31">
        <v>42508</v>
      </c>
      <c r="C635" s="21">
        <v>99.039000000000001</v>
      </c>
      <c r="D635" s="33">
        <v>93.338999999999999</v>
      </c>
    </row>
    <row r="636" spans="1:4">
      <c r="A636" s="21" t="s">
        <v>81</v>
      </c>
      <c r="B636" s="31">
        <v>42541</v>
      </c>
      <c r="C636" s="21">
        <v>99.039000000000001</v>
      </c>
      <c r="D636" s="33">
        <v>94.069000000000003</v>
      </c>
    </row>
    <row r="637" spans="1:4">
      <c r="A637" s="21" t="s">
        <v>81</v>
      </c>
      <c r="B637" s="31">
        <v>42573</v>
      </c>
      <c r="C637" s="21">
        <v>99.039000000000001</v>
      </c>
      <c r="D637" s="33">
        <v>95.478999999999999</v>
      </c>
    </row>
    <row r="638" spans="1:4">
      <c r="A638" s="21" t="s">
        <v>81</v>
      </c>
      <c r="B638" s="31">
        <v>42593</v>
      </c>
      <c r="C638" s="21">
        <v>99.039000000000001</v>
      </c>
      <c r="D638" s="33">
        <v>96.039000000000001</v>
      </c>
    </row>
    <row r="639" spans="1:4">
      <c r="A639" s="21" t="s">
        <v>81</v>
      </c>
      <c r="B639" s="31">
        <v>42643</v>
      </c>
      <c r="C639" s="21">
        <v>99.039000000000001</v>
      </c>
      <c r="D639" s="33">
        <v>95.019000000000005</v>
      </c>
    </row>
    <row r="640" spans="1:4">
      <c r="A640" s="21" t="s">
        <v>81</v>
      </c>
      <c r="B640" s="31">
        <v>42661</v>
      </c>
      <c r="C640" s="21">
        <v>99.039000000000001</v>
      </c>
      <c r="D640" s="33">
        <v>94.459000000000003</v>
      </c>
    </row>
    <row r="641" spans="1:4">
      <c r="A641" s="21" t="s">
        <v>81</v>
      </c>
      <c r="B641" s="31">
        <v>42697</v>
      </c>
      <c r="C641" s="21">
        <v>99.039000000000001</v>
      </c>
      <c r="D641" s="33">
        <v>93.819000000000003</v>
      </c>
    </row>
    <row r="642" spans="1:4">
      <c r="A642" s="21" t="s">
        <v>81</v>
      </c>
      <c r="B642" s="31">
        <v>42711</v>
      </c>
      <c r="C642" s="21">
        <v>99.039000000000001</v>
      </c>
      <c r="D642" s="33">
        <v>93.739000000000004</v>
      </c>
    </row>
    <row r="643" spans="1:4">
      <c r="A643" s="21" t="s">
        <v>81</v>
      </c>
      <c r="B643" s="31">
        <v>42761</v>
      </c>
      <c r="C643" s="21">
        <v>99.039000000000001</v>
      </c>
      <c r="D643" s="33">
        <v>93.319000000000003</v>
      </c>
    </row>
    <row r="644" spans="1:4">
      <c r="A644" s="21" t="s">
        <v>81</v>
      </c>
      <c r="B644" s="31">
        <v>42787</v>
      </c>
      <c r="C644" s="21">
        <v>99.039000000000001</v>
      </c>
      <c r="D644" s="33">
        <v>93.198999999999998</v>
      </c>
    </row>
    <row r="645" spans="1:4">
      <c r="A645" s="21" t="s">
        <v>81</v>
      </c>
      <c r="B645" s="31">
        <v>42816</v>
      </c>
      <c r="C645" s="21">
        <v>99.039000000000001</v>
      </c>
      <c r="D645" s="33">
        <v>93.028999999999996</v>
      </c>
    </row>
    <row r="646" spans="1:4">
      <c r="A646" s="21" t="s">
        <v>81</v>
      </c>
      <c r="B646" s="31">
        <v>42846</v>
      </c>
      <c r="C646" s="21">
        <v>99.039000000000001</v>
      </c>
      <c r="D646" s="33">
        <v>93.108999999999995</v>
      </c>
    </row>
    <row r="647" spans="1:4">
      <c r="A647" s="21" t="s">
        <v>81</v>
      </c>
      <c r="B647" s="31">
        <v>42871</v>
      </c>
      <c r="C647" s="21">
        <v>99.039000000000001</v>
      </c>
      <c r="D647" s="33">
        <v>93.338999999999999</v>
      </c>
    </row>
    <row r="648" spans="1:4">
      <c r="A648" s="21" t="s">
        <v>81</v>
      </c>
      <c r="B648" s="31">
        <v>42908</v>
      </c>
      <c r="C648" s="21">
        <v>99.039000000000001</v>
      </c>
      <c r="D648" s="33">
        <v>94.429000000000002</v>
      </c>
    </row>
    <row r="649" spans="1:4">
      <c r="A649" s="21" t="s">
        <v>81</v>
      </c>
      <c r="B649" s="31">
        <v>42935</v>
      </c>
      <c r="C649" s="21">
        <v>99.039000000000001</v>
      </c>
      <c r="D649" s="33">
        <v>95.679000000000002</v>
      </c>
    </row>
    <row r="650" spans="1:4">
      <c r="A650" s="21" t="s">
        <v>81</v>
      </c>
      <c r="B650" s="31">
        <v>42963</v>
      </c>
      <c r="C650" s="21">
        <v>99.039000000000001</v>
      </c>
      <c r="D650" s="33">
        <v>95.938999999999993</v>
      </c>
    </row>
    <row r="651" spans="1:4">
      <c r="A651" s="21" t="s">
        <v>81</v>
      </c>
      <c r="B651" s="31">
        <v>43004</v>
      </c>
      <c r="C651" s="21">
        <v>99.039000000000001</v>
      </c>
      <c r="D651" s="33">
        <v>94.959000000000003</v>
      </c>
    </row>
    <row r="652" spans="1:4">
      <c r="A652" s="21" t="s">
        <v>81</v>
      </c>
      <c r="B652" s="31">
        <v>43025</v>
      </c>
      <c r="C652" s="21">
        <v>99.039000000000001</v>
      </c>
      <c r="D652" s="33">
        <v>94.319000000000003</v>
      </c>
    </row>
    <row r="653" spans="1:4">
      <c r="A653" s="21" t="s">
        <v>81</v>
      </c>
      <c r="B653" s="31">
        <v>43054</v>
      </c>
      <c r="C653" s="21">
        <v>99.039000000000001</v>
      </c>
      <c r="D653" s="33">
        <v>93.858999999999995</v>
      </c>
    </row>
    <row r="654" spans="1:4">
      <c r="A654" s="21" t="s">
        <v>81</v>
      </c>
      <c r="B654" s="31">
        <v>43088</v>
      </c>
      <c r="C654" s="21">
        <v>99.039000000000001</v>
      </c>
      <c r="D654" s="33">
        <v>93.569000000000003</v>
      </c>
    </row>
    <row r="655" spans="1:4">
      <c r="A655" s="21" t="s">
        <v>81</v>
      </c>
      <c r="B655" s="31">
        <v>43118</v>
      </c>
      <c r="C655" s="21">
        <v>99.039000000000001</v>
      </c>
      <c r="D655" s="33">
        <v>93.338999999999999</v>
      </c>
    </row>
    <row r="656" spans="1:4">
      <c r="A656" s="21" t="s">
        <v>81</v>
      </c>
      <c r="B656" s="31">
        <v>43152</v>
      </c>
      <c r="C656" s="21">
        <v>99.039000000000001</v>
      </c>
      <c r="D656" s="33">
        <v>93.138999999999996</v>
      </c>
    </row>
    <row r="657" spans="1:4">
      <c r="A657" s="21" t="s">
        <v>81</v>
      </c>
      <c r="B657" s="31">
        <v>43188</v>
      </c>
      <c r="C657" s="21">
        <v>99.039000000000001</v>
      </c>
      <c r="D657" s="33">
        <v>93.058999999999997</v>
      </c>
    </row>
    <row r="658" spans="1:4">
      <c r="A658" s="21" t="s">
        <v>81</v>
      </c>
      <c r="B658" s="31">
        <v>43220</v>
      </c>
      <c r="C658" s="21">
        <v>99.039000000000001</v>
      </c>
      <c r="D658" s="33">
        <v>93.338999999999999</v>
      </c>
    </row>
    <row r="659" spans="1:4">
      <c r="A659" s="21" t="s">
        <v>81</v>
      </c>
      <c r="B659" s="31">
        <v>43248</v>
      </c>
      <c r="C659" s="21">
        <v>99.039000000000001</v>
      </c>
      <c r="D659" s="33">
        <v>93.558999999999997</v>
      </c>
    </row>
    <row r="660" spans="1:4">
      <c r="A660" s="21" t="s">
        <v>81</v>
      </c>
      <c r="B660" s="31">
        <v>43272</v>
      </c>
      <c r="C660" s="21">
        <v>99.039000000000001</v>
      </c>
      <c r="D660" s="33">
        <v>94.289000000000001</v>
      </c>
    </row>
    <row r="661" spans="1:4">
      <c r="A661" s="21" t="s">
        <v>81</v>
      </c>
      <c r="B661" s="31">
        <v>43304</v>
      </c>
      <c r="C661" s="21">
        <v>99.039000000000001</v>
      </c>
      <c r="D661" s="33">
        <v>95.909000000000006</v>
      </c>
    </row>
    <row r="662" spans="1:4">
      <c r="A662" s="21" t="s">
        <v>81</v>
      </c>
      <c r="B662" s="31">
        <v>43334</v>
      </c>
      <c r="C662" s="21">
        <v>99.039000000000001</v>
      </c>
      <c r="D662" s="33">
        <v>96.198999999999998</v>
      </c>
    </row>
    <row r="663" spans="1:4">
      <c r="A663" s="21" t="s">
        <v>81</v>
      </c>
      <c r="B663" s="31">
        <v>43368</v>
      </c>
      <c r="C663" s="21">
        <v>99.039000000000001</v>
      </c>
      <c r="D663" s="33">
        <v>94.948999999999998</v>
      </c>
    </row>
    <row r="664" spans="1:4">
      <c r="A664" s="21" t="s">
        <v>81</v>
      </c>
      <c r="B664" s="31">
        <v>43409</v>
      </c>
      <c r="C664" s="21">
        <v>99.039000000000001</v>
      </c>
      <c r="D664" s="33">
        <v>94.129000000000005</v>
      </c>
    </row>
    <row r="665" spans="1:4">
      <c r="A665" s="21" t="s">
        <v>81</v>
      </c>
      <c r="B665" s="31">
        <v>43438</v>
      </c>
      <c r="C665" s="21">
        <v>99.039000000000001</v>
      </c>
      <c r="D665" s="33">
        <v>93.909000000000006</v>
      </c>
    </row>
    <row r="666" spans="1:4">
      <c r="A666" s="21" t="s">
        <v>81</v>
      </c>
      <c r="B666" s="31">
        <v>43487</v>
      </c>
      <c r="C666" s="21">
        <v>99.039000000000001</v>
      </c>
      <c r="D666" s="33">
        <v>93.478999999999999</v>
      </c>
    </row>
    <row r="667" spans="1:4">
      <c r="A667" s="21" t="s">
        <v>81</v>
      </c>
      <c r="B667" s="31">
        <v>43515</v>
      </c>
      <c r="C667" s="21">
        <v>99.039000000000001</v>
      </c>
      <c r="D667" s="33">
        <v>93.289000000000001</v>
      </c>
    </row>
    <row r="668" spans="1:4">
      <c r="A668" s="21" t="s">
        <v>81</v>
      </c>
      <c r="B668" s="31">
        <v>43545</v>
      </c>
      <c r="C668" s="21">
        <v>99.039000000000001</v>
      </c>
      <c r="D668" s="33">
        <v>93.489000000000004</v>
      </c>
    </row>
    <row r="669" spans="1:4">
      <c r="A669" s="21" t="s">
        <v>81</v>
      </c>
      <c r="B669" s="31">
        <v>43607</v>
      </c>
      <c r="C669" s="21">
        <v>99.039000000000001</v>
      </c>
      <c r="D669" s="33">
        <v>93.119</v>
      </c>
    </row>
    <row r="670" spans="1:4">
      <c r="A670" s="21" t="s">
        <v>81</v>
      </c>
      <c r="B670" s="31">
        <v>43641</v>
      </c>
      <c r="C670" s="21">
        <v>99.039000000000001</v>
      </c>
      <c r="D670" s="33">
        <v>93.938999999999993</v>
      </c>
    </row>
    <row r="671" spans="1:4">
      <c r="A671" s="21" t="s">
        <v>81</v>
      </c>
      <c r="B671" s="31">
        <v>43670</v>
      </c>
      <c r="C671" s="21">
        <v>99.039000000000001</v>
      </c>
      <c r="D671" s="33">
        <v>95.558999999999997</v>
      </c>
    </row>
    <row r="672" spans="1:4">
      <c r="A672" s="21" t="s">
        <v>81</v>
      </c>
      <c r="B672" s="31">
        <v>43704</v>
      </c>
      <c r="C672" s="21">
        <v>99.039000000000001</v>
      </c>
      <c r="D672" s="33">
        <v>96.009</v>
      </c>
    </row>
    <row r="673" spans="1:4">
      <c r="A673" s="21" t="s">
        <v>81</v>
      </c>
      <c r="B673" s="31">
        <v>43727</v>
      </c>
      <c r="C673" s="21">
        <v>99.039000000000001</v>
      </c>
      <c r="D673" s="33">
        <v>95.239000000000004</v>
      </c>
    </row>
    <row r="674" spans="1:4">
      <c r="A674" s="21" t="s">
        <v>81</v>
      </c>
      <c r="B674" s="31">
        <v>43768</v>
      </c>
      <c r="C674" s="21">
        <v>99.039000000000001</v>
      </c>
      <c r="D674" s="33">
        <v>94.198999999999998</v>
      </c>
    </row>
    <row r="675" spans="1:4">
      <c r="A675" s="21" t="s">
        <v>81</v>
      </c>
      <c r="B675" s="31">
        <v>43796</v>
      </c>
      <c r="C675" s="21">
        <v>99.039000000000001</v>
      </c>
      <c r="D675" s="33">
        <v>94.069000000000003</v>
      </c>
    </row>
    <row r="676" spans="1:4">
      <c r="A676" s="21" t="s">
        <v>81</v>
      </c>
      <c r="B676" s="31">
        <v>43817</v>
      </c>
      <c r="C676" s="21">
        <v>99.039000000000001</v>
      </c>
      <c r="D676" s="33">
        <v>94.058999999999997</v>
      </c>
    </row>
    <row r="677" spans="1:4">
      <c r="A677" s="21" t="s">
        <v>84</v>
      </c>
      <c r="B677" s="31">
        <v>42138</v>
      </c>
      <c r="C677" s="21">
        <v>86.58</v>
      </c>
      <c r="D677" s="33">
        <v>80.3</v>
      </c>
    </row>
    <row r="678" spans="1:4">
      <c r="A678" s="21" t="s">
        <v>84</v>
      </c>
      <c r="B678" s="31">
        <v>42200</v>
      </c>
      <c r="C678" s="21">
        <v>86.58</v>
      </c>
      <c r="D678" s="33">
        <v>80.83</v>
      </c>
    </row>
    <row r="679" spans="1:4">
      <c r="A679" s="21" t="s">
        <v>84</v>
      </c>
      <c r="B679" s="31">
        <v>42324</v>
      </c>
      <c r="C679" s="21">
        <v>86.58</v>
      </c>
      <c r="D679" s="33">
        <v>80.290000000000006</v>
      </c>
    </row>
    <row r="680" spans="1:4">
      <c r="A680" s="21" t="s">
        <v>84</v>
      </c>
      <c r="B680" s="31">
        <v>42418</v>
      </c>
      <c r="C680" s="21">
        <v>86.58</v>
      </c>
      <c r="D680" s="33">
        <v>79.91</v>
      </c>
    </row>
    <row r="681" spans="1:4">
      <c r="A681" s="21" t="s">
        <v>84</v>
      </c>
      <c r="B681" s="31">
        <v>42452</v>
      </c>
      <c r="C681" s="21">
        <v>86.58</v>
      </c>
      <c r="D681" s="33">
        <v>79.92</v>
      </c>
    </row>
    <row r="682" spans="1:4">
      <c r="A682" s="21" t="s">
        <v>84</v>
      </c>
      <c r="B682" s="31">
        <v>42479</v>
      </c>
      <c r="C682" s="21">
        <v>86.58</v>
      </c>
      <c r="D682" s="33">
        <v>79.84</v>
      </c>
    </row>
    <row r="683" spans="1:4">
      <c r="A683" s="21" t="s">
        <v>84</v>
      </c>
      <c r="B683" s="31">
        <v>42508</v>
      </c>
      <c r="C683" s="21">
        <v>86.58</v>
      </c>
      <c r="D683" s="33">
        <v>80.03</v>
      </c>
    </row>
    <row r="684" spans="1:4">
      <c r="A684" s="21" t="s">
        <v>84</v>
      </c>
      <c r="B684" s="31">
        <v>42541</v>
      </c>
      <c r="C684" s="21">
        <v>86.58</v>
      </c>
      <c r="D684" s="33">
        <v>80.489999999999995</v>
      </c>
    </row>
    <row r="685" spans="1:4">
      <c r="A685" s="21" t="s">
        <v>84</v>
      </c>
      <c r="B685" s="31">
        <v>42573</v>
      </c>
      <c r="C685" s="21">
        <v>86.58</v>
      </c>
      <c r="D685" s="33">
        <v>80.94</v>
      </c>
    </row>
    <row r="686" spans="1:4">
      <c r="A686" s="21" t="s">
        <v>84</v>
      </c>
      <c r="B686" s="31">
        <v>42593</v>
      </c>
      <c r="C686" s="21">
        <v>86.58</v>
      </c>
      <c r="D686" s="33">
        <v>81.290000000000006</v>
      </c>
    </row>
    <row r="687" spans="1:4">
      <c r="A687" s="21" t="s">
        <v>84</v>
      </c>
      <c r="B687" s="31">
        <v>42634</v>
      </c>
      <c r="C687" s="21">
        <v>86.58</v>
      </c>
      <c r="D687" s="33">
        <v>81.19</v>
      </c>
    </row>
    <row r="688" spans="1:4">
      <c r="A688" s="21" t="s">
        <v>84</v>
      </c>
      <c r="B688" s="31">
        <v>42661</v>
      </c>
      <c r="C688" s="21">
        <v>86.58</v>
      </c>
      <c r="D688" s="33">
        <v>80.81</v>
      </c>
    </row>
    <row r="689" spans="1:4">
      <c r="A689" s="21" t="s">
        <v>84</v>
      </c>
      <c r="B689" s="31">
        <v>42697</v>
      </c>
      <c r="C689" s="21">
        <v>86.58</v>
      </c>
      <c r="D689" s="33">
        <v>80.45</v>
      </c>
    </row>
    <row r="690" spans="1:4">
      <c r="A690" s="21" t="s">
        <v>84</v>
      </c>
      <c r="B690" s="31">
        <v>42711</v>
      </c>
      <c r="C690" s="21">
        <v>86.58</v>
      </c>
      <c r="D690" s="33">
        <v>80.48</v>
      </c>
    </row>
    <row r="691" spans="1:4">
      <c r="A691" s="21" t="s">
        <v>84</v>
      </c>
      <c r="B691" s="31">
        <v>42761</v>
      </c>
      <c r="C691" s="21">
        <v>86.58</v>
      </c>
      <c r="D691" s="33">
        <v>80.150000000000006</v>
      </c>
    </row>
    <row r="692" spans="1:4">
      <c r="A692" s="21" t="s">
        <v>84</v>
      </c>
      <c r="B692" s="31">
        <v>42787</v>
      </c>
      <c r="C692" s="21">
        <v>86.58</v>
      </c>
      <c r="D692" s="33">
        <v>80.03</v>
      </c>
    </row>
    <row r="693" spans="1:4">
      <c r="A693" s="21" t="s">
        <v>84</v>
      </c>
      <c r="B693" s="31">
        <v>42816</v>
      </c>
      <c r="C693" s="21">
        <v>86.58</v>
      </c>
      <c r="D693" s="33">
        <v>79.8</v>
      </c>
    </row>
    <row r="694" spans="1:4">
      <c r="A694" s="21" t="s">
        <v>84</v>
      </c>
      <c r="B694" s="31">
        <v>42846</v>
      </c>
      <c r="C694" s="21">
        <v>86.58</v>
      </c>
      <c r="D694" s="33">
        <v>79.78</v>
      </c>
    </row>
    <row r="695" spans="1:4">
      <c r="A695" s="21" t="s">
        <v>84</v>
      </c>
      <c r="B695" s="31">
        <v>42871</v>
      </c>
      <c r="C695" s="21">
        <v>86.58</v>
      </c>
      <c r="D695" s="33">
        <v>79.8</v>
      </c>
    </row>
    <row r="696" spans="1:4">
      <c r="A696" s="21" t="s">
        <v>84</v>
      </c>
      <c r="B696" s="31">
        <v>42908</v>
      </c>
      <c r="C696" s="21">
        <v>86.58</v>
      </c>
      <c r="D696" s="33">
        <v>80.31</v>
      </c>
    </row>
    <row r="697" spans="1:4">
      <c r="A697" s="21" t="s">
        <v>84</v>
      </c>
      <c r="B697" s="31">
        <v>42935</v>
      </c>
      <c r="C697" s="21">
        <v>86.58</v>
      </c>
      <c r="D697" s="33">
        <v>80.84</v>
      </c>
    </row>
    <row r="698" spans="1:4">
      <c r="A698" s="21" t="s">
        <v>84</v>
      </c>
      <c r="B698" s="31">
        <v>42963</v>
      </c>
      <c r="C698" s="21">
        <v>86.58</v>
      </c>
      <c r="D698" s="33">
        <v>81.22</v>
      </c>
    </row>
    <row r="699" spans="1:4">
      <c r="A699" s="21" t="s">
        <v>84</v>
      </c>
      <c r="B699" s="31">
        <v>43004</v>
      </c>
      <c r="C699" s="21">
        <v>86.58</v>
      </c>
      <c r="D699" s="33">
        <v>81.08</v>
      </c>
    </row>
    <row r="700" spans="1:4">
      <c r="A700" s="21" t="s">
        <v>84</v>
      </c>
      <c r="B700" s="31">
        <v>43025</v>
      </c>
      <c r="C700" s="21">
        <v>86.58</v>
      </c>
      <c r="D700" s="33">
        <v>80.72</v>
      </c>
    </row>
    <row r="701" spans="1:4">
      <c r="A701" s="21" t="s">
        <v>84</v>
      </c>
      <c r="B701" s="31">
        <v>43054</v>
      </c>
      <c r="C701" s="21">
        <v>86.58</v>
      </c>
      <c r="D701" s="33">
        <v>80.400000000000006</v>
      </c>
    </row>
    <row r="702" spans="1:4">
      <c r="A702" s="21" t="s">
        <v>84</v>
      </c>
      <c r="B702" s="31">
        <v>43088</v>
      </c>
      <c r="C702" s="21">
        <v>86.58</v>
      </c>
      <c r="D702" s="33">
        <v>80.06</v>
      </c>
    </row>
    <row r="703" spans="1:4">
      <c r="A703" s="21" t="s">
        <v>84</v>
      </c>
      <c r="B703" s="31">
        <v>43118</v>
      </c>
      <c r="C703" s="21">
        <v>86.58</v>
      </c>
      <c r="D703" s="33">
        <v>80</v>
      </c>
    </row>
    <row r="704" spans="1:4">
      <c r="A704" s="21" t="s">
        <v>84</v>
      </c>
      <c r="B704" s="31">
        <v>43152</v>
      </c>
      <c r="C704" s="21">
        <v>86.58</v>
      </c>
      <c r="D704" s="33">
        <v>79.88</v>
      </c>
    </row>
    <row r="705" spans="1:4">
      <c r="A705" s="21" t="s">
        <v>84</v>
      </c>
      <c r="B705" s="31">
        <v>43188</v>
      </c>
      <c r="C705" s="21">
        <v>86.58</v>
      </c>
      <c r="D705" s="33">
        <v>79.83</v>
      </c>
    </row>
    <row r="706" spans="1:4">
      <c r="A706" s="21" t="s">
        <v>84</v>
      </c>
      <c r="B706" s="31">
        <v>43220</v>
      </c>
      <c r="C706" s="21">
        <v>86.58</v>
      </c>
      <c r="D706" s="33">
        <v>79.94</v>
      </c>
    </row>
    <row r="707" spans="1:4">
      <c r="A707" s="21" t="s">
        <v>84</v>
      </c>
      <c r="B707" s="31">
        <v>43248</v>
      </c>
      <c r="C707" s="21">
        <v>86.58</v>
      </c>
      <c r="D707" s="33">
        <v>80.06</v>
      </c>
    </row>
    <row r="708" spans="1:4">
      <c r="A708" s="21" t="s">
        <v>84</v>
      </c>
      <c r="B708" s="31">
        <v>43272</v>
      </c>
      <c r="C708" s="21">
        <v>86.58</v>
      </c>
      <c r="D708" s="33">
        <v>80.28</v>
      </c>
    </row>
    <row r="709" spans="1:4">
      <c r="A709" s="21" t="s">
        <v>84</v>
      </c>
      <c r="B709" s="31">
        <v>43304</v>
      </c>
      <c r="C709" s="21">
        <v>86.58</v>
      </c>
      <c r="D709" s="33">
        <v>80.86</v>
      </c>
    </row>
    <row r="710" spans="1:4">
      <c r="A710" s="21" t="s">
        <v>84</v>
      </c>
      <c r="B710" s="31">
        <v>43334</v>
      </c>
      <c r="C710" s="21">
        <v>86.58</v>
      </c>
      <c r="D710" s="33">
        <v>81.23</v>
      </c>
    </row>
    <row r="711" spans="1:4">
      <c r="A711" s="21" t="s">
        <v>84</v>
      </c>
      <c r="B711" s="31">
        <v>43368</v>
      </c>
      <c r="C711" s="21">
        <v>86.58</v>
      </c>
      <c r="D711" s="33">
        <v>81.010000000000005</v>
      </c>
    </row>
    <row r="712" spans="1:4">
      <c r="A712" s="21" t="s">
        <v>84</v>
      </c>
      <c r="B712" s="31">
        <v>43409</v>
      </c>
      <c r="C712" s="21">
        <v>86.58</v>
      </c>
      <c r="D712" s="33">
        <v>80.72</v>
      </c>
    </row>
    <row r="713" spans="1:4">
      <c r="A713" s="21" t="s">
        <v>84</v>
      </c>
      <c r="B713" s="31">
        <v>43438</v>
      </c>
      <c r="C713" s="21">
        <v>86.58</v>
      </c>
      <c r="D713" s="33">
        <v>80.430000000000007</v>
      </c>
    </row>
    <row r="714" spans="1:4">
      <c r="A714" s="21" t="s">
        <v>84</v>
      </c>
      <c r="B714" s="31">
        <v>43487</v>
      </c>
      <c r="C714" s="21">
        <v>86.58</v>
      </c>
      <c r="D714" s="33">
        <v>80.11</v>
      </c>
    </row>
    <row r="715" spans="1:4">
      <c r="A715" s="21" t="s">
        <v>84</v>
      </c>
      <c r="B715" s="31">
        <v>43515</v>
      </c>
      <c r="C715" s="21">
        <v>86.58</v>
      </c>
      <c r="D715" s="33">
        <v>79.87</v>
      </c>
    </row>
    <row r="716" spans="1:4">
      <c r="A716" s="21" t="s">
        <v>84</v>
      </c>
      <c r="B716" s="31">
        <v>43545</v>
      </c>
      <c r="C716" s="21">
        <v>86.58</v>
      </c>
      <c r="D716" s="33">
        <v>79.69</v>
      </c>
    </row>
    <row r="717" spans="1:4">
      <c r="A717" s="21" t="s">
        <v>84</v>
      </c>
      <c r="B717" s="31">
        <v>43607</v>
      </c>
      <c r="C717" s="21">
        <v>86.58</v>
      </c>
      <c r="D717" s="33">
        <v>79.48</v>
      </c>
    </row>
    <row r="718" spans="1:4">
      <c r="A718" s="21" t="s">
        <v>84</v>
      </c>
      <c r="B718" s="31">
        <v>43641</v>
      </c>
      <c r="C718" s="21">
        <v>86.58</v>
      </c>
      <c r="D718" s="33">
        <v>80.099999999999994</v>
      </c>
    </row>
    <row r="719" spans="1:4">
      <c r="A719" s="21" t="s">
        <v>84</v>
      </c>
      <c r="B719" s="31">
        <v>43670</v>
      </c>
      <c r="C719" s="21">
        <v>86.58</v>
      </c>
      <c r="D719" s="33">
        <v>80.58</v>
      </c>
    </row>
    <row r="720" spans="1:4">
      <c r="A720" s="21" t="s">
        <v>84</v>
      </c>
      <c r="B720" s="31">
        <v>43704</v>
      </c>
      <c r="C720" s="21">
        <v>86.58</v>
      </c>
      <c r="D720" s="33">
        <v>81.12</v>
      </c>
    </row>
    <row r="721" spans="1:4">
      <c r="A721" s="21" t="s">
        <v>84</v>
      </c>
      <c r="B721" s="31">
        <v>43727</v>
      </c>
      <c r="C721" s="21">
        <v>86.58</v>
      </c>
      <c r="D721" s="33">
        <v>81.040000000000006</v>
      </c>
    </row>
    <row r="722" spans="1:4">
      <c r="A722" s="21" t="s">
        <v>84</v>
      </c>
      <c r="B722" s="31">
        <v>43768</v>
      </c>
      <c r="C722" s="21">
        <v>86.58</v>
      </c>
      <c r="D722" s="33">
        <v>80.72</v>
      </c>
    </row>
    <row r="723" spans="1:4">
      <c r="A723" s="21" t="s">
        <v>84</v>
      </c>
      <c r="B723" s="31">
        <v>43796</v>
      </c>
      <c r="C723" s="21">
        <v>86.58</v>
      </c>
      <c r="D723" s="33">
        <v>80.91</v>
      </c>
    </row>
    <row r="724" spans="1:4">
      <c r="A724" s="21" t="s">
        <v>84</v>
      </c>
      <c r="B724" s="31">
        <v>43817</v>
      </c>
      <c r="C724" s="21">
        <v>86.58</v>
      </c>
      <c r="D724" s="33">
        <v>80.7</v>
      </c>
    </row>
    <row r="725" spans="1:4">
      <c r="A725" s="21" t="s">
        <v>90</v>
      </c>
      <c r="B725" s="31">
        <v>39840</v>
      </c>
      <c r="C725" s="21">
        <v>103.06</v>
      </c>
      <c r="D725" s="33">
        <v>98.16</v>
      </c>
    </row>
    <row r="726" spans="1:4">
      <c r="A726" s="21" t="s">
        <v>90</v>
      </c>
      <c r="B726" s="31">
        <v>39869</v>
      </c>
      <c r="C726" s="21">
        <v>103.06</v>
      </c>
      <c r="D726" s="33">
        <v>98.16</v>
      </c>
    </row>
    <row r="727" spans="1:4">
      <c r="A727" s="21" t="s">
        <v>90</v>
      </c>
      <c r="B727" s="31">
        <v>39896</v>
      </c>
      <c r="C727" s="21">
        <v>103.06</v>
      </c>
      <c r="D727" s="33">
        <v>97.85</v>
      </c>
    </row>
    <row r="728" spans="1:4">
      <c r="A728" s="21" t="s">
        <v>90</v>
      </c>
      <c r="B728" s="31">
        <v>39930</v>
      </c>
      <c r="C728" s="21">
        <v>103.06</v>
      </c>
      <c r="D728" s="33">
        <v>97.8</v>
      </c>
    </row>
    <row r="729" spans="1:4">
      <c r="A729" s="21" t="s">
        <v>90</v>
      </c>
      <c r="B729" s="31">
        <v>39960</v>
      </c>
      <c r="C729" s="21">
        <v>103.06</v>
      </c>
      <c r="D729" s="33">
        <v>97.96</v>
      </c>
    </row>
    <row r="730" spans="1:4">
      <c r="A730" s="21" t="s">
        <v>90</v>
      </c>
      <c r="B730" s="31">
        <v>39989</v>
      </c>
      <c r="C730" s="21">
        <v>103.06</v>
      </c>
      <c r="D730" s="33">
        <v>98.8</v>
      </c>
    </row>
    <row r="731" spans="1:4">
      <c r="A731" s="21" t="s">
        <v>90</v>
      </c>
      <c r="B731" s="31">
        <v>40023</v>
      </c>
      <c r="C731" s="21">
        <v>103.06</v>
      </c>
      <c r="D731" s="33">
        <v>99.26</v>
      </c>
    </row>
    <row r="732" spans="1:4">
      <c r="A732" s="21" t="s">
        <v>90</v>
      </c>
      <c r="B732" s="31">
        <v>40050</v>
      </c>
      <c r="C732" s="21">
        <v>103.06</v>
      </c>
      <c r="D732" s="33">
        <v>99.48</v>
      </c>
    </row>
    <row r="733" spans="1:4">
      <c r="A733" s="21" t="s">
        <v>90</v>
      </c>
      <c r="B733" s="31">
        <v>40085</v>
      </c>
      <c r="C733" s="21">
        <v>103.06</v>
      </c>
      <c r="D733" s="33">
        <v>99.01</v>
      </c>
    </row>
    <row r="734" spans="1:4">
      <c r="A734" s="21" t="s">
        <v>90</v>
      </c>
      <c r="B734" s="31">
        <v>40115</v>
      </c>
      <c r="C734" s="21">
        <v>103.06</v>
      </c>
      <c r="D734" s="33">
        <v>98.55</v>
      </c>
    </row>
    <row r="735" spans="1:4">
      <c r="A735" s="21" t="s">
        <v>90</v>
      </c>
      <c r="B735" s="31">
        <v>40140</v>
      </c>
      <c r="C735" s="21">
        <v>103.06</v>
      </c>
      <c r="D735" s="33">
        <v>98.36</v>
      </c>
    </row>
    <row r="736" spans="1:4">
      <c r="A736" s="21" t="s">
        <v>90</v>
      </c>
      <c r="B736" s="31">
        <v>40176</v>
      </c>
      <c r="C736" s="21">
        <v>103.06</v>
      </c>
      <c r="D736" s="33">
        <v>97.93</v>
      </c>
    </row>
    <row r="737" spans="1:4">
      <c r="A737" s="21" t="s">
        <v>90</v>
      </c>
      <c r="B737" s="31">
        <v>40206</v>
      </c>
      <c r="C737" s="21">
        <v>103.06</v>
      </c>
      <c r="D737" s="33">
        <v>97.73</v>
      </c>
    </row>
    <row r="738" spans="1:4">
      <c r="A738" s="21" t="s">
        <v>90</v>
      </c>
      <c r="B738" s="31">
        <v>40235</v>
      </c>
      <c r="C738" s="21">
        <v>103.06</v>
      </c>
      <c r="D738" s="33">
        <v>97.8</v>
      </c>
    </row>
    <row r="739" spans="1:4">
      <c r="A739" s="21" t="s">
        <v>90</v>
      </c>
      <c r="B739" s="31">
        <v>40260</v>
      </c>
      <c r="C739" s="21">
        <v>103.06</v>
      </c>
      <c r="D739" s="33">
        <v>97.66</v>
      </c>
    </row>
    <row r="740" spans="1:4">
      <c r="A740" s="21" t="s">
        <v>90</v>
      </c>
      <c r="B740" s="31">
        <v>40288</v>
      </c>
      <c r="C740" s="21">
        <v>103.06</v>
      </c>
      <c r="D740" s="33">
        <v>97.41</v>
      </c>
    </row>
    <row r="741" spans="1:4">
      <c r="A741" s="21" t="s">
        <v>90</v>
      </c>
      <c r="B741" s="31">
        <v>40326</v>
      </c>
      <c r="C741" s="21">
        <v>103.06</v>
      </c>
      <c r="D741" s="33">
        <v>97.61</v>
      </c>
    </row>
    <row r="742" spans="1:4">
      <c r="A742" s="21" t="s">
        <v>90</v>
      </c>
      <c r="B742" s="31">
        <v>40352</v>
      </c>
      <c r="C742" s="21">
        <v>103.06</v>
      </c>
      <c r="D742" s="33">
        <v>98.25</v>
      </c>
    </row>
    <row r="743" spans="1:4">
      <c r="A743" s="21" t="s">
        <v>90</v>
      </c>
      <c r="B743" s="31">
        <v>40386</v>
      </c>
      <c r="C743" s="21">
        <v>103.06</v>
      </c>
      <c r="D743" s="33">
        <v>98.96</v>
      </c>
    </row>
    <row r="744" spans="1:4">
      <c r="A744" s="21" t="s">
        <v>90</v>
      </c>
      <c r="B744" s="31">
        <v>40416</v>
      </c>
      <c r="C744" s="21">
        <v>103.06</v>
      </c>
      <c r="D744" s="33">
        <v>99.06</v>
      </c>
    </row>
    <row r="745" spans="1:4">
      <c r="A745" s="21" t="s">
        <v>90</v>
      </c>
      <c r="B745" s="31">
        <v>40443</v>
      </c>
      <c r="C745" s="21">
        <v>103.06</v>
      </c>
      <c r="D745" s="33">
        <v>99.02</v>
      </c>
    </row>
    <row r="746" spans="1:4">
      <c r="A746" s="21" t="s">
        <v>90</v>
      </c>
      <c r="B746" s="31">
        <v>40478</v>
      </c>
      <c r="C746" s="21">
        <v>103.06</v>
      </c>
      <c r="D746" s="33">
        <v>98.66</v>
      </c>
    </row>
    <row r="747" spans="1:4">
      <c r="A747" s="21" t="s">
        <v>90</v>
      </c>
      <c r="B747" s="31">
        <v>40498</v>
      </c>
      <c r="C747" s="21">
        <v>103.06</v>
      </c>
      <c r="D747" s="33">
        <v>98.52</v>
      </c>
    </row>
    <row r="748" spans="1:4">
      <c r="A748" s="21" t="s">
        <v>90</v>
      </c>
      <c r="B748" s="31">
        <v>40532</v>
      </c>
      <c r="C748" s="21">
        <v>103.06</v>
      </c>
      <c r="D748" s="33">
        <v>98.21</v>
      </c>
    </row>
    <row r="749" spans="1:4">
      <c r="A749" s="21" t="s">
        <v>90</v>
      </c>
      <c r="B749" s="31">
        <v>40563</v>
      </c>
      <c r="C749" s="21">
        <v>103.06</v>
      </c>
      <c r="D749" s="33">
        <v>98.11</v>
      </c>
    </row>
    <row r="750" spans="1:4">
      <c r="A750" s="21" t="s">
        <v>90</v>
      </c>
      <c r="B750" s="31">
        <v>40584</v>
      </c>
      <c r="C750" s="21">
        <v>103.06</v>
      </c>
      <c r="D750" s="33">
        <v>97.96</v>
      </c>
    </row>
    <row r="751" spans="1:4">
      <c r="A751" s="21" t="s">
        <v>90</v>
      </c>
      <c r="B751" s="31">
        <v>40618</v>
      </c>
      <c r="C751" s="21">
        <v>103.06</v>
      </c>
      <c r="D751" s="33">
        <v>97.66</v>
      </c>
    </row>
    <row r="752" spans="1:4">
      <c r="A752" s="21" t="s">
        <v>90</v>
      </c>
      <c r="B752" s="31">
        <v>40646</v>
      </c>
      <c r="C752" s="21">
        <v>103.06</v>
      </c>
      <c r="D752" s="33">
        <v>97.66</v>
      </c>
    </row>
    <row r="753" spans="1:4">
      <c r="A753" s="21" t="s">
        <v>90</v>
      </c>
      <c r="B753" s="31">
        <v>40674</v>
      </c>
      <c r="C753" s="21">
        <v>103.06</v>
      </c>
      <c r="D753" s="33">
        <v>97.81</v>
      </c>
    </row>
    <row r="754" spans="1:4">
      <c r="A754" s="21" t="s">
        <v>90</v>
      </c>
      <c r="B754" s="31">
        <v>40717</v>
      </c>
      <c r="C754" s="21">
        <v>103.06</v>
      </c>
      <c r="D754" s="33">
        <v>99.56</v>
      </c>
    </row>
    <row r="755" spans="1:4">
      <c r="A755" s="21" t="s">
        <v>90</v>
      </c>
      <c r="B755" s="31">
        <v>40744</v>
      </c>
      <c r="C755" s="21">
        <v>103.06</v>
      </c>
      <c r="D755" s="33">
        <v>99.07</v>
      </c>
    </row>
    <row r="756" spans="1:4">
      <c r="A756" s="21" t="s">
        <v>90</v>
      </c>
      <c r="B756" s="31">
        <v>40766</v>
      </c>
      <c r="C756" s="21">
        <v>103.06</v>
      </c>
      <c r="D756" s="33">
        <v>99.16</v>
      </c>
    </row>
    <row r="757" spans="1:4">
      <c r="A757" s="21" t="s">
        <v>90</v>
      </c>
      <c r="B757" s="31">
        <v>40814</v>
      </c>
      <c r="C757" s="21">
        <v>103.06</v>
      </c>
      <c r="D757" s="33">
        <v>99</v>
      </c>
    </row>
    <row r="758" spans="1:4">
      <c r="A758" s="21" t="s">
        <v>90</v>
      </c>
      <c r="B758" s="31">
        <v>40844</v>
      </c>
      <c r="C758" s="21">
        <v>103.06</v>
      </c>
      <c r="D758" s="33">
        <v>98.51</v>
      </c>
    </row>
    <row r="759" spans="1:4">
      <c r="A759" s="21" t="s">
        <v>90</v>
      </c>
      <c r="B759" s="31">
        <v>40877</v>
      </c>
      <c r="C759" s="21">
        <v>103.06</v>
      </c>
      <c r="D759" s="33">
        <v>98.16</v>
      </c>
    </row>
    <row r="760" spans="1:4">
      <c r="A760" s="21" t="s">
        <v>90</v>
      </c>
      <c r="B760" s="31">
        <v>40891</v>
      </c>
      <c r="C760" s="21">
        <v>103.06</v>
      </c>
      <c r="D760" s="33">
        <v>97.91</v>
      </c>
    </row>
    <row r="761" spans="1:4">
      <c r="A761" s="21" t="s">
        <v>90</v>
      </c>
      <c r="B761" s="31">
        <v>40928</v>
      </c>
      <c r="C761" s="21">
        <v>103.06</v>
      </c>
      <c r="D761" s="33">
        <v>97.86</v>
      </c>
    </row>
    <row r="762" spans="1:4">
      <c r="A762" s="21" t="s">
        <v>90</v>
      </c>
      <c r="B762" s="31">
        <v>40956</v>
      </c>
      <c r="C762" s="21">
        <v>103.06</v>
      </c>
      <c r="D762" s="33">
        <v>97.76</v>
      </c>
    </row>
    <row r="763" spans="1:4">
      <c r="A763" s="21" t="s">
        <v>90</v>
      </c>
      <c r="B763" s="31">
        <v>40973</v>
      </c>
      <c r="C763" s="21">
        <v>103.06</v>
      </c>
      <c r="D763" s="33">
        <v>97.56</v>
      </c>
    </row>
    <row r="764" spans="1:4">
      <c r="A764" s="21" t="s">
        <v>90</v>
      </c>
      <c r="B764" s="31">
        <v>41012</v>
      </c>
      <c r="C764" s="21">
        <v>103.06</v>
      </c>
      <c r="D764" s="33">
        <v>97.26</v>
      </c>
    </row>
    <row r="765" spans="1:4">
      <c r="A765" s="21" t="s">
        <v>90</v>
      </c>
      <c r="B765" s="31">
        <v>41037</v>
      </c>
      <c r="C765" s="21">
        <v>103.06</v>
      </c>
      <c r="D765" s="33">
        <v>97.16</v>
      </c>
    </row>
    <row r="766" spans="1:4">
      <c r="A766" s="21" t="s">
        <v>90</v>
      </c>
      <c r="B766" s="31">
        <v>41068</v>
      </c>
      <c r="C766" s="21">
        <v>103.06</v>
      </c>
      <c r="D766" s="33">
        <v>97.56</v>
      </c>
    </row>
    <row r="767" spans="1:4">
      <c r="A767" s="21" t="s">
        <v>90</v>
      </c>
      <c r="B767" s="31">
        <v>41096</v>
      </c>
      <c r="C767" s="21">
        <v>103.06</v>
      </c>
      <c r="D767" s="33">
        <v>98.41</v>
      </c>
    </row>
    <row r="768" spans="1:4">
      <c r="A768" s="21" t="s">
        <v>90</v>
      </c>
      <c r="B768" s="31">
        <v>41130</v>
      </c>
      <c r="C768" s="21">
        <v>103.06</v>
      </c>
      <c r="D768" s="33">
        <v>98.99</v>
      </c>
    </row>
    <row r="769" spans="1:4">
      <c r="A769" s="21" t="s">
        <v>90</v>
      </c>
      <c r="B769" s="31">
        <v>41164</v>
      </c>
      <c r="C769" s="21">
        <v>103.06</v>
      </c>
      <c r="D769" s="33">
        <v>98.89</v>
      </c>
    </row>
    <row r="770" spans="1:4">
      <c r="A770" s="21" t="s">
        <v>90</v>
      </c>
      <c r="B770" s="31">
        <v>41213</v>
      </c>
      <c r="C770" s="21">
        <v>103.06</v>
      </c>
      <c r="D770" s="33">
        <v>98.43</v>
      </c>
    </row>
    <row r="771" spans="1:4">
      <c r="A771" s="21" t="s">
        <v>90</v>
      </c>
      <c r="B771" s="31">
        <v>41241</v>
      </c>
      <c r="C771" s="21">
        <v>103.06</v>
      </c>
      <c r="D771" s="33">
        <v>98.08</v>
      </c>
    </row>
    <row r="772" spans="1:4">
      <c r="A772" s="21" t="s">
        <v>90</v>
      </c>
      <c r="B772" s="31">
        <v>41264</v>
      </c>
      <c r="C772" s="21">
        <v>103.06</v>
      </c>
      <c r="D772" s="33">
        <v>97.81</v>
      </c>
    </row>
    <row r="773" spans="1:4">
      <c r="A773" s="21" t="s">
        <v>90</v>
      </c>
      <c r="B773" s="31">
        <v>41290</v>
      </c>
      <c r="C773" s="21">
        <v>103.06</v>
      </c>
      <c r="D773" s="33">
        <v>97.61</v>
      </c>
    </row>
    <row r="774" spans="1:4">
      <c r="A774" s="21" t="s">
        <v>90</v>
      </c>
      <c r="B774" s="31">
        <v>41318</v>
      </c>
      <c r="C774" s="21">
        <v>103.06</v>
      </c>
      <c r="D774" s="33">
        <v>97.36</v>
      </c>
    </row>
    <row r="775" spans="1:4">
      <c r="A775" s="21" t="s">
        <v>90</v>
      </c>
      <c r="B775" s="31">
        <v>41347</v>
      </c>
      <c r="C775" s="21">
        <v>103.06</v>
      </c>
      <c r="D775" s="33">
        <v>97.17</v>
      </c>
    </row>
    <row r="776" spans="1:4">
      <c r="A776" s="21" t="s">
        <v>90</v>
      </c>
      <c r="B776" s="31">
        <v>41386</v>
      </c>
      <c r="C776" s="21">
        <v>103.06</v>
      </c>
      <c r="D776" s="33">
        <v>97.16</v>
      </c>
    </row>
    <row r="777" spans="1:4">
      <c r="A777" s="21" t="s">
        <v>90</v>
      </c>
      <c r="B777" s="31">
        <v>41407</v>
      </c>
      <c r="C777" s="21">
        <v>103.06</v>
      </c>
      <c r="D777" s="33">
        <v>97.06</v>
      </c>
    </row>
    <row r="778" spans="1:4">
      <c r="A778" s="21" t="s">
        <v>90</v>
      </c>
      <c r="B778" s="31">
        <v>41431</v>
      </c>
      <c r="C778" s="21">
        <v>103.06</v>
      </c>
      <c r="D778" s="33">
        <v>98.02</v>
      </c>
    </row>
    <row r="779" spans="1:4">
      <c r="A779" s="21" t="s">
        <v>90</v>
      </c>
      <c r="B779" s="31">
        <v>41470</v>
      </c>
      <c r="C779" s="21">
        <v>103.06</v>
      </c>
      <c r="D779" s="33">
        <v>97.81</v>
      </c>
    </row>
    <row r="780" spans="1:4">
      <c r="A780" s="21" t="s">
        <v>90</v>
      </c>
      <c r="B780" s="31">
        <v>41492</v>
      </c>
      <c r="C780" s="21">
        <v>103.06</v>
      </c>
      <c r="D780" s="33">
        <v>98.87</v>
      </c>
    </row>
    <row r="781" spans="1:4">
      <c r="A781" s="21" t="s">
        <v>90</v>
      </c>
      <c r="B781" s="31">
        <v>41543</v>
      </c>
      <c r="C781" s="21">
        <v>103.06</v>
      </c>
      <c r="D781" s="33">
        <v>98.66</v>
      </c>
    </row>
    <row r="782" spans="1:4">
      <c r="A782" s="21" t="s">
        <v>90</v>
      </c>
      <c r="B782" s="31">
        <v>41562</v>
      </c>
      <c r="C782" s="21">
        <v>103.06</v>
      </c>
      <c r="D782" s="33">
        <v>98.44</v>
      </c>
    </row>
    <row r="783" spans="1:4">
      <c r="A783" s="21" t="s">
        <v>90</v>
      </c>
      <c r="B783" s="31">
        <v>41590</v>
      </c>
      <c r="C783" s="21">
        <v>103.06</v>
      </c>
      <c r="D783" s="33">
        <v>97.66</v>
      </c>
    </row>
    <row r="784" spans="1:4">
      <c r="A784" s="21" t="s">
        <v>90</v>
      </c>
      <c r="B784" s="31">
        <v>41611</v>
      </c>
      <c r="C784" s="21">
        <v>103.06</v>
      </c>
      <c r="D784" s="33">
        <v>97.88</v>
      </c>
    </row>
    <row r="785" spans="1:4">
      <c r="A785" s="21" t="s">
        <v>90</v>
      </c>
      <c r="B785" s="31">
        <v>41653</v>
      </c>
      <c r="C785" s="21">
        <v>103.06</v>
      </c>
      <c r="D785" s="33">
        <v>97.65</v>
      </c>
    </row>
    <row r="786" spans="1:4">
      <c r="A786" s="21" t="s">
        <v>90</v>
      </c>
      <c r="B786" s="31">
        <v>41689</v>
      </c>
      <c r="C786" s="21">
        <v>103.06</v>
      </c>
      <c r="D786" s="33">
        <v>97.68</v>
      </c>
    </row>
    <row r="787" spans="1:4">
      <c r="A787" s="21" t="s">
        <v>90</v>
      </c>
      <c r="B787" s="31">
        <v>41704</v>
      </c>
      <c r="C787" s="21">
        <v>103.06</v>
      </c>
      <c r="D787" s="33">
        <v>97.83</v>
      </c>
    </row>
    <row r="788" spans="1:4">
      <c r="A788" t="s">
        <v>90</v>
      </c>
      <c r="B788" s="27">
        <v>41731</v>
      </c>
      <c r="C788">
        <v>103.06</v>
      </c>
      <c r="D788" s="34">
        <v>97.66</v>
      </c>
    </row>
    <row r="789" spans="1:4">
      <c r="A789" t="s">
        <v>90</v>
      </c>
      <c r="B789" s="27">
        <v>41774</v>
      </c>
      <c r="C789">
        <v>103.06</v>
      </c>
      <c r="D789" s="34">
        <v>97.51</v>
      </c>
    </row>
    <row r="790" spans="1:4">
      <c r="A790" t="s">
        <v>90</v>
      </c>
      <c r="B790" s="27">
        <v>41802</v>
      </c>
      <c r="C790">
        <v>103.06</v>
      </c>
      <c r="D790" s="34">
        <v>98.4</v>
      </c>
    </row>
    <row r="791" spans="1:4">
      <c r="A791" t="s">
        <v>90</v>
      </c>
      <c r="B791" s="27">
        <v>41829</v>
      </c>
      <c r="C791">
        <v>103.06</v>
      </c>
      <c r="D791" s="34">
        <v>98.9</v>
      </c>
    </row>
    <row r="792" spans="1:4">
      <c r="A792" t="s">
        <v>90</v>
      </c>
      <c r="B792" s="27">
        <v>41864</v>
      </c>
      <c r="C792">
        <v>103.06</v>
      </c>
      <c r="D792" s="34">
        <v>99.09</v>
      </c>
    </row>
    <row r="793" spans="1:4">
      <c r="A793" t="s">
        <v>90</v>
      </c>
      <c r="B793" s="27">
        <v>41891</v>
      </c>
      <c r="C793">
        <v>103.06</v>
      </c>
      <c r="D793" s="34">
        <v>99.02</v>
      </c>
    </row>
    <row r="794" spans="1:4">
      <c r="A794" t="s">
        <v>90</v>
      </c>
      <c r="B794" s="27">
        <v>41919</v>
      </c>
      <c r="C794">
        <v>103.06</v>
      </c>
      <c r="D794" s="34">
        <v>98.78</v>
      </c>
    </row>
    <row r="795" spans="1:4">
      <c r="A795" t="s">
        <v>90</v>
      </c>
      <c r="B795" s="27">
        <v>41955</v>
      </c>
      <c r="C795">
        <v>103.06</v>
      </c>
      <c r="D795" s="34">
        <v>98.25</v>
      </c>
    </row>
    <row r="796" spans="1:4">
      <c r="A796" t="s">
        <v>90</v>
      </c>
      <c r="B796" s="27">
        <v>41983</v>
      </c>
      <c r="C796">
        <v>103.06</v>
      </c>
      <c r="D796" s="34">
        <v>98.16</v>
      </c>
    </row>
    <row r="797" spans="1:4">
      <c r="A797" t="s">
        <v>90</v>
      </c>
      <c r="B797" s="27">
        <v>42032</v>
      </c>
      <c r="C797">
        <v>103.06</v>
      </c>
      <c r="D797" s="34">
        <v>97.72</v>
      </c>
    </row>
    <row r="798" spans="1:4">
      <c r="A798" t="s">
        <v>90</v>
      </c>
      <c r="B798" s="27">
        <v>42061</v>
      </c>
      <c r="C798">
        <v>103.06</v>
      </c>
      <c r="D798" s="34">
        <v>97.64</v>
      </c>
    </row>
    <row r="799" spans="1:4">
      <c r="A799" t="s">
        <v>90</v>
      </c>
      <c r="B799" s="27">
        <v>42089</v>
      </c>
      <c r="C799">
        <v>103.06</v>
      </c>
      <c r="D799" s="34">
        <v>97.42</v>
      </c>
    </row>
    <row r="800" spans="1:4">
      <c r="A800" t="s">
        <v>90</v>
      </c>
      <c r="B800" s="27">
        <v>42116</v>
      </c>
      <c r="C800">
        <v>103.06</v>
      </c>
      <c r="D800" s="34">
        <v>97.22</v>
      </c>
    </row>
    <row r="801" spans="1:4">
      <c r="A801" t="s">
        <v>90</v>
      </c>
      <c r="B801" s="27">
        <v>42143</v>
      </c>
      <c r="C801">
        <v>103.06</v>
      </c>
      <c r="D801" s="34">
        <v>97.16</v>
      </c>
    </row>
    <row r="802" spans="1:4">
      <c r="A802" t="s">
        <v>90</v>
      </c>
      <c r="B802" s="27">
        <v>42178</v>
      </c>
      <c r="C802">
        <v>103.06</v>
      </c>
      <c r="D802" s="34">
        <v>98.24</v>
      </c>
    </row>
    <row r="803" spans="1:4">
      <c r="A803" t="s">
        <v>90</v>
      </c>
      <c r="B803" s="27">
        <v>42206</v>
      </c>
      <c r="C803">
        <v>103.06</v>
      </c>
      <c r="D803" s="34">
        <v>98.56</v>
      </c>
    </row>
    <row r="804" spans="1:4">
      <c r="A804" t="s">
        <v>90</v>
      </c>
      <c r="B804" s="27">
        <v>42237</v>
      </c>
      <c r="C804">
        <v>103.06</v>
      </c>
      <c r="D804" s="34">
        <v>98.26</v>
      </c>
    </row>
    <row r="805" spans="1:4">
      <c r="A805" t="s">
        <v>90</v>
      </c>
      <c r="B805" s="27">
        <v>42269</v>
      </c>
      <c r="C805">
        <v>103.06</v>
      </c>
      <c r="D805" s="34">
        <v>98.49</v>
      </c>
    </row>
    <row r="806" spans="1:4">
      <c r="A806" t="s">
        <v>90</v>
      </c>
      <c r="B806" s="27">
        <v>42296</v>
      </c>
      <c r="C806">
        <v>103.06</v>
      </c>
      <c r="D806" s="34">
        <v>98.3</v>
      </c>
    </row>
    <row r="807" spans="1:4">
      <c r="A807" t="s">
        <v>90</v>
      </c>
      <c r="B807" s="27">
        <v>42327</v>
      </c>
      <c r="C807">
        <v>103.06</v>
      </c>
      <c r="D807" s="34">
        <v>97.94</v>
      </c>
    </row>
    <row r="808" spans="1:4">
      <c r="A808" t="s">
        <v>90</v>
      </c>
      <c r="B808" s="27">
        <v>42349</v>
      </c>
      <c r="C808">
        <v>103.06</v>
      </c>
      <c r="D808" s="34">
        <v>97.63</v>
      </c>
    </row>
    <row r="809" spans="1:4">
      <c r="A809" t="s">
        <v>90</v>
      </c>
      <c r="B809" s="27">
        <v>42390</v>
      </c>
      <c r="C809">
        <v>103.06</v>
      </c>
      <c r="D809" s="34">
        <v>97.25</v>
      </c>
    </row>
    <row r="810" spans="1:4">
      <c r="A810" t="s">
        <v>90</v>
      </c>
      <c r="B810" s="27">
        <v>42415</v>
      </c>
      <c r="C810">
        <v>103.06</v>
      </c>
      <c r="D810" s="34">
        <v>97.16</v>
      </c>
    </row>
    <row r="811" spans="1:4">
      <c r="A811" t="s">
        <v>90</v>
      </c>
      <c r="B811" s="27">
        <v>42460</v>
      </c>
      <c r="C811">
        <v>103.06</v>
      </c>
      <c r="D811" s="34">
        <v>97.86</v>
      </c>
    </row>
    <row r="812" spans="1:4">
      <c r="A812" t="s">
        <v>90</v>
      </c>
      <c r="B812" s="27">
        <v>42486</v>
      </c>
      <c r="C812">
        <v>103.06</v>
      </c>
      <c r="D812" s="34">
        <v>97.76</v>
      </c>
    </row>
    <row r="813" spans="1:4">
      <c r="A813" t="s">
        <v>90</v>
      </c>
      <c r="B813" s="27">
        <v>42521</v>
      </c>
      <c r="C813">
        <v>103.06</v>
      </c>
      <c r="D813" s="34">
        <v>97.2</v>
      </c>
    </row>
    <row r="814" spans="1:4">
      <c r="A814" t="s">
        <v>90</v>
      </c>
      <c r="B814" s="27">
        <v>42551</v>
      </c>
      <c r="C814">
        <v>103.06</v>
      </c>
      <c r="D814" s="34">
        <v>97.96</v>
      </c>
    </row>
    <row r="815" spans="1:4">
      <c r="A815" t="s">
        <v>90</v>
      </c>
      <c r="B815" s="27">
        <v>42581</v>
      </c>
      <c r="C815">
        <v>103.06</v>
      </c>
      <c r="D815" s="34">
        <v>98.11</v>
      </c>
    </row>
    <row r="816" spans="1:4">
      <c r="A816" t="s">
        <v>90</v>
      </c>
      <c r="B816" s="27">
        <v>42612</v>
      </c>
      <c r="C816">
        <v>103.06</v>
      </c>
      <c r="D816" s="34">
        <v>98.16</v>
      </c>
    </row>
    <row r="817" spans="1:4">
      <c r="A817" t="s">
        <v>90</v>
      </c>
      <c r="B817" s="27">
        <v>42643</v>
      </c>
      <c r="C817">
        <v>103.06</v>
      </c>
      <c r="D817" s="34">
        <v>98.14</v>
      </c>
    </row>
    <row r="818" spans="1:4">
      <c r="A818" t="s">
        <v>90</v>
      </c>
      <c r="B818" s="27">
        <v>42659</v>
      </c>
      <c r="C818">
        <v>103.06</v>
      </c>
      <c r="D818" s="34">
        <v>98.66</v>
      </c>
    </row>
    <row r="819" spans="1:4">
      <c r="A819" t="s">
        <v>90</v>
      </c>
      <c r="B819" s="27">
        <v>42696</v>
      </c>
      <c r="C819">
        <v>103.06</v>
      </c>
      <c r="D819" s="34">
        <v>98.04</v>
      </c>
    </row>
    <row r="820" spans="1:4">
      <c r="A820" t="s">
        <v>90</v>
      </c>
      <c r="B820" s="27">
        <v>42720</v>
      </c>
      <c r="C820">
        <v>103.06</v>
      </c>
      <c r="D820" s="34">
        <v>97.96</v>
      </c>
    </row>
    <row r="821" spans="1:4">
      <c r="A821" t="s">
        <v>90</v>
      </c>
      <c r="B821" s="27">
        <v>42878</v>
      </c>
      <c r="C821">
        <v>103.06</v>
      </c>
      <c r="D821" s="34">
        <v>97.04</v>
      </c>
    </row>
    <row r="822" spans="1:4">
      <c r="A822" t="s">
        <v>90</v>
      </c>
      <c r="B822" s="27">
        <v>42898</v>
      </c>
      <c r="C822">
        <v>103.06</v>
      </c>
      <c r="D822" s="34">
        <v>97.06</v>
      </c>
    </row>
    <row r="823" spans="1:4">
      <c r="A823" t="s">
        <v>90</v>
      </c>
      <c r="B823" s="27">
        <v>42929</v>
      </c>
      <c r="C823">
        <v>103.06</v>
      </c>
      <c r="D823" s="34">
        <v>98.71</v>
      </c>
    </row>
    <row r="824" spans="1:4">
      <c r="A824" t="s">
        <v>90</v>
      </c>
      <c r="B824" s="27">
        <v>42956</v>
      </c>
      <c r="C824">
        <v>103.06</v>
      </c>
      <c r="D824" s="34">
        <v>99.21</v>
      </c>
    </row>
    <row r="825" spans="1:4">
      <c r="A825" t="s">
        <v>90</v>
      </c>
      <c r="B825" s="27">
        <v>42991</v>
      </c>
      <c r="C825">
        <v>103.06</v>
      </c>
      <c r="D825" s="34">
        <v>99.16</v>
      </c>
    </row>
    <row r="826" spans="1:4">
      <c r="A826" t="s">
        <v>90</v>
      </c>
      <c r="B826" s="27">
        <v>43032</v>
      </c>
      <c r="C826">
        <v>103.06</v>
      </c>
      <c r="D826" s="34">
        <v>98.76</v>
      </c>
    </row>
    <row r="827" spans="1:4">
      <c r="A827" t="s">
        <v>90</v>
      </c>
      <c r="B827" s="27">
        <v>43061</v>
      </c>
      <c r="C827">
        <v>103.06</v>
      </c>
      <c r="D827" s="34">
        <v>98.15</v>
      </c>
    </row>
    <row r="828" spans="1:4">
      <c r="A828" t="s">
        <v>90</v>
      </c>
      <c r="B828" s="27">
        <v>43084</v>
      </c>
      <c r="C828">
        <v>103.06</v>
      </c>
      <c r="D828" s="34">
        <v>98.16</v>
      </c>
    </row>
    <row r="829" spans="1:4">
      <c r="A829" t="s">
        <v>90</v>
      </c>
      <c r="B829" s="27">
        <v>43147</v>
      </c>
      <c r="C829">
        <v>103.06</v>
      </c>
      <c r="D829" s="34">
        <v>97.81</v>
      </c>
    </row>
    <row r="830" spans="1:4">
      <c r="A830" t="s">
        <v>90</v>
      </c>
      <c r="B830" s="27">
        <v>43173</v>
      </c>
      <c r="C830">
        <v>103.06</v>
      </c>
      <c r="D830" s="34">
        <v>97.56</v>
      </c>
    </row>
    <row r="831" spans="1:4">
      <c r="A831" t="s">
        <v>90</v>
      </c>
      <c r="B831" s="27">
        <v>43220</v>
      </c>
      <c r="C831">
        <v>103.06</v>
      </c>
      <c r="D831" s="34">
        <v>97.46</v>
      </c>
    </row>
    <row r="832" spans="1:4">
      <c r="A832" t="s">
        <v>90</v>
      </c>
      <c r="B832" s="27">
        <v>43236</v>
      </c>
      <c r="C832">
        <v>103.06</v>
      </c>
      <c r="D832" s="34">
        <v>97.99</v>
      </c>
    </row>
    <row r="833" spans="1:4">
      <c r="A833" t="s">
        <v>90</v>
      </c>
      <c r="B833" s="27">
        <v>43276</v>
      </c>
      <c r="C833">
        <v>103.06</v>
      </c>
      <c r="D833" s="34">
        <v>97.96</v>
      </c>
    </row>
    <row r="834" spans="1:4">
      <c r="A834" t="s">
        <v>90</v>
      </c>
      <c r="B834" s="27">
        <v>43305</v>
      </c>
      <c r="C834">
        <v>103.06</v>
      </c>
      <c r="D834" s="34">
        <v>98.6</v>
      </c>
    </row>
    <row r="835" spans="1:4">
      <c r="A835" t="s">
        <v>90</v>
      </c>
      <c r="B835" s="27">
        <v>43334</v>
      </c>
      <c r="C835">
        <v>103.06</v>
      </c>
      <c r="D835" s="34">
        <v>99.16</v>
      </c>
    </row>
    <row r="836" spans="1:4">
      <c r="A836" t="s">
        <v>90</v>
      </c>
      <c r="B836" s="27">
        <v>43363</v>
      </c>
      <c r="C836">
        <v>103.06</v>
      </c>
      <c r="D836" s="34">
        <v>98.96</v>
      </c>
    </row>
    <row r="837" spans="1:4">
      <c r="A837" t="s">
        <v>90</v>
      </c>
      <c r="B837" s="27">
        <v>43397</v>
      </c>
      <c r="C837">
        <v>103.06</v>
      </c>
      <c r="D837" s="34">
        <v>98.24</v>
      </c>
    </row>
    <row r="838" spans="1:4">
      <c r="A838" t="s">
        <v>90</v>
      </c>
      <c r="B838" s="27">
        <v>43432</v>
      </c>
      <c r="C838">
        <v>103.06</v>
      </c>
      <c r="D838" s="34">
        <v>98.06</v>
      </c>
    </row>
    <row r="839" spans="1:4">
      <c r="A839" t="s">
        <v>90</v>
      </c>
      <c r="B839" s="27">
        <v>43465</v>
      </c>
      <c r="C839">
        <v>103.06</v>
      </c>
      <c r="D839" s="34">
        <v>97.86</v>
      </c>
    </row>
    <row r="840" spans="1:4">
      <c r="A840" t="s">
        <v>90</v>
      </c>
      <c r="B840" s="27">
        <v>43493</v>
      </c>
      <c r="C840">
        <v>103.06</v>
      </c>
      <c r="D840" s="34">
        <v>98.76</v>
      </c>
    </row>
    <row r="841" spans="1:4">
      <c r="A841" t="s">
        <v>90</v>
      </c>
      <c r="B841" s="27">
        <v>43524</v>
      </c>
      <c r="C841">
        <v>103.06</v>
      </c>
      <c r="D841" s="34">
        <v>97.41</v>
      </c>
    </row>
    <row r="842" spans="1:4">
      <c r="A842" t="s">
        <v>90</v>
      </c>
      <c r="B842" s="27">
        <v>43552</v>
      </c>
      <c r="C842">
        <v>103.06</v>
      </c>
      <c r="D842" s="34">
        <v>97.16</v>
      </c>
    </row>
    <row r="843" spans="1:4">
      <c r="A843" t="s">
        <v>90</v>
      </c>
      <c r="B843" s="27">
        <v>43600</v>
      </c>
      <c r="C843">
        <v>103.06</v>
      </c>
      <c r="D843" s="34">
        <v>96.93</v>
      </c>
    </row>
    <row r="844" spans="1:4">
      <c r="A844" t="s">
        <v>90</v>
      </c>
      <c r="B844" s="27">
        <v>43646</v>
      </c>
      <c r="C844">
        <v>103.06</v>
      </c>
      <c r="D844" s="34">
        <v>98.06</v>
      </c>
    </row>
    <row r="845" spans="1:4">
      <c r="A845" t="s">
        <v>90</v>
      </c>
      <c r="B845" s="27">
        <v>43677</v>
      </c>
      <c r="C845">
        <v>103.06</v>
      </c>
      <c r="D845" s="34">
        <v>99.66</v>
      </c>
    </row>
    <row r="846" spans="1:4">
      <c r="A846" t="s">
        <v>90</v>
      </c>
      <c r="B846" s="27">
        <v>43738</v>
      </c>
      <c r="C846">
        <v>103.06</v>
      </c>
      <c r="D846" s="34">
        <v>99.26</v>
      </c>
    </row>
    <row r="847" spans="1:4">
      <c r="A847" t="s">
        <v>90</v>
      </c>
      <c r="B847" s="27">
        <v>43762</v>
      </c>
      <c r="C847">
        <v>103.06</v>
      </c>
      <c r="D847" s="34">
        <v>98.48</v>
      </c>
    </row>
    <row r="848" spans="1:4">
      <c r="A848" t="s">
        <v>90</v>
      </c>
      <c r="B848" s="27">
        <v>43799</v>
      </c>
      <c r="C848">
        <v>103.06</v>
      </c>
      <c r="D848" s="34">
        <v>98.31</v>
      </c>
    </row>
  </sheetData>
  <autoFilter ref="A1:A848" xr:uid="{F36EC962-F5BB-4F62-A2F0-52E4CEBC4728}"/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519B-281F-4F9A-9124-4D97E95AE04B}">
  <dimension ref="A1:AG135"/>
  <sheetViews>
    <sheetView topLeftCell="AD1" workbookViewId="0">
      <selection activeCell="AG6" sqref="AG6"/>
    </sheetView>
  </sheetViews>
  <sheetFormatPr defaultRowHeight="14.45"/>
  <cols>
    <col min="1" max="5" width="15.5703125" bestFit="1" customWidth="1"/>
    <col min="6" max="7" width="15.85546875" bestFit="1" customWidth="1"/>
    <col min="8" max="11" width="15.5703125" bestFit="1" customWidth="1"/>
    <col min="12" max="12" width="15.85546875" bestFit="1" customWidth="1"/>
    <col min="13" max="13" width="15.5703125" bestFit="1" customWidth="1"/>
    <col min="14" max="14" width="18.42578125" bestFit="1" customWidth="1"/>
    <col min="15" max="19" width="15.5703125" bestFit="1" customWidth="1"/>
    <col min="20" max="21" width="15.85546875" bestFit="1" customWidth="1"/>
    <col min="22" max="25" width="15.5703125" bestFit="1" customWidth="1"/>
    <col min="26" max="26" width="15.85546875" bestFit="1" customWidth="1"/>
    <col min="27" max="27" width="15.5703125" bestFit="1" customWidth="1"/>
    <col min="31" max="31" width="15.85546875" bestFit="1" customWidth="1"/>
    <col min="32" max="32" width="5" bestFit="1" customWidth="1"/>
    <col min="33" max="33" width="11.140625" bestFit="1" customWidth="1"/>
  </cols>
  <sheetData>
    <row r="1" spans="1:33">
      <c r="A1" s="24" t="s">
        <v>27</v>
      </c>
      <c r="B1" s="24" t="s">
        <v>37</v>
      </c>
      <c r="C1" s="24" t="s">
        <v>47</v>
      </c>
      <c r="D1" s="24" t="s">
        <v>43</v>
      </c>
      <c r="E1" s="24" t="s">
        <v>50</v>
      </c>
      <c r="F1" s="24" t="s">
        <v>53</v>
      </c>
      <c r="G1" s="24" t="s">
        <v>57</v>
      </c>
      <c r="H1" s="24" t="s">
        <v>62</v>
      </c>
      <c r="I1" s="24" t="s">
        <v>65</v>
      </c>
      <c r="J1" s="24" t="s">
        <v>75</v>
      </c>
      <c r="K1" s="24" t="s">
        <v>81</v>
      </c>
      <c r="L1" s="24" t="s">
        <v>84</v>
      </c>
      <c r="M1" s="24" t="s">
        <v>90</v>
      </c>
      <c r="N1" t="s">
        <v>165</v>
      </c>
      <c r="O1" s="24" t="s">
        <v>27</v>
      </c>
      <c r="P1" s="24" t="s">
        <v>37</v>
      </c>
      <c r="Q1" s="24" t="s">
        <v>47</v>
      </c>
      <c r="R1" s="24" t="s">
        <v>43</v>
      </c>
      <c r="S1" s="24" t="s">
        <v>50</v>
      </c>
      <c r="T1" s="24" t="s">
        <v>53</v>
      </c>
      <c r="U1" s="24" t="s">
        <v>57</v>
      </c>
      <c r="V1" s="24" t="s">
        <v>62</v>
      </c>
      <c r="W1" s="24" t="s">
        <v>65</v>
      </c>
      <c r="X1" s="24" t="s">
        <v>75</v>
      </c>
      <c r="Y1" s="24" t="s">
        <v>81</v>
      </c>
      <c r="Z1" s="24" t="s">
        <v>84</v>
      </c>
      <c r="AA1" s="24" t="s">
        <v>90</v>
      </c>
    </row>
    <row r="2" spans="1:33">
      <c r="A2" s="35">
        <v>1</v>
      </c>
      <c r="B2" s="35">
        <v>1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</row>
    <row r="3" spans="1:33">
      <c r="A3" t="s">
        <v>166</v>
      </c>
      <c r="B3" t="s">
        <v>166</v>
      </c>
      <c r="C3" t="s">
        <v>166</v>
      </c>
      <c r="D3" t="s">
        <v>166</v>
      </c>
      <c r="E3">
        <v>1</v>
      </c>
      <c r="F3" t="s">
        <v>166</v>
      </c>
      <c r="G3" t="s">
        <v>166</v>
      </c>
      <c r="H3" t="s">
        <v>166</v>
      </c>
      <c r="I3" t="s">
        <v>166</v>
      </c>
      <c r="J3">
        <v>1</v>
      </c>
      <c r="K3" t="s">
        <v>166</v>
      </c>
      <c r="L3" t="s">
        <v>166</v>
      </c>
      <c r="M3">
        <v>1</v>
      </c>
      <c r="O3">
        <f>IF(A3=1,0,IF(A3="NA",IF(A3=A2,0,1)))</f>
        <v>1</v>
      </c>
      <c r="P3">
        <f t="shared" ref="P3:AA3" si="0">IF(B3=1,0,IF(B3="NA",IF(B3=B2,0,1)))</f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0</v>
      </c>
      <c r="Y3">
        <f t="shared" si="0"/>
        <v>1</v>
      </c>
      <c r="Z3">
        <f t="shared" si="0"/>
        <v>1</v>
      </c>
      <c r="AA3">
        <f t="shared" si="0"/>
        <v>0</v>
      </c>
    </row>
    <row r="4" spans="1:33">
      <c r="A4" t="s">
        <v>166</v>
      </c>
      <c r="B4" t="s">
        <v>166</v>
      </c>
      <c r="C4" t="s">
        <v>166</v>
      </c>
      <c r="D4" t="s">
        <v>166</v>
      </c>
      <c r="E4" t="s">
        <v>166</v>
      </c>
      <c r="F4">
        <v>1</v>
      </c>
      <c r="G4" t="s">
        <v>166</v>
      </c>
      <c r="H4">
        <v>1</v>
      </c>
      <c r="I4">
        <v>1</v>
      </c>
      <c r="J4">
        <v>1</v>
      </c>
      <c r="K4" t="s">
        <v>166</v>
      </c>
      <c r="L4" t="s">
        <v>166</v>
      </c>
      <c r="M4">
        <v>1</v>
      </c>
      <c r="O4">
        <f t="shared" ref="O4:O67" si="1">IF(A4=1,0,IF(A4="NA",IF(A4=A3,0,1)))</f>
        <v>0</v>
      </c>
      <c r="P4">
        <f t="shared" ref="P4:P67" si="2">IF(B4=1,0,IF(B4="NA",IF(B4=B3,0,1)))</f>
        <v>0</v>
      </c>
      <c r="Q4">
        <f t="shared" ref="Q4:Q67" si="3">IF(C4=1,0,IF(C4="NA",IF(C4=C3,0,1)))</f>
        <v>0</v>
      </c>
      <c r="R4">
        <f t="shared" ref="R4:R67" si="4">IF(D4=1,0,IF(D4="NA",IF(D4=D3,0,1)))</f>
        <v>0</v>
      </c>
      <c r="S4">
        <f t="shared" ref="S4:S67" si="5">IF(E4=1,0,IF(E4="NA",IF(E4=E3,0,1)))</f>
        <v>1</v>
      </c>
      <c r="T4">
        <f t="shared" ref="T4:T67" si="6">IF(F4=1,0,IF(F4="NA",IF(F4=F3,0,1)))</f>
        <v>0</v>
      </c>
      <c r="U4">
        <f t="shared" ref="U4:U67" si="7">IF(G4=1,0,IF(G4="NA",IF(G4=G3,0,1)))</f>
        <v>0</v>
      </c>
      <c r="V4">
        <f t="shared" ref="V4:V67" si="8">IF(H4=1,0,IF(H4="NA",IF(H4=H3,0,1)))</f>
        <v>0</v>
      </c>
      <c r="W4">
        <f t="shared" ref="W4:W67" si="9">IF(I4=1,0,IF(I4="NA",IF(I4=I3,0,1)))</f>
        <v>0</v>
      </c>
      <c r="X4">
        <f t="shared" ref="X4:X67" si="10">IF(J4=1,0,IF(J4="NA",IF(J4=J3,0,1)))</f>
        <v>0</v>
      </c>
      <c r="Y4">
        <f t="shared" ref="Y4:Y67" si="11">IF(K4=1,0,IF(K4="NA",IF(K4=K3,0,1)))</f>
        <v>0</v>
      </c>
      <c r="Z4">
        <f t="shared" ref="Z4:Z67" si="12">IF(L4=1,0,IF(L4="NA",IF(L4=L3,0,1)))</f>
        <v>0</v>
      </c>
      <c r="AA4">
        <f t="shared" ref="AA4:AA67" si="13">IF(M4=1,0,IF(M4="NA",IF(M4=M3,0,1)))</f>
        <v>0</v>
      </c>
      <c r="AE4" s="26" t="s">
        <v>109</v>
      </c>
      <c r="AF4" s="26" t="s">
        <v>155</v>
      </c>
      <c r="AG4" s="26" t="s">
        <v>167</v>
      </c>
    </row>
    <row r="5" spans="1:33">
      <c r="A5" t="s">
        <v>166</v>
      </c>
      <c r="B5" t="s">
        <v>166</v>
      </c>
      <c r="C5" t="s">
        <v>166</v>
      </c>
      <c r="D5" t="s">
        <v>166</v>
      </c>
      <c r="E5" t="s">
        <v>166</v>
      </c>
      <c r="F5">
        <v>1</v>
      </c>
      <c r="G5" t="s">
        <v>166</v>
      </c>
      <c r="H5">
        <v>1</v>
      </c>
      <c r="I5">
        <v>1</v>
      </c>
      <c r="J5">
        <v>1</v>
      </c>
      <c r="K5" t="s">
        <v>166</v>
      </c>
      <c r="L5" t="s">
        <v>166</v>
      </c>
      <c r="M5">
        <v>1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3"/>
        <v>0</v>
      </c>
      <c r="AE5" s="24" t="s">
        <v>27</v>
      </c>
      <c r="AF5">
        <v>2</v>
      </c>
      <c r="AG5" s="29">
        <f>1-(2*AF5/132)</f>
        <v>0.96969696969696972</v>
      </c>
    </row>
    <row r="6" spans="1:33">
      <c r="A6" t="s">
        <v>166</v>
      </c>
      <c r="B6" t="s">
        <v>166</v>
      </c>
      <c r="C6" t="s">
        <v>166</v>
      </c>
      <c r="D6" t="s">
        <v>166</v>
      </c>
      <c r="E6" t="s">
        <v>166</v>
      </c>
      <c r="F6" t="s">
        <v>166</v>
      </c>
      <c r="G6" t="s">
        <v>166</v>
      </c>
      <c r="H6" t="s">
        <v>166</v>
      </c>
      <c r="I6">
        <v>1</v>
      </c>
      <c r="J6">
        <v>1</v>
      </c>
      <c r="K6" t="s">
        <v>166</v>
      </c>
      <c r="L6" t="s">
        <v>166</v>
      </c>
      <c r="M6">
        <v>1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1</v>
      </c>
      <c r="U6">
        <f t="shared" si="7"/>
        <v>0</v>
      </c>
      <c r="V6">
        <f t="shared" si="8"/>
        <v>1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3"/>
        <v>0</v>
      </c>
      <c r="AE6" s="24" t="s">
        <v>37</v>
      </c>
      <c r="AF6">
        <v>20</v>
      </c>
      <c r="AG6" s="29">
        <f t="shared" ref="AG6:AG17" si="14">1-(2*AF6/132)</f>
        <v>0.69696969696969702</v>
      </c>
    </row>
    <row r="7" spans="1:33">
      <c r="A7" t="s">
        <v>166</v>
      </c>
      <c r="B7" t="s">
        <v>166</v>
      </c>
      <c r="C7" t="s">
        <v>166</v>
      </c>
      <c r="D7" t="s">
        <v>166</v>
      </c>
      <c r="E7" t="s">
        <v>166</v>
      </c>
      <c r="F7" t="s">
        <v>166</v>
      </c>
      <c r="G7" t="s">
        <v>166</v>
      </c>
      <c r="H7" t="s">
        <v>166</v>
      </c>
      <c r="I7">
        <v>1</v>
      </c>
      <c r="J7">
        <v>1</v>
      </c>
      <c r="K7" t="s">
        <v>166</v>
      </c>
      <c r="L7" t="s">
        <v>166</v>
      </c>
      <c r="M7">
        <v>1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3"/>
        <v>0</v>
      </c>
      <c r="AE7" s="24" t="s">
        <v>47</v>
      </c>
      <c r="AF7">
        <v>3</v>
      </c>
      <c r="AG7" s="29">
        <f t="shared" si="14"/>
        <v>0.95454545454545459</v>
      </c>
    </row>
    <row r="8" spans="1:33">
      <c r="A8" t="s">
        <v>166</v>
      </c>
      <c r="B8" t="s">
        <v>166</v>
      </c>
      <c r="C8" t="s">
        <v>166</v>
      </c>
      <c r="D8" t="s">
        <v>166</v>
      </c>
      <c r="E8" t="s">
        <v>166</v>
      </c>
      <c r="F8" t="s">
        <v>166</v>
      </c>
      <c r="G8" t="s">
        <v>166</v>
      </c>
      <c r="H8" t="s">
        <v>166</v>
      </c>
      <c r="I8" t="s">
        <v>166</v>
      </c>
      <c r="J8">
        <v>1</v>
      </c>
      <c r="K8" t="s">
        <v>166</v>
      </c>
      <c r="L8" t="s">
        <v>166</v>
      </c>
      <c r="M8">
        <v>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1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E8" s="24" t="s">
        <v>43</v>
      </c>
      <c r="AF8">
        <v>4</v>
      </c>
      <c r="AG8" s="29">
        <f t="shared" si="14"/>
        <v>0.93939393939393945</v>
      </c>
    </row>
    <row r="9" spans="1:33">
      <c r="A9" t="s">
        <v>166</v>
      </c>
      <c r="B9" t="s">
        <v>166</v>
      </c>
      <c r="C9" t="s">
        <v>166</v>
      </c>
      <c r="D9" t="s">
        <v>166</v>
      </c>
      <c r="E9" t="s">
        <v>166</v>
      </c>
      <c r="F9" t="s">
        <v>166</v>
      </c>
      <c r="G9" t="s">
        <v>166</v>
      </c>
      <c r="H9" t="s">
        <v>166</v>
      </c>
      <c r="I9">
        <v>1</v>
      </c>
      <c r="J9">
        <v>1</v>
      </c>
      <c r="K9" t="s">
        <v>166</v>
      </c>
      <c r="L9" t="s">
        <v>166</v>
      </c>
      <c r="M9">
        <v>1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E9" s="24" t="s">
        <v>50</v>
      </c>
      <c r="AF9">
        <v>13</v>
      </c>
      <c r="AG9" s="29">
        <f t="shared" si="14"/>
        <v>0.80303030303030298</v>
      </c>
    </row>
    <row r="10" spans="1:33">
      <c r="A10" t="s">
        <v>166</v>
      </c>
      <c r="B10" t="s">
        <v>166</v>
      </c>
      <c r="C10" t="s">
        <v>166</v>
      </c>
      <c r="D10" t="s">
        <v>166</v>
      </c>
      <c r="E10" t="s">
        <v>166</v>
      </c>
      <c r="F10" t="s">
        <v>166</v>
      </c>
      <c r="G10" t="s">
        <v>166</v>
      </c>
      <c r="H10" t="s">
        <v>166</v>
      </c>
      <c r="I10">
        <v>1</v>
      </c>
      <c r="J10">
        <v>1</v>
      </c>
      <c r="K10" t="s">
        <v>166</v>
      </c>
      <c r="L10" t="s">
        <v>166</v>
      </c>
      <c r="M10">
        <v>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E10" s="24" t="s">
        <v>53</v>
      </c>
      <c r="AF10">
        <v>21</v>
      </c>
      <c r="AG10" s="29">
        <f t="shared" si="14"/>
        <v>0.68181818181818188</v>
      </c>
    </row>
    <row r="11" spans="1:33">
      <c r="A11" t="s">
        <v>166</v>
      </c>
      <c r="B11" t="s">
        <v>166</v>
      </c>
      <c r="C11" t="s">
        <v>166</v>
      </c>
      <c r="D11" t="s">
        <v>166</v>
      </c>
      <c r="E11" t="s">
        <v>166</v>
      </c>
      <c r="F11" t="s">
        <v>166</v>
      </c>
      <c r="G11" t="s">
        <v>166</v>
      </c>
      <c r="H11">
        <v>1</v>
      </c>
      <c r="I11">
        <v>1</v>
      </c>
      <c r="J11">
        <v>1</v>
      </c>
      <c r="K11" t="s">
        <v>166</v>
      </c>
      <c r="L11" t="s">
        <v>166</v>
      </c>
      <c r="M11">
        <v>1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E11" s="24" t="s">
        <v>57</v>
      </c>
      <c r="AF11">
        <v>22</v>
      </c>
      <c r="AG11" s="29">
        <f t="shared" si="14"/>
        <v>0.66666666666666674</v>
      </c>
    </row>
    <row r="12" spans="1:33">
      <c r="A12" t="s">
        <v>166</v>
      </c>
      <c r="B12" t="s">
        <v>166</v>
      </c>
      <c r="C12" t="s">
        <v>166</v>
      </c>
      <c r="D12" t="s">
        <v>166</v>
      </c>
      <c r="E12" t="s">
        <v>166</v>
      </c>
      <c r="F12" t="s">
        <v>166</v>
      </c>
      <c r="G12" t="s">
        <v>166</v>
      </c>
      <c r="H12">
        <v>1</v>
      </c>
      <c r="I12">
        <v>1</v>
      </c>
      <c r="J12">
        <v>1</v>
      </c>
      <c r="K12" t="s">
        <v>166</v>
      </c>
      <c r="L12" t="s">
        <v>166</v>
      </c>
      <c r="M12">
        <v>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E12" s="24" t="s">
        <v>62</v>
      </c>
      <c r="AF12">
        <v>20</v>
      </c>
      <c r="AG12" s="29">
        <f t="shared" si="14"/>
        <v>0.69696969696969702</v>
      </c>
    </row>
    <row r="13" spans="1:33">
      <c r="A13" t="s">
        <v>166</v>
      </c>
      <c r="B13" t="s">
        <v>166</v>
      </c>
      <c r="C13" t="s">
        <v>166</v>
      </c>
      <c r="D13" t="s">
        <v>166</v>
      </c>
      <c r="E13" t="s">
        <v>166</v>
      </c>
      <c r="F13" t="s">
        <v>166</v>
      </c>
      <c r="G13" t="s">
        <v>166</v>
      </c>
      <c r="H13">
        <v>1</v>
      </c>
      <c r="I13">
        <v>1</v>
      </c>
      <c r="J13">
        <v>1</v>
      </c>
      <c r="K13" t="s">
        <v>166</v>
      </c>
      <c r="L13" t="s">
        <v>166</v>
      </c>
      <c r="M13">
        <v>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E13" s="24" t="s">
        <v>65</v>
      </c>
      <c r="AF13">
        <v>9</v>
      </c>
      <c r="AG13" s="29">
        <f t="shared" si="14"/>
        <v>0.86363636363636365</v>
      </c>
    </row>
    <row r="14" spans="1:33">
      <c r="A14" t="s">
        <v>166</v>
      </c>
      <c r="B14" t="s">
        <v>166</v>
      </c>
      <c r="C14" t="s">
        <v>166</v>
      </c>
      <c r="D14" t="s">
        <v>166</v>
      </c>
      <c r="E14" t="s">
        <v>166</v>
      </c>
      <c r="F14" t="s">
        <v>166</v>
      </c>
      <c r="G14" t="s">
        <v>166</v>
      </c>
      <c r="H14">
        <v>1</v>
      </c>
      <c r="I14">
        <v>1</v>
      </c>
      <c r="J14">
        <v>1</v>
      </c>
      <c r="K14" t="s">
        <v>166</v>
      </c>
      <c r="L14" t="s">
        <v>166</v>
      </c>
      <c r="M14"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E14" s="24" t="s">
        <v>75</v>
      </c>
      <c r="AF14">
        <v>2</v>
      </c>
      <c r="AG14" s="29">
        <f t="shared" si="14"/>
        <v>0.96969696969696972</v>
      </c>
    </row>
    <row r="15" spans="1:33">
      <c r="A15" t="s">
        <v>166</v>
      </c>
      <c r="B15" t="s">
        <v>166</v>
      </c>
      <c r="C15" t="s">
        <v>166</v>
      </c>
      <c r="D15" t="s">
        <v>166</v>
      </c>
      <c r="E15" t="s">
        <v>166</v>
      </c>
      <c r="F15" t="s">
        <v>166</v>
      </c>
      <c r="G15" t="s">
        <v>166</v>
      </c>
      <c r="H15">
        <v>1</v>
      </c>
      <c r="I15">
        <v>1</v>
      </c>
      <c r="J15">
        <v>1</v>
      </c>
      <c r="K15" t="s">
        <v>166</v>
      </c>
      <c r="L15" t="s">
        <v>166</v>
      </c>
      <c r="M15"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E15" s="24" t="s">
        <v>81</v>
      </c>
      <c r="AF15">
        <v>6</v>
      </c>
      <c r="AG15" s="29">
        <f t="shared" si="14"/>
        <v>0.90909090909090906</v>
      </c>
    </row>
    <row r="16" spans="1:33">
      <c r="A16" t="s">
        <v>166</v>
      </c>
      <c r="B16" t="s">
        <v>166</v>
      </c>
      <c r="C16" t="s">
        <v>166</v>
      </c>
      <c r="D16" t="s">
        <v>166</v>
      </c>
      <c r="E16">
        <v>1</v>
      </c>
      <c r="F16" t="s">
        <v>166</v>
      </c>
      <c r="G16" t="s">
        <v>166</v>
      </c>
      <c r="H16">
        <v>1</v>
      </c>
      <c r="I16">
        <v>1</v>
      </c>
      <c r="J16">
        <v>1</v>
      </c>
      <c r="K16" t="s">
        <v>166</v>
      </c>
      <c r="L16" t="s">
        <v>166</v>
      </c>
      <c r="M16">
        <v>1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E16" s="24" t="s">
        <v>84</v>
      </c>
      <c r="AF16">
        <v>6</v>
      </c>
      <c r="AG16" s="29">
        <f t="shared" si="14"/>
        <v>0.90909090909090906</v>
      </c>
    </row>
    <row r="17" spans="1:33">
      <c r="A17" t="s">
        <v>166</v>
      </c>
      <c r="B17" t="s">
        <v>166</v>
      </c>
      <c r="C17" t="s">
        <v>166</v>
      </c>
      <c r="D17" t="s">
        <v>166</v>
      </c>
      <c r="E17">
        <v>1</v>
      </c>
      <c r="F17">
        <v>1</v>
      </c>
      <c r="G17" t="s">
        <v>166</v>
      </c>
      <c r="H17">
        <v>1</v>
      </c>
      <c r="I17">
        <v>1</v>
      </c>
      <c r="J17">
        <v>1</v>
      </c>
      <c r="K17" t="s">
        <v>166</v>
      </c>
      <c r="L17" t="s">
        <v>166</v>
      </c>
      <c r="M17">
        <v>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0</v>
      </c>
      <c r="AE17" s="24" t="s">
        <v>90</v>
      </c>
      <c r="AF17">
        <v>5</v>
      </c>
      <c r="AG17" s="29">
        <f t="shared" si="14"/>
        <v>0.9242424242424242</v>
      </c>
    </row>
    <row r="18" spans="1:33">
      <c r="A18" t="s">
        <v>166</v>
      </c>
      <c r="B18" t="s">
        <v>166</v>
      </c>
      <c r="C18" t="s">
        <v>166</v>
      </c>
      <c r="D18" t="s">
        <v>166</v>
      </c>
      <c r="E18">
        <v>1</v>
      </c>
      <c r="F18" t="s">
        <v>166</v>
      </c>
      <c r="G18" t="s">
        <v>166</v>
      </c>
      <c r="H18">
        <v>1</v>
      </c>
      <c r="I18">
        <v>1</v>
      </c>
      <c r="J18">
        <v>1</v>
      </c>
      <c r="K18" t="s">
        <v>166</v>
      </c>
      <c r="L18" t="s">
        <v>166</v>
      </c>
      <c r="M18">
        <v>1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1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0</v>
      </c>
    </row>
    <row r="19" spans="1:33">
      <c r="A19" t="s">
        <v>166</v>
      </c>
      <c r="B19" t="s">
        <v>166</v>
      </c>
      <c r="C19" t="s">
        <v>166</v>
      </c>
      <c r="D19" t="s">
        <v>166</v>
      </c>
      <c r="E19">
        <v>1</v>
      </c>
      <c r="F19">
        <v>1</v>
      </c>
      <c r="G19" t="s">
        <v>166</v>
      </c>
      <c r="H19" t="s">
        <v>166</v>
      </c>
      <c r="I19">
        <v>1</v>
      </c>
      <c r="J19">
        <v>1</v>
      </c>
      <c r="K19" t="s">
        <v>166</v>
      </c>
      <c r="L19" t="s">
        <v>166</v>
      </c>
      <c r="M19"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1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13"/>
        <v>0</v>
      </c>
    </row>
    <row r="20" spans="1:33">
      <c r="A20" t="s">
        <v>166</v>
      </c>
      <c r="B20" t="s">
        <v>166</v>
      </c>
      <c r="C20" t="s">
        <v>166</v>
      </c>
      <c r="D20" t="s">
        <v>166</v>
      </c>
      <c r="E20">
        <v>1</v>
      </c>
      <c r="F20" t="s">
        <v>166</v>
      </c>
      <c r="G20" t="s">
        <v>166</v>
      </c>
      <c r="H20" t="s">
        <v>166</v>
      </c>
      <c r="I20">
        <v>1</v>
      </c>
      <c r="J20">
        <v>1</v>
      </c>
      <c r="K20" t="s">
        <v>166</v>
      </c>
      <c r="L20" t="s">
        <v>166</v>
      </c>
      <c r="M20">
        <v>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  <c r="T20">
        <f t="shared" si="6"/>
        <v>1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3"/>
        <v>0</v>
      </c>
    </row>
    <row r="21" spans="1:33">
      <c r="A21" t="s">
        <v>166</v>
      </c>
      <c r="B21" t="s">
        <v>166</v>
      </c>
      <c r="C21" t="s">
        <v>166</v>
      </c>
      <c r="D21" t="s">
        <v>166</v>
      </c>
      <c r="E21">
        <v>1</v>
      </c>
      <c r="F21" t="s">
        <v>166</v>
      </c>
      <c r="G21" t="s">
        <v>166</v>
      </c>
      <c r="H21" t="s">
        <v>166</v>
      </c>
      <c r="I21">
        <v>1</v>
      </c>
      <c r="J21">
        <v>1</v>
      </c>
      <c r="K21" t="s">
        <v>166</v>
      </c>
      <c r="L21" t="s">
        <v>166</v>
      </c>
      <c r="M21">
        <v>1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13"/>
        <v>0</v>
      </c>
    </row>
    <row r="22" spans="1:33">
      <c r="A22" t="s">
        <v>166</v>
      </c>
      <c r="B22" t="s">
        <v>166</v>
      </c>
      <c r="C22" t="s">
        <v>166</v>
      </c>
      <c r="D22" t="s">
        <v>166</v>
      </c>
      <c r="E22">
        <v>1</v>
      </c>
      <c r="F22" t="s">
        <v>166</v>
      </c>
      <c r="G22" t="s">
        <v>166</v>
      </c>
      <c r="H22">
        <v>1</v>
      </c>
      <c r="I22">
        <v>1</v>
      </c>
      <c r="J22">
        <v>1</v>
      </c>
      <c r="K22" t="s">
        <v>166</v>
      </c>
      <c r="L22" t="s">
        <v>166</v>
      </c>
      <c r="M22">
        <v>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A22">
        <f t="shared" si="13"/>
        <v>0</v>
      </c>
    </row>
    <row r="23" spans="1:33">
      <c r="A23" t="s">
        <v>166</v>
      </c>
      <c r="B23" t="s">
        <v>166</v>
      </c>
      <c r="C23" t="s">
        <v>166</v>
      </c>
      <c r="D23" t="s">
        <v>166</v>
      </c>
      <c r="E23">
        <v>1</v>
      </c>
      <c r="F23" t="s">
        <v>166</v>
      </c>
      <c r="G23" t="s">
        <v>166</v>
      </c>
      <c r="H23">
        <v>1</v>
      </c>
      <c r="I23">
        <v>1</v>
      </c>
      <c r="J23">
        <v>1</v>
      </c>
      <c r="K23" t="s">
        <v>166</v>
      </c>
      <c r="L23" t="s">
        <v>166</v>
      </c>
      <c r="M23">
        <v>1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13"/>
        <v>0</v>
      </c>
    </row>
    <row r="24" spans="1:33">
      <c r="A24" t="s">
        <v>166</v>
      </c>
      <c r="B24" t="s">
        <v>166</v>
      </c>
      <c r="C24" t="s">
        <v>166</v>
      </c>
      <c r="D24" t="s">
        <v>166</v>
      </c>
      <c r="E24">
        <v>1</v>
      </c>
      <c r="F24" t="s">
        <v>166</v>
      </c>
      <c r="G24" t="s">
        <v>166</v>
      </c>
      <c r="H24">
        <v>1</v>
      </c>
      <c r="I24">
        <v>1</v>
      </c>
      <c r="J24">
        <v>1</v>
      </c>
      <c r="K24" t="s">
        <v>166</v>
      </c>
      <c r="L24" t="s">
        <v>166</v>
      </c>
      <c r="M24">
        <v>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A24">
        <f t="shared" si="13"/>
        <v>0</v>
      </c>
    </row>
    <row r="25" spans="1:33">
      <c r="A25" t="s">
        <v>166</v>
      </c>
      <c r="B25" t="s">
        <v>166</v>
      </c>
      <c r="C25" t="s">
        <v>166</v>
      </c>
      <c r="D25" t="s">
        <v>166</v>
      </c>
      <c r="E25">
        <v>1</v>
      </c>
      <c r="F25">
        <v>1</v>
      </c>
      <c r="G25" t="s">
        <v>166</v>
      </c>
      <c r="H25">
        <v>1</v>
      </c>
      <c r="I25">
        <v>1</v>
      </c>
      <c r="J25">
        <v>1</v>
      </c>
      <c r="K25" t="s">
        <v>166</v>
      </c>
      <c r="L25" t="s">
        <v>166</v>
      </c>
      <c r="M25">
        <v>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A25">
        <f t="shared" si="13"/>
        <v>0</v>
      </c>
    </row>
    <row r="26" spans="1:33">
      <c r="A26" t="s">
        <v>166</v>
      </c>
      <c r="B26" t="s">
        <v>166</v>
      </c>
      <c r="C26" t="s">
        <v>166</v>
      </c>
      <c r="D26" t="s">
        <v>166</v>
      </c>
      <c r="E26" t="s">
        <v>166</v>
      </c>
      <c r="F26" t="s">
        <v>166</v>
      </c>
      <c r="G26" t="s">
        <v>166</v>
      </c>
      <c r="H26">
        <v>1</v>
      </c>
      <c r="I26">
        <v>1</v>
      </c>
      <c r="J26">
        <v>1</v>
      </c>
      <c r="K26" t="s">
        <v>166</v>
      </c>
      <c r="L26" t="s">
        <v>166</v>
      </c>
      <c r="M26">
        <v>1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1</v>
      </c>
      <c r="T26">
        <f t="shared" si="6"/>
        <v>1</v>
      </c>
      <c r="U26">
        <f t="shared" si="7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3"/>
        <v>0</v>
      </c>
    </row>
    <row r="27" spans="1:33">
      <c r="A27" t="s">
        <v>166</v>
      </c>
      <c r="B27" t="s">
        <v>166</v>
      </c>
      <c r="C27" t="s">
        <v>166</v>
      </c>
      <c r="D27" t="s">
        <v>166</v>
      </c>
      <c r="E27">
        <v>1</v>
      </c>
      <c r="F27">
        <v>1</v>
      </c>
      <c r="G27" t="s">
        <v>166</v>
      </c>
      <c r="H27">
        <v>1</v>
      </c>
      <c r="I27">
        <v>1</v>
      </c>
      <c r="J27">
        <v>1</v>
      </c>
      <c r="K27" t="s">
        <v>166</v>
      </c>
      <c r="L27" t="s">
        <v>166</v>
      </c>
      <c r="M27">
        <v>1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0</v>
      </c>
    </row>
    <row r="28" spans="1:33">
      <c r="A28" t="s">
        <v>166</v>
      </c>
      <c r="B28" t="s">
        <v>166</v>
      </c>
      <c r="C28" t="s">
        <v>166</v>
      </c>
      <c r="D28" t="s">
        <v>166</v>
      </c>
      <c r="E28">
        <v>1</v>
      </c>
      <c r="F28">
        <v>1</v>
      </c>
      <c r="G28" t="s">
        <v>166</v>
      </c>
      <c r="H28">
        <v>1</v>
      </c>
      <c r="I28">
        <v>1</v>
      </c>
      <c r="J28">
        <v>1</v>
      </c>
      <c r="K28" t="s">
        <v>166</v>
      </c>
      <c r="L28" t="s">
        <v>166</v>
      </c>
      <c r="M28">
        <v>1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3"/>
        <v>0</v>
      </c>
    </row>
    <row r="29" spans="1:33">
      <c r="A29" t="s">
        <v>166</v>
      </c>
      <c r="B29" t="s">
        <v>166</v>
      </c>
      <c r="C29" t="s">
        <v>166</v>
      </c>
      <c r="D29" t="s">
        <v>166</v>
      </c>
      <c r="E29">
        <v>1</v>
      </c>
      <c r="F29">
        <v>1</v>
      </c>
      <c r="G29" t="s">
        <v>166</v>
      </c>
      <c r="H29">
        <v>1</v>
      </c>
      <c r="I29">
        <v>1</v>
      </c>
      <c r="J29">
        <v>1</v>
      </c>
      <c r="K29" t="s">
        <v>166</v>
      </c>
      <c r="L29" t="s">
        <v>166</v>
      </c>
      <c r="M29">
        <v>1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13"/>
        <v>0</v>
      </c>
    </row>
    <row r="30" spans="1:33">
      <c r="A30" t="s">
        <v>166</v>
      </c>
      <c r="B30" t="s">
        <v>166</v>
      </c>
      <c r="C30" t="s">
        <v>166</v>
      </c>
      <c r="D30" t="s">
        <v>166</v>
      </c>
      <c r="E30">
        <v>1</v>
      </c>
      <c r="F30">
        <v>1</v>
      </c>
      <c r="G30" t="s">
        <v>166</v>
      </c>
      <c r="H30">
        <v>1</v>
      </c>
      <c r="I30">
        <v>1</v>
      </c>
      <c r="J30">
        <v>1</v>
      </c>
      <c r="K30" t="s">
        <v>166</v>
      </c>
      <c r="L30" t="s">
        <v>166</v>
      </c>
      <c r="M30">
        <v>1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A30">
        <f t="shared" si="13"/>
        <v>0</v>
      </c>
    </row>
    <row r="31" spans="1:33">
      <c r="A31" t="s">
        <v>166</v>
      </c>
      <c r="B31" t="s">
        <v>166</v>
      </c>
      <c r="C31" t="s">
        <v>166</v>
      </c>
      <c r="D31" t="s">
        <v>166</v>
      </c>
      <c r="E31">
        <v>1</v>
      </c>
      <c r="F31">
        <v>1</v>
      </c>
      <c r="G31" t="s">
        <v>166</v>
      </c>
      <c r="H31">
        <v>1</v>
      </c>
      <c r="I31">
        <v>1</v>
      </c>
      <c r="J31">
        <v>1</v>
      </c>
      <c r="K31" t="s">
        <v>166</v>
      </c>
      <c r="L31" t="s">
        <v>166</v>
      </c>
      <c r="M31">
        <v>1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A31">
        <f t="shared" si="13"/>
        <v>0</v>
      </c>
    </row>
    <row r="32" spans="1:33">
      <c r="A32" t="s">
        <v>166</v>
      </c>
      <c r="B32" t="s">
        <v>166</v>
      </c>
      <c r="C32" t="s">
        <v>166</v>
      </c>
      <c r="D32" t="s">
        <v>166</v>
      </c>
      <c r="E32">
        <v>1</v>
      </c>
      <c r="F32">
        <v>1</v>
      </c>
      <c r="G32" t="s">
        <v>166</v>
      </c>
      <c r="H32">
        <v>1</v>
      </c>
      <c r="I32">
        <v>1</v>
      </c>
      <c r="J32">
        <v>1</v>
      </c>
      <c r="K32" t="s">
        <v>166</v>
      </c>
      <c r="L32" t="s">
        <v>166</v>
      </c>
      <c r="M32">
        <v>1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A32">
        <f t="shared" si="13"/>
        <v>0</v>
      </c>
    </row>
    <row r="33" spans="1:27">
      <c r="A33" t="s">
        <v>166</v>
      </c>
      <c r="B33" t="s">
        <v>166</v>
      </c>
      <c r="C33" t="s">
        <v>166</v>
      </c>
      <c r="D33" t="s">
        <v>166</v>
      </c>
      <c r="E33" t="s">
        <v>166</v>
      </c>
      <c r="F33">
        <v>1</v>
      </c>
      <c r="G33" t="s">
        <v>166</v>
      </c>
      <c r="H33">
        <v>1</v>
      </c>
      <c r="I33">
        <v>1</v>
      </c>
      <c r="J33">
        <v>1</v>
      </c>
      <c r="K33" t="s">
        <v>166</v>
      </c>
      <c r="L33" t="s">
        <v>166</v>
      </c>
      <c r="M33">
        <v>1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1</v>
      </c>
      <c r="T33">
        <f t="shared" si="6"/>
        <v>0</v>
      </c>
      <c r="U33">
        <f t="shared" si="7"/>
        <v>0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A33">
        <f t="shared" si="13"/>
        <v>0</v>
      </c>
    </row>
    <row r="34" spans="1:27">
      <c r="A34" t="s">
        <v>166</v>
      </c>
      <c r="B34" t="s">
        <v>166</v>
      </c>
      <c r="C34" t="s">
        <v>166</v>
      </c>
      <c r="D34" t="s">
        <v>166</v>
      </c>
      <c r="E34" t="s">
        <v>166</v>
      </c>
      <c r="F34">
        <v>1</v>
      </c>
      <c r="G34" t="s">
        <v>166</v>
      </c>
      <c r="H34">
        <v>1</v>
      </c>
      <c r="I34">
        <v>1</v>
      </c>
      <c r="J34">
        <v>1</v>
      </c>
      <c r="K34" t="s">
        <v>166</v>
      </c>
      <c r="L34" t="s">
        <v>166</v>
      </c>
      <c r="M34">
        <v>1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  <c r="AA34">
        <f t="shared" si="13"/>
        <v>0</v>
      </c>
    </row>
    <row r="35" spans="1:27">
      <c r="A35" t="s">
        <v>166</v>
      </c>
      <c r="B35" t="s">
        <v>166</v>
      </c>
      <c r="C35" t="s">
        <v>166</v>
      </c>
      <c r="D35" t="s">
        <v>166</v>
      </c>
      <c r="E35">
        <v>1</v>
      </c>
      <c r="F35">
        <v>1</v>
      </c>
      <c r="G35" t="s">
        <v>166</v>
      </c>
      <c r="H35">
        <v>1</v>
      </c>
      <c r="I35">
        <v>1</v>
      </c>
      <c r="J35">
        <v>1</v>
      </c>
      <c r="K35" t="s">
        <v>166</v>
      </c>
      <c r="L35" t="s">
        <v>166</v>
      </c>
      <c r="M35">
        <v>1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A35">
        <f t="shared" si="13"/>
        <v>0</v>
      </c>
    </row>
    <row r="36" spans="1:27">
      <c r="A36" t="s">
        <v>166</v>
      </c>
      <c r="B36" t="s">
        <v>166</v>
      </c>
      <c r="C36" t="s">
        <v>166</v>
      </c>
      <c r="D36" t="s">
        <v>166</v>
      </c>
      <c r="E36">
        <v>1</v>
      </c>
      <c r="F36">
        <v>1</v>
      </c>
      <c r="G36" t="s">
        <v>166</v>
      </c>
      <c r="H36">
        <v>1</v>
      </c>
      <c r="I36">
        <v>1</v>
      </c>
      <c r="J36">
        <v>1</v>
      </c>
      <c r="K36" t="s">
        <v>166</v>
      </c>
      <c r="L36" t="s">
        <v>166</v>
      </c>
      <c r="M36">
        <v>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  <c r="AA36">
        <f t="shared" si="13"/>
        <v>0</v>
      </c>
    </row>
    <row r="37" spans="1:27">
      <c r="A37" t="s">
        <v>166</v>
      </c>
      <c r="B37" t="s">
        <v>166</v>
      </c>
      <c r="C37" t="s">
        <v>166</v>
      </c>
      <c r="D37" t="s">
        <v>166</v>
      </c>
      <c r="E37">
        <v>1</v>
      </c>
      <c r="F37" t="s">
        <v>166</v>
      </c>
      <c r="G37" t="s">
        <v>166</v>
      </c>
      <c r="H37" t="s">
        <v>166</v>
      </c>
      <c r="I37">
        <v>1</v>
      </c>
      <c r="J37">
        <v>1</v>
      </c>
      <c r="K37" t="s">
        <v>166</v>
      </c>
      <c r="L37" t="s">
        <v>166</v>
      </c>
      <c r="M37">
        <v>1</v>
      </c>
      <c r="O37">
        <f t="shared" si="1"/>
        <v>0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  <c r="T37">
        <f t="shared" si="6"/>
        <v>1</v>
      </c>
      <c r="U37">
        <f t="shared" si="7"/>
        <v>0</v>
      </c>
      <c r="V37">
        <f t="shared" si="8"/>
        <v>1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A37">
        <f t="shared" si="13"/>
        <v>0</v>
      </c>
    </row>
    <row r="38" spans="1:27">
      <c r="A38" t="s">
        <v>166</v>
      </c>
      <c r="B38" t="s">
        <v>166</v>
      </c>
      <c r="C38" t="s">
        <v>166</v>
      </c>
      <c r="D38" t="s">
        <v>166</v>
      </c>
      <c r="E38">
        <v>1</v>
      </c>
      <c r="F38" t="s">
        <v>166</v>
      </c>
      <c r="G38" t="s">
        <v>166</v>
      </c>
      <c r="H38" t="s">
        <v>166</v>
      </c>
      <c r="I38">
        <v>1</v>
      </c>
      <c r="J38">
        <v>1</v>
      </c>
      <c r="K38" t="s">
        <v>166</v>
      </c>
      <c r="L38" t="s">
        <v>166</v>
      </c>
      <c r="M38">
        <v>1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3"/>
        <v>0</v>
      </c>
    </row>
    <row r="39" spans="1:27">
      <c r="A39" t="s">
        <v>166</v>
      </c>
      <c r="B39" t="s">
        <v>166</v>
      </c>
      <c r="C39" t="s">
        <v>166</v>
      </c>
      <c r="D39" t="s">
        <v>166</v>
      </c>
      <c r="E39">
        <v>1</v>
      </c>
      <c r="F39" t="s">
        <v>166</v>
      </c>
      <c r="G39" t="s">
        <v>166</v>
      </c>
      <c r="H39" t="s">
        <v>166</v>
      </c>
      <c r="I39">
        <v>1</v>
      </c>
      <c r="J39">
        <v>1</v>
      </c>
      <c r="K39" t="s">
        <v>166</v>
      </c>
      <c r="L39" t="s">
        <v>166</v>
      </c>
      <c r="M39">
        <v>1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3"/>
        <v>0</v>
      </c>
    </row>
    <row r="40" spans="1:27">
      <c r="A40" t="s">
        <v>166</v>
      </c>
      <c r="B40" t="s">
        <v>166</v>
      </c>
      <c r="C40" t="s">
        <v>166</v>
      </c>
      <c r="D40" t="s">
        <v>166</v>
      </c>
      <c r="E40">
        <v>1</v>
      </c>
      <c r="F40">
        <v>1</v>
      </c>
      <c r="G40" t="s">
        <v>166</v>
      </c>
      <c r="H40" t="s">
        <v>166</v>
      </c>
      <c r="I40">
        <v>1</v>
      </c>
      <c r="J40">
        <v>1</v>
      </c>
      <c r="K40" t="s">
        <v>166</v>
      </c>
      <c r="L40" t="s">
        <v>166</v>
      </c>
      <c r="M40">
        <v>1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3"/>
        <v>0</v>
      </c>
    </row>
    <row r="41" spans="1:27">
      <c r="A41" t="s">
        <v>166</v>
      </c>
      <c r="B41" t="s">
        <v>166</v>
      </c>
      <c r="C41" t="s">
        <v>166</v>
      </c>
      <c r="D41" t="s">
        <v>166</v>
      </c>
      <c r="E41">
        <v>1</v>
      </c>
      <c r="F41" t="s">
        <v>166</v>
      </c>
      <c r="G41" t="s">
        <v>166</v>
      </c>
      <c r="H41">
        <v>1</v>
      </c>
      <c r="I41">
        <v>1</v>
      </c>
      <c r="J41">
        <v>1</v>
      </c>
      <c r="K41" t="s">
        <v>166</v>
      </c>
      <c r="L41" t="s">
        <v>166</v>
      </c>
      <c r="M41">
        <v>1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1</v>
      </c>
      <c r="U41">
        <f t="shared" si="7"/>
        <v>0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A41">
        <f t="shared" si="13"/>
        <v>0</v>
      </c>
    </row>
    <row r="42" spans="1:27">
      <c r="A42" t="s">
        <v>166</v>
      </c>
      <c r="B42" t="s">
        <v>166</v>
      </c>
      <c r="C42" t="s">
        <v>166</v>
      </c>
      <c r="D42" t="s">
        <v>166</v>
      </c>
      <c r="E42">
        <v>1</v>
      </c>
      <c r="F42" t="s">
        <v>166</v>
      </c>
      <c r="G42" t="s">
        <v>166</v>
      </c>
      <c r="H42" t="s">
        <v>166</v>
      </c>
      <c r="I42">
        <v>1</v>
      </c>
      <c r="J42">
        <v>1</v>
      </c>
      <c r="K42" t="s">
        <v>166</v>
      </c>
      <c r="L42" t="s">
        <v>166</v>
      </c>
      <c r="M42">
        <v>1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1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A42">
        <f t="shared" si="13"/>
        <v>0</v>
      </c>
    </row>
    <row r="43" spans="1:27">
      <c r="A43" t="s">
        <v>166</v>
      </c>
      <c r="B43" t="s">
        <v>166</v>
      </c>
      <c r="C43" t="s">
        <v>166</v>
      </c>
      <c r="D43" t="s">
        <v>166</v>
      </c>
      <c r="E43">
        <v>1</v>
      </c>
      <c r="F43">
        <v>1</v>
      </c>
      <c r="G43" t="s">
        <v>166</v>
      </c>
      <c r="H43">
        <v>1</v>
      </c>
      <c r="I43">
        <v>1</v>
      </c>
      <c r="J43">
        <v>1</v>
      </c>
      <c r="K43" t="s">
        <v>166</v>
      </c>
      <c r="L43" t="s">
        <v>166</v>
      </c>
      <c r="M43">
        <v>1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A43">
        <f t="shared" si="13"/>
        <v>0</v>
      </c>
    </row>
    <row r="44" spans="1:27">
      <c r="A44" t="s">
        <v>166</v>
      </c>
      <c r="B44" t="s">
        <v>166</v>
      </c>
      <c r="C44" t="s">
        <v>166</v>
      </c>
      <c r="D44" t="s">
        <v>166</v>
      </c>
      <c r="E44">
        <v>1</v>
      </c>
      <c r="F44" t="s">
        <v>166</v>
      </c>
      <c r="G44" t="s">
        <v>166</v>
      </c>
      <c r="H44" t="s">
        <v>166</v>
      </c>
      <c r="I44">
        <v>1</v>
      </c>
      <c r="J44">
        <v>1</v>
      </c>
      <c r="K44" t="s">
        <v>166</v>
      </c>
      <c r="L44" t="s">
        <v>166</v>
      </c>
      <c r="M44">
        <v>1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1</v>
      </c>
      <c r="U44">
        <f t="shared" si="7"/>
        <v>0</v>
      </c>
      <c r="V44">
        <f t="shared" si="8"/>
        <v>1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A44">
        <f t="shared" si="13"/>
        <v>0</v>
      </c>
    </row>
    <row r="45" spans="1:27">
      <c r="A45" t="s">
        <v>166</v>
      </c>
      <c r="B45" t="s">
        <v>166</v>
      </c>
      <c r="C45" t="s">
        <v>166</v>
      </c>
      <c r="D45" t="s">
        <v>166</v>
      </c>
      <c r="E45">
        <v>1</v>
      </c>
      <c r="F45" t="s">
        <v>166</v>
      </c>
      <c r="G45" t="s">
        <v>166</v>
      </c>
      <c r="H45" t="s">
        <v>166</v>
      </c>
      <c r="I45">
        <v>1</v>
      </c>
      <c r="J45">
        <v>1</v>
      </c>
      <c r="K45" t="s">
        <v>166</v>
      </c>
      <c r="L45" t="s">
        <v>166</v>
      </c>
      <c r="M45">
        <v>1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A45">
        <f t="shared" si="13"/>
        <v>0</v>
      </c>
    </row>
    <row r="46" spans="1:27">
      <c r="A46" t="s">
        <v>166</v>
      </c>
      <c r="B46" t="s">
        <v>166</v>
      </c>
      <c r="C46" t="s">
        <v>166</v>
      </c>
      <c r="D46" t="s">
        <v>166</v>
      </c>
      <c r="E46" t="s">
        <v>166</v>
      </c>
      <c r="F46" t="s">
        <v>166</v>
      </c>
      <c r="G46" t="s">
        <v>166</v>
      </c>
      <c r="H46">
        <v>1</v>
      </c>
      <c r="I46">
        <v>1</v>
      </c>
      <c r="J46">
        <v>1</v>
      </c>
      <c r="K46" t="s">
        <v>166</v>
      </c>
      <c r="L46" t="s">
        <v>166</v>
      </c>
      <c r="M46">
        <v>1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1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  <c r="AA46">
        <f t="shared" si="13"/>
        <v>0</v>
      </c>
    </row>
    <row r="47" spans="1:27">
      <c r="A47" t="s">
        <v>166</v>
      </c>
      <c r="B47" t="s">
        <v>166</v>
      </c>
      <c r="C47" t="s">
        <v>166</v>
      </c>
      <c r="D47" t="s">
        <v>166</v>
      </c>
      <c r="E47" t="s">
        <v>166</v>
      </c>
      <c r="F47">
        <v>1</v>
      </c>
      <c r="G47" t="s">
        <v>166</v>
      </c>
      <c r="H47" t="s">
        <v>166</v>
      </c>
      <c r="I47">
        <v>1</v>
      </c>
      <c r="J47">
        <v>1</v>
      </c>
      <c r="K47" t="s">
        <v>166</v>
      </c>
      <c r="L47" t="s">
        <v>166</v>
      </c>
      <c r="M47">
        <v>1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1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A47">
        <f t="shared" si="13"/>
        <v>0</v>
      </c>
    </row>
    <row r="48" spans="1:27">
      <c r="A48" t="s">
        <v>166</v>
      </c>
      <c r="B48" t="s">
        <v>166</v>
      </c>
      <c r="C48" t="s">
        <v>166</v>
      </c>
      <c r="D48" t="s">
        <v>166</v>
      </c>
      <c r="E48">
        <v>1</v>
      </c>
      <c r="F48" t="s">
        <v>166</v>
      </c>
      <c r="G48" t="s">
        <v>166</v>
      </c>
      <c r="H48" t="s">
        <v>166</v>
      </c>
      <c r="I48">
        <v>1</v>
      </c>
      <c r="J48">
        <v>1</v>
      </c>
      <c r="K48" t="s">
        <v>166</v>
      </c>
      <c r="L48" t="s">
        <v>166</v>
      </c>
      <c r="M48">
        <v>1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1</v>
      </c>
      <c r="U48">
        <f t="shared" si="7"/>
        <v>0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A48">
        <f t="shared" si="13"/>
        <v>0</v>
      </c>
    </row>
    <row r="49" spans="1:27">
      <c r="A49" t="s">
        <v>166</v>
      </c>
      <c r="B49" t="s">
        <v>166</v>
      </c>
      <c r="C49" t="s">
        <v>166</v>
      </c>
      <c r="D49" t="s">
        <v>166</v>
      </c>
      <c r="E49" t="s">
        <v>166</v>
      </c>
      <c r="F49" t="s">
        <v>166</v>
      </c>
      <c r="G49" t="s">
        <v>166</v>
      </c>
      <c r="H49">
        <v>1</v>
      </c>
      <c r="I49">
        <v>1</v>
      </c>
      <c r="J49">
        <v>1</v>
      </c>
      <c r="K49" t="s">
        <v>166</v>
      </c>
      <c r="L49" t="s">
        <v>166</v>
      </c>
      <c r="M49">
        <v>1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1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3"/>
        <v>0</v>
      </c>
    </row>
    <row r="50" spans="1:27">
      <c r="A50" t="s">
        <v>166</v>
      </c>
      <c r="B50" t="s">
        <v>166</v>
      </c>
      <c r="C50" t="s">
        <v>166</v>
      </c>
      <c r="D50" t="s">
        <v>166</v>
      </c>
      <c r="E50" t="s">
        <v>166</v>
      </c>
      <c r="F50" t="s">
        <v>166</v>
      </c>
      <c r="G50" t="s">
        <v>166</v>
      </c>
      <c r="H50" t="s">
        <v>166</v>
      </c>
      <c r="I50">
        <v>1</v>
      </c>
      <c r="J50">
        <v>1</v>
      </c>
      <c r="K50" t="s">
        <v>166</v>
      </c>
      <c r="L50" t="s">
        <v>166</v>
      </c>
      <c r="M50">
        <v>1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1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  <c r="AA50">
        <f t="shared" si="13"/>
        <v>0</v>
      </c>
    </row>
    <row r="51" spans="1:27">
      <c r="A51" t="s">
        <v>166</v>
      </c>
      <c r="B51" t="s">
        <v>166</v>
      </c>
      <c r="C51" t="s">
        <v>166</v>
      </c>
      <c r="D51" t="s">
        <v>166</v>
      </c>
      <c r="E51">
        <v>1</v>
      </c>
      <c r="F51" t="s">
        <v>166</v>
      </c>
      <c r="G51" t="s">
        <v>166</v>
      </c>
      <c r="H51" t="s">
        <v>166</v>
      </c>
      <c r="I51">
        <v>1</v>
      </c>
      <c r="J51">
        <v>1</v>
      </c>
      <c r="K51" t="s">
        <v>166</v>
      </c>
      <c r="L51" t="s">
        <v>166</v>
      </c>
      <c r="M51">
        <v>1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3"/>
        <v>0</v>
      </c>
    </row>
    <row r="52" spans="1:27">
      <c r="A52" t="s">
        <v>166</v>
      </c>
      <c r="B52" t="s">
        <v>166</v>
      </c>
      <c r="C52" t="s">
        <v>166</v>
      </c>
      <c r="D52" t="s">
        <v>166</v>
      </c>
      <c r="E52">
        <v>1</v>
      </c>
      <c r="F52" t="s">
        <v>166</v>
      </c>
      <c r="G52" t="s">
        <v>166</v>
      </c>
      <c r="H52">
        <v>1</v>
      </c>
      <c r="I52">
        <v>1</v>
      </c>
      <c r="J52">
        <v>1</v>
      </c>
      <c r="K52" t="s">
        <v>166</v>
      </c>
      <c r="L52" t="s">
        <v>166</v>
      </c>
      <c r="M52">
        <v>1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3"/>
        <v>0</v>
      </c>
    </row>
    <row r="53" spans="1:27">
      <c r="A53" t="s">
        <v>166</v>
      </c>
      <c r="B53" t="s">
        <v>166</v>
      </c>
      <c r="C53" t="s">
        <v>166</v>
      </c>
      <c r="D53" t="s">
        <v>166</v>
      </c>
      <c r="E53">
        <v>1</v>
      </c>
      <c r="F53" t="s">
        <v>166</v>
      </c>
      <c r="G53" t="s">
        <v>166</v>
      </c>
      <c r="H53" t="s">
        <v>166</v>
      </c>
      <c r="I53">
        <v>1</v>
      </c>
      <c r="J53">
        <v>1</v>
      </c>
      <c r="K53" t="s">
        <v>166</v>
      </c>
      <c r="L53" t="s">
        <v>166</v>
      </c>
      <c r="M53">
        <v>1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1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A53">
        <f t="shared" si="13"/>
        <v>0</v>
      </c>
    </row>
    <row r="54" spans="1:27">
      <c r="A54" t="s">
        <v>166</v>
      </c>
      <c r="B54" t="s">
        <v>166</v>
      </c>
      <c r="C54" t="s">
        <v>166</v>
      </c>
      <c r="D54" t="s">
        <v>166</v>
      </c>
      <c r="E54">
        <v>1</v>
      </c>
      <c r="F54" t="s">
        <v>166</v>
      </c>
      <c r="G54" t="s">
        <v>166</v>
      </c>
      <c r="H54" t="s">
        <v>166</v>
      </c>
      <c r="I54">
        <v>1</v>
      </c>
      <c r="J54">
        <v>1</v>
      </c>
      <c r="K54" t="s">
        <v>166</v>
      </c>
      <c r="L54" t="s">
        <v>166</v>
      </c>
      <c r="M54">
        <v>1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  <c r="W54">
        <f t="shared" si="9"/>
        <v>0</v>
      </c>
      <c r="X54">
        <f t="shared" si="10"/>
        <v>0</v>
      </c>
      <c r="Y54">
        <f t="shared" si="11"/>
        <v>0</v>
      </c>
      <c r="Z54">
        <f t="shared" si="12"/>
        <v>0</v>
      </c>
      <c r="AA54">
        <f t="shared" si="13"/>
        <v>0</v>
      </c>
    </row>
    <row r="55" spans="1:27">
      <c r="A55" t="s">
        <v>166</v>
      </c>
      <c r="B55" t="s">
        <v>166</v>
      </c>
      <c r="C55" t="s">
        <v>166</v>
      </c>
      <c r="D55" t="s">
        <v>166</v>
      </c>
      <c r="E55">
        <v>1</v>
      </c>
      <c r="F55" t="s">
        <v>166</v>
      </c>
      <c r="G55" t="s">
        <v>166</v>
      </c>
      <c r="H55">
        <v>1</v>
      </c>
      <c r="I55">
        <v>1</v>
      </c>
      <c r="J55">
        <v>1</v>
      </c>
      <c r="K55" t="s">
        <v>166</v>
      </c>
      <c r="L55" t="s">
        <v>166</v>
      </c>
      <c r="M55">
        <v>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A55">
        <f t="shared" si="13"/>
        <v>0</v>
      </c>
    </row>
    <row r="56" spans="1:27">
      <c r="A56" t="s">
        <v>166</v>
      </c>
      <c r="B56" t="s">
        <v>166</v>
      </c>
      <c r="C56" t="s">
        <v>166</v>
      </c>
      <c r="D56" t="s">
        <v>166</v>
      </c>
      <c r="E56">
        <v>1</v>
      </c>
      <c r="F56" t="s">
        <v>166</v>
      </c>
      <c r="G56" t="s">
        <v>166</v>
      </c>
      <c r="H56" t="s">
        <v>166</v>
      </c>
      <c r="I56">
        <v>1</v>
      </c>
      <c r="J56">
        <v>1</v>
      </c>
      <c r="K56" t="s">
        <v>166</v>
      </c>
      <c r="L56" t="s">
        <v>166</v>
      </c>
      <c r="M56">
        <v>1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1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  <c r="AA56">
        <f t="shared" si="13"/>
        <v>0</v>
      </c>
    </row>
    <row r="57" spans="1:27">
      <c r="A57" t="s">
        <v>166</v>
      </c>
      <c r="B57" t="s">
        <v>166</v>
      </c>
      <c r="C57" t="s">
        <v>166</v>
      </c>
      <c r="D57" t="s">
        <v>166</v>
      </c>
      <c r="E57">
        <v>1</v>
      </c>
      <c r="F57" t="s">
        <v>166</v>
      </c>
      <c r="G57" t="s">
        <v>166</v>
      </c>
      <c r="H57" t="s">
        <v>166</v>
      </c>
      <c r="I57">
        <v>1</v>
      </c>
      <c r="J57">
        <v>1</v>
      </c>
      <c r="K57" t="s">
        <v>166</v>
      </c>
      <c r="L57" t="s">
        <v>166</v>
      </c>
      <c r="M57">
        <v>1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  <c r="W57">
        <f t="shared" si="9"/>
        <v>0</v>
      </c>
      <c r="X57">
        <f t="shared" si="10"/>
        <v>0</v>
      </c>
      <c r="Y57">
        <f t="shared" si="11"/>
        <v>0</v>
      </c>
      <c r="Z57">
        <f t="shared" si="12"/>
        <v>0</v>
      </c>
      <c r="AA57">
        <f t="shared" si="13"/>
        <v>0</v>
      </c>
    </row>
    <row r="58" spans="1:27">
      <c r="A58" t="s">
        <v>166</v>
      </c>
      <c r="B58" t="s">
        <v>166</v>
      </c>
      <c r="C58" t="s">
        <v>166</v>
      </c>
      <c r="D58" t="s">
        <v>166</v>
      </c>
      <c r="E58">
        <v>1</v>
      </c>
      <c r="F58">
        <v>1</v>
      </c>
      <c r="G58" t="s">
        <v>166</v>
      </c>
      <c r="H58">
        <v>1</v>
      </c>
      <c r="I58">
        <v>1</v>
      </c>
      <c r="J58">
        <v>1</v>
      </c>
      <c r="K58" t="s">
        <v>166</v>
      </c>
      <c r="L58" t="s">
        <v>166</v>
      </c>
      <c r="M58">
        <v>1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A58">
        <f t="shared" si="13"/>
        <v>0</v>
      </c>
    </row>
    <row r="59" spans="1:27">
      <c r="A59" t="s">
        <v>166</v>
      </c>
      <c r="B59" t="s">
        <v>166</v>
      </c>
      <c r="C59" t="s">
        <v>166</v>
      </c>
      <c r="D59" t="s">
        <v>166</v>
      </c>
      <c r="E59">
        <v>1</v>
      </c>
      <c r="F59" t="s">
        <v>166</v>
      </c>
      <c r="G59" t="s">
        <v>166</v>
      </c>
      <c r="H59" t="s">
        <v>166</v>
      </c>
      <c r="I59">
        <v>1</v>
      </c>
      <c r="J59">
        <v>1</v>
      </c>
      <c r="K59" t="s">
        <v>166</v>
      </c>
      <c r="L59" t="s">
        <v>166</v>
      </c>
      <c r="M59">
        <v>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  <c r="T59">
        <f t="shared" si="6"/>
        <v>1</v>
      </c>
      <c r="U59">
        <f t="shared" si="7"/>
        <v>0</v>
      </c>
      <c r="V59">
        <f t="shared" si="8"/>
        <v>1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A59">
        <f t="shared" si="13"/>
        <v>0</v>
      </c>
    </row>
    <row r="60" spans="1:27">
      <c r="A60" t="s">
        <v>166</v>
      </c>
      <c r="B60" t="s">
        <v>166</v>
      </c>
      <c r="C60" t="s">
        <v>166</v>
      </c>
      <c r="D60" t="s">
        <v>166</v>
      </c>
      <c r="E60">
        <v>1</v>
      </c>
      <c r="F60" t="s">
        <v>166</v>
      </c>
      <c r="G60" t="s">
        <v>166</v>
      </c>
      <c r="H60" t="s">
        <v>166</v>
      </c>
      <c r="I60">
        <v>1</v>
      </c>
      <c r="J60">
        <v>1</v>
      </c>
      <c r="K60" t="s">
        <v>166</v>
      </c>
      <c r="L60" t="s">
        <v>166</v>
      </c>
      <c r="M60">
        <v>1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A60">
        <f t="shared" si="13"/>
        <v>0</v>
      </c>
    </row>
    <row r="61" spans="1:27">
      <c r="A61" t="s">
        <v>166</v>
      </c>
      <c r="B61" t="s">
        <v>166</v>
      </c>
      <c r="C61" t="s">
        <v>166</v>
      </c>
      <c r="D61" t="s">
        <v>166</v>
      </c>
      <c r="E61">
        <v>1</v>
      </c>
      <c r="F61">
        <v>1</v>
      </c>
      <c r="G61" t="s">
        <v>166</v>
      </c>
      <c r="H61">
        <v>1</v>
      </c>
      <c r="I61">
        <v>1</v>
      </c>
      <c r="J61">
        <v>1</v>
      </c>
      <c r="K61" t="s">
        <v>166</v>
      </c>
      <c r="L61" t="s">
        <v>166</v>
      </c>
      <c r="M61">
        <v>1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A61">
        <f t="shared" si="13"/>
        <v>0</v>
      </c>
    </row>
    <row r="62" spans="1:27">
      <c r="A62" t="s">
        <v>166</v>
      </c>
      <c r="B62" t="s">
        <v>166</v>
      </c>
      <c r="C62" t="s">
        <v>166</v>
      </c>
      <c r="D62" t="s">
        <v>166</v>
      </c>
      <c r="E62">
        <v>1</v>
      </c>
      <c r="F62" t="s">
        <v>166</v>
      </c>
      <c r="G62" t="s">
        <v>166</v>
      </c>
      <c r="H62" t="s">
        <v>166</v>
      </c>
      <c r="I62">
        <v>1</v>
      </c>
      <c r="J62">
        <v>1</v>
      </c>
      <c r="K62" t="s">
        <v>166</v>
      </c>
      <c r="L62" t="s">
        <v>166</v>
      </c>
      <c r="M62">
        <v>1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1</v>
      </c>
      <c r="U62">
        <f t="shared" si="7"/>
        <v>0</v>
      </c>
      <c r="V62">
        <f t="shared" si="8"/>
        <v>1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A62">
        <f t="shared" si="13"/>
        <v>0</v>
      </c>
    </row>
    <row r="63" spans="1:27">
      <c r="A63" t="s">
        <v>166</v>
      </c>
      <c r="B63" t="s">
        <v>166</v>
      </c>
      <c r="C63" t="s">
        <v>166</v>
      </c>
      <c r="D63" t="s">
        <v>166</v>
      </c>
      <c r="E63">
        <v>1</v>
      </c>
      <c r="F63" t="s">
        <v>166</v>
      </c>
      <c r="G63" t="s">
        <v>166</v>
      </c>
      <c r="H63" t="s">
        <v>166</v>
      </c>
      <c r="I63">
        <v>1</v>
      </c>
      <c r="J63">
        <v>1</v>
      </c>
      <c r="K63" t="s">
        <v>166</v>
      </c>
      <c r="L63" t="s">
        <v>166</v>
      </c>
      <c r="M63">
        <v>1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A63">
        <f t="shared" si="13"/>
        <v>0</v>
      </c>
    </row>
    <row r="64" spans="1:27">
      <c r="A64" t="s">
        <v>166</v>
      </c>
      <c r="B64" t="s">
        <v>166</v>
      </c>
      <c r="C64" t="s">
        <v>166</v>
      </c>
      <c r="D64" t="s">
        <v>166</v>
      </c>
      <c r="E64">
        <v>1</v>
      </c>
      <c r="F64">
        <v>1</v>
      </c>
      <c r="G64" t="s">
        <v>166</v>
      </c>
      <c r="H64">
        <v>1</v>
      </c>
      <c r="I64" t="s">
        <v>166</v>
      </c>
      <c r="J64">
        <v>1</v>
      </c>
      <c r="K64" t="s">
        <v>166</v>
      </c>
      <c r="L64" t="s">
        <v>166</v>
      </c>
      <c r="M64">
        <v>1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9"/>
        <v>1</v>
      </c>
      <c r="X64">
        <f t="shared" si="10"/>
        <v>0</v>
      </c>
      <c r="Y64">
        <f t="shared" si="11"/>
        <v>0</v>
      </c>
      <c r="Z64">
        <f t="shared" si="12"/>
        <v>0</v>
      </c>
      <c r="AA64">
        <f t="shared" si="13"/>
        <v>0</v>
      </c>
    </row>
    <row r="65" spans="1:27">
      <c r="A65" t="s">
        <v>166</v>
      </c>
      <c r="B65" t="s">
        <v>166</v>
      </c>
      <c r="C65" t="s">
        <v>166</v>
      </c>
      <c r="D65" t="s">
        <v>166</v>
      </c>
      <c r="E65">
        <v>1</v>
      </c>
      <c r="F65" t="s">
        <v>166</v>
      </c>
      <c r="G65" t="s">
        <v>166</v>
      </c>
      <c r="H65" t="s">
        <v>166</v>
      </c>
      <c r="I65">
        <v>1</v>
      </c>
      <c r="J65">
        <v>1</v>
      </c>
      <c r="K65" t="s">
        <v>166</v>
      </c>
      <c r="L65" t="s">
        <v>166</v>
      </c>
      <c r="M65">
        <v>1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1</v>
      </c>
      <c r="U65">
        <f t="shared" si="7"/>
        <v>0</v>
      </c>
      <c r="V65">
        <f t="shared" si="8"/>
        <v>1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  <c r="AA65">
        <f t="shared" si="13"/>
        <v>0</v>
      </c>
    </row>
    <row r="66" spans="1:27">
      <c r="A66" t="s">
        <v>166</v>
      </c>
      <c r="B66" t="s">
        <v>166</v>
      </c>
      <c r="C66" t="s">
        <v>166</v>
      </c>
      <c r="D66" t="s">
        <v>166</v>
      </c>
      <c r="E66">
        <v>1</v>
      </c>
      <c r="F66">
        <v>1</v>
      </c>
      <c r="G66" t="s">
        <v>166</v>
      </c>
      <c r="H66">
        <v>1</v>
      </c>
      <c r="I66">
        <v>1</v>
      </c>
      <c r="J66">
        <v>1</v>
      </c>
      <c r="K66" t="s">
        <v>166</v>
      </c>
      <c r="L66" t="s">
        <v>166</v>
      </c>
      <c r="M66">
        <v>1</v>
      </c>
      <c r="O66">
        <f t="shared" si="1"/>
        <v>0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0</v>
      </c>
      <c r="X66">
        <f t="shared" si="10"/>
        <v>0</v>
      </c>
      <c r="Y66">
        <f t="shared" si="11"/>
        <v>0</v>
      </c>
      <c r="Z66">
        <f t="shared" si="12"/>
        <v>0</v>
      </c>
      <c r="AA66">
        <f t="shared" si="13"/>
        <v>0</v>
      </c>
    </row>
    <row r="67" spans="1:27">
      <c r="A67" t="s">
        <v>166</v>
      </c>
      <c r="B67">
        <v>1</v>
      </c>
      <c r="C67" t="s">
        <v>166</v>
      </c>
      <c r="D67" t="s">
        <v>166</v>
      </c>
      <c r="E67">
        <v>1</v>
      </c>
      <c r="F67" t="s">
        <v>166</v>
      </c>
      <c r="G67">
        <v>1</v>
      </c>
      <c r="H67" t="s">
        <v>166</v>
      </c>
      <c r="I67" t="s">
        <v>166</v>
      </c>
      <c r="J67">
        <v>1</v>
      </c>
      <c r="K67" t="s">
        <v>166</v>
      </c>
      <c r="L67" t="s">
        <v>166</v>
      </c>
      <c r="M67">
        <v>1</v>
      </c>
      <c r="O67">
        <f t="shared" si="1"/>
        <v>0</v>
      </c>
      <c r="P67">
        <f t="shared" si="2"/>
        <v>0</v>
      </c>
      <c r="Q67">
        <f t="shared" si="3"/>
        <v>0</v>
      </c>
      <c r="R67">
        <f t="shared" si="4"/>
        <v>0</v>
      </c>
      <c r="S67">
        <f t="shared" si="5"/>
        <v>0</v>
      </c>
      <c r="T67">
        <f t="shared" si="6"/>
        <v>1</v>
      </c>
      <c r="U67">
        <f t="shared" si="7"/>
        <v>0</v>
      </c>
      <c r="V67">
        <f t="shared" si="8"/>
        <v>1</v>
      </c>
      <c r="W67">
        <f t="shared" si="9"/>
        <v>1</v>
      </c>
      <c r="X67">
        <f t="shared" si="10"/>
        <v>0</v>
      </c>
      <c r="Y67">
        <f t="shared" si="11"/>
        <v>0</v>
      </c>
      <c r="Z67">
        <f t="shared" si="12"/>
        <v>0</v>
      </c>
      <c r="AA67">
        <f t="shared" si="13"/>
        <v>0</v>
      </c>
    </row>
    <row r="68" spans="1:27">
      <c r="A68" t="s">
        <v>166</v>
      </c>
      <c r="B68" t="s">
        <v>166</v>
      </c>
      <c r="C68" t="s">
        <v>166</v>
      </c>
      <c r="D68" t="s">
        <v>166</v>
      </c>
      <c r="E68">
        <v>1</v>
      </c>
      <c r="F68" t="s">
        <v>166</v>
      </c>
      <c r="G68" t="s">
        <v>166</v>
      </c>
      <c r="H68" t="s">
        <v>166</v>
      </c>
      <c r="I68" t="s">
        <v>166</v>
      </c>
      <c r="J68">
        <v>1</v>
      </c>
      <c r="K68" t="s">
        <v>166</v>
      </c>
      <c r="L68" t="s">
        <v>166</v>
      </c>
      <c r="M68">
        <v>1</v>
      </c>
      <c r="O68">
        <f t="shared" ref="O68:O131" si="15">IF(A68=1,0,IF(A68="NA",IF(A68=A67,0,1)))</f>
        <v>0</v>
      </c>
      <c r="P68">
        <f t="shared" ref="P68:P131" si="16">IF(B68=1,0,IF(B68="NA",IF(B68=B67,0,1)))</f>
        <v>1</v>
      </c>
      <c r="Q68">
        <f t="shared" ref="Q68:Q131" si="17">IF(C68=1,0,IF(C68="NA",IF(C68=C67,0,1)))</f>
        <v>0</v>
      </c>
      <c r="R68">
        <f t="shared" ref="R68:R131" si="18">IF(D68=1,0,IF(D68="NA",IF(D68=D67,0,1)))</f>
        <v>0</v>
      </c>
      <c r="S68">
        <f t="shared" ref="S68:S131" si="19">IF(E68=1,0,IF(E68="NA",IF(E68=E67,0,1)))</f>
        <v>0</v>
      </c>
      <c r="T68">
        <f t="shared" ref="T68:T131" si="20">IF(F68=1,0,IF(F68="NA",IF(F68=F67,0,1)))</f>
        <v>0</v>
      </c>
      <c r="U68">
        <f t="shared" ref="U68:U131" si="21">IF(G68=1,0,IF(G68="NA",IF(G68=G67,0,1)))</f>
        <v>1</v>
      </c>
      <c r="V68">
        <f t="shared" ref="V68:V131" si="22">IF(H68=1,0,IF(H68="NA",IF(H68=H67,0,1)))</f>
        <v>0</v>
      </c>
      <c r="W68">
        <f t="shared" ref="W68:W131" si="23">IF(I68=1,0,IF(I68="NA",IF(I68=I67,0,1)))</f>
        <v>0</v>
      </c>
      <c r="X68">
        <f t="shared" ref="X68:X131" si="24">IF(J68=1,0,IF(J68="NA",IF(J68=J67,0,1)))</f>
        <v>0</v>
      </c>
      <c r="Y68">
        <f t="shared" ref="Y68:Y131" si="25">IF(K68=1,0,IF(K68="NA",IF(K68=K67,0,1)))</f>
        <v>0</v>
      </c>
      <c r="Z68">
        <f t="shared" ref="Z68:Z131" si="26">IF(L68=1,0,IF(L68="NA",IF(L68=L67,0,1)))</f>
        <v>0</v>
      </c>
      <c r="AA68">
        <f t="shared" ref="AA68:AA131" si="27">IF(M68=1,0,IF(M68="NA",IF(M68=M67,0,1)))</f>
        <v>0</v>
      </c>
    </row>
    <row r="69" spans="1:27">
      <c r="A69" t="s">
        <v>166</v>
      </c>
      <c r="B69" t="s">
        <v>166</v>
      </c>
      <c r="C69" t="s">
        <v>166</v>
      </c>
      <c r="D69" t="s">
        <v>166</v>
      </c>
      <c r="E69">
        <v>1</v>
      </c>
      <c r="F69" t="s">
        <v>166</v>
      </c>
      <c r="G69" t="s">
        <v>166</v>
      </c>
      <c r="H69" t="s">
        <v>166</v>
      </c>
      <c r="I69" t="s">
        <v>166</v>
      </c>
      <c r="J69">
        <v>1</v>
      </c>
      <c r="K69" t="s">
        <v>166</v>
      </c>
      <c r="L69" t="s">
        <v>166</v>
      </c>
      <c r="M69">
        <v>1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  <c r="W69">
        <f t="shared" si="23"/>
        <v>0</v>
      </c>
      <c r="X69">
        <f t="shared" si="24"/>
        <v>0</v>
      </c>
      <c r="Y69">
        <f t="shared" si="25"/>
        <v>0</v>
      </c>
      <c r="Z69">
        <f t="shared" si="26"/>
        <v>0</v>
      </c>
      <c r="AA69">
        <f t="shared" si="27"/>
        <v>0</v>
      </c>
    </row>
    <row r="70" spans="1:27">
      <c r="A70" t="s">
        <v>166</v>
      </c>
      <c r="B70" t="s">
        <v>166</v>
      </c>
      <c r="C70" t="s">
        <v>166</v>
      </c>
      <c r="D70" t="s">
        <v>166</v>
      </c>
      <c r="E70">
        <v>1</v>
      </c>
      <c r="F70">
        <v>1</v>
      </c>
      <c r="G70" t="s">
        <v>166</v>
      </c>
      <c r="H70">
        <v>1</v>
      </c>
      <c r="I70" t="s">
        <v>166</v>
      </c>
      <c r="J70">
        <v>1</v>
      </c>
      <c r="K70" t="s">
        <v>166</v>
      </c>
      <c r="L70" t="s">
        <v>166</v>
      </c>
      <c r="M70">
        <v>1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  <c r="W70">
        <f t="shared" si="23"/>
        <v>0</v>
      </c>
      <c r="X70">
        <f t="shared" si="24"/>
        <v>0</v>
      </c>
      <c r="Y70">
        <f t="shared" si="25"/>
        <v>0</v>
      </c>
      <c r="Z70">
        <f t="shared" si="26"/>
        <v>0</v>
      </c>
      <c r="AA70">
        <f t="shared" si="27"/>
        <v>0</v>
      </c>
    </row>
    <row r="71" spans="1:27">
      <c r="A71" t="s">
        <v>166</v>
      </c>
      <c r="B71" t="s">
        <v>166</v>
      </c>
      <c r="C71" t="s">
        <v>166</v>
      </c>
      <c r="D71" t="s">
        <v>166</v>
      </c>
      <c r="E71">
        <v>1</v>
      </c>
      <c r="F71" t="s">
        <v>166</v>
      </c>
      <c r="G71" t="s">
        <v>166</v>
      </c>
      <c r="H71" t="s">
        <v>166</v>
      </c>
      <c r="I71" t="s">
        <v>166</v>
      </c>
      <c r="J71">
        <v>1</v>
      </c>
      <c r="K71" t="s">
        <v>166</v>
      </c>
      <c r="L71" t="s">
        <v>166</v>
      </c>
      <c r="M71">
        <v>1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1</v>
      </c>
      <c r="U71">
        <f t="shared" si="21"/>
        <v>0</v>
      </c>
      <c r="V71">
        <f t="shared" si="22"/>
        <v>1</v>
      </c>
      <c r="W71">
        <f t="shared" si="23"/>
        <v>0</v>
      </c>
      <c r="X71">
        <f t="shared" si="24"/>
        <v>0</v>
      </c>
      <c r="Y71">
        <f t="shared" si="25"/>
        <v>0</v>
      </c>
      <c r="Z71">
        <f t="shared" si="26"/>
        <v>0</v>
      </c>
      <c r="AA71">
        <f t="shared" si="27"/>
        <v>0</v>
      </c>
    </row>
    <row r="72" spans="1:27">
      <c r="A72" t="s">
        <v>166</v>
      </c>
      <c r="B72">
        <v>1</v>
      </c>
      <c r="C72" t="s">
        <v>166</v>
      </c>
      <c r="D72" t="s">
        <v>166</v>
      </c>
      <c r="E72" t="s">
        <v>166</v>
      </c>
      <c r="F72">
        <v>1</v>
      </c>
      <c r="G72">
        <v>1</v>
      </c>
      <c r="H72">
        <v>1</v>
      </c>
      <c r="I72">
        <v>1</v>
      </c>
      <c r="J72">
        <v>1</v>
      </c>
      <c r="K72" t="s">
        <v>166</v>
      </c>
      <c r="L72" t="s">
        <v>166</v>
      </c>
      <c r="M72">
        <v>1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0</v>
      </c>
      <c r="U72">
        <f t="shared" si="21"/>
        <v>0</v>
      </c>
      <c r="V72">
        <f t="shared" si="22"/>
        <v>0</v>
      </c>
      <c r="W72">
        <f t="shared" si="23"/>
        <v>0</v>
      </c>
      <c r="X72">
        <f t="shared" si="24"/>
        <v>0</v>
      </c>
      <c r="Y72">
        <f t="shared" si="25"/>
        <v>0</v>
      </c>
      <c r="Z72">
        <f t="shared" si="26"/>
        <v>0</v>
      </c>
      <c r="AA72">
        <f t="shared" si="27"/>
        <v>0</v>
      </c>
    </row>
    <row r="73" spans="1:27">
      <c r="A73" t="s">
        <v>166</v>
      </c>
      <c r="B73" t="s">
        <v>166</v>
      </c>
      <c r="C73" t="s">
        <v>166</v>
      </c>
      <c r="D73" t="s">
        <v>166</v>
      </c>
      <c r="E73">
        <v>1</v>
      </c>
      <c r="F73" t="s">
        <v>166</v>
      </c>
      <c r="G73" t="s">
        <v>166</v>
      </c>
      <c r="H73" t="s">
        <v>166</v>
      </c>
      <c r="I73">
        <v>1</v>
      </c>
      <c r="J73">
        <v>1</v>
      </c>
      <c r="K73" t="s">
        <v>166</v>
      </c>
      <c r="L73" t="s">
        <v>166</v>
      </c>
      <c r="M73">
        <v>1</v>
      </c>
      <c r="O73">
        <f t="shared" si="15"/>
        <v>0</v>
      </c>
      <c r="P73">
        <f t="shared" si="16"/>
        <v>1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1</v>
      </c>
      <c r="U73">
        <f t="shared" si="21"/>
        <v>1</v>
      </c>
      <c r="V73">
        <f t="shared" si="22"/>
        <v>1</v>
      </c>
      <c r="W73">
        <f t="shared" si="23"/>
        <v>0</v>
      </c>
      <c r="X73">
        <f t="shared" si="24"/>
        <v>0</v>
      </c>
      <c r="Y73">
        <f t="shared" si="25"/>
        <v>0</v>
      </c>
      <c r="Z73">
        <f t="shared" si="26"/>
        <v>0</v>
      </c>
      <c r="AA73">
        <f t="shared" si="27"/>
        <v>0</v>
      </c>
    </row>
    <row r="74" spans="1:27">
      <c r="A74" t="s">
        <v>166</v>
      </c>
      <c r="B74" t="s">
        <v>166</v>
      </c>
      <c r="C74" t="s">
        <v>166</v>
      </c>
      <c r="D74" t="s">
        <v>166</v>
      </c>
      <c r="E74" t="s">
        <v>166</v>
      </c>
      <c r="F74" t="s">
        <v>166</v>
      </c>
      <c r="G74" t="s">
        <v>166</v>
      </c>
      <c r="H74" t="s">
        <v>166</v>
      </c>
      <c r="I74">
        <v>1</v>
      </c>
      <c r="J74">
        <v>1</v>
      </c>
      <c r="K74" t="s">
        <v>166</v>
      </c>
      <c r="L74" t="s">
        <v>166</v>
      </c>
      <c r="M74">
        <v>1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1</v>
      </c>
      <c r="T74">
        <f t="shared" si="20"/>
        <v>0</v>
      </c>
      <c r="U74">
        <f t="shared" si="21"/>
        <v>0</v>
      </c>
      <c r="V74">
        <f t="shared" si="22"/>
        <v>0</v>
      </c>
      <c r="W74">
        <f t="shared" si="23"/>
        <v>0</v>
      </c>
      <c r="X74">
        <f t="shared" si="24"/>
        <v>0</v>
      </c>
      <c r="Y74">
        <f t="shared" si="25"/>
        <v>0</v>
      </c>
      <c r="Z74">
        <f t="shared" si="26"/>
        <v>0</v>
      </c>
      <c r="AA74">
        <f t="shared" si="27"/>
        <v>0</v>
      </c>
    </row>
    <row r="75" spans="1:27">
      <c r="A75" t="s">
        <v>166</v>
      </c>
      <c r="B75" t="s">
        <v>166</v>
      </c>
      <c r="C75" t="s">
        <v>166</v>
      </c>
      <c r="D75" t="s">
        <v>166</v>
      </c>
      <c r="E75">
        <v>1</v>
      </c>
      <c r="F75" t="s">
        <v>166</v>
      </c>
      <c r="G75" t="s">
        <v>166</v>
      </c>
      <c r="H75" t="s">
        <v>166</v>
      </c>
      <c r="I75">
        <v>1</v>
      </c>
      <c r="J75">
        <v>1</v>
      </c>
      <c r="K75" t="s">
        <v>166</v>
      </c>
      <c r="L75" t="s">
        <v>166</v>
      </c>
      <c r="M75">
        <v>1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  <c r="W75">
        <f t="shared" si="23"/>
        <v>0</v>
      </c>
      <c r="X75">
        <f t="shared" si="24"/>
        <v>0</v>
      </c>
      <c r="Y75">
        <f t="shared" si="25"/>
        <v>0</v>
      </c>
      <c r="Z75">
        <f t="shared" si="26"/>
        <v>0</v>
      </c>
      <c r="AA75">
        <f t="shared" si="27"/>
        <v>0</v>
      </c>
    </row>
    <row r="76" spans="1:27">
      <c r="A76" t="s">
        <v>166</v>
      </c>
      <c r="B76" t="s">
        <v>166</v>
      </c>
      <c r="C76" t="s">
        <v>166</v>
      </c>
      <c r="D76" t="s">
        <v>166</v>
      </c>
      <c r="E76">
        <v>1</v>
      </c>
      <c r="F76">
        <v>1</v>
      </c>
      <c r="G76" t="s">
        <v>166</v>
      </c>
      <c r="H76">
        <v>1</v>
      </c>
      <c r="I76">
        <v>1</v>
      </c>
      <c r="J76">
        <v>1</v>
      </c>
      <c r="K76" t="s">
        <v>166</v>
      </c>
      <c r="L76" t="s">
        <v>166</v>
      </c>
      <c r="M76">
        <v>1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  <c r="W76">
        <f t="shared" si="23"/>
        <v>0</v>
      </c>
      <c r="X76">
        <f t="shared" si="24"/>
        <v>0</v>
      </c>
      <c r="Y76">
        <f t="shared" si="25"/>
        <v>0</v>
      </c>
      <c r="Z76">
        <f t="shared" si="26"/>
        <v>0</v>
      </c>
      <c r="AA76">
        <f t="shared" si="27"/>
        <v>0</v>
      </c>
    </row>
    <row r="77" spans="1:27">
      <c r="A77" t="s">
        <v>166</v>
      </c>
      <c r="B77" t="s">
        <v>166</v>
      </c>
      <c r="C77" t="s">
        <v>166</v>
      </c>
      <c r="D77" t="s">
        <v>166</v>
      </c>
      <c r="E77">
        <v>1</v>
      </c>
      <c r="F77" t="s">
        <v>166</v>
      </c>
      <c r="G77" t="s">
        <v>166</v>
      </c>
      <c r="H77" t="s">
        <v>166</v>
      </c>
      <c r="I77">
        <v>1</v>
      </c>
      <c r="J77">
        <v>1</v>
      </c>
      <c r="K77" t="s">
        <v>166</v>
      </c>
      <c r="L77" t="s">
        <v>166</v>
      </c>
      <c r="M77">
        <v>1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1</v>
      </c>
      <c r="U77">
        <f t="shared" si="21"/>
        <v>0</v>
      </c>
      <c r="V77">
        <f t="shared" si="22"/>
        <v>1</v>
      </c>
      <c r="W77">
        <f t="shared" si="23"/>
        <v>0</v>
      </c>
      <c r="X77">
        <f t="shared" si="24"/>
        <v>0</v>
      </c>
      <c r="Y77">
        <f t="shared" si="25"/>
        <v>0</v>
      </c>
      <c r="Z77">
        <f t="shared" si="26"/>
        <v>0</v>
      </c>
      <c r="AA77">
        <f t="shared" si="27"/>
        <v>0</v>
      </c>
    </row>
    <row r="78" spans="1:27">
      <c r="A78" t="s">
        <v>166</v>
      </c>
      <c r="B78" t="s">
        <v>166</v>
      </c>
      <c r="C78" t="s">
        <v>166</v>
      </c>
      <c r="D78" t="s">
        <v>166</v>
      </c>
      <c r="E78">
        <v>1</v>
      </c>
      <c r="F78" t="s">
        <v>166</v>
      </c>
      <c r="G78" t="s">
        <v>166</v>
      </c>
      <c r="H78" t="s">
        <v>166</v>
      </c>
      <c r="I78">
        <v>1</v>
      </c>
      <c r="J78">
        <v>1</v>
      </c>
      <c r="K78" t="s">
        <v>166</v>
      </c>
      <c r="L78" t="s">
        <v>166</v>
      </c>
      <c r="M78">
        <v>1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  <c r="W78">
        <f t="shared" si="23"/>
        <v>0</v>
      </c>
      <c r="X78">
        <f t="shared" si="24"/>
        <v>0</v>
      </c>
      <c r="Y78">
        <f t="shared" si="25"/>
        <v>0</v>
      </c>
      <c r="Z78">
        <f t="shared" si="26"/>
        <v>0</v>
      </c>
      <c r="AA78">
        <f t="shared" si="27"/>
        <v>0</v>
      </c>
    </row>
    <row r="79" spans="1:27">
      <c r="A79" t="s">
        <v>166</v>
      </c>
      <c r="B79">
        <v>1</v>
      </c>
      <c r="C79" t="s">
        <v>166</v>
      </c>
      <c r="D79" t="s">
        <v>166</v>
      </c>
      <c r="E79">
        <v>1</v>
      </c>
      <c r="F79">
        <v>1</v>
      </c>
      <c r="G79">
        <v>1</v>
      </c>
      <c r="H79" t="s">
        <v>166</v>
      </c>
      <c r="I79">
        <v>1</v>
      </c>
      <c r="J79">
        <v>1</v>
      </c>
      <c r="K79">
        <v>1</v>
      </c>
      <c r="L79">
        <v>1</v>
      </c>
      <c r="M79">
        <v>1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  <c r="W79">
        <f t="shared" si="23"/>
        <v>0</v>
      </c>
      <c r="X79">
        <f t="shared" si="24"/>
        <v>0</v>
      </c>
      <c r="Y79">
        <f t="shared" si="25"/>
        <v>0</v>
      </c>
      <c r="Z79">
        <f t="shared" si="26"/>
        <v>0</v>
      </c>
      <c r="AA79">
        <f t="shared" si="27"/>
        <v>0</v>
      </c>
    </row>
    <row r="80" spans="1:27">
      <c r="A80" t="s">
        <v>166</v>
      </c>
      <c r="B80" t="s">
        <v>166</v>
      </c>
      <c r="C80" t="s">
        <v>166</v>
      </c>
      <c r="D80" t="s">
        <v>166</v>
      </c>
      <c r="E80">
        <v>1</v>
      </c>
      <c r="F80" t="s">
        <v>166</v>
      </c>
      <c r="G80" t="s">
        <v>166</v>
      </c>
      <c r="H80">
        <v>1</v>
      </c>
      <c r="I80">
        <v>1</v>
      </c>
      <c r="J80">
        <v>1</v>
      </c>
      <c r="K80" t="s">
        <v>166</v>
      </c>
      <c r="L80" t="s">
        <v>166</v>
      </c>
      <c r="M80">
        <v>1</v>
      </c>
      <c r="O80">
        <f t="shared" si="15"/>
        <v>0</v>
      </c>
      <c r="P80">
        <f t="shared" si="16"/>
        <v>1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1</v>
      </c>
      <c r="U80">
        <f t="shared" si="21"/>
        <v>1</v>
      </c>
      <c r="V80">
        <f t="shared" si="22"/>
        <v>0</v>
      </c>
      <c r="W80">
        <f t="shared" si="23"/>
        <v>0</v>
      </c>
      <c r="X80">
        <f t="shared" si="24"/>
        <v>0</v>
      </c>
      <c r="Y80">
        <f t="shared" si="25"/>
        <v>1</v>
      </c>
      <c r="Z80">
        <f t="shared" si="26"/>
        <v>1</v>
      </c>
      <c r="AA80">
        <f t="shared" si="27"/>
        <v>0</v>
      </c>
    </row>
    <row r="81" spans="1:27">
      <c r="A81" t="s">
        <v>166</v>
      </c>
      <c r="B81">
        <v>1</v>
      </c>
      <c r="C81" t="s">
        <v>166</v>
      </c>
      <c r="D81" t="s">
        <v>166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  <c r="X81">
        <f t="shared" si="24"/>
        <v>0</v>
      </c>
      <c r="Y81">
        <f t="shared" si="25"/>
        <v>0</v>
      </c>
      <c r="Z81">
        <f t="shared" si="26"/>
        <v>0</v>
      </c>
      <c r="AA81">
        <f t="shared" si="27"/>
        <v>0</v>
      </c>
    </row>
    <row r="82" spans="1:27">
      <c r="A82" t="s">
        <v>166</v>
      </c>
      <c r="B82" t="s">
        <v>166</v>
      </c>
      <c r="C82" t="s">
        <v>166</v>
      </c>
      <c r="D82" t="s">
        <v>166</v>
      </c>
      <c r="E82">
        <v>1</v>
      </c>
      <c r="F82" t="s">
        <v>166</v>
      </c>
      <c r="G82" t="s">
        <v>166</v>
      </c>
      <c r="H82" t="s">
        <v>166</v>
      </c>
      <c r="I82">
        <v>1</v>
      </c>
      <c r="J82">
        <v>1</v>
      </c>
      <c r="K82" t="s">
        <v>166</v>
      </c>
      <c r="L82" t="s">
        <v>166</v>
      </c>
      <c r="M82">
        <v>1</v>
      </c>
      <c r="O82">
        <f t="shared" si="15"/>
        <v>0</v>
      </c>
      <c r="P82">
        <f t="shared" si="16"/>
        <v>1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1</v>
      </c>
      <c r="U82">
        <f t="shared" si="21"/>
        <v>1</v>
      </c>
      <c r="V82">
        <f t="shared" si="22"/>
        <v>1</v>
      </c>
      <c r="W82">
        <f t="shared" si="23"/>
        <v>0</v>
      </c>
      <c r="X82">
        <f t="shared" si="24"/>
        <v>0</v>
      </c>
      <c r="Y82">
        <f t="shared" si="25"/>
        <v>1</v>
      </c>
      <c r="Z82">
        <f t="shared" si="26"/>
        <v>1</v>
      </c>
      <c r="AA82">
        <f t="shared" si="27"/>
        <v>0</v>
      </c>
    </row>
    <row r="83" spans="1:27">
      <c r="A83" t="s">
        <v>166</v>
      </c>
      <c r="B83" t="s">
        <v>166</v>
      </c>
      <c r="C83" t="s">
        <v>166</v>
      </c>
      <c r="D83" t="s">
        <v>166</v>
      </c>
      <c r="E83">
        <v>1</v>
      </c>
      <c r="F83" t="s">
        <v>166</v>
      </c>
      <c r="G83" t="s">
        <v>166</v>
      </c>
      <c r="H83" t="s">
        <v>166</v>
      </c>
      <c r="I83">
        <v>1</v>
      </c>
      <c r="J83">
        <v>1</v>
      </c>
      <c r="K83" t="s">
        <v>166</v>
      </c>
      <c r="L83" t="s">
        <v>166</v>
      </c>
      <c r="M83">
        <v>1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 t="shared" si="23"/>
        <v>0</v>
      </c>
      <c r="X83">
        <f t="shared" si="24"/>
        <v>0</v>
      </c>
      <c r="Y83">
        <f t="shared" si="25"/>
        <v>0</v>
      </c>
      <c r="Z83">
        <f t="shared" si="26"/>
        <v>0</v>
      </c>
      <c r="AA83">
        <f t="shared" si="27"/>
        <v>0</v>
      </c>
    </row>
    <row r="84" spans="1:27">
      <c r="A84" t="s">
        <v>166</v>
      </c>
      <c r="B84" t="s">
        <v>166</v>
      </c>
      <c r="C84" t="s">
        <v>166</v>
      </c>
      <c r="D84" t="s">
        <v>166</v>
      </c>
      <c r="E84">
        <v>1</v>
      </c>
      <c r="F84" t="s">
        <v>166</v>
      </c>
      <c r="G84" t="s">
        <v>166</v>
      </c>
      <c r="H84" t="s">
        <v>166</v>
      </c>
      <c r="I84">
        <v>1</v>
      </c>
      <c r="J84">
        <v>1</v>
      </c>
      <c r="K84" t="s">
        <v>166</v>
      </c>
      <c r="L84" t="s">
        <v>166</v>
      </c>
      <c r="M84">
        <v>1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  <c r="W84">
        <f t="shared" si="23"/>
        <v>0</v>
      </c>
      <c r="X84">
        <f t="shared" si="24"/>
        <v>0</v>
      </c>
      <c r="Y84">
        <f t="shared" si="25"/>
        <v>0</v>
      </c>
      <c r="Z84">
        <f t="shared" si="26"/>
        <v>0</v>
      </c>
      <c r="AA84">
        <f t="shared" si="27"/>
        <v>0</v>
      </c>
    </row>
    <row r="85" spans="1:27">
      <c r="A85" t="s">
        <v>166</v>
      </c>
      <c r="B85">
        <v>1</v>
      </c>
      <c r="C85" t="s">
        <v>166</v>
      </c>
      <c r="D85" t="s">
        <v>166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  <c r="X85">
        <f t="shared" si="24"/>
        <v>0</v>
      </c>
      <c r="Y85">
        <f t="shared" si="25"/>
        <v>0</v>
      </c>
      <c r="Z85">
        <f t="shared" si="26"/>
        <v>0</v>
      </c>
      <c r="AA85">
        <f t="shared" si="27"/>
        <v>0</v>
      </c>
    </row>
    <row r="86" spans="1:27">
      <c r="A86" t="s">
        <v>166</v>
      </c>
      <c r="B86" t="s">
        <v>166</v>
      </c>
      <c r="C86" t="s">
        <v>166</v>
      </c>
      <c r="D86" t="s">
        <v>166</v>
      </c>
      <c r="E86">
        <v>1</v>
      </c>
      <c r="F86" t="s">
        <v>166</v>
      </c>
      <c r="G86" t="s">
        <v>166</v>
      </c>
      <c r="H86" t="s">
        <v>166</v>
      </c>
      <c r="I86">
        <v>1</v>
      </c>
      <c r="J86">
        <v>1</v>
      </c>
      <c r="K86" t="s">
        <v>166</v>
      </c>
      <c r="L86" t="s">
        <v>166</v>
      </c>
      <c r="M86">
        <v>1</v>
      </c>
      <c r="O86">
        <f t="shared" si="15"/>
        <v>0</v>
      </c>
      <c r="P86">
        <f t="shared" si="16"/>
        <v>1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1</v>
      </c>
      <c r="U86">
        <f t="shared" si="21"/>
        <v>1</v>
      </c>
      <c r="V86">
        <f t="shared" si="22"/>
        <v>1</v>
      </c>
      <c r="W86">
        <f t="shared" si="23"/>
        <v>0</v>
      </c>
      <c r="X86">
        <f t="shared" si="24"/>
        <v>0</v>
      </c>
      <c r="Y86">
        <f t="shared" si="25"/>
        <v>1</v>
      </c>
      <c r="Z86">
        <f t="shared" si="26"/>
        <v>1</v>
      </c>
      <c r="AA86">
        <f t="shared" si="27"/>
        <v>0</v>
      </c>
    </row>
    <row r="87" spans="1:27">
      <c r="A87">
        <v>1</v>
      </c>
      <c r="B87" t="s">
        <v>166</v>
      </c>
      <c r="C87" t="s">
        <v>166</v>
      </c>
      <c r="D87" t="s">
        <v>166</v>
      </c>
      <c r="E87">
        <v>1</v>
      </c>
      <c r="F87">
        <v>1</v>
      </c>
      <c r="G87" t="s">
        <v>166</v>
      </c>
      <c r="H87" t="s">
        <v>166</v>
      </c>
      <c r="I87">
        <v>1</v>
      </c>
      <c r="J87">
        <v>1</v>
      </c>
      <c r="K87" t="s">
        <v>166</v>
      </c>
      <c r="L87" t="s">
        <v>166</v>
      </c>
      <c r="M87">
        <v>1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  <c r="W87">
        <f t="shared" si="23"/>
        <v>0</v>
      </c>
      <c r="X87">
        <f t="shared" si="24"/>
        <v>0</v>
      </c>
      <c r="Y87">
        <f t="shared" si="25"/>
        <v>0</v>
      </c>
      <c r="Z87">
        <f t="shared" si="26"/>
        <v>0</v>
      </c>
      <c r="AA87">
        <f t="shared" si="27"/>
        <v>0</v>
      </c>
    </row>
    <row r="88" spans="1:27">
      <c r="A88">
        <v>1</v>
      </c>
      <c r="B88">
        <v>1</v>
      </c>
      <c r="C88" t="s">
        <v>166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  <c r="W88">
        <f t="shared" si="23"/>
        <v>0</v>
      </c>
      <c r="X88">
        <f t="shared" si="24"/>
        <v>0</v>
      </c>
      <c r="Y88">
        <f t="shared" si="25"/>
        <v>0</v>
      </c>
      <c r="Z88">
        <f t="shared" si="26"/>
        <v>0</v>
      </c>
      <c r="AA88">
        <f t="shared" si="27"/>
        <v>0</v>
      </c>
    </row>
    <row r="89" spans="1:27">
      <c r="A89">
        <v>1</v>
      </c>
      <c r="B89" t="s">
        <v>166</v>
      </c>
      <c r="C89" t="s">
        <v>166</v>
      </c>
      <c r="D89">
        <v>1</v>
      </c>
      <c r="E89">
        <v>1</v>
      </c>
      <c r="F89">
        <v>1</v>
      </c>
      <c r="G89" t="s">
        <v>166</v>
      </c>
      <c r="H89">
        <v>1</v>
      </c>
      <c r="I89" t="s">
        <v>166</v>
      </c>
      <c r="J89">
        <v>1</v>
      </c>
      <c r="K89">
        <v>1</v>
      </c>
      <c r="L89">
        <v>1</v>
      </c>
      <c r="M89">
        <v>1</v>
      </c>
      <c r="O89">
        <f t="shared" si="15"/>
        <v>0</v>
      </c>
      <c r="P89">
        <f t="shared" si="16"/>
        <v>1</v>
      </c>
      <c r="Q89">
        <f t="shared" si="17"/>
        <v>0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1</v>
      </c>
      <c r="V89">
        <f t="shared" si="22"/>
        <v>0</v>
      </c>
      <c r="W89">
        <f t="shared" si="23"/>
        <v>1</v>
      </c>
      <c r="X89">
        <f t="shared" si="24"/>
        <v>0</v>
      </c>
      <c r="Y89">
        <f t="shared" si="25"/>
        <v>0</v>
      </c>
      <c r="Z89">
        <f t="shared" si="26"/>
        <v>0</v>
      </c>
      <c r="AA89">
        <f t="shared" si="27"/>
        <v>0</v>
      </c>
    </row>
    <row r="90" spans="1:27">
      <c r="A90">
        <v>1</v>
      </c>
      <c r="B90" t="s">
        <v>166</v>
      </c>
      <c r="C90" t="s">
        <v>166</v>
      </c>
      <c r="D90">
        <v>1</v>
      </c>
      <c r="E90">
        <v>1</v>
      </c>
      <c r="F90" t="s">
        <v>166</v>
      </c>
      <c r="G90" t="s">
        <v>166</v>
      </c>
      <c r="H90">
        <v>1</v>
      </c>
      <c r="I90" t="s">
        <v>166</v>
      </c>
      <c r="J90">
        <v>1</v>
      </c>
      <c r="K90">
        <v>1</v>
      </c>
      <c r="L90">
        <v>1</v>
      </c>
      <c r="M90">
        <v>1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  <c r="T90">
        <f t="shared" si="20"/>
        <v>1</v>
      </c>
      <c r="U90">
        <f t="shared" si="21"/>
        <v>0</v>
      </c>
      <c r="V90">
        <f t="shared" si="22"/>
        <v>0</v>
      </c>
      <c r="W90">
        <f t="shared" si="23"/>
        <v>0</v>
      </c>
      <c r="X90">
        <f t="shared" si="24"/>
        <v>0</v>
      </c>
      <c r="Y90">
        <f t="shared" si="25"/>
        <v>0</v>
      </c>
      <c r="Z90">
        <f t="shared" si="26"/>
        <v>0</v>
      </c>
      <c r="AA90">
        <f t="shared" si="27"/>
        <v>0</v>
      </c>
    </row>
    <row r="91" spans="1:27">
      <c r="A91">
        <v>1</v>
      </c>
      <c r="B91">
        <v>1</v>
      </c>
      <c r="C91" t="s">
        <v>166</v>
      </c>
      <c r="D91">
        <v>1</v>
      </c>
      <c r="E91">
        <v>1</v>
      </c>
      <c r="F91">
        <v>1</v>
      </c>
      <c r="G91" t="s">
        <v>166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  <c r="W91">
        <f t="shared" si="23"/>
        <v>0</v>
      </c>
      <c r="X91">
        <f t="shared" si="24"/>
        <v>0</v>
      </c>
      <c r="Y91">
        <f t="shared" si="25"/>
        <v>0</v>
      </c>
      <c r="Z91">
        <f t="shared" si="26"/>
        <v>0</v>
      </c>
      <c r="AA91">
        <f t="shared" si="27"/>
        <v>0</v>
      </c>
    </row>
    <row r="92" spans="1:27">
      <c r="A92">
        <v>1</v>
      </c>
      <c r="B92" t="s">
        <v>166</v>
      </c>
      <c r="C92" t="s">
        <v>166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O92">
        <f t="shared" si="15"/>
        <v>0</v>
      </c>
      <c r="P92">
        <f t="shared" si="16"/>
        <v>1</v>
      </c>
      <c r="Q92">
        <f t="shared" si="17"/>
        <v>0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  <c r="W92">
        <f t="shared" si="23"/>
        <v>0</v>
      </c>
      <c r="X92">
        <f t="shared" si="24"/>
        <v>0</v>
      </c>
      <c r="Y92">
        <f t="shared" si="25"/>
        <v>0</v>
      </c>
      <c r="Z92">
        <f t="shared" si="26"/>
        <v>0</v>
      </c>
      <c r="AA92">
        <f t="shared" si="27"/>
        <v>0</v>
      </c>
    </row>
    <row r="93" spans="1:27">
      <c r="A93">
        <v>1</v>
      </c>
      <c r="B93" t="s">
        <v>166</v>
      </c>
      <c r="C93" t="s">
        <v>166</v>
      </c>
      <c r="D93">
        <v>1</v>
      </c>
      <c r="E93">
        <v>1</v>
      </c>
      <c r="F93">
        <v>1</v>
      </c>
      <c r="G93" t="s">
        <v>166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1</v>
      </c>
      <c r="V93">
        <f t="shared" si="22"/>
        <v>0</v>
      </c>
      <c r="W93">
        <f t="shared" si="23"/>
        <v>0</v>
      </c>
      <c r="X93">
        <f t="shared" si="24"/>
        <v>0</v>
      </c>
      <c r="Y93">
        <f t="shared" si="25"/>
        <v>0</v>
      </c>
      <c r="Z93">
        <f t="shared" si="26"/>
        <v>0</v>
      </c>
      <c r="AA93">
        <f t="shared" si="27"/>
        <v>0</v>
      </c>
    </row>
    <row r="94" spans="1:27">
      <c r="A94">
        <v>1</v>
      </c>
      <c r="B94">
        <v>1</v>
      </c>
      <c r="C94" t="s">
        <v>166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  <c r="W94">
        <f t="shared" si="23"/>
        <v>0</v>
      </c>
      <c r="X94">
        <f t="shared" si="24"/>
        <v>0</v>
      </c>
      <c r="Y94">
        <f t="shared" si="25"/>
        <v>0</v>
      </c>
      <c r="Z94">
        <f t="shared" si="26"/>
        <v>0</v>
      </c>
      <c r="AA94">
        <f t="shared" si="27"/>
        <v>0</v>
      </c>
    </row>
    <row r="95" spans="1:27">
      <c r="A95">
        <v>1</v>
      </c>
      <c r="B95" t="s">
        <v>166</v>
      </c>
      <c r="C95" t="s">
        <v>166</v>
      </c>
      <c r="D95">
        <v>1</v>
      </c>
      <c r="E95">
        <v>1</v>
      </c>
      <c r="F95">
        <v>1</v>
      </c>
      <c r="G95" t="s">
        <v>166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f t="shared" si="15"/>
        <v>0</v>
      </c>
      <c r="P95">
        <f t="shared" si="16"/>
        <v>1</v>
      </c>
      <c r="Q95">
        <f t="shared" si="17"/>
        <v>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1</v>
      </c>
      <c r="V95">
        <f t="shared" si="22"/>
        <v>0</v>
      </c>
      <c r="W95">
        <f t="shared" si="23"/>
        <v>0</v>
      </c>
      <c r="X95">
        <f t="shared" si="24"/>
        <v>0</v>
      </c>
      <c r="Y95">
        <f t="shared" si="25"/>
        <v>0</v>
      </c>
      <c r="Z95">
        <f t="shared" si="26"/>
        <v>0</v>
      </c>
      <c r="AA95">
        <f t="shared" si="27"/>
        <v>0</v>
      </c>
    </row>
    <row r="96" spans="1:27">
      <c r="A96">
        <v>1</v>
      </c>
      <c r="B96" t="s">
        <v>166</v>
      </c>
      <c r="C96" t="s">
        <v>166</v>
      </c>
      <c r="D96">
        <v>1</v>
      </c>
      <c r="E96" t="s">
        <v>166</v>
      </c>
      <c r="F96">
        <v>1</v>
      </c>
      <c r="G96" t="s">
        <v>166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1</v>
      </c>
      <c r="T96">
        <f t="shared" si="20"/>
        <v>0</v>
      </c>
      <c r="U96">
        <f t="shared" si="21"/>
        <v>0</v>
      </c>
      <c r="V96">
        <f t="shared" si="22"/>
        <v>0</v>
      </c>
      <c r="W96">
        <f t="shared" si="23"/>
        <v>0</v>
      </c>
      <c r="X96">
        <f t="shared" si="24"/>
        <v>0</v>
      </c>
      <c r="Y96">
        <f t="shared" si="25"/>
        <v>0</v>
      </c>
      <c r="Z96">
        <f t="shared" si="26"/>
        <v>0</v>
      </c>
      <c r="AA96">
        <f t="shared" si="27"/>
        <v>0</v>
      </c>
    </row>
    <row r="97" spans="1:27">
      <c r="A97">
        <v>1</v>
      </c>
      <c r="B97">
        <v>1</v>
      </c>
      <c r="C97" t="s">
        <v>166</v>
      </c>
      <c r="D97" t="s">
        <v>166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1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  <c r="W97">
        <f t="shared" si="23"/>
        <v>0</v>
      </c>
      <c r="X97">
        <f t="shared" si="24"/>
        <v>0</v>
      </c>
      <c r="Y97">
        <f t="shared" si="25"/>
        <v>0</v>
      </c>
      <c r="Z97">
        <f t="shared" si="26"/>
        <v>0</v>
      </c>
      <c r="AA97">
        <f t="shared" si="27"/>
        <v>0</v>
      </c>
    </row>
    <row r="98" spans="1:27">
      <c r="A98">
        <v>1</v>
      </c>
      <c r="B98" t="s">
        <v>166</v>
      </c>
      <c r="C98" t="s">
        <v>166</v>
      </c>
      <c r="D98">
        <v>1</v>
      </c>
      <c r="E98">
        <v>1</v>
      </c>
      <c r="F98">
        <v>1</v>
      </c>
      <c r="G98" t="s">
        <v>166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O98">
        <f t="shared" si="15"/>
        <v>0</v>
      </c>
      <c r="P98">
        <f t="shared" si="16"/>
        <v>1</v>
      </c>
      <c r="Q98">
        <f t="shared" si="17"/>
        <v>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1</v>
      </c>
      <c r="V98">
        <f t="shared" si="22"/>
        <v>0</v>
      </c>
      <c r="W98">
        <f t="shared" si="23"/>
        <v>0</v>
      </c>
      <c r="X98">
        <f t="shared" si="24"/>
        <v>0</v>
      </c>
      <c r="Y98">
        <f t="shared" si="25"/>
        <v>0</v>
      </c>
      <c r="Z98">
        <f t="shared" si="26"/>
        <v>0</v>
      </c>
      <c r="AA98">
        <f t="shared" si="27"/>
        <v>0</v>
      </c>
    </row>
    <row r="99" spans="1:27">
      <c r="A99">
        <v>1</v>
      </c>
      <c r="B99" t="s">
        <v>166</v>
      </c>
      <c r="C99" t="s">
        <v>166</v>
      </c>
      <c r="D99">
        <v>1</v>
      </c>
      <c r="E99">
        <v>1</v>
      </c>
      <c r="F99">
        <v>1</v>
      </c>
      <c r="G99" t="s">
        <v>166</v>
      </c>
      <c r="H99">
        <v>1</v>
      </c>
      <c r="I99" t="s">
        <v>166</v>
      </c>
      <c r="J99">
        <v>1</v>
      </c>
      <c r="K99">
        <v>1</v>
      </c>
      <c r="L99">
        <v>1</v>
      </c>
      <c r="M99" t="s">
        <v>166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  <c r="W99">
        <f t="shared" si="23"/>
        <v>1</v>
      </c>
      <c r="X99">
        <f t="shared" si="24"/>
        <v>0</v>
      </c>
      <c r="Y99">
        <f t="shared" si="25"/>
        <v>0</v>
      </c>
      <c r="Z99">
        <f t="shared" si="26"/>
        <v>0</v>
      </c>
      <c r="AA99">
        <f t="shared" si="27"/>
        <v>1</v>
      </c>
    </row>
    <row r="100" spans="1:27">
      <c r="A100">
        <v>1</v>
      </c>
      <c r="B100" t="s">
        <v>166</v>
      </c>
      <c r="C100" t="s">
        <v>166</v>
      </c>
      <c r="D100">
        <v>1</v>
      </c>
      <c r="E100" t="s">
        <v>166</v>
      </c>
      <c r="F100">
        <v>1</v>
      </c>
      <c r="G100">
        <v>1</v>
      </c>
      <c r="H100">
        <v>1</v>
      </c>
      <c r="I100" t="s">
        <v>166</v>
      </c>
      <c r="J100">
        <v>1</v>
      </c>
      <c r="K100">
        <v>1</v>
      </c>
      <c r="L100">
        <v>1</v>
      </c>
      <c r="M100" t="s">
        <v>166</v>
      </c>
      <c r="O100">
        <f t="shared" si="15"/>
        <v>0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1</v>
      </c>
      <c r="T100">
        <f t="shared" si="20"/>
        <v>0</v>
      </c>
      <c r="U100">
        <f t="shared" si="21"/>
        <v>0</v>
      </c>
      <c r="V100">
        <f t="shared" si="22"/>
        <v>0</v>
      </c>
      <c r="W100">
        <f t="shared" si="23"/>
        <v>0</v>
      </c>
      <c r="X100">
        <f t="shared" si="24"/>
        <v>0</v>
      </c>
      <c r="Y100">
        <f t="shared" si="25"/>
        <v>0</v>
      </c>
      <c r="Z100">
        <f t="shared" si="26"/>
        <v>0</v>
      </c>
      <c r="AA100">
        <f t="shared" si="27"/>
        <v>0</v>
      </c>
    </row>
    <row r="101" spans="1:27">
      <c r="A101">
        <v>1</v>
      </c>
      <c r="B101" t="s">
        <v>166</v>
      </c>
      <c r="C101" t="s">
        <v>166</v>
      </c>
      <c r="D101">
        <v>1</v>
      </c>
      <c r="E101">
        <v>1</v>
      </c>
      <c r="F101">
        <v>1</v>
      </c>
      <c r="G101" t="s">
        <v>166</v>
      </c>
      <c r="H101">
        <v>1</v>
      </c>
      <c r="I101" t="s">
        <v>166</v>
      </c>
      <c r="J101">
        <v>1</v>
      </c>
      <c r="K101">
        <v>1</v>
      </c>
      <c r="L101">
        <v>1</v>
      </c>
      <c r="M101" t="s">
        <v>166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1</v>
      </c>
      <c r="V101">
        <f t="shared" si="22"/>
        <v>0</v>
      </c>
      <c r="W101">
        <f t="shared" si="23"/>
        <v>0</v>
      </c>
      <c r="X101">
        <f t="shared" si="24"/>
        <v>0</v>
      </c>
      <c r="Y101">
        <f t="shared" si="25"/>
        <v>0</v>
      </c>
      <c r="Z101">
        <f t="shared" si="26"/>
        <v>0</v>
      </c>
      <c r="AA101">
        <f t="shared" si="27"/>
        <v>0</v>
      </c>
    </row>
    <row r="102" spans="1:27">
      <c r="A102">
        <v>1</v>
      </c>
      <c r="B102" t="s">
        <v>166</v>
      </c>
      <c r="C102" t="s">
        <v>166</v>
      </c>
      <c r="D102">
        <v>1</v>
      </c>
      <c r="E102">
        <v>1</v>
      </c>
      <c r="F102">
        <v>1</v>
      </c>
      <c r="G102" t="s">
        <v>166</v>
      </c>
      <c r="H102">
        <v>1</v>
      </c>
      <c r="I102" t="s">
        <v>166</v>
      </c>
      <c r="J102">
        <v>1</v>
      </c>
      <c r="K102">
        <v>1</v>
      </c>
      <c r="L102">
        <v>1</v>
      </c>
      <c r="M102" t="s">
        <v>166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0</v>
      </c>
      <c r="W102">
        <f t="shared" si="23"/>
        <v>0</v>
      </c>
      <c r="X102">
        <f t="shared" si="24"/>
        <v>0</v>
      </c>
      <c r="Y102">
        <f t="shared" si="25"/>
        <v>0</v>
      </c>
      <c r="Z102">
        <f t="shared" si="26"/>
        <v>0</v>
      </c>
      <c r="AA102">
        <f t="shared" si="27"/>
        <v>0</v>
      </c>
    </row>
    <row r="103" spans="1:27">
      <c r="A103">
        <v>1</v>
      </c>
      <c r="B103">
        <v>1</v>
      </c>
      <c r="C103" t="s">
        <v>166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0</v>
      </c>
      <c r="W103">
        <f t="shared" si="23"/>
        <v>0</v>
      </c>
      <c r="X103">
        <f t="shared" si="24"/>
        <v>0</v>
      </c>
      <c r="Y103">
        <f t="shared" si="25"/>
        <v>0</v>
      </c>
      <c r="Z103">
        <f t="shared" si="26"/>
        <v>0</v>
      </c>
      <c r="AA103">
        <f t="shared" si="27"/>
        <v>0</v>
      </c>
    </row>
    <row r="104" spans="1:27">
      <c r="A104">
        <v>1</v>
      </c>
      <c r="B104" t="s">
        <v>166</v>
      </c>
      <c r="C104" t="s">
        <v>166</v>
      </c>
      <c r="D104">
        <v>1</v>
      </c>
      <c r="E104">
        <v>1</v>
      </c>
      <c r="F104">
        <v>1</v>
      </c>
      <c r="G104" t="s">
        <v>166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O104">
        <f t="shared" si="15"/>
        <v>0</v>
      </c>
      <c r="P104">
        <f t="shared" si="16"/>
        <v>1</v>
      </c>
      <c r="Q104">
        <f t="shared" si="17"/>
        <v>0</v>
      </c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1</v>
      </c>
      <c r="V104">
        <f t="shared" si="22"/>
        <v>0</v>
      </c>
      <c r="W104">
        <f t="shared" si="23"/>
        <v>0</v>
      </c>
      <c r="X104">
        <f t="shared" si="24"/>
        <v>0</v>
      </c>
      <c r="Y104">
        <f t="shared" si="25"/>
        <v>0</v>
      </c>
      <c r="Z104">
        <f t="shared" si="26"/>
        <v>0</v>
      </c>
      <c r="AA104">
        <f t="shared" si="27"/>
        <v>0</v>
      </c>
    </row>
    <row r="105" spans="1:27">
      <c r="A105">
        <v>1</v>
      </c>
      <c r="B105" t="s">
        <v>166</v>
      </c>
      <c r="C105" t="s">
        <v>166</v>
      </c>
      <c r="D105">
        <v>1</v>
      </c>
      <c r="E105">
        <v>1</v>
      </c>
      <c r="F105">
        <v>1</v>
      </c>
      <c r="G105" t="s">
        <v>166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O105">
        <f t="shared" si="15"/>
        <v>0</v>
      </c>
      <c r="P105">
        <f t="shared" si="16"/>
        <v>0</v>
      </c>
      <c r="Q105">
        <f t="shared" si="17"/>
        <v>0</v>
      </c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0</v>
      </c>
      <c r="V105">
        <f t="shared" si="22"/>
        <v>0</v>
      </c>
      <c r="W105">
        <f t="shared" si="23"/>
        <v>0</v>
      </c>
      <c r="X105">
        <f t="shared" si="24"/>
        <v>0</v>
      </c>
      <c r="Y105">
        <f t="shared" si="25"/>
        <v>0</v>
      </c>
      <c r="Z105">
        <f t="shared" si="26"/>
        <v>0</v>
      </c>
      <c r="AA105">
        <f t="shared" si="27"/>
        <v>0</v>
      </c>
    </row>
    <row r="106" spans="1:27">
      <c r="A106">
        <v>1</v>
      </c>
      <c r="B106">
        <v>1</v>
      </c>
      <c r="C106" t="s">
        <v>166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O106">
        <f t="shared" si="15"/>
        <v>0</v>
      </c>
      <c r="P106">
        <f t="shared" si="16"/>
        <v>0</v>
      </c>
      <c r="Q106">
        <f t="shared" si="17"/>
        <v>0</v>
      </c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0</v>
      </c>
      <c r="V106">
        <f t="shared" si="22"/>
        <v>0</v>
      </c>
      <c r="W106">
        <f t="shared" si="23"/>
        <v>0</v>
      </c>
      <c r="X106">
        <f t="shared" si="24"/>
        <v>0</v>
      </c>
      <c r="Y106">
        <f t="shared" si="25"/>
        <v>0</v>
      </c>
      <c r="Z106">
        <f t="shared" si="26"/>
        <v>0</v>
      </c>
      <c r="AA106">
        <f t="shared" si="27"/>
        <v>0</v>
      </c>
    </row>
    <row r="107" spans="1:27">
      <c r="A107">
        <v>1</v>
      </c>
      <c r="B107" t="s">
        <v>166</v>
      </c>
      <c r="C107" t="s">
        <v>166</v>
      </c>
      <c r="D107">
        <v>1</v>
      </c>
      <c r="E107">
        <v>1</v>
      </c>
      <c r="F107">
        <v>1</v>
      </c>
      <c r="G107" t="s">
        <v>166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O107">
        <f t="shared" si="15"/>
        <v>0</v>
      </c>
      <c r="P107">
        <f t="shared" si="16"/>
        <v>1</v>
      </c>
      <c r="Q107">
        <f t="shared" si="17"/>
        <v>0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1</v>
      </c>
      <c r="V107">
        <f t="shared" si="22"/>
        <v>0</v>
      </c>
      <c r="W107">
        <f t="shared" si="23"/>
        <v>0</v>
      </c>
      <c r="X107">
        <f t="shared" si="24"/>
        <v>0</v>
      </c>
      <c r="Y107">
        <f t="shared" si="25"/>
        <v>0</v>
      </c>
      <c r="Z107">
        <f t="shared" si="26"/>
        <v>0</v>
      </c>
      <c r="AA107">
        <f t="shared" si="27"/>
        <v>0</v>
      </c>
    </row>
    <row r="108" spans="1:27">
      <c r="A108">
        <v>1</v>
      </c>
      <c r="B108" t="s">
        <v>166</v>
      </c>
      <c r="C108" t="s">
        <v>166</v>
      </c>
      <c r="D108">
        <v>1</v>
      </c>
      <c r="E108">
        <v>1</v>
      </c>
      <c r="F108">
        <v>1</v>
      </c>
      <c r="G108" t="s">
        <v>166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0</v>
      </c>
      <c r="V108">
        <f t="shared" si="22"/>
        <v>0</v>
      </c>
      <c r="W108">
        <f t="shared" si="23"/>
        <v>0</v>
      </c>
      <c r="X108">
        <f t="shared" si="24"/>
        <v>0</v>
      </c>
      <c r="Y108">
        <f t="shared" si="25"/>
        <v>0</v>
      </c>
      <c r="Z108">
        <f t="shared" si="26"/>
        <v>0</v>
      </c>
      <c r="AA108">
        <f t="shared" si="27"/>
        <v>0</v>
      </c>
    </row>
    <row r="109" spans="1:27">
      <c r="A109">
        <v>1</v>
      </c>
      <c r="B109">
        <v>1</v>
      </c>
      <c r="C109" t="s">
        <v>166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O109">
        <f t="shared" si="15"/>
        <v>0</v>
      </c>
      <c r="P109">
        <f t="shared" si="16"/>
        <v>0</v>
      </c>
      <c r="Q109">
        <f t="shared" si="17"/>
        <v>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0</v>
      </c>
      <c r="V109">
        <f t="shared" si="22"/>
        <v>0</v>
      </c>
      <c r="W109">
        <f t="shared" si="23"/>
        <v>0</v>
      </c>
      <c r="X109">
        <f t="shared" si="24"/>
        <v>0</v>
      </c>
      <c r="Y109">
        <f t="shared" si="25"/>
        <v>0</v>
      </c>
      <c r="Z109">
        <f t="shared" si="26"/>
        <v>0</v>
      </c>
      <c r="AA109">
        <f t="shared" si="27"/>
        <v>0</v>
      </c>
    </row>
    <row r="110" spans="1:27">
      <c r="A110">
        <v>1</v>
      </c>
      <c r="B110" t="s">
        <v>166</v>
      </c>
      <c r="C110" t="s">
        <v>166</v>
      </c>
      <c r="D110">
        <v>1</v>
      </c>
      <c r="E110">
        <v>1</v>
      </c>
      <c r="F110">
        <v>1</v>
      </c>
      <c r="G110" t="s">
        <v>166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O110">
        <f t="shared" si="15"/>
        <v>0</v>
      </c>
      <c r="P110">
        <f t="shared" si="16"/>
        <v>1</v>
      </c>
      <c r="Q110">
        <f t="shared" si="17"/>
        <v>0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1</v>
      </c>
      <c r="V110">
        <f t="shared" si="22"/>
        <v>0</v>
      </c>
      <c r="W110">
        <f t="shared" si="23"/>
        <v>0</v>
      </c>
      <c r="X110">
        <f t="shared" si="24"/>
        <v>0</v>
      </c>
      <c r="Y110">
        <f t="shared" si="25"/>
        <v>0</v>
      </c>
      <c r="Z110">
        <f t="shared" si="26"/>
        <v>0</v>
      </c>
      <c r="AA110">
        <f t="shared" si="27"/>
        <v>0</v>
      </c>
    </row>
    <row r="111" spans="1:27">
      <c r="A111">
        <v>1</v>
      </c>
      <c r="B111" t="s">
        <v>166</v>
      </c>
      <c r="C111" t="s">
        <v>166</v>
      </c>
      <c r="D111">
        <v>1</v>
      </c>
      <c r="E111">
        <v>1</v>
      </c>
      <c r="F111">
        <v>1</v>
      </c>
      <c r="G111" t="s">
        <v>166</v>
      </c>
      <c r="H111">
        <v>1</v>
      </c>
      <c r="I111" t="s">
        <v>166</v>
      </c>
      <c r="J111">
        <v>1</v>
      </c>
      <c r="K111">
        <v>1</v>
      </c>
      <c r="L111">
        <v>1</v>
      </c>
      <c r="M111" t="s">
        <v>166</v>
      </c>
      <c r="O111">
        <f t="shared" si="15"/>
        <v>0</v>
      </c>
      <c r="P111">
        <f t="shared" si="16"/>
        <v>0</v>
      </c>
      <c r="Q111">
        <f t="shared" si="17"/>
        <v>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0</v>
      </c>
      <c r="V111">
        <f t="shared" si="22"/>
        <v>0</v>
      </c>
      <c r="W111">
        <f t="shared" si="23"/>
        <v>1</v>
      </c>
      <c r="X111">
        <f t="shared" si="24"/>
        <v>0</v>
      </c>
      <c r="Y111">
        <f t="shared" si="25"/>
        <v>0</v>
      </c>
      <c r="Z111">
        <f t="shared" si="26"/>
        <v>0</v>
      </c>
      <c r="AA111">
        <f t="shared" si="27"/>
        <v>1</v>
      </c>
    </row>
    <row r="112" spans="1:27">
      <c r="A112">
        <v>1</v>
      </c>
      <c r="B112">
        <v>1</v>
      </c>
      <c r="C112" t="s">
        <v>166</v>
      </c>
      <c r="D112">
        <v>1</v>
      </c>
      <c r="E112" t="s">
        <v>166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O112">
        <f t="shared" si="15"/>
        <v>0</v>
      </c>
      <c r="P112">
        <f t="shared" si="16"/>
        <v>0</v>
      </c>
      <c r="Q112">
        <f t="shared" si="17"/>
        <v>0</v>
      </c>
      <c r="R112">
        <f t="shared" si="18"/>
        <v>0</v>
      </c>
      <c r="S112">
        <f t="shared" si="19"/>
        <v>1</v>
      </c>
      <c r="T112">
        <f t="shared" si="20"/>
        <v>0</v>
      </c>
      <c r="U112">
        <f t="shared" si="21"/>
        <v>0</v>
      </c>
      <c r="V112">
        <f t="shared" si="22"/>
        <v>0</v>
      </c>
      <c r="W112">
        <f t="shared" si="23"/>
        <v>0</v>
      </c>
      <c r="X112">
        <f t="shared" si="24"/>
        <v>0</v>
      </c>
      <c r="Y112">
        <f t="shared" si="25"/>
        <v>0</v>
      </c>
      <c r="Z112">
        <f t="shared" si="26"/>
        <v>0</v>
      </c>
      <c r="AA112">
        <f t="shared" si="27"/>
        <v>0</v>
      </c>
    </row>
    <row r="113" spans="1:27">
      <c r="A113">
        <v>1</v>
      </c>
      <c r="B113" t="s">
        <v>166</v>
      </c>
      <c r="C113" t="s">
        <v>166</v>
      </c>
      <c r="D113">
        <v>1</v>
      </c>
      <c r="E113">
        <v>1</v>
      </c>
      <c r="F113">
        <v>1</v>
      </c>
      <c r="G113" t="s">
        <v>166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f t="shared" si="15"/>
        <v>0</v>
      </c>
      <c r="P113">
        <f t="shared" si="16"/>
        <v>1</v>
      </c>
      <c r="Q113">
        <f t="shared" si="17"/>
        <v>0</v>
      </c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1</v>
      </c>
      <c r="V113">
        <f t="shared" si="22"/>
        <v>0</v>
      </c>
      <c r="W113">
        <f t="shared" si="23"/>
        <v>0</v>
      </c>
      <c r="X113">
        <f t="shared" si="24"/>
        <v>0</v>
      </c>
      <c r="Y113">
        <f t="shared" si="25"/>
        <v>0</v>
      </c>
      <c r="Z113">
        <f t="shared" si="26"/>
        <v>0</v>
      </c>
      <c r="AA113">
        <f t="shared" si="27"/>
        <v>0</v>
      </c>
    </row>
    <row r="114" spans="1:27">
      <c r="A114">
        <v>1</v>
      </c>
      <c r="B114" t="s">
        <v>166</v>
      </c>
      <c r="C114" t="s">
        <v>166</v>
      </c>
      <c r="D114" t="s">
        <v>166</v>
      </c>
      <c r="E114">
        <v>1</v>
      </c>
      <c r="F114">
        <v>1</v>
      </c>
      <c r="G114" t="s">
        <v>166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O114">
        <f t="shared" si="15"/>
        <v>0</v>
      </c>
      <c r="P114">
        <f t="shared" si="16"/>
        <v>0</v>
      </c>
      <c r="Q114">
        <f t="shared" si="17"/>
        <v>0</v>
      </c>
      <c r="R114">
        <f t="shared" si="18"/>
        <v>1</v>
      </c>
      <c r="S114">
        <f t="shared" si="19"/>
        <v>0</v>
      </c>
      <c r="T114">
        <f t="shared" si="20"/>
        <v>0</v>
      </c>
      <c r="U114">
        <f t="shared" si="21"/>
        <v>0</v>
      </c>
      <c r="V114">
        <f t="shared" si="22"/>
        <v>0</v>
      </c>
      <c r="W114">
        <f t="shared" si="23"/>
        <v>0</v>
      </c>
      <c r="X114">
        <f t="shared" si="24"/>
        <v>0</v>
      </c>
      <c r="Y114">
        <f t="shared" si="25"/>
        <v>0</v>
      </c>
      <c r="Z114">
        <f t="shared" si="26"/>
        <v>0</v>
      </c>
      <c r="AA114">
        <f t="shared" si="27"/>
        <v>0</v>
      </c>
    </row>
    <row r="115" spans="1:27">
      <c r="A115">
        <v>1</v>
      </c>
      <c r="B115">
        <v>1</v>
      </c>
      <c r="C115" t="s">
        <v>166</v>
      </c>
      <c r="D115">
        <v>1</v>
      </c>
      <c r="E115" t="s">
        <v>166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O115">
        <f t="shared" si="15"/>
        <v>0</v>
      </c>
      <c r="P115">
        <f t="shared" si="16"/>
        <v>0</v>
      </c>
      <c r="Q115">
        <f t="shared" si="17"/>
        <v>0</v>
      </c>
      <c r="R115">
        <f t="shared" si="18"/>
        <v>0</v>
      </c>
      <c r="S115">
        <f t="shared" si="19"/>
        <v>1</v>
      </c>
      <c r="T115">
        <f t="shared" si="20"/>
        <v>0</v>
      </c>
      <c r="U115">
        <f t="shared" si="21"/>
        <v>0</v>
      </c>
      <c r="V115">
        <f t="shared" si="22"/>
        <v>0</v>
      </c>
      <c r="W115">
        <f t="shared" si="23"/>
        <v>0</v>
      </c>
      <c r="X115">
        <f t="shared" si="24"/>
        <v>0</v>
      </c>
      <c r="Y115">
        <f t="shared" si="25"/>
        <v>0</v>
      </c>
      <c r="Z115">
        <f t="shared" si="26"/>
        <v>0</v>
      </c>
      <c r="AA115">
        <f t="shared" si="27"/>
        <v>0</v>
      </c>
    </row>
    <row r="116" spans="1:27">
      <c r="A116">
        <v>1</v>
      </c>
      <c r="B116">
        <v>1</v>
      </c>
      <c r="C116" t="s">
        <v>166</v>
      </c>
      <c r="D116">
        <v>1</v>
      </c>
      <c r="E116">
        <v>1</v>
      </c>
      <c r="F116">
        <v>1</v>
      </c>
      <c r="G116" t="s">
        <v>166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O116">
        <f t="shared" si="15"/>
        <v>0</v>
      </c>
      <c r="P116">
        <f t="shared" si="16"/>
        <v>0</v>
      </c>
      <c r="Q116">
        <f t="shared" si="17"/>
        <v>0</v>
      </c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1</v>
      </c>
      <c r="V116">
        <f t="shared" si="22"/>
        <v>0</v>
      </c>
      <c r="W116">
        <f t="shared" si="23"/>
        <v>0</v>
      </c>
      <c r="X116">
        <f t="shared" si="24"/>
        <v>0</v>
      </c>
      <c r="Y116">
        <f t="shared" si="25"/>
        <v>0</v>
      </c>
      <c r="Z116">
        <f t="shared" si="26"/>
        <v>0</v>
      </c>
      <c r="AA116">
        <f t="shared" si="27"/>
        <v>0</v>
      </c>
    </row>
    <row r="117" spans="1:27">
      <c r="A117">
        <v>1</v>
      </c>
      <c r="B117">
        <v>1</v>
      </c>
      <c r="C117" t="s">
        <v>166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O117">
        <f t="shared" si="15"/>
        <v>0</v>
      </c>
      <c r="P117">
        <f t="shared" si="16"/>
        <v>0</v>
      </c>
      <c r="Q117">
        <f t="shared" si="17"/>
        <v>0</v>
      </c>
      <c r="R117">
        <f t="shared" si="18"/>
        <v>0</v>
      </c>
      <c r="S117">
        <f t="shared" si="19"/>
        <v>0</v>
      </c>
      <c r="T117">
        <f t="shared" si="20"/>
        <v>0</v>
      </c>
      <c r="U117">
        <f t="shared" si="21"/>
        <v>0</v>
      </c>
      <c r="V117">
        <f t="shared" si="22"/>
        <v>0</v>
      </c>
      <c r="W117">
        <f t="shared" si="23"/>
        <v>0</v>
      </c>
      <c r="X117">
        <f t="shared" si="24"/>
        <v>0</v>
      </c>
      <c r="Y117">
        <f t="shared" si="25"/>
        <v>0</v>
      </c>
      <c r="Z117">
        <f t="shared" si="26"/>
        <v>0</v>
      </c>
      <c r="AA117">
        <f t="shared" si="27"/>
        <v>0</v>
      </c>
    </row>
    <row r="118" spans="1:27">
      <c r="A118">
        <v>1</v>
      </c>
      <c r="B118">
        <v>1</v>
      </c>
      <c r="C118" t="s">
        <v>166</v>
      </c>
      <c r="D118">
        <v>1</v>
      </c>
      <c r="E118">
        <v>1</v>
      </c>
      <c r="F118">
        <v>1</v>
      </c>
      <c r="G118" t="s">
        <v>166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O118">
        <f t="shared" si="15"/>
        <v>0</v>
      </c>
      <c r="P118">
        <f t="shared" si="16"/>
        <v>0</v>
      </c>
      <c r="Q118">
        <f t="shared" si="17"/>
        <v>0</v>
      </c>
      <c r="R118">
        <f t="shared" si="18"/>
        <v>0</v>
      </c>
      <c r="S118">
        <f t="shared" si="19"/>
        <v>0</v>
      </c>
      <c r="T118">
        <f t="shared" si="20"/>
        <v>0</v>
      </c>
      <c r="U118">
        <f t="shared" si="21"/>
        <v>1</v>
      </c>
      <c r="V118">
        <f t="shared" si="22"/>
        <v>0</v>
      </c>
      <c r="W118">
        <f t="shared" si="23"/>
        <v>0</v>
      </c>
      <c r="X118">
        <f t="shared" si="24"/>
        <v>0</v>
      </c>
      <c r="Y118">
        <f t="shared" si="25"/>
        <v>0</v>
      </c>
      <c r="Z118">
        <f t="shared" si="26"/>
        <v>0</v>
      </c>
      <c r="AA118">
        <f t="shared" si="27"/>
        <v>0</v>
      </c>
    </row>
    <row r="119" spans="1:27">
      <c r="A119">
        <v>1</v>
      </c>
      <c r="B119" t="s">
        <v>166</v>
      </c>
      <c r="C119" t="s">
        <v>166</v>
      </c>
      <c r="D119" t="s">
        <v>166</v>
      </c>
      <c r="E119">
        <v>1</v>
      </c>
      <c r="F119">
        <v>1</v>
      </c>
      <c r="G119" t="s">
        <v>166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O119">
        <f t="shared" si="15"/>
        <v>0</v>
      </c>
      <c r="P119">
        <f t="shared" si="16"/>
        <v>1</v>
      </c>
      <c r="Q119">
        <f t="shared" si="17"/>
        <v>0</v>
      </c>
      <c r="R119">
        <f t="shared" si="18"/>
        <v>1</v>
      </c>
      <c r="S119">
        <f t="shared" si="19"/>
        <v>0</v>
      </c>
      <c r="T119">
        <f t="shared" si="20"/>
        <v>0</v>
      </c>
      <c r="U119">
        <f t="shared" si="21"/>
        <v>0</v>
      </c>
      <c r="V119">
        <f t="shared" si="22"/>
        <v>0</v>
      </c>
      <c r="W119">
        <f t="shared" si="23"/>
        <v>0</v>
      </c>
      <c r="X119">
        <f t="shared" si="24"/>
        <v>0</v>
      </c>
      <c r="Y119">
        <f t="shared" si="25"/>
        <v>0</v>
      </c>
      <c r="Z119">
        <f t="shared" si="26"/>
        <v>0</v>
      </c>
      <c r="AA119">
        <f t="shared" si="27"/>
        <v>0</v>
      </c>
    </row>
    <row r="120" spans="1:27">
      <c r="A120">
        <v>1</v>
      </c>
      <c r="B120">
        <v>1</v>
      </c>
      <c r="C120" t="s">
        <v>166</v>
      </c>
      <c r="D120" t="s">
        <v>166</v>
      </c>
      <c r="E120" t="s">
        <v>166</v>
      </c>
      <c r="F120">
        <v>1</v>
      </c>
      <c r="G120">
        <v>1</v>
      </c>
      <c r="H120">
        <v>1</v>
      </c>
      <c r="I120">
        <v>1</v>
      </c>
      <c r="J120" t="s">
        <v>166</v>
      </c>
      <c r="K120" t="s">
        <v>166</v>
      </c>
      <c r="L120" t="s">
        <v>166</v>
      </c>
      <c r="M120">
        <v>1</v>
      </c>
      <c r="O120">
        <f t="shared" si="15"/>
        <v>0</v>
      </c>
      <c r="P120">
        <f t="shared" si="16"/>
        <v>0</v>
      </c>
      <c r="Q120">
        <f t="shared" si="17"/>
        <v>0</v>
      </c>
      <c r="R120">
        <f t="shared" si="18"/>
        <v>0</v>
      </c>
      <c r="S120">
        <f t="shared" si="19"/>
        <v>1</v>
      </c>
      <c r="T120">
        <f t="shared" si="20"/>
        <v>0</v>
      </c>
      <c r="U120">
        <f t="shared" si="21"/>
        <v>0</v>
      </c>
      <c r="V120">
        <f t="shared" si="22"/>
        <v>0</v>
      </c>
      <c r="W120">
        <f t="shared" si="23"/>
        <v>0</v>
      </c>
      <c r="X120">
        <f t="shared" si="24"/>
        <v>1</v>
      </c>
      <c r="Y120">
        <f t="shared" si="25"/>
        <v>1</v>
      </c>
      <c r="Z120">
        <f t="shared" si="26"/>
        <v>1</v>
      </c>
      <c r="AA120">
        <f t="shared" si="27"/>
        <v>0</v>
      </c>
    </row>
    <row r="121" spans="1:27">
      <c r="A121">
        <v>1</v>
      </c>
      <c r="B121">
        <v>1</v>
      </c>
      <c r="C121">
        <v>1</v>
      </c>
      <c r="D121" t="s">
        <v>166</v>
      </c>
      <c r="E121" t="s">
        <v>166</v>
      </c>
      <c r="F121">
        <v>1</v>
      </c>
      <c r="G121" t="s">
        <v>166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O121">
        <f t="shared" si="15"/>
        <v>0</v>
      </c>
      <c r="P121">
        <f t="shared" si="16"/>
        <v>0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1</v>
      </c>
      <c r="V121">
        <f t="shared" si="22"/>
        <v>0</v>
      </c>
      <c r="W121">
        <f t="shared" si="23"/>
        <v>0</v>
      </c>
      <c r="X121">
        <f t="shared" si="24"/>
        <v>0</v>
      </c>
      <c r="Y121">
        <f t="shared" si="25"/>
        <v>0</v>
      </c>
      <c r="Z121">
        <f t="shared" si="26"/>
        <v>0</v>
      </c>
      <c r="AA121">
        <f t="shared" si="27"/>
        <v>0</v>
      </c>
    </row>
    <row r="122" spans="1:27" s="28" customFormat="1">
      <c r="A122">
        <v>1</v>
      </c>
      <c r="B122" t="s">
        <v>166</v>
      </c>
      <c r="C122" t="s">
        <v>166</v>
      </c>
      <c r="D122" t="s">
        <v>166</v>
      </c>
      <c r="E122" t="s">
        <v>166</v>
      </c>
      <c r="F122">
        <v>1</v>
      </c>
      <c r="G122" t="s">
        <v>166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O122">
        <f t="shared" si="15"/>
        <v>0</v>
      </c>
      <c r="P122">
        <f t="shared" si="16"/>
        <v>1</v>
      </c>
      <c r="Q122">
        <f t="shared" si="17"/>
        <v>1</v>
      </c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0</v>
      </c>
      <c r="V122">
        <f t="shared" si="22"/>
        <v>0</v>
      </c>
      <c r="W122">
        <f t="shared" si="23"/>
        <v>0</v>
      </c>
      <c r="X122">
        <f t="shared" si="24"/>
        <v>0</v>
      </c>
      <c r="Y122">
        <f t="shared" si="25"/>
        <v>0</v>
      </c>
      <c r="Z122">
        <f t="shared" si="26"/>
        <v>0</v>
      </c>
      <c r="AA122">
        <f t="shared" si="27"/>
        <v>0</v>
      </c>
    </row>
    <row r="123" spans="1:27">
      <c r="A123">
        <v>1</v>
      </c>
      <c r="B123" t="s">
        <v>166</v>
      </c>
      <c r="C123">
        <v>1</v>
      </c>
      <c r="D123" t="s">
        <v>166</v>
      </c>
      <c r="E123" t="s">
        <v>166</v>
      </c>
      <c r="F123">
        <v>1</v>
      </c>
      <c r="G123" t="s">
        <v>166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O123">
        <f t="shared" si="15"/>
        <v>0</v>
      </c>
      <c r="P123">
        <f t="shared" si="16"/>
        <v>0</v>
      </c>
      <c r="Q123">
        <f t="shared" si="17"/>
        <v>0</v>
      </c>
      <c r="R123">
        <f t="shared" si="18"/>
        <v>0</v>
      </c>
      <c r="S123">
        <f t="shared" si="19"/>
        <v>0</v>
      </c>
      <c r="T123">
        <f t="shared" si="20"/>
        <v>0</v>
      </c>
      <c r="U123">
        <f t="shared" si="21"/>
        <v>0</v>
      </c>
      <c r="V123">
        <f t="shared" si="22"/>
        <v>0</v>
      </c>
      <c r="W123">
        <f t="shared" si="23"/>
        <v>0</v>
      </c>
      <c r="X123">
        <f t="shared" si="24"/>
        <v>0</v>
      </c>
      <c r="Y123">
        <f t="shared" si="25"/>
        <v>0</v>
      </c>
      <c r="Z123">
        <f t="shared" si="26"/>
        <v>0</v>
      </c>
      <c r="AA123">
        <f t="shared" si="27"/>
        <v>0</v>
      </c>
    </row>
    <row r="124" spans="1:27">
      <c r="A124">
        <v>1</v>
      </c>
      <c r="B124">
        <v>1</v>
      </c>
      <c r="C124">
        <v>1</v>
      </c>
      <c r="D124" t="s">
        <v>166</v>
      </c>
      <c r="E124" t="s">
        <v>166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O124">
        <f t="shared" si="15"/>
        <v>0</v>
      </c>
      <c r="P124">
        <f t="shared" si="16"/>
        <v>0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0</v>
      </c>
      <c r="V124">
        <f t="shared" si="22"/>
        <v>0</v>
      </c>
      <c r="W124">
        <f t="shared" si="23"/>
        <v>0</v>
      </c>
      <c r="X124">
        <f t="shared" si="24"/>
        <v>0</v>
      </c>
      <c r="Y124">
        <f t="shared" si="25"/>
        <v>0</v>
      </c>
      <c r="Z124">
        <f t="shared" si="26"/>
        <v>0</v>
      </c>
      <c r="AA124">
        <f t="shared" si="27"/>
        <v>0</v>
      </c>
    </row>
    <row r="125" spans="1:27">
      <c r="A125">
        <v>1</v>
      </c>
      <c r="B125" t="s">
        <v>166</v>
      </c>
      <c r="C125">
        <v>1</v>
      </c>
      <c r="D125" t="s">
        <v>166</v>
      </c>
      <c r="E125" t="s">
        <v>166</v>
      </c>
      <c r="F125">
        <v>1</v>
      </c>
      <c r="G125" t="s">
        <v>166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O125">
        <f t="shared" si="15"/>
        <v>0</v>
      </c>
      <c r="P125">
        <f t="shared" si="16"/>
        <v>1</v>
      </c>
      <c r="Q125">
        <f t="shared" si="17"/>
        <v>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1</v>
      </c>
      <c r="V125">
        <f t="shared" si="22"/>
        <v>0</v>
      </c>
      <c r="W125">
        <f t="shared" si="23"/>
        <v>0</v>
      </c>
      <c r="X125">
        <f t="shared" si="24"/>
        <v>0</v>
      </c>
      <c r="Y125">
        <f t="shared" si="25"/>
        <v>0</v>
      </c>
      <c r="Z125">
        <f t="shared" si="26"/>
        <v>0</v>
      </c>
      <c r="AA125">
        <f t="shared" si="27"/>
        <v>0</v>
      </c>
    </row>
    <row r="126" spans="1:27">
      <c r="A126">
        <v>1</v>
      </c>
      <c r="B126" t="s">
        <v>166</v>
      </c>
      <c r="C126" t="s">
        <v>166</v>
      </c>
      <c r="D126" t="s">
        <v>166</v>
      </c>
      <c r="E126" t="s">
        <v>166</v>
      </c>
      <c r="F126">
        <v>1</v>
      </c>
      <c r="G126">
        <v>1</v>
      </c>
      <c r="H126">
        <v>1</v>
      </c>
      <c r="I126" t="s">
        <v>166</v>
      </c>
      <c r="J126" t="s">
        <v>166</v>
      </c>
      <c r="K126" t="s">
        <v>166</v>
      </c>
      <c r="L126" t="s">
        <v>166</v>
      </c>
      <c r="M126" t="s">
        <v>166</v>
      </c>
      <c r="O126">
        <f t="shared" si="15"/>
        <v>0</v>
      </c>
      <c r="P126">
        <f t="shared" si="16"/>
        <v>0</v>
      </c>
      <c r="Q126">
        <f t="shared" si="17"/>
        <v>1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0</v>
      </c>
      <c r="V126">
        <f t="shared" si="22"/>
        <v>0</v>
      </c>
      <c r="W126">
        <f t="shared" si="23"/>
        <v>1</v>
      </c>
      <c r="X126">
        <f t="shared" si="24"/>
        <v>1</v>
      </c>
      <c r="Y126">
        <f t="shared" si="25"/>
        <v>1</v>
      </c>
      <c r="Z126">
        <f t="shared" si="26"/>
        <v>1</v>
      </c>
      <c r="AA126">
        <f t="shared" si="27"/>
        <v>1</v>
      </c>
    </row>
    <row r="127" spans="1:27">
      <c r="A127">
        <v>1</v>
      </c>
      <c r="B127">
        <v>1</v>
      </c>
      <c r="C127">
        <v>1</v>
      </c>
      <c r="D127" t="s">
        <v>166</v>
      </c>
      <c r="E127">
        <v>1</v>
      </c>
      <c r="F127">
        <v>1</v>
      </c>
      <c r="G127" t="s">
        <v>166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1</v>
      </c>
      <c r="V127">
        <f t="shared" si="22"/>
        <v>0</v>
      </c>
      <c r="W127">
        <f t="shared" si="23"/>
        <v>0</v>
      </c>
      <c r="X127">
        <f t="shared" si="24"/>
        <v>0</v>
      </c>
      <c r="Y127">
        <f t="shared" si="25"/>
        <v>0</v>
      </c>
      <c r="Z127">
        <f t="shared" si="26"/>
        <v>0</v>
      </c>
      <c r="AA127">
        <f t="shared" si="27"/>
        <v>0</v>
      </c>
    </row>
    <row r="128" spans="1:27">
      <c r="A128">
        <v>1</v>
      </c>
      <c r="B128" t="s">
        <v>166</v>
      </c>
      <c r="C128">
        <v>1</v>
      </c>
      <c r="D128" t="s">
        <v>166</v>
      </c>
      <c r="E128" t="s">
        <v>166</v>
      </c>
      <c r="F128">
        <v>1</v>
      </c>
      <c r="G128" t="s">
        <v>166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O128">
        <f t="shared" si="15"/>
        <v>0</v>
      </c>
      <c r="P128">
        <f t="shared" si="16"/>
        <v>1</v>
      </c>
      <c r="Q128">
        <f t="shared" si="17"/>
        <v>0</v>
      </c>
      <c r="R128">
        <f t="shared" si="18"/>
        <v>0</v>
      </c>
      <c r="S128">
        <f t="shared" si="19"/>
        <v>1</v>
      </c>
      <c r="T128">
        <f t="shared" si="20"/>
        <v>0</v>
      </c>
      <c r="U128">
        <f t="shared" si="21"/>
        <v>0</v>
      </c>
      <c r="V128">
        <f t="shared" si="22"/>
        <v>0</v>
      </c>
      <c r="W128">
        <f t="shared" si="23"/>
        <v>0</v>
      </c>
      <c r="X128">
        <f t="shared" si="24"/>
        <v>0</v>
      </c>
      <c r="Y128">
        <f t="shared" si="25"/>
        <v>0</v>
      </c>
      <c r="Z128">
        <f t="shared" si="26"/>
        <v>0</v>
      </c>
      <c r="AA128">
        <f t="shared" si="27"/>
        <v>0</v>
      </c>
    </row>
    <row r="129" spans="1:27">
      <c r="A129">
        <v>1</v>
      </c>
      <c r="B129" t="s">
        <v>166</v>
      </c>
      <c r="C129">
        <v>1</v>
      </c>
      <c r="D129" t="s">
        <v>166</v>
      </c>
      <c r="E129" t="s">
        <v>166</v>
      </c>
      <c r="F129">
        <v>1</v>
      </c>
      <c r="G129" t="s">
        <v>166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O129">
        <f t="shared" si="15"/>
        <v>0</v>
      </c>
      <c r="P129">
        <f t="shared" si="16"/>
        <v>0</v>
      </c>
      <c r="Q129">
        <f t="shared" si="17"/>
        <v>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0</v>
      </c>
      <c r="V129">
        <f t="shared" si="22"/>
        <v>0</v>
      </c>
      <c r="W129">
        <f t="shared" si="23"/>
        <v>0</v>
      </c>
      <c r="X129">
        <f t="shared" si="24"/>
        <v>0</v>
      </c>
      <c r="Y129">
        <f t="shared" si="25"/>
        <v>0</v>
      </c>
      <c r="Z129">
        <f t="shared" si="26"/>
        <v>0</v>
      </c>
      <c r="AA129">
        <f t="shared" si="27"/>
        <v>0</v>
      </c>
    </row>
    <row r="130" spans="1:27">
      <c r="A130">
        <v>1</v>
      </c>
      <c r="B130">
        <v>1</v>
      </c>
      <c r="C130">
        <v>1</v>
      </c>
      <c r="D130" t="s">
        <v>166</v>
      </c>
      <c r="E130" t="s">
        <v>166</v>
      </c>
      <c r="F130">
        <v>1</v>
      </c>
      <c r="G130">
        <v>1</v>
      </c>
      <c r="H130" t="s">
        <v>166</v>
      </c>
      <c r="I130">
        <v>1</v>
      </c>
      <c r="J130">
        <v>1</v>
      </c>
      <c r="K130">
        <v>1</v>
      </c>
      <c r="L130">
        <v>1</v>
      </c>
      <c r="M130" t="s">
        <v>166</v>
      </c>
      <c r="O130">
        <f t="shared" si="15"/>
        <v>0</v>
      </c>
      <c r="P130">
        <f t="shared" si="16"/>
        <v>0</v>
      </c>
      <c r="Q130">
        <f t="shared" si="17"/>
        <v>0</v>
      </c>
      <c r="R130">
        <f t="shared" si="18"/>
        <v>0</v>
      </c>
      <c r="S130">
        <f t="shared" si="19"/>
        <v>0</v>
      </c>
      <c r="T130">
        <f t="shared" si="20"/>
        <v>0</v>
      </c>
      <c r="U130">
        <f t="shared" si="21"/>
        <v>0</v>
      </c>
      <c r="V130">
        <f t="shared" si="22"/>
        <v>1</v>
      </c>
      <c r="W130">
        <f t="shared" si="23"/>
        <v>0</v>
      </c>
      <c r="X130">
        <f t="shared" si="24"/>
        <v>0</v>
      </c>
      <c r="Y130">
        <f t="shared" si="25"/>
        <v>0</v>
      </c>
      <c r="Z130">
        <f t="shared" si="26"/>
        <v>0</v>
      </c>
      <c r="AA130">
        <f t="shared" si="27"/>
        <v>1</v>
      </c>
    </row>
    <row r="131" spans="1:27">
      <c r="A131">
        <v>1</v>
      </c>
      <c r="B131" t="s">
        <v>166</v>
      </c>
      <c r="C131">
        <v>1</v>
      </c>
      <c r="D131" t="s">
        <v>166</v>
      </c>
      <c r="E131" t="s">
        <v>166</v>
      </c>
      <c r="F131">
        <v>1</v>
      </c>
      <c r="G131" t="s">
        <v>166</v>
      </c>
      <c r="H131" t="s">
        <v>166</v>
      </c>
      <c r="I131">
        <v>1</v>
      </c>
      <c r="J131">
        <v>1</v>
      </c>
      <c r="K131">
        <v>1</v>
      </c>
      <c r="L131">
        <v>1</v>
      </c>
      <c r="M131">
        <v>1</v>
      </c>
      <c r="O131">
        <f t="shared" si="15"/>
        <v>0</v>
      </c>
      <c r="P131">
        <f t="shared" si="16"/>
        <v>1</v>
      </c>
      <c r="Q131">
        <f t="shared" si="17"/>
        <v>0</v>
      </c>
      <c r="R131">
        <f t="shared" si="18"/>
        <v>0</v>
      </c>
      <c r="S131">
        <f t="shared" si="19"/>
        <v>0</v>
      </c>
      <c r="T131">
        <f t="shared" si="20"/>
        <v>0</v>
      </c>
      <c r="U131">
        <f t="shared" si="21"/>
        <v>1</v>
      </c>
      <c r="V131">
        <f t="shared" si="22"/>
        <v>0</v>
      </c>
      <c r="W131">
        <f t="shared" si="23"/>
        <v>0</v>
      </c>
      <c r="X131">
        <f t="shared" si="24"/>
        <v>0</v>
      </c>
      <c r="Y131">
        <f t="shared" si="25"/>
        <v>0</v>
      </c>
      <c r="Z131">
        <f t="shared" si="26"/>
        <v>0</v>
      </c>
      <c r="AA131">
        <f t="shared" si="27"/>
        <v>0</v>
      </c>
    </row>
    <row r="132" spans="1:27">
      <c r="A132">
        <v>1</v>
      </c>
      <c r="B132">
        <v>1</v>
      </c>
      <c r="C132">
        <v>1</v>
      </c>
      <c r="D132" t="s">
        <v>166</v>
      </c>
      <c r="E132" t="s">
        <v>166</v>
      </c>
      <c r="F132">
        <v>1</v>
      </c>
      <c r="G132">
        <v>1</v>
      </c>
      <c r="H132" t="s">
        <v>166</v>
      </c>
      <c r="I132">
        <v>1</v>
      </c>
      <c r="J132">
        <v>1</v>
      </c>
      <c r="K132">
        <v>1</v>
      </c>
      <c r="L132">
        <v>1</v>
      </c>
      <c r="M132">
        <v>1</v>
      </c>
      <c r="O132">
        <f t="shared" ref="O132:O134" si="28">IF(A132=1,0,IF(A132="NA",IF(A132=A131,0,1)))</f>
        <v>0</v>
      </c>
      <c r="P132">
        <f t="shared" ref="P132:P134" si="29">IF(B132=1,0,IF(B132="NA",IF(B132=B131,0,1)))</f>
        <v>0</v>
      </c>
      <c r="Q132">
        <f t="shared" ref="Q132:Q134" si="30">IF(C132=1,0,IF(C132="NA",IF(C132=C131,0,1)))</f>
        <v>0</v>
      </c>
      <c r="R132">
        <f t="shared" ref="R132:R134" si="31">IF(D132=1,0,IF(D132="NA",IF(D132=D131,0,1)))</f>
        <v>0</v>
      </c>
      <c r="S132">
        <f t="shared" ref="S132:S134" si="32">IF(E132=1,0,IF(E132="NA",IF(E132=E131,0,1)))</f>
        <v>0</v>
      </c>
      <c r="T132">
        <f t="shared" ref="T132:T134" si="33">IF(F132=1,0,IF(F132="NA",IF(F132=F131,0,1)))</f>
        <v>0</v>
      </c>
      <c r="U132">
        <f t="shared" ref="U132:U134" si="34">IF(G132=1,0,IF(G132="NA",IF(G132=G131,0,1)))</f>
        <v>0</v>
      </c>
      <c r="V132">
        <f t="shared" ref="V132:V134" si="35">IF(H132=1,0,IF(H132="NA",IF(H132=H131,0,1)))</f>
        <v>0</v>
      </c>
      <c r="W132">
        <f t="shared" ref="W132:W134" si="36">IF(I132=1,0,IF(I132="NA",IF(I132=I131,0,1)))</f>
        <v>0</v>
      </c>
      <c r="X132">
        <f t="shared" ref="X132:X134" si="37">IF(J132=1,0,IF(J132="NA",IF(J132=J131,0,1)))</f>
        <v>0</v>
      </c>
      <c r="Y132">
        <f t="shared" ref="Y132:Y134" si="38">IF(K132=1,0,IF(K132="NA",IF(K132=K131,0,1)))</f>
        <v>0</v>
      </c>
      <c r="Z132">
        <f t="shared" ref="Z132:Z134" si="39">IF(L132=1,0,IF(L132="NA",IF(L132=L131,0,1)))</f>
        <v>0</v>
      </c>
      <c r="AA132">
        <f t="shared" ref="AA132:AA134" si="40">IF(M132=1,0,IF(M132="NA",IF(M132=M131,0,1)))</f>
        <v>0</v>
      </c>
    </row>
    <row r="133" spans="1:27">
      <c r="A133" t="s">
        <v>166</v>
      </c>
      <c r="B133">
        <v>1</v>
      </c>
      <c r="C133">
        <v>1</v>
      </c>
      <c r="D133" t="s">
        <v>166</v>
      </c>
      <c r="E133" t="s">
        <v>166</v>
      </c>
      <c r="F133" t="s">
        <v>166</v>
      </c>
      <c r="G133" t="s">
        <v>166</v>
      </c>
      <c r="H133" t="s">
        <v>166</v>
      </c>
      <c r="I133">
        <v>1</v>
      </c>
      <c r="J133">
        <v>1</v>
      </c>
      <c r="K133">
        <v>1</v>
      </c>
      <c r="L133">
        <v>1</v>
      </c>
      <c r="M133">
        <v>1</v>
      </c>
      <c r="O133">
        <f t="shared" si="28"/>
        <v>1</v>
      </c>
      <c r="P133">
        <f t="shared" si="29"/>
        <v>0</v>
      </c>
      <c r="Q133">
        <f t="shared" si="30"/>
        <v>0</v>
      </c>
      <c r="R133">
        <f t="shared" si="31"/>
        <v>0</v>
      </c>
      <c r="S133">
        <f t="shared" si="32"/>
        <v>0</v>
      </c>
      <c r="T133">
        <f t="shared" si="33"/>
        <v>1</v>
      </c>
      <c r="U133">
        <f t="shared" si="34"/>
        <v>1</v>
      </c>
      <c r="V133">
        <f t="shared" si="35"/>
        <v>0</v>
      </c>
      <c r="W133">
        <f t="shared" si="36"/>
        <v>0</v>
      </c>
      <c r="X133">
        <f t="shared" si="37"/>
        <v>0</v>
      </c>
      <c r="Y133">
        <f t="shared" si="38"/>
        <v>0</v>
      </c>
      <c r="Z133">
        <f t="shared" si="39"/>
        <v>0</v>
      </c>
      <c r="AA133">
        <f t="shared" si="40"/>
        <v>0</v>
      </c>
    </row>
    <row r="134" spans="1:27">
      <c r="A134" t="s">
        <v>166</v>
      </c>
      <c r="B134" t="s">
        <v>166</v>
      </c>
      <c r="C134">
        <v>1</v>
      </c>
      <c r="D134" t="s">
        <v>166</v>
      </c>
      <c r="E134" t="s">
        <v>166</v>
      </c>
      <c r="F134">
        <v>1</v>
      </c>
      <c r="G134" t="s">
        <v>166</v>
      </c>
      <c r="H134" t="s">
        <v>166</v>
      </c>
      <c r="I134" t="s">
        <v>166</v>
      </c>
      <c r="J134">
        <v>1</v>
      </c>
      <c r="K134">
        <v>1</v>
      </c>
      <c r="L134">
        <v>1</v>
      </c>
      <c r="M134" t="s">
        <v>166</v>
      </c>
      <c r="O134">
        <f t="shared" si="28"/>
        <v>0</v>
      </c>
      <c r="P134">
        <f t="shared" si="29"/>
        <v>1</v>
      </c>
      <c r="Q134">
        <f t="shared" si="30"/>
        <v>0</v>
      </c>
      <c r="R134">
        <f t="shared" si="31"/>
        <v>0</v>
      </c>
      <c r="S134">
        <f t="shared" si="32"/>
        <v>0</v>
      </c>
      <c r="T134">
        <f t="shared" si="33"/>
        <v>0</v>
      </c>
      <c r="U134">
        <f t="shared" si="34"/>
        <v>0</v>
      </c>
      <c r="V134">
        <f t="shared" si="35"/>
        <v>0</v>
      </c>
      <c r="W134">
        <f t="shared" si="36"/>
        <v>1</v>
      </c>
      <c r="X134">
        <f t="shared" si="37"/>
        <v>0</v>
      </c>
      <c r="Y134">
        <f t="shared" si="38"/>
        <v>0</v>
      </c>
      <c r="Z134">
        <f t="shared" si="39"/>
        <v>0</v>
      </c>
      <c r="AA134">
        <f t="shared" si="40"/>
        <v>1</v>
      </c>
    </row>
    <row r="135" spans="1:27">
      <c r="A135">
        <v>46</v>
      </c>
      <c r="B135">
        <v>24</v>
      </c>
      <c r="C135">
        <v>12</v>
      </c>
      <c r="D135">
        <v>29</v>
      </c>
      <c r="E135">
        <v>93</v>
      </c>
      <c r="F135">
        <v>74</v>
      </c>
      <c r="G135">
        <v>21</v>
      </c>
      <c r="H135">
        <v>83</v>
      </c>
      <c r="I135">
        <v>115</v>
      </c>
      <c r="J135">
        <v>130</v>
      </c>
      <c r="K135">
        <v>48</v>
      </c>
      <c r="L135">
        <v>48</v>
      </c>
      <c r="M135">
        <v>124</v>
      </c>
      <c r="N135" t="s">
        <v>155</v>
      </c>
      <c r="O135" s="36">
        <f>+SUM(O3:O134)</f>
        <v>2</v>
      </c>
      <c r="P135" s="36">
        <f t="shared" ref="P135:AA135" si="41">+SUM(P3:P134)</f>
        <v>20</v>
      </c>
      <c r="Q135" s="36">
        <f t="shared" si="41"/>
        <v>3</v>
      </c>
      <c r="R135" s="36">
        <f t="shared" si="41"/>
        <v>4</v>
      </c>
      <c r="S135" s="36">
        <f t="shared" si="41"/>
        <v>13</v>
      </c>
      <c r="T135" s="36">
        <f t="shared" si="41"/>
        <v>21</v>
      </c>
      <c r="U135" s="36">
        <f t="shared" si="41"/>
        <v>22</v>
      </c>
      <c r="V135" s="36">
        <f t="shared" si="41"/>
        <v>20</v>
      </c>
      <c r="W135" s="36">
        <f t="shared" si="41"/>
        <v>9</v>
      </c>
      <c r="X135" s="36">
        <f t="shared" si="41"/>
        <v>2</v>
      </c>
      <c r="Y135" s="36">
        <f t="shared" si="41"/>
        <v>6</v>
      </c>
      <c r="Z135" s="36">
        <f t="shared" si="41"/>
        <v>6</v>
      </c>
      <c r="AA135" s="36">
        <f t="shared" si="41"/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A728-376C-459B-B78C-E8B413D83316}">
  <dimension ref="A1:F1873"/>
  <sheetViews>
    <sheetView workbookViewId="0">
      <selection activeCell="D1" sqref="D1:F1730"/>
    </sheetView>
  </sheetViews>
  <sheetFormatPr defaultRowHeight="14.45"/>
  <cols>
    <col min="1" max="1" width="17.85546875" bestFit="1" customWidth="1"/>
    <col min="2" max="2" width="29.85546875" bestFit="1" customWidth="1"/>
    <col min="4" max="4" width="15.85546875" bestFit="1" customWidth="1"/>
  </cols>
  <sheetData>
    <row r="1" spans="1:6">
      <c r="A1" s="23" t="s">
        <v>109</v>
      </c>
      <c r="B1" t="s">
        <v>168</v>
      </c>
      <c r="D1" t="s">
        <v>169</v>
      </c>
      <c r="E1" s="40" t="s">
        <v>170</v>
      </c>
      <c r="F1" t="s">
        <v>171</v>
      </c>
    </row>
    <row r="2" spans="1:6">
      <c r="A2" s="24" t="s">
        <v>27</v>
      </c>
      <c r="D2" s="39" t="s">
        <v>27</v>
      </c>
      <c r="E2" s="41" t="s">
        <v>166</v>
      </c>
      <c r="F2" s="42">
        <v>2008.9991399999999</v>
      </c>
    </row>
    <row r="3" spans="1:6">
      <c r="A3" s="37" t="s">
        <v>95</v>
      </c>
      <c r="D3" s="39" t="s">
        <v>27</v>
      </c>
      <c r="E3" s="41" t="s">
        <v>166</v>
      </c>
      <c r="F3">
        <v>2009.08251</v>
      </c>
    </row>
    <row r="4" spans="1:6">
      <c r="A4" s="38" t="s">
        <v>110</v>
      </c>
      <c r="B4" t="s">
        <v>166</v>
      </c>
      <c r="D4" s="39" t="s">
        <v>27</v>
      </c>
      <c r="E4" s="41" t="s">
        <v>166</v>
      </c>
      <c r="F4">
        <v>2009.16588</v>
      </c>
    </row>
    <row r="5" spans="1:6">
      <c r="A5" s="38" t="s">
        <v>111</v>
      </c>
      <c r="B5" t="s">
        <v>166</v>
      </c>
      <c r="D5" s="39" t="s">
        <v>27</v>
      </c>
      <c r="E5" s="41" t="s">
        <v>166</v>
      </c>
      <c r="F5">
        <v>2009.2492500000001</v>
      </c>
    </row>
    <row r="6" spans="1:6">
      <c r="A6" s="38" t="s">
        <v>112</v>
      </c>
      <c r="B6" t="s">
        <v>166</v>
      </c>
      <c r="D6" s="39" t="s">
        <v>27</v>
      </c>
      <c r="E6" s="41" t="s">
        <v>166</v>
      </c>
      <c r="F6">
        <v>2009.3326199999999</v>
      </c>
    </row>
    <row r="7" spans="1:6">
      <c r="A7" s="38" t="s">
        <v>113</v>
      </c>
      <c r="B7" t="s">
        <v>166</v>
      </c>
      <c r="D7" s="39" t="s">
        <v>27</v>
      </c>
      <c r="E7" s="41" t="s">
        <v>166</v>
      </c>
      <c r="F7">
        <v>2009.41599</v>
      </c>
    </row>
    <row r="8" spans="1:6">
      <c r="A8" s="38" t="s">
        <v>114</v>
      </c>
      <c r="B8" t="s">
        <v>166</v>
      </c>
      <c r="D8" s="39" t="s">
        <v>27</v>
      </c>
      <c r="E8" s="41" t="s">
        <v>166</v>
      </c>
      <c r="F8">
        <v>2009.49936</v>
      </c>
    </row>
    <row r="9" spans="1:6">
      <c r="A9" s="38" t="s">
        <v>115</v>
      </c>
      <c r="B9" t="s">
        <v>166</v>
      </c>
      <c r="D9" s="39" t="s">
        <v>27</v>
      </c>
      <c r="E9" s="41" t="s">
        <v>166</v>
      </c>
      <c r="F9">
        <v>2009.5827300000001</v>
      </c>
    </row>
    <row r="10" spans="1:6">
      <c r="A10" s="38" t="s">
        <v>116</v>
      </c>
      <c r="B10" t="s">
        <v>166</v>
      </c>
      <c r="D10" s="39" t="s">
        <v>27</v>
      </c>
      <c r="E10" s="41" t="s">
        <v>166</v>
      </c>
      <c r="F10">
        <v>2009.6660999999999</v>
      </c>
    </row>
    <row r="11" spans="1:6">
      <c r="A11" s="38" t="s">
        <v>117</v>
      </c>
      <c r="B11" t="s">
        <v>166</v>
      </c>
      <c r="D11" s="39" t="s">
        <v>27</v>
      </c>
      <c r="E11" s="41" t="s">
        <v>166</v>
      </c>
      <c r="F11">
        <v>2009.74947</v>
      </c>
    </row>
    <row r="12" spans="1:6">
      <c r="A12" s="38" t="s">
        <v>118</v>
      </c>
      <c r="B12" t="s">
        <v>166</v>
      </c>
      <c r="D12" s="39" t="s">
        <v>27</v>
      </c>
      <c r="E12" s="41" t="s">
        <v>166</v>
      </c>
      <c r="F12">
        <v>2009.83284</v>
      </c>
    </row>
    <row r="13" spans="1:6">
      <c r="A13" s="38" t="s">
        <v>119</v>
      </c>
      <c r="B13" t="s">
        <v>166</v>
      </c>
      <c r="D13" s="39" t="s">
        <v>27</v>
      </c>
      <c r="E13" s="41" t="s">
        <v>166</v>
      </c>
      <c r="F13">
        <v>2009.9162100000001</v>
      </c>
    </row>
    <row r="14" spans="1:6">
      <c r="A14" s="38" t="s">
        <v>120</v>
      </c>
      <c r="B14" t="s">
        <v>166</v>
      </c>
      <c r="D14" s="39" t="s">
        <v>27</v>
      </c>
      <c r="E14" s="41" t="s">
        <v>166</v>
      </c>
      <c r="F14" s="42">
        <v>2009.9995799999999</v>
      </c>
    </row>
    <row r="15" spans="1:6">
      <c r="A15" s="38" t="s">
        <v>121</v>
      </c>
      <c r="B15" t="s">
        <v>166</v>
      </c>
      <c r="D15" s="39" t="s">
        <v>27</v>
      </c>
      <c r="E15" s="41" t="s">
        <v>166</v>
      </c>
      <c r="F15">
        <v>2010.08295</v>
      </c>
    </row>
    <row r="16" spans="1:6">
      <c r="A16" s="37" t="s">
        <v>96</v>
      </c>
      <c r="D16" s="39" t="s">
        <v>27</v>
      </c>
      <c r="E16" s="41" t="s">
        <v>166</v>
      </c>
      <c r="F16">
        <v>2010.16632</v>
      </c>
    </row>
    <row r="17" spans="1:6">
      <c r="A17" s="38" t="s">
        <v>110</v>
      </c>
      <c r="B17" t="s">
        <v>166</v>
      </c>
      <c r="D17" s="39" t="s">
        <v>27</v>
      </c>
      <c r="E17" s="41" t="s">
        <v>166</v>
      </c>
      <c r="F17">
        <v>2010.2496900000001</v>
      </c>
    </row>
    <row r="18" spans="1:6">
      <c r="A18" s="38" t="s">
        <v>111</v>
      </c>
      <c r="B18" t="s">
        <v>166</v>
      </c>
      <c r="D18" s="39" t="s">
        <v>27</v>
      </c>
      <c r="E18" s="41" t="s">
        <v>166</v>
      </c>
      <c r="F18">
        <v>2010.3330599999999</v>
      </c>
    </row>
    <row r="19" spans="1:6">
      <c r="A19" s="38" t="s">
        <v>112</v>
      </c>
      <c r="B19" t="s">
        <v>166</v>
      </c>
      <c r="D19" s="39" t="s">
        <v>27</v>
      </c>
      <c r="E19" s="41" t="s">
        <v>166</v>
      </c>
      <c r="F19">
        <v>2010.41643</v>
      </c>
    </row>
    <row r="20" spans="1:6">
      <c r="A20" s="38" t="s">
        <v>113</v>
      </c>
      <c r="B20" t="s">
        <v>166</v>
      </c>
      <c r="D20" s="39" t="s">
        <v>27</v>
      </c>
      <c r="E20" s="41" t="s">
        <v>166</v>
      </c>
      <c r="F20">
        <v>2010.4998000000001</v>
      </c>
    </row>
    <row r="21" spans="1:6">
      <c r="A21" s="38" t="s">
        <v>114</v>
      </c>
      <c r="B21" t="s">
        <v>166</v>
      </c>
      <c r="D21" s="39" t="s">
        <v>27</v>
      </c>
      <c r="E21" s="41" t="s">
        <v>166</v>
      </c>
      <c r="F21">
        <v>2010.5831700000001</v>
      </c>
    </row>
    <row r="22" spans="1:6">
      <c r="A22" s="38" t="s">
        <v>115</v>
      </c>
      <c r="B22" t="s">
        <v>166</v>
      </c>
      <c r="D22" s="39" t="s">
        <v>27</v>
      </c>
      <c r="E22" s="41" t="s">
        <v>166</v>
      </c>
      <c r="F22">
        <v>2010.6665399999999</v>
      </c>
    </row>
    <row r="23" spans="1:6">
      <c r="A23" s="38" t="s">
        <v>116</v>
      </c>
      <c r="B23" t="s">
        <v>166</v>
      </c>
      <c r="D23" s="39" t="s">
        <v>27</v>
      </c>
      <c r="E23" s="41" t="s">
        <v>166</v>
      </c>
      <c r="F23">
        <v>2010.74991</v>
      </c>
    </row>
    <row r="24" spans="1:6">
      <c r="A24" s="38" t="s">
        <v>117</v>
      </c>
      <c r="B24" t="s">
        <v>166</v>
      </c>
      <c r="D24" s="39" t="s">
        <v>27</v>
      </c>
      <c r="E24" s="41" t="s">
        <v>166</v>
      </c>
      <c r="F24">
        <v>2010.8332800000001</v>
      </c>
    </row>
    <row r="25" spans="1:6">
      <c r="A25" s="38" t="s">
        <v>118</v>
      </c>
      <c r="B25" t="s">
        <v>166</v>
      </c>
      <c r="D25" s="39" t="s">
        <v>27</v>
      </c>
      <c r="E25" s="41" t="s">
        <v>166</v>
      </c>
      <c r="F25">
        <v>2010.9166499999999</v>
      </c>
    </row>
    <row r="26" spans="1:6">
      <c r="A26" s="38" t="s">
        <v>119</v>
      </c>
      <c r="B26" t="s">
        <v>166</v>
      </c>
      <c r="D26" s="39" t="s">
        <v>27</v>
      </c>
      <c r="E26" s="41" t="s">
        <v>166</v>
      </c>
      <c r="F26">
        <v>2011</v>
      </c>
    </row>
    <row r="27" spans="1:6">
      <c r="A27" s="38" t="s">
        <v>120</v>
      </c>
      <c r="B27" t="s">
        <v>166</v>
      </c>
      <c r="D27" s="39" t="s">
        <v>27</v>
      </c>
      <c r="E27" s="41" t="s">
        <v>166</v>
      </c>
      <c r="F27">
        <v>2011.0833</v>
      </c>
    </row>
    <row r="28" spans="1:6">
      <c r="A28" s="38" t="s">
        <v>121</v>
      </c>
      <c r="B28" t="s">
        <v>166</v>
      </c>
      <c r="D28" s="39" t="s">
        <v>27</v>
      </c>
      <c r="E28" s="41" t="s">
        <v>166</v>
      </c>
      <c r="F28">
        <v>2011.1669999999999</v>
      </c>
    </row>
    <row r="29" spans="1:6">
      <c r="A29" s="37" t="s">
        <v>97</v>
      </c>
      <c r="D29" s="39" t="s">
        <v>27</v>
      </c>
      <c r="E29" s="41" t="s">
        <v>166</v>
      </c>
      <c r="F29">
        <v>2011.25</v>
      </c>
    </row>
    <row r="30" spans="1:6">
      <c r="A30" s="38" t="s">
        <v>110</v>
      </c>
      <c r="B30" t="s">
        <v>166</v>
      </c>
      <c r="D30" s="39" t="s">
        <v>27</v>
      </c>
      <c r="E30" s="41" t="s">
        <v>166</v>
      </c>
      <c r="F30">
        <v>2011.3330000000001</v>
      </c>
    </row>
    <row r="31" spans="1:6">
      <c r="A31" s="38" t="s">
        <v>111</v>
      </c>
      <c r="B31" t="s">
        <v>166</v>
      </c>
      <c r="D31" s="39" t="s">
        <v>27</v>
      </c>
      <c r="E31" s="41" t="s">
        <v>166</v>
      </c>
      <c r="F31">
        <v>2011.4169999999999</v>
      </c>
    </row>
    <row r="32" spans="1:6">
      <c r="A32" s="38" t="s">
        <v>112</v>
      </c>
      <c r="B32" t="s">
        <v>166</v>
      </c>
      <c r="D32" s="39" t="s">
        <v>27</v>
      </c>
      <c r="E32" s="41" t="s">
        <v>166</v>
      </c>
      <c r="F32">
        <v>2011.5</v>
      </c>
    </row>
    <row r="33" spans="1:6">
      <c r="A33" s="38" t="s">
        <v>113</v>
      </c>
      <c r="B33" t="s">
        <v>166</v>
      </c>
      <c r="D33" s="39" t="s">
        <v>27</v>
      </c>
      <c r="E33" s="41" t="s">
        <v>166</v>
      </c>
      <c r="F33">
        <v>2011.5830000000001</v>
      </c>
    </row>
    <row r="34" spans="1:6">
      <c r="A34" s="38" t="s">
        <v>114</v>
      </c>
      <c r="B34" t="s">
        <v>166</v>
      </c>
      <c r="D34" s="39" t="s">
        <v>27</v>
      </c>
      <c r="E34" s="41" t="s">
        <v>166</v>
      </c>
      <c r="F34">
        <v>2011.6669999999999</v>
      </c>
    </row>
    <row r="35" spans="1:6">
      <c r="A35" s="38" t="s">
        <v>115</v>
      </c>
      <c r="B35" t="s">
        <v>166</v>
      </c>
      <c r="D35" s="39" t="s">
        <v>27</v>
      </c>
      <c r="E35" s="41" t="s">
        <v>166</v>
      </c>
      <c r="F35">
        <v>2011.75</v>
      </c>
    </row>
    <row r="36" spans="1:6">
      <c r="A36" s="38" t="s">
        <v>116</v>
      </c>
      <c r="B36" t="s">
        <v>166</v>
      </c>
      <c r="D36" s="39" t="s">
        <v>27</v>
      </c>
      <c r="E36" s="41" t="s">
        <v>166</v>
      </c>
      <c r="F36">
        <v>2011.8330000000001</v>
      </c>
    </row>
    <row r="37" spans="1:6">
      <c r="A37" s="38" t="s">
        <v>117</v>
      </c>
      <c r="B37" t="s">
        <v>166</v>
      </c>
      <c r="D37" s="39" t="s">
        <v>27</v>
      </c>
      <c r="E37" s="41" t="s">
        <v>166</v>
      </c>
      <c r="F37">
        <v>2011.9169999999999</v>
      </c>
    </row>
    <row r="38" spans="1:6">
      <c r="A38" s="38" t="s">
        <v>118</v>
      </c>
      <c r="B38" t="s">
        <v>166</v>
      </c>
      <c r="D38" s="39" t="s">
        <v>27</v>
      </c>
      <c r="E38" s="41" t="s">
        <v>166</v>
      </c>
      <c r="F38">
        <v>2012</v>
      </c>
    </row>
    <row r="39" spans="1:6">
      <c r="A39" s="38" t="s">
        <v>119</v>
      </c>
      <c r="B39" t="s">
        <v>166</v>
      </c>
      <c r="D39" s="39" t="s">
        <v>27</v>
      </c>
      <c r="E39" s="41" t="s">
        <v>166</v>
      </c>
      <c r="F39">
        <v>2012.0833</v>
      </c>
    </row>
    <row r="40" spans="1:6">
      <c r="A40" s="38" t="s">
        <v>120</v>
      </c>
      <c r="B40" t="s">
        <v>166</v>
      </c>
      <c r="D40" s="39" t="s">
        <v>27</v>
      </c>
      <c r="E40" s="41" t="s">
        <v>166</v>
      </c>
      <c r="F40">
        <v>2012.1669999999999</v>
      </c>
    </row>
    <row r="41" spans="1:6">
      <c r="A41" s="38" t="s">
        <v>121</v>
      </c>
      <c r="B41" t="s">
        <v>166</v>
      </c>
      <c r="D41" s="39" t="s">
        <v>27</v>
      </c>
      <c r="E41" s="41" t="s">
        <v>166</v>
      </c>
      <c r="F41">
        <v>2012.25</v>
      </c>
    </row>
    <row r="42" spans="1:6">
      <c r="A42" s="37" t="s">
        <v>98</v>
      </c>
      <c r="D42" s="39" t="s">
        <v>27</v>
      </c>
      <c r="E42" s="41" t="s">
        <v>166</v>
      </c>
      <c r="F42">
        <v>2012.3330000000001</v>
      </c>
    </row>
    <row r="43" spans="1:6">
      <c r="A43" s="38" t="s">
        <v>110</v>
      </c>
      <c r="B43" t="s">
        <v>166</v>
      </c>
      <c r="D43" s="39" t="s">
        <v>27</v>
      </c>
      <c r="E43" s="41" t="s">
        <v>166</v>
      </c>
      <c r="F43">
        <v>2012.4169999999999</v>
      </c>
    </row>
    <row r="44" spans="1:6">
      <c r="A44" s="38" t="s">
        <v>111</v>
      </c>
      <c r="B44" t="s">
        <v>166</v>
      </c>
      <c r="D44" s="39" t="s">
        <v>27</v>
      </c>
      <c r="E44" s="41" t="s">
        <v>166</v>
      </c>
      <c r="F44">
        <v>2012.5</v>
      </c>
    </row>
    <row r="45" spans="1:6">
      <c r="A45" s="38" t="s">
        <v>112</v>
      </c>
      <c r="B45" t="s">
        <v>166</v>
      </c>
      <c r="D45" s="39" t="s">
        <v>27</v>
      </c>
      <c r="E45" s="41" t="s">
        <v>166</v>
      </c>
      <c r="F45">
        <v>2012.5830000000001</v>
      </c>
    </row>
    <row r="46" spans="1:6">
      <c r="A46" s="38" t="s">
        <v>113</v>
      </c>
      <c r="B46" t="s">
        <v>166</v>
      </c>
      <c r="D46" s="39" t="s">
        <v>27</v>
      </c>
      <c r="E46" s="41" t="s">
        <v>166</v>
      </c>
      <c r="F46">
        <v>2012.6669999999999</v>
      </c>
    </row>
    <row r="47" spans="1:6">
      <c r="A47" s="38" t="s">
        <v>114</v>
      </c>
      <c r="B47" t="s">
        <v>166</v>
      </c>
      <c r="D47" s="39" t="s">
        <v>27</v>
      </c>
      <c r="E47" s="41" t="s">
        <v>166</v>
      </c>
      <c r="F47">
        <v>2012.75</v>
      </c>
    </row>
    <row r="48" spans="1:6">
      <c r="A48" s="38" t="s">
        <v>115</v>
      </c>
      <c r="B48" t="s">
        <v>166</v>
      </c>
      <c r="D48" s="39" t="s">
        <v>27</v>
      </c>
      <c r="E48" s="41" t="s">
        <v>166</v>
      </c>
      <c r="F48">
        <v>2012.8330000000001</v>
      </c>
    </row>
    <row r="49" spans="1:6">
      <c r="A49" s="38" t="s">
        <v>116</v>
      </c>
      <c r="B49" t="s">
        <v>166</v>
      </c>
      <c r="D49" s="39" t="s">
        <v>27</v>
      </c>
      <c r="E49" s="41" t="s">
        <v>166</v>
      </c>
      <c r="F49">
        <v>2012.9169999999999</v>
      </c>
    </row>
    <row r="50" spans="1:6">
      <c r="A50" s="38" t="s">
        <v>117</v>
      </c>
      <c r="B50" t="s">
        <v>166</v>
      </c>
      <c r="D50" s="39" t="s">
        <v>27</v>
      </c>
      <c r="E50" s="41" t="s">
        <v>166</v>
      </c>
      <c r="F50">
        <v>2013</v>
      </c>
    </row>
    <row r="51" spans="1:6">
      <c r="A51" s="38" t="s">
        <v>118</v>
      </c>
      <c r="B51" t="s">
        <v>166</v>
      </c>
      <c r="D51" s="39" t="s">
        <v>27</v>
      </c>
      <c r="E51" s="41" t="s">
        <v>166</v>
      </c>
      <c r="F51">
        <v>2013.0833</v>
      </c>
    </row>
    <row r="52" spans="1:6">
      <c r="A52" s="38" t="s">
        <v>119</v>
      </c>
      <c r="B52" t="s">
        <v>166</v>
      </c>
      <c r="D52" s="39" t="s">
        <v>27</v>
      </c>
      <c r="E52" s="41" t="s">
        <v>166</v>
      </c>
      <c r="F52">
        <v>2013.1669999999999</v>
      </c>
    </row>
    <row r="53" spans="1:6">
      <c r="A53" s="38" t="s">
        <v>120</v>
      </c>
      <c r="B53" t="s">
        <v>166</v>
      </c>
      <c r="D53" s="39" t="s">
        <v>27</v>
      </c>
      <c r="E53" s="41" t="s">
        <v>166</v>
      </c>
      <c r="F53">
        <v>2013.25</v>
      </c>
    </row>
    <row r="54" spans="1:6">
      <c r="A54" s="38" t="s">
        <v>121</v>
      </c>
      <c r="B54" t="s">
        <v>166</v>
      </c>
      <c r="D54" s="39" t="s">
        <v>27</v>
      </c>
      <c r="E54" s="41" t="s">
        <v>166</v>
      </c>
      <c r="F54">
        <v>2013.3330000000001</v>
      </c>
    </row>
    <row r="55" spans="1:6">
      <c r="A55" s="37" t="s">
        <v>99</v>
      </c>
      <c r="D55" s="39" t="s">
        <v>27</v>
      </c>
      <c r="E55" s="41" t="s">
        <v>166</v>
      </c>
      <c r="F55">
        <v>2013.4169999999999</v>
      </c>
    </row>
    <row r="56" spans="1:6">
      <c r="A56" s="38" t="s">
        <v>110</v>
      </c>
      <c r="B56" t="s">
        <v>166</v>
      </c>
      <c r="D56" s="39" t="s">
        <v>27</v>
      </c>
      <c r="E56" s="41" t="s">
        <v>166</v>
      </c>
      <c r="F56">
        <v>2013.5</v>
      </c>
    </row>
    <row r="57" spans="1:6">
      <c r="A57" s="38" t="s">
        <v>111</v>
      </c>
      <c r="B57" t="s">
        <v>166</v>
      </c>
      <c r="D57" s="39" t="s">
        <v>27</v>
      </c>
      <c r="E57" s="41" t="s">
        <v>166</v>
      </c>
      <c r="F57">
        <v>2013.5830000000001</v>
      </c>
    </row>
    <row r="58" spans="1:6">
      <c r="A58" s="38" t="s">
        <v>112</v>
      </c>
      <c r="B58" t="s">
        <v>166</v>
      </c>
      <c r="D58" s="39" t="s">
        <v>27</v>
      </c>
      <c r="E58" s="41" t="s">
        <v>166</v>
      </c>
      <c r="F58">
        <v>2013.6669999999999</v>
      </c>
    </row>
    <row r="59" spans="1:6">
      <c r="A59" s="38" t="s">
        <v>113</v>
      </c>
      <c r="B59" t="s">
        <v>166</v>
      </c>
      <c r="D59" s="39" t="s">
        <v>27</v>
      </c>
      <c r="E59" s="41" t="s">
        <v>166</v>
      </c>
      <c r="F59">
        <v>2013.75</v>
      </c>
    </row>
    <row r="60" spans="1:6">
      <c r="A60" s="38" t="s">
        <v>114</v>
      </c>
      <c r="B60" t="s">
        <v>166</v>
      </c>
      <c r="D60" s="39" t="s">
        <v>27</v>
      </c>
      <c r="E60" s="41" t="s">
        <v>166</v>
      </c>
      <c r="F60">
        <v>2013.8330000000001</v>
      </c>
    </row>
    <row r="61" spans="1:6">
      <c r="A61" s="38" t="s">
        <v>115</v>
      </c>
      <c r="B61" t="s">
        <v>166</v>
      </c>
      <c r="D61" s="39" t="s">
        <v>27</v>
      </c>
      <c r="E61" s="41" t="s">
        <v>166</v>
      </c>
      <c r="F61">
        <v>2013.9169999999999</v>
      </c>
    </row>
    <row r="62" spans="1:6">
      <c r="A62" s="38" t="s">
        <v>116</v>
      </c>
      <c r="B62" t="s">
        <v>166</v>
      </c>
      <c r="D62" s="39" t="s">
        <v>27</v>
      </c>
      <c r="E62" s="41" t="s">
        <v>166</v>
      </c>
      <c r="F62">
        <v>2014</v>
      </c>
    </row>
    <row r="63" spans="1:6">
      <c r="A63" s="38" t="s">
        <v>117</v>
      </c>
      <c r="B63" t="s">
        <v>166</v>
      </c>
      <c r="D63" s="39" t="s">
        <v>27</v>
      </c>
      <c r="E63" s="41" t="s">
        <v>166</v>
      </c>
      <c r="F63">
        <v>2014.0833</v>
      </c>
    </row>
    <row r="64" spans="1:6">
      <c r="A64" s="38" t="s">
        <v>118</v>
      </c>
      <c r="B64" t="s">
        <v>166</v>
      </c>
      <c r="D64" s="39" t="s">
        <v>27</v>
      </c>
      <c r="E64" s="41" t="s">
        <v>166</v>
      </c>
      <c r="F64">
        <v>2014.1669999999999</v>
      </c>
    </row>
    <row r="65" spans="1:6">
      <c r="A65" s="38" t="s">
        <v>119</v>
      </c>
      <c r="B65" t="s">
        <v>166</v>
      </c>
      <c r="D65" s="39" t="s">
        <v>27</v>
      </c>
      <c r="E65" s="41" t="s">
        <v>166</v>
      </c>
      <c r="F65">
        <v>2014.25</v>
      </c>
    </row>
    <row r="66" spans="1:6">
      <c r="A66" s="38" t="s">
        <v>120</v>
      </c>
      <c r="B66" t="s">
        <v>166</v>
      </c>
      <c r="D66" s="39" t="s">
        <v>27</v>
      </c>
      <c r="E66" s="41" t="s">
        <v>166</v>
      </c>
      <c r="F66">
        <v>2014.3330000000001</v>
      </c>
    </row>
    <row r="67" spans="1:6">
      <c r="A67" s="38" t="s">
        <v>121</v>
      </c>
      <c r="B67" t="s">
        <v>166</v>
      </c>
      <c r="D67" s="39" t="s">
        <v>27</v>
      </c>
      <c r="E67" s="41" t="s">
        <v>166</v>
      </c>
      <c r="F67">
        <v>2014.4169999999999</v>
      </c>
    </row>
    <row r="68" spans="1:6">
      <c r="A68" s="37" t="s">
        <v>100</v>
      </c>
      <c r="D68" s="39" t="s">
        <v>27</v>
      </c>
      <c r="E68" s="41" t="s">
        <v>166</v>
      </c>
      <c r="F68">
        <v>2014.5</v>
      </c>
    </row>
    <row r="69" spans="1:6">
      <c r="A69" s="38" t="s">
        <v>110</v>
      </c>
      <c r="B69" t="s">
        <v>166</v>
      </c>
      <c r="D69" s="39" t="s">
        <v>27</v>
      </c>
      <c r="E69" s="41" t="s">
        <v>166</v>
      </c>
      <c r="F69">
        <v>2014.5830000000001</v>
      </c>
    </row>
    <row r="70" spans="1:6">
      <c r="A70" s="38" t="s">
        <v>111</v>
      </c>
      <c r="B70" t="s">
        <v>166</v>
      </c>
      <c r="D70" s="39" t="s">
        <v>27</v>
      </c>
      <c r="E70" s="41" t="s">
        <v>166</v>
      </c>
      <c r="F70">
        <v>2014.6669999999999</v>
      </c>
    </row>
    <row r="71" spans="1:6">
      <c r="A71" s="38" t="s">
        <v>112</v>
      </c>
      <c r="B71" t="s">
        <v>166</v>
      </c>
      <c r="D71" s="39" t="s">
        <v>27</v>
      </c>
      <c r="E71" s="41" t="s">
        <v>166</v>
      </c>
      <c r="F71">
        <v>2014.75</v>
      </c>
    </row>
    <row r="72" spans="1:6">
      <c r="A72" s="38" t="s">
        <v>113</v>
      </c>
      <c r="B72" t="s">
        <v>166</v>
      </c>
      <c r="D72" s="39" t="s">
        <v>27</v>
      </c>
      <c r="E72" s="41" t="s">
        <v>166</v>
      </c>
      <c r="F72">
        <v>2014.8330000000001</v>
      </c>
    </row>
    <row r="73" spans="1:6">
      <c r="A73" s="38" t="s">
        <v>114</v>
      </c>
      <c r="B73" t="s">
        <v>166</v>
      </c>
      <c r="D73" s="39" t="s">
        <v>27</v>
      </c>
      <c r="E73" s="41" t="s">
        <v>166</v>
      </c>
      <c r="F73">
        <v>2014.9169999999999</v>
      </c>
    </row>
    <row r="74" spans="1:6">
      <c r="A74" s="38" t="s">
        <v>115</v>
      </c>
      <c r="B74" t="s">
        <v>166</v>
      </c>
      <c r="D74" s="39" t="s">
        <v>27</v>
      </c>
      <c r="E74" s="41" t="s">
        <v>166</v>
      </c>
      <c r="F74">
        <v>2015</v>
      </c>
    </row>
    <row r="75" spans="1:6">
      <c r="A75" s="38" t="s">
        <v>116</v>
      </c>
      <c r="B75" t="s">
        <v>166</v>
      </c>
      <c r="D75" s="39" t="s">
        <v>27</v>
      </c>
      <c r="E75" s="41" t="s">
        <v>166</v>
      </c>
      <c r="F75">
        <v>2015.0833</v>
      </c>
    </row>
    <row r="76" spans="1:6">
      <c r="A76" s="38" t="s">
        <v>117</v>
      </c>
      <c r="B76" t="s">
        <v>166</v>
      </c>
      <c r="D76" s="39" t="s">
        <v>27</v>
      </c>
      <c r="E76" s="41" t="s">
        <v>166</v>
      </c>
      <c r="F76">
        <v>2015.1669999999999</v>
      </c>
    </row>
    <row r="77" spans="1:6">
      <c r="A77" s="38" t="s">
        <v>118</v>
      </c>
      <c r="B77" t="s">
        <v>166</v>
      </c>
      <c r="D77" s="39" t="s">
        <v>27</v>
      </c>
      <c r="E77" s="41" t="s">
        <v>166</v>
      </c>
      <c r="F77">
        <v>2015.25</v>
      </c>
    </row>
    <row r="78" spans="1:6">
      <c r="A78" s="38" t="s">
        <v>119</v>
      </c>
      <c r="B78" t="s">
        <v>166</v>
      </c>
      <c r="D78" s="39" t="s">
        <v>27</v>
      </c>
      <c r="E78" s="41" t="s">
        <v>166</v>
      </c>
      <c r="F78">
        <v>2015.3330000000001</v>
      </c>
    </row>
    <row r="79" spans="1:6">
      <c r="A79" s="38" t="s">
        <v>120</v>
      </c>
      <c r="B79" t="s">
        <v>166</v>
      </c>
      <c r="D79" s="39" t="s">
        <v>27</v>
      </c>
      <c r="E79" s="41" t="s">
        <v>166</v>
      </c>
      <c r="F79">
        <v>2015.4169999999999</v>
      </c>
    </row>
    <row r="80" spans="1:6">
      <c r="A80" s="38" t="s">
        <v>121</v>
      </c>
      <c r="B80" t="s">
        <v>166</v>
      </c>
      <c r="D80" s="39" t="s">
        <v>27</v>
      </c>
      <c r="E80" s="41" t="s">
        <v>166</v>
      </c>
      <c r="F80">
        <v>2015.5</v>
      </c>
    </row>
    <row r="81" spans="1:6">
      <c r="A81" s="37" t="s">
        <v>101</v>
      </c>
      <c r="D81" s="39" t="s">
        <v>27</v>
      </c>
      <c r="E81" s="41" t="s">
        <v>166</v>
      </c>
      <c r="F81">
        <v>2015.5830000000001</v>
      </c>
    </row>
    <row r="82" spans="1:6">
      <c r="A82" s="38" t="s">
        <v>110</v>
      </c>
      <c r="B82" t="s">
        <v>166</v>
      </c>
      <c r="D82" s="39" t="s">
        <v>27</v>
      </c>
      <c r="E82" s="41" t="s">
        <v>166</v>
      </c>
      <c r="F82">
        <v>2015.6669999999999</v>
      </c>
    </row>
    <row r="83" spans="1:6">
      <c r="A83" s="38" t="s">
        <v>111</v>
      </c>
      <c r="B83" t="s">
        <v>166</v>
      </c>
      <c r="D83" s="39" t="s">
        <v>27</v>
      </c>
      <c r="E83" s="41" t="s">
        <v>166</v>
      </c>
      <c r="F83">
        <v>2015.75</v>
      </c>
    </row>
    <row r="84" spans="1:6">
      <c r="A84" s="38" t="s">
        <v>112</v>
      </c>
      <c r="B84" t="s">
        <v>166</v>
      </c>
      <c r="D84" s="39" t="s">
        <v>27</v>
      </c>
      <c r="E84" s="41" t="s">
        <v>166</v>
      </c>
      <c r="F84">
        <v>2015.8330000000001</v>
      </c>
    </row>
    <row r="85" spans="1:6">
      <c r="A85" s="38" t="s">
        <v>113</v>
      </c>
      <c r="B85" t="s">
        <v>166</v>
      </c>
      <c r="D85" s="39" t="s">
        <v>27</v>
      </c>
      <c r="E85" s="41" t="s">
        <v>166</v>
      </c>
      <c r="F85">
        <v>2015.9169999999999</v>
      </c>
    </row>
    <row r="86" spans="1:6">
      <c r="A86" s="38" t="s">
        <v>114</v>
      </c>
      <c r="B86" t="s">
        <v>166</v>
      </c>
      <c r="D86" s="39" t="s">
        <v>27</v>
      </c>
      <c r="E86" s="41">
        <v>111.23</v>
      </c>
      <c r="F86">
        <v>2016</v>
      </c>
    </row>
    <row r="87" spans="1:6">
      <c r="A87" s="38" t="s">
        <v>115</v>
      </c>
      <c r="B87" t="s">
        <v>166</v>
      </c>
      <c r="D87" s="39" t="s">
        <v>27</v>
      </c>
      <c r="E87" s="41">
        <v>111.31</v>
      </c>
      <c r="F87">
        <v>2016.0833</v>
      </c>
    </row>
    <row r="88" spans="1:6">
      <c r="A88" s="38" t="s">
        <v>116</v>
      </c>
      <c r="B88" t="s">
        <v>166</v>
      </c>
      <c r="D88" s="39" t="s">
        <v>27</v>
      </c>
      <c r="E88" s="41">
        <v>111.43</v>
      </c>
      <c r="F88">
        <v>2016.1669999999999</v>
      </c>
    </row>
    <row r="89" spans="1:6">
      <c r="A89" s="38" t="s">
        <v>117</v>
      </c>
      <c r="B89" t="s">
        <v>166</v>
      </c>
      <c r="D89" s="39" t="s">
        <v>27</v>
      </c>
      <c r="E89" s="41">
        <v>111.45</v>
      </c>
      <c r="F89">
        <v>2016.25</v>
      </c>
    </row>
    <row r="90" spans="1:6">
      <c r="A90" s="38" t="s">
        <v>118</v>
      </c>
      <c r="B90" t="s">
        <v>166</v>
      </c>
      <c r="D90" s="39" t="s">
        <v>27</v>
      </c>
      <c r="E90" s="41">
        <v>112.62</v>
      </c>
      <c r="F90">
        <v>2016.3330000000001</v>
      </c>
    </row>
    <row r="91" spans="1:6">
      <c r="A91" s="38" t="s">
        <v>119</v>
      </c>
      <c r="B91" t="s">
        <v>166</v>
      </c>
      <c r="D91" s="39" t="s">
        <v>27</v>
      </c>
      <c r="E91" s="41">
        <v>112.74</v>
      </c>
      <c r="F91">
        <v>2016.4169999999999</v>
      </c>
    </row>
    <row r="92" spans="1:6">
      <c r="A92" s="38" t="s">
        <v>120</v>
      </c>
      <c r="B92" t="s">
        <v>166</v>
      </c>
      <c r="D92" s="39" t="s">
        <v>27</v>
      </c>
      <c r="E92" s="41">
        <v>113.11</v>
      </c>
      <c r="F92">
        <v>2016.5</v>
      </c>
    </row>
    <row r="93" spans="1:6">
      <c r="A93" s="38" t="s">
        <v>121</v>
      </c>
      <c r="B93" t="s">
        <v>166</v>
      </c>
      <c r="D93" s="39" t="s">
        <v>27</v>
      </c>
      <c r="E93" s="41">
        <v>112.79</v>
      </c>
      <c r="F93">
        <v>2016.5830000000001</v>
      </c>
    </row>
    <row r="94" spans="1:6">
      <c r="A94" s="37" t="s">
        <v>102</v>
      </c>
      <c r="D94" s="39" t="s">
        <v>27</v>
      </c>
      <c r="E94" s="41">
        <v>111.87</v>
      </c>
      <c r="F94">
        <v>2016.6669999999999</v>
      </c>
    </row>
    <row r="95" spans="1:6">
      <c r="A95" s="38" t="s">
        <v>110</v>
      </c>
      <c r="B95">
        <v>111.23</v>
      </c>
      <c r="D95" s="39" t="s">
        <v>27</v>
      </c>
      <c r="E95" s="41">
        <v>111.59</v>
      </c>
      <c r="F95">
        <v>2016.75</v>
      </c>
    </row>
    <row r="96" spans="1:6">
      <c r="A96" s="38" t="s">
        <v>111</v>
      </c>
      <c r="B96">
        <v>111.31</v>
      </c>
      <c r="D96" s="39" t="s">
        <v>27</v>
      </c>
      <c r="E96" s="41">
        <v>111.17</v>
      </c>
      <c r="F96">
        <v>2016.8330000000001</v>
      </c>
    </row>
    <row r="97" spans="1:6">
      <c r="A97" s="38" t="s">
        <v>112</v>
      </c>
      <c r="B97">
        <v>111.43</v>
      </c>
      <c r="D97" s="39" t="s">
        <v>27</v>
      </c>
      <c r="E97" s="41">
        <v>111.46</v>
      </c>
      <c r="F97">
        <v>2016.9169999999999</v>
      </c>
    </row>
    <row r="98" spans="1:6">
      <c r="A98" s="38" t="s">
        <v>113</v>
      </c>
      <c r="B98">
        <v>111.45</v>
      </c>
      <c r="D98" s="39" t="s">
        <v>27</v>
      </c>
      <c r="E98" s="41">
        <v>111.33</v>
      </c>
      <c r="F98">
        <v>2017</v>
      </c>
    </row>
    <row r="99" spans="1:6">
      <c r="A99" s="38" t="s">
        <v>114</v>
      </c>
      <c r="B99">
        <v>112.62</v>
      </c>
      <c r="D99" s="39" t="s">
        <v>27</v>
      </c>
      <c r="E99" s="41">
        <v>111.31</v>
      </c>
      <c r="F99">
        <v>2017.0833</v>
      </c>
    </row>
    <row r="100" spans="1:6">
      <c r="A100" s="38" t="s">
        <v>115</v>
      </c>
      <c r="B100">
        <v>112.74</v>
      </c>
      <c r="D100" s="39" t="s">
        <v>27</v>
      </c>
      <c r="E100" s="41">
        <v>111.31</v>
      </c>
      <c r="F100">
        <v>2017.1669999999999</v>
      </c>
    </row>
    <row r="101" spans="1:6">
      <c r="A101" s="38" t="s">
        <v>116</v>
      </c>
      <c r="B101">
        <v>113.11</v>
      </c>
      <c r="D101" s="39" t="s">
        <v>27</v>
      </c>
      <c r="E101" s="41">
        <v>111.44</v>
      </c>
      <c r="F101">
        <v>2017.25</v>
      </c>
    </row>
    <row r="102" spans="1:6">
      <c r="A102" s="38" t="s">
        <v>117</v>
      </c>
      <c r="B102">
        <v>112.79</v>
      </c>
      <c r="D102" s="39" t="s">
        <v>27</v>
      </c>
      <c r="E102" s="41">
        <v>111.19</v>
      </c>
      <c r="F102">
        <v>2017.3330000000001</v>
      </c>
    </row>
    <row r="103" spans="1:6">
      <c r="A103" s="38" t="s">
        <v>118</v>
      </c>
      <c r="B103">
        <v>111.87</v>
      </c>
      <c r="D103" s="39" t="s">
        <v>27</v>
      </c>
      <c r="E103" s="41">
        <v>112.84</v>
      </c>
      <c r="F103">
        <v>2017.4169999999999</v>
      </c>
    </row>
    <row r="104" spans="1:6">
      <c r="A104" s="38" t="s">
        <v>119</v>
      </c>
      <c r="B104">
        <v>111.59</v>
      </c>
      <c r="D104" s="39" t="s">
        <v>27</v>
      </c>
      <c r="E104" s="41">
        <v>112.88</v>
      </c>
      <c r="F104">
        <v>2017.5</v>
      </c>
    </row>
    <row r="105" spans="1:6">
      <c r="A105" s="38" t="s">
        <v>120</v>
      </c>
      <c r="B105">
        <v>111.17</v>
      </c>
      <c r="D105" s="39" t="s">
        <v>27</v>
      </c>
      <c r="E105" s="41">
        <v>112.34</v>
      </c>
      <c r="F105">
        <v>2017.5830000000001</v>
      </c>
    </row>
    <row r="106" spans="1:6">
      <c r="A106" s="38" t="s">
        <v>121</v>
      </c>
      <c r="B106">
        <v>111.46</v>
      </c>
      <c r="D106" s="39" t="s">
        <v>27</v>
      </c>
      <c r="E106" s="41">
        <v>111.84</v>
      </c>
      <c r="F106">
        <v>2017.6669999999999</v>
      </c>
    </row>
    <row r="107" spans="1:6">
      <c r="A107" s="37" t="s">
        <v>103</v>
      </c>
      <c r="D107" s="39" t="s">
        <v>27</v>
      </c>
      <c r="E107" s="41">
        <v>111.57</v>
      </c>
      <c r="F107">
        <v>2017.75</v>
      </c>
    </row>
    <row r="108" spans="1:6">
      <c r="A108" s="38" t="s">
        <v>110</v>
      </c>
      <c r="B108">
        <v>111.33</v>
      </c>
      <c r="D108" s="39" t="s">
        <v>27</v>
      </c>
      <c r="E108" s="41">
        <v>111.47</v>
      </c>
      <c r="F108">
        <v>2017.8330000000001</v>
      </c>
    </row>
    <row r="109" spans="1:6">
      <c r="A109" s="38" t="s">
        <v>111</v>
      </c>
      <c r="B109">
        <v>111.31</v>
      </c>
      <c r="D109" s="39" t="s">
        <v>27</v>
      </c>
      <c r="E109" s="41">
        <v>111.42</v>
      </c>
      <c r="F109">
        <v>2017.9169999999999</v>
      </c>
    </row>
    <row r="110" spans="1:6">
      <c r="A110" s="38" t="s">
        <v>112</v>
      </c>
      <c r="B110">
        <v>111.31</v>
      </c>
      <c r="D110" s="39" t="s">
        <v>27</v>
      </c>
      <c r="E110" s="41">
        <v>111.41</v>
      </c>
      <c r="F110">
        <v>2018</v>
      </c>
    </row>
    <row r="111" spans="1:6">
      <c r="A111" s="38" t="s">
        <v>113</v>
      </c>
      <c r="B111">
        <v>111.44</v>
      </c>
      <c r="D111" s="39" t="s">
        <v>27</v>
      </c>
      <c r="E111" s="41">
        <v>111.39</v>
      </c>
      <c r="F111">
        <v>2018.0833</v>
      </c>
    </row>
    <row r="112" spans="1:6">
      <c r="A112" s="38" t="s">
        <v>114</v>
      </c>
      <c r="B112">
        <v>111.19</v>
      </c>
      <c r="D112" s="39" t="s">
        <v>27</v>
      </c>
      <c r="E112" s="41">
        <v>111.79</v>
      </c>
      <c r="F112">
        <v>2018.1669999999999</v>
      </c>
    </row>
    <row r="113" spans="1:6">
      <c r="A113" s="38" t="s">
        <v>115</v>
      </c>
      <c r="B113">
        <v>112.84</v>
      </c>
      <c r="D113" s="39" t="s">
        <v>27</v>
      </c>
      <c r="E113" s="41">
        <v>112.29</v>
      </c>
      <c r="F113">
        <v>2018.25</v>
      </c>
    </row>
    <row r="114" spans="1:6">
      <c r="A114" s="38" t="s">
        <v>116</v>
      </c>
      <c r="B114">
        <v>112.88</v>
      </c>
      <c r="D114" s="39" t="s">
        <v>27</v>
      </c>
      <c r="E114" s="41">
        <v>111.59</v>
      </c>
      <c r="F114">
        <v>2018.3330000000001</v>
      </c>
    </row>
    <row r="115" spans="1:6">
      <c r="A115" s="38" t="s">
        <v>117</v>
      </c>
      <c r="B115">
        <v>112.34</v>
      </c>
      <c r="D115" s="39" t="s">
        <v>27</v>
      </c>
      <c r="E115" s="41">
        <v>112.93</v>
      </c>
      <c r="F115">
        <v>2018.4169999999999</v>
      </c>
    </row>
    <row r="116" spans="1:6">
      <c r="A116" s="38" t="s">
        <v>118</v>
      </c>
      <c r="B116">
        <v>111.84</v>
      </c>
      <c r="D116" s="39" t="s">
        <v>27</v>
      </c>
      <c r="E116" s="41">
        <v>112.69</v>
      </c>
      <c r="F116">
        <v>2018.5</v>
      </c>
    </row>
    <row r="117" spans="1:6">
      <c r="A117" s="38" t="s">
        <v>119</v>
      </c>
      <c r="B117">
        <v>111.57</v>
      </c>
      <c r="D117" s="39" t="s">
        <v>27</v>
      </c>
      <c r="E117" s="41">
        <v>112.87</v>
      </c>
      <c r="F117">
        <v>2018.5830000000001</v>
      </c>
    </row>
    <row r="118" spans="1:6">
      <c r="A118" s="38" t="s">
        <v>120</v>
      </c>
      <c r="B118">
        <v>111.47</v>
      </c>
      <c r="D118" s="39" t="s">
        <v>27</v>
      </c>
      <c r="E118" s="41">
        <v>111.87</v>
      </c>
      <c r="F118">
        <v>2018.6669999999999</v>
      </c>
    </row>
    <row r="119" spans="1:6">
      <c r="A119" s="38" t="s">
        <v>121</v>
      </c>
      <c r="B119">
        <v>111.42</v>
      </c>
      <c r="D119" s="39" t="s">
        <v>27</v>
      </c>
      <c r="E119" s="41">
        <v>111.28</v>
      </c>
      <c r="F119">
        <v>2018.75</v>
      </c>
    </row>
    <row r="120" spans="1:6">
      <c r="A120" s="37" t="s">
        <v>104</v>
      </c>
      <c r="D120" s="39" t="s">
        <v>27</v>
      </c>
      <c r="E120" s="41">
        <v>111.85</v>
      </c>
      <c r="F120">
        <v>2018.8330000000001</v>
      </c>
    </row>
    <row r="121" spans="1:6">
      <c r="A121" s="38" t="s">
        <v>110</v>
      </c>
      <c r="B121">
        <v>111.41</v>
      </c>
      <c r="D121" s="39" t="s">
        <v>27</v>
      </c>
      <c r="E121" s="41">
        <v>111.49</v>
      </c>
      <c r="F121">
        <v>2018.9169999999999</v>
      </c>
    </row>
    <row r="122" spans="1:6">
      <c r="A122" s="38" t="s">
        <v>111</v>
      </c>
      <c r="B122">
        <v>111.39</v>
      </c>
      <c r="D122" s="39" t="s">
        <v>27</v>
      </c>
      <c r="E122" s="41">
        <v>111.36</v>
      </c>
      <c r="F122">
        <v>2019</v>
      </c>
    </row>
    <row r="123" spans="1:6">
      <c r="A123" s="38" t="s">
        <v>112</v>
      </c>
      <c r="B123">
        <v>111.79</v>
      </c>
      <c r="D123" s="39" t="s">
        <v>27</v>
      </c>
      <c r="E123" s="41">
        <v>111.29</v>
      </c>
      <c r="F123">
        <v>2019.0833</v>
      </c>
    </row>
    <row r="124" spans="1:6">
      <c r="A124" s="38" t="s">
        <v>113</v>
      </c>
      <c r="B124">
        <v>112.29</v>
      </c>
      <c r="D124" s="39" t="s">
        <v>27</v>
      </c>
      <c r="E124" s="41">
        <v>111.21</v>
      </c>
      <c r="F124">
        <v>2019.1669999999999</v>
      </c>
    </row>
    <row r="125" spans="1:6">
      <c r="A125" s="38" t="s">
        <v>114</v>
      </c>
      <c r="B125">
        <v>111.59</v>
      </c>
      <c r="D125" s="39" t="s">
        <v>27</v>
      </c>
      <c r="E125" s="41">
        <v>111.09</v>
      </c>
      <c r="F125">
        <v>2019.25</v>
      </c>
    </row>
    <row r="126" spans="1:6">
      <c r="A126" s="38" t="s">
        <v>115</v>
      </c>
      <c r="B126">
        <v>112.93</v>
      </c>
      <c r="D126" s="39" t="s">
        <v>27</v>
      </c>
      <c r="E126" s="41">
        <v>111.85</v>
      </c>
      <c r="F126">
        <v>2019.3330000000001</v>
      </c>
    </row>
    <row r="127" spans="1:6">
      <c r="A127" s="38" t="s">
        <v>116</v>
      </c>
      <c r="B127">
        <v>112.69</v>
      </c>
      <c r="D127" s="39" t="s">
        <v>27</v>
      </c>
      <c r="E127" s="41">
        <v>112.8</v>
      </c>
      <c r="F127">
        <v>2019.4169999999999</v>
      </c>
    </row>
    <row r="128" spans="1:6">
      <c r="A128" s="38" t="s">
        <v>117</v>
      </c>
      <c r="B128">
        <v>112.87</v>
      </c>
      <c r="D128" s="39" t="s">
        <v>27</v>
      </c>
      <c r="E128" s="41">
        <v>112.93</v>
      </c>
      <c r="F128">
        <v>2019.5</v>
      </c>
    </row>
    <row r="129" spans="1:6">
      <c r="A129" s="38" t="s">
        <v>118</v>
      </c>
      <c r="B129">
        <v>111.87</v>
      </c>
      <c r="D129" s="39" t="s">
        <v>27</v>
      </c>
      <c r="E129" s="41">
        <v>113.14</v>
      </c>
      <c r="F129">
        <v>2019.5830000000001</v>
      </c>
    </row>
    <row r="130" spans="1:6">
      <c r="A130" s="38" t="s">
        <v>119</v>
      </c>
      <c r="B130">
        <v>111.28</v>
      </c>
      <c r="D130" s="39" t="s">
        <v>27</v>
      </c>
      <c r="E130" s="41">
        <v>111.91</v>
      </c>
      <c r="F130">
        <v>2019.6669999999999</v>
      </c>
    </row>
    <row r="131" spans="1:6">
      <c r="A131" s="38" t="s">
        <v>120</v>
      </c>
      <c r="B131">
        <v>111.85</v>
      </c>
      <c r="D131" s="39" t="s">
        <v>27</v>
      </c>
      <c r="E131" s="41">
        <v>111.56</v>
      </c>
      <c r="F131">
        <v>2019.75</v>
      </c>
    </row>
    <row r="132" spans="1:6">
      <c r="A132" s="38" t="s">
        <v>121</v>
      </c>
      <c r="B132">
        <v>111.49</v>
      </c>
      <c r="D132" s="39" t="s">
        <v>27</v>
      </c>
      <c r="E132" s="41" t="s">
        <v>166</v>
      </c>
      <c r="F132">
        <v>2019.8330000000001</v>
      </c>
    </row>
    <row r="133" spans="1:6">
      <c r="A133" s="37" t="s">
        <v>105</v>
      </c>
      <c r="D133" s="39" t="s">
        <v>27</v>
      </c>
      <c r="E133" s="41" t="s">
        <v>166</v>
      </c>
      <c r="F133">
        <v>2019.9169999999999</v>
      </c>
    </row>
    <row r="134" spans="1:6">
      <c r="A134" s="38" t="s">
        <v>110</v>
      </c>
      <c r="B134">
        <v>111.36</v>
      </c>
      <c r="D134" s="39" t="s">
        <v>27</v>
      </c>
      <c r="E134" s="41" t="s">
        <v>166</v>
      </c>
      <c r="F134">
        <v>2020</v>
      </c>
    </row>
    <row r="135" spans="1:6">
      <c r="A135" s="38" t="s">
        <v>111</v>
      </c>
      <c r="B135">
        <v>111.29</v>
      </c>
      <c r="D135" s="39" t="s">
        <v>37</v>
      </c>
      <c r="E135" s="41" t="s">
        <v>166</v>
      </c>
      <c r="F135" s="42">
        <v>2008.9991399999999</v>
      </c>
    </row>
    <row r="136" spans="1:6">
      <c r="A136" s="38" t="s">
        <v>112</v>
      </c>
      <c r="B136">
        <v>111.21</v>
      </c>
      <c r="D136" s="39" t="s">
        <v>37</v>
      </c>
      <c r="E136" s="41" t="s">
        <v>166</v>
      </c>
      <c r="F136">
        <v>2009.08251</v>
      </c>
    </row>
    <row r="137" spans="1:6">
      <c r="A137" s="38" t="s">
        <v>113</v>
      </c>
      <c r="B137">
        <v>111.09</v>
      </c>
      <c r="D137" s="39" t="s">
        <v>37</v>
      </c>
      <c r="E137" s="41" t="s">
        <v>166</v>
      </c>
      <c r="F137">
        <v>2009.16588</v>
      </c>
    </row>
    <row r="138" spans="1:6">
      <c r="A138" s="38" t="s">
        <v>114</v>
      </c>
      <c r="B138">
        <v>111.85</v>
      </c>
      <c r="D138" s="39" t="s">
        <v>37</v>
      </c>
      <c r="E138" s="41" t="s">
        <v>166</v>
      </c>
      <c r="F138">
        <v>2009.2492500000001</v>
      </c>
    </row>
    <row r="139" spans="1:6">
      <c r="A139" s="38" t="s">
        <v>115</v>
      </c>
      <c r="B139">
        <v>112.8</v>
      </c>
      <c r="D139" s="39" t="s">
        <v>37</v>
      </c>
      <c r="E139" s="41" t="s">
        <v>166</v>
      </c>
      <c r="F139">
        <v>2009.3326199999999</v>
      </c>
    </row>
    <row r="140" spans="1:6">
      <c r="A140" s="38" t="s">
        <v>116</v>
      </c>
      <c r="B140">
        <v>112.93</v>
      </c>
      <c r="D140" s="39" t="s">
        <v>37</v>
      </c>
      <c r="E140" s="41" t="s">
        <v>166</v>
      </c>
      <c r="F140">
        <v>2009.41599</v>
      </c>
    </row>
    <row r="141" spans="1:6">
      <c r="A141" s="38" t="s">
        <v>117</v>
      </c>
      <c r="B141">
        <v>113.14</v>
      </c>
      <c r="D141" s="39" t="s">
        <v>37</v>
      </c>
      <c r="E141" s="41" t="s">
        <v>166</v>
      </c>
      <c r="F141">
        <v>2009.49936</v>
      </c>
    </row>
    <row r="142" spans="1:6">
      <c r="A142" s="38" t="s">
        <v>118</v>
      </c>
      <c r="B142">
        <v>111.91</v>
      </c>
      <c r="D142" s="39" t="s">
        <v>37</v>
      </c>
      <c r="E142" s="41" t="s">
        <v>166</v>
      </c>
      <c r="F142">
        <v>2009.5827300000001</v>
      </c>
    </row>
    <row r="143" spans="1:6">
      <c r="A143" s="38" t="s">
        <v>119</v>
      </c>
      <c r="B143">
        <v>111.56</v>
      </c>
      <c r="D143" s="39" t="s">
        <v>37</v>
      </c>
      <c r="E143" s="41" t="s">
        <v>166</v>
      </c>
      <c r="F143">
        <v>2009.6660999999999</v>
      </c>
    </row>
    <row r="144" spans="1:6">
      <c r="A144" s="38" t="s">
        <v>120</v>
      </c>
      <c r="B144" t="s">
        <v>166</v>
      </c>
      <c r="D144" s="39" t="s">
        <v>37</v>
      </c>
      <c r="E144" s="41" t="s">
        <v>166</v>
      </c>
      <c r="F144">
        <v>2009.74947</v>
      </c>
    </row>
    <row r="145" spans="1:6">
      <c r="A145" s="38" t="s">
        <v>121</v>
      </c>
      <c r="B145" t="s">
        <v>166</v>
      </c>
      <c r="D145" s="39" t="s">
        <v>37</v>
      </c>
      <c r="E145" s="41" t="s">
        <v>166</v>
      </c>
      <c r="F145">
        <v>2009.83284</v>
      </c>
    </row>
    <row r="146" spans="1:6">
      <c r="A146" s="24" t="s">
        <v>37</v>
      </c>
      <c r="D146" s="39" t="s">
        <v>37</v>
      </c>
      <c r="E146" s="41" t="s">
        <v>166</v>
      </c>
      <c r="F146">
        <v>2009.9162100000001</v>
      </c>
    </row>
    <row r="147" spans="1:6">
      <c r="A147" s="37" t="s">
        <v>95</v>
      </c>
      <c r="D147" s="39" t="s">
        <v>37</v>
      </c>
      <c r="E147" s="41" t="s">
        <v>166</v>
      </c>
      <c r="F147" s="42">
        <v>2009.9995799999999</v>
      </c>
    </row>
    <row r="148" spans="1:6">
      <c r="A148" s="38" t="s">
        <v>110</v>
      </c>
      <c r="B148" t="s">
        <v>166</v>
      </c>
      <c r="D148" s="39" t="s">
        <v>37</v>
      </c>
      <c r="E148" s="41" t="s">
        <v>166</v>
      </c>
      <c r="F148">
        <v>2010.08295</v>
      </c>
    </row>
    <row r="149" spans="1:6">
      <c r="A149" s="38" t="s">
        <v>111</v>
      </c>
      <c r="B149" t="s">
        <v>166</v>
      </c>
      <c r="D149" s="39" t="s">
        <v>37</v>
      </c>
      <c r="E149" s="41" t="s">
        <v>166</v>
      </c>
      <c r="F149">
        <v>2010.16632</v>
      </c>
    </row>
    <row r="150" spans="1:6">
      <c r="A150" s="38" t="s">
        <v>112</v>
      </c>
      <c r="B150" t="s">
        <v>166</v>
      </c>
      <c r="D150" s="39" t="s">
        <v>37</v>
      </c>
      <c r="E150" s="41" t="s">
        <v>166</v>
      </c>
      <c r="F150">
        <v>2010.2496900000001</v>
      </c>
    </row>
    <row r="151" spans="1:6">
      <c r="A151" s="38" t="s">
        <v>113</v>
      </c>
      <c r="B151" t="s">
        <v>166</v>
      </c>
      <c r="D151" s="39" t="s">
        <v>37</v>
      </c>
      <c r="E151" s="41" t="s">
        <v>166</v>
      </c>
      <c r="F151">
        <v>2010.3330599999999</v>
      </c>
    </row>
    <row r="152" spans="1:6">
      <c r="A152" s="38" t="s">
        <v>114</v>
      </c>
      <c r="B152" t="s">
        <v>166</v>
      </c>
      <c r="D152" s="39" t="s">
        <v>37</v>
      </c>
      <c r="E152" s="41" t="s">
        <v>166</v>
      </c>
      <c r="F152">
        <v>2010.41643</v>
      </c>
    </row>
    <row r="153" spans="1:6">
      <c r="A153" s="38" t="s">
        <v>115</v>
      </c>
      <c r="B153" t="s">
        <v>166</v>
      </c>
      <c r="D153" s="39" t="s">
        <v>37</v>
      </c>
      <c r="E153" s="41" t="s">
        <v>166</v>
      </c>
      <c r="F153">
        <v>2010.4998000000001</v>
      </c>
    </row>
    <row r="154" spans="1:6">
      <c r="A154" s="38" t="s">
        <v>116</v>
      </c>
      <c r="B154" t="s">
        <v>166</v>
      </c>
      <c r="D154" s="39" t="s">
        <v>37</v>
      </c>
      <c r="E154" s="41" t="s">
        <v>166</v>
      </c>
      <c r="F154">
        <v>2010.5831700000001</v>
      </c>
    </row>
    <row r="155" spans="1:6">
      <c r="A155" s="38" t="s">
        <v>117</v>
      </c>
      <c r="B155" t="s">
        <v>166</v>
      </c>
      <c r="D155" s="39" t="s">
        <v>37</v>
      </c>
      <c r="E155" s="41" t="s">
        <v>166</v>
      </c>
      <c r="F155">
        <v>2010.6665399999999</v>
      </c>
    </row>
    <row r="156" spans="1:6">
      <c r="A156" s="38" t="s">
        <v>118</v>
      </c>
      <c r="B156" t="s">
        <v>166</v>
      </c>
      <c r="D156" s="39" t="s">
        <v>37</v>
      </c>
      <c r="E156" s="41" t="s">
        <v>166</v>
      </c>
      <c r="F156">
        <v>2010.74991</v>
      </c>
    </row>
    <row r="157" spans="1:6">
      <c r="A157" s="38" t="s">
        <v>119</v>
      </c>
      <c r="B157" t="s">
        <v>166</v>
      </c>
      <c r="D157" s="39" t="s">
        <v>37</v>
      </c>
      <c r="E157" s="41" t="s">
        <v>166</v>
      </c>
      <c r="F157">
        <v>2010.8332800000001</v>
      </c>
    </row>
    <row r="158" spans="1:6">
      <c r="A158" s="38" t="s">
        <v>120</v>
      </c>
      <c r="B158" t="s">
        <v>166</v>
      </c>
      <c r="D158" s="39" t="s">
        <v>37</v>
      </c>
      <c r="E158" s="41" t="s">
        <v>166</v>
      </c>
      <c r="F158">
        <v>2010.9166499999999</v>
      </c>
    </row>
    <row r="159" spans="1:6">
      <c r="A159" s="38" t="s">
        <v>121</v>
      </c>
      <c r="B159" t="s">
        <v>166</v>
      </c>
      <c r="D159" s="39" t="s">
        <v>37</v>
      </c>
      <c r="E159" s="41" t="s">
        <v>166</v>
      </c>
      <c r="F159">
        <v>2011</v>
      </c>
    </row>
    <row r="160" spans="1:6">
      <c r="A160" s="37" t="s">
        <v>96</v>
      </c>
      <c r="D160" s="39" t="s">
        <v>37</v>
      </c>
      <c r="E160" s="41" t="s">
        <v>166</v>
      </c>
      <c r="F160">
        <v>2011.0833</v>
      </c>
    </row>
    <row r="161" spans="1:6">
      <c r="A161" s="38" t="s">
        <v>110</v>
      </c>
      <c r="B161" t="s">
        <v>166</v>
      </c>
      <c r="D161" s="39" t="s">
        <v>37</v>
      </c>
      <c r="E161" s="41" t="s">
        <v>166</v>
      </c>
      <c r="F161">
        <v>2011.1669999999999</v>
      </c>
    </row>
    <row r="162" spans="1:6">
      <c r="A162" s="38" t="s">
        <v>111</v>
      </c>
      <c r="B162" t="s">
        <v>166</v>
      </c>
      <c r="D162" s="39" t="s">
        <v>37</v>
      </c>
      <c r="E162" s="41" t="s">
        <v>166</v>
      </c>
      <c r="F162">
        <v>2011.25</v>
      </c>
    </row>
    <row r="163" spans="1:6">
      <c r="A163" s="38" t="s">
        <v>112</v>
      </c>
      <c r="B163" t="s">
        <v>166</v>
      </c>
      <c r="D163" s="39" t="s">
        <v>37</v>
      </c>
      <c r="E163" s="41" t="s">
        <v>166</v>
      </c>
      <c r="F163">
        <v>2011.3330000000001</v>
      </c>
    </row>
    <row r="164" spans="1:6">
      <c r="A164" s="38" t="s">
        <v>113</v>
      </c>
      <c r="B164" t="s">
        <v>166</v>
      </c>
      <c r="D164" s="39" t="s">
        <v>37</v>
      </c>
      <c r="E164" s="41" t="s">
        <v>166</v>
      </c>
      <c r="F164">
        <v>2011.4169999999999</v>
      </c>
    </row>
    <row r="165" spans="1:6">
      <c r="A165" s="38" t="s">
        <v>114</v>
      </c>
      <c r="B165" t="s">
        <v>166</v>
      </c>
      <c r="D165" s="39" t="s">
        <v>37</v>
      </c>
      <c r="E165" s="41" t="s">
        <v>166</v>
      </c>
      <c r="F165">
        <v>2011.5</v>
      </c>
    </row>
    <row r="166" spans="1:6">
      <c r="A166" s="38" t="s">
        <v>115</v>
      </c>
      <c r="B166" t="s">
        <v>166</v>
      </c>
      <c r="D166" s="39" t="s">
        <v>37</v>
      </c>
      <c r="E166" s="41" t="s">
        <v>166</v>
      </c>
      <c r="F166">
        <v>2011.5830000000001</v>
      </c>
    </row>
    <row r="167" spans="1:6">
      <c r="A167" s="38" t="s">
        <v>116</v>
      </c>
      <c r="B167" t="s">
        <v>166</v>
      </c>
      <c r="D167" s="39" t="s">
        <v>37</v>
      </c>
      <c r="E167" s="41" t="s">
        <v>166</v>
      </c>
      <c r="F167">
        <v>2011.6669999999999</v>
      </c>
    </row>
    <row r="168" spans="1:6">
      <c r="A168" s="38" t="s">
        <v>117</v>
      </c>
      <c r="B168" t="s">
        <v>166</v>
      </c>
      <c r="D168" s="39" t="s">
        <v>37</v>
      </c>
      <c r="E168" s="41" t="s">
        <v>166</v>
      </c>
      <c r="F168">
        <v>2011.75</v>
      </c>
    </row>
    <row r="169" spans="1:6">
      <c r="A169" s="38" t="s">
        <v>118</v>
      </c>
      <c r="B169" t="s">
        <v>166</v>
      </c>
      <c r="D169" s="39" t="s">
        <v>37</v>
      </c>
      <c r="E169" s="41" t="s">
        <v>166</v>
      </c>
      <c r="F169">
        <v>2011.8330000000001</v>
      </c>
    </row>
    <row r="170" spans="1:6">
      <c r="A170" s="38" t="s">
        <v>119</v>
      </c>
      <c r="B170" t="s">
        <v>166</v>
      </c>
      <c r="D170" s="39" t="s">
        <v>37</v>
      </c>
      <c r="E170" s="41" t="s">
        <v>166</v>
      </c>
      <c r="F170">
        <v>2011.9169999999999</v>
      </c>
    </row>
    <row r="171" spans="1:6">
      <c r="A171" s="38" t="s">
        <v>120</v>
      </c>
      <c r="B171" t="s">
        <v>166</v>
      </c>
      <c r="D171" s="39" t="s">
        <v>37</v>
      </c>
      <c r="E171" s="41" t="s">
        <v>166</v>
      </c>
      <c r="F171">
        <v>2012</v>
      </c>
    </row>
    <row r="172" spans="1:6">
      <c r="A172" s="38" t="s">
        <v>121</v>
      </c>
      <c r="B172" t="s">
        <v>166</v>
      </c>
      <c r="D172" s="39" t="s">
        <v>37</v>
      </c>
      <c r="E172" s="41" t="s">
        <v>166</v>
      </c>
      <c r="F172">
        <v>2012.0833</v>
      </c>
    </row>
    <row r="173" spans="1:6">
      <c r="A173" s="37" t="s">
        <v>97</v>
      </c>
      <c r="D173" s="39" t="s">
        <v>37</v>
      </c>
      <c r="E173" s="41" t="s">
        <v>166</v>
      </c>
      <c r="F173">
        <v>2012.1669999999999</v>
      </c>
    </row>
    <row r="174" spans="1:6">
      <c r="A174" s="38" t="s">
        <v>110</v>
      </c>
      <c r="B174" t="s">
        <v>166</v>
      </c>
      <c r="D174" s="39" t="s">
        <v>37</v>
      </c>
      <c r="E174" s="41" t="s">
        <v>166</v>
      </c>
      <c r="F174">
        <v>2012.25</v>
      </c>
    </row>
    <row r="175" spans="1:6">
      <c r="A175" s="38" t="s">
        <v>111</v>
      </c>
      <c r="B175" t="s">
        <v>166</v>
      </c>
      <c r="D175" s="39" t="s">
        <v>37</v>
      </c>
      <c r="E175" s="41" t="s">
        <v>166</v>
      </c>
      <c r="F175">
        <v>2012.3330000000001</v>
      </c>
    </row>
    <row r="176" spans="1:6">
      <c r="A176" s="38" t="s">
        <v>112</v>
      </c>
      <c r="B176" t="s">
        <v>166</v>
      </c>
      <c r="D176" s="39" t="s">
        <v>37</v>
      </c>
      <c r="E176" s="41" t="s">
        <v>166</v>
      </c>
      <c r="F176">
        <v>2012.4169999999999</v>
      </c>
    </row>
    <row r="177" spans="1:6">
      <c r="A177" s="38" t="s">
        <v>113</v>
      </c>
      <c r="B177" t="s">
        <v>166</v>
      </c>
      <c r="D177" s="39" t="s">
        <v>37</v>
      </c>
      <c r="E177" s="41" t="s">
        <v>166</v>
      </c>
      <c r="F177">
        <v>2012.5</v>
      </c>
    </row>
    <row r="178" spans="1:6">
      <c r="A178" s="38" t="s">
        <v>114</v>
      </c>
      <c r="B178" t="s">
        <v>166</v>
      </c>
      <c r="D178" s="39" t="s">
        <v>37</v>
      </c>
      <c r="E178" s="41" t="s">
        <v>166</v>
      </c>
      <c r="F178">
        <v>2012.5830000000001</v>
      </c>
    </row>
    <row r="179" spans="1:6">
      <c r="A179" s="38" t="s">
        <v>115</v>
      </c>
      <c r="B179" t="s">
        <v>166</v>
      </c>
      <c r="D179" s="39" t="s">
        <v>37</v>
      </c>
      <c r="E179" s="41" t="s">
        <v>166</v>
      </c>
      <c r="F179">
        <v>2012.6669999999999</v>
      </c>
    </row>
    <row r="180" spans="1:6">
      <c r="A180" s="38" t="s">
        <v>116</v>
      </c>
      <c r="B180" t="s">
        <v>166</v>
      </c>
      <c r="D180" s="39" t="s">
        <v>37</v>
      </c>
      <c r="E180" s="41" t="s">
        <v>166</v>
      </c>
      <c r="F180">
        <v>2012.75</v>
      </c>
    </row>
    <row r="181" spans="1:6">
      <c r="A181" s="38" t="s">
        <v>117</v>
      </c>
      <c r="B181" t="s">
        <v>166</v>
      </c>
      <c r="D181" s="39" t="s">
        <v>37</v>
      </c>
      <c r="E181" s="41" t="s">
        <v>166</v>
      </c>
      <c r="F181">
        <v>2012.8330000000001</v>
      </c>
    </row>
    <row r="182" spans="1:6">
      <c r="A182" s="38" t="s">
        <v>118</v>
      </c>
      <c r="B182" t="s">
        <v>166</v>
      </c>
      <c r="D182" s="39" t="s">
        <v>37</v>
      </c>
      <c r="E182" s="41" t="s">
        <v>166</v>
      </c>
      <c r="F182">
        <v>2012.9169999999999</v>
      </c>
    </row>
    <row r="183" spans="1:6">
      <c r="A183" s="38" t="s">
        <v>119</v>
      </c>
      <c r="B183" t="s">
        <v>166</v>
      </c>
      <c r="D183" s="39" t="s">
        <v>37</v>
      </c>
      <c r="E183" s="41" t="s">
        <v>166</v>
      </c>
      <c r="F183">
        <v>2013</v>
      </c>
    </row>
    <row r="184" spans="1:6">
      <c r="A184" s="38" t="s">
        <v>120</v>
      </c>
      <c r="B184" t="s">
        <v>166</v>
      </c>
      <c r="D184" s="39" t="s">
        <v>37</v>
      </c>
      <c r="E184" s="41" t="s">
        <v>166</v>
      </c>
      <c r="F184">
        <v>2013.0833</v>
      </c>
    </row>
    <row r="185" spans="1:6">
      <c r="A185" s="38" t="s">
        <v>121</v>
      </c>
      <c r="B185" t="s">
        <v>166</v>
      </c>
      <c r="D185" s="39" t="s">
        <v>37</v>
      </c>
      <c r="E185" s="41" t="s">
        <v>166</v>
      </c>
      <c r="F185">
        <v>2013.1669999999999</v>
      </c>
    </row>
    <row r="186" spans="1:6">
      <c r="A186" s="37" t="s">
        <v>98</v>
      </c>
      <c r="D186" s="39" t="s">
        <v>37</v>
      </c>
      <c r="E186" s="41" t="s">
        <v>166</v>
      </c>
      <c r="F186">
        <v>2013.25</v>
      </c>
    </row>
    <row r="187" spans="1:6">
      <c r="A187" s="38" t="s">
        <v>110</v>
      </c>
      <c r="B187" t="s">
        <v>166</v>
      </c>
      <c r="D187" s="39" t="s">
        <v>37</v>
      </c>
      <c r="E187" s="41" t="s">
        <v>166</v>
      </c>
      <c r="F187">
        <v>2013.3330000000001</v>
      </c>
    </row>
    <row r="188" spans="1:6">
      <c r="A188" s="38" t="s">
        <v>111</v>
      </c>
      <c r="B188" t="s">
        <v>166</v>
      </c>
      <c r="D188" s="39" t="s">
        <v>37</v>
      </c>
      <c r="E188" s="41" t="s">
        <v>166</v>
      </c>
      <c r="F188">
        <v>2013.4169999999999</v>
      </c>
    </row>
    <row r="189" spans="1:6">
      <c r="A189" s="38" t="s">
        <v>112</v>
      </c>
      <c r="B189" t="s">
        <v>166</v>
      </c>
      <c r="D189" s="39" t="s">
        <v>37</v>
      </c>
      <c r="E189" s="41" t="s">
        <v>166</v>
      </c>
      <c r="F189">
        <v>2013.5</v>
      </c>
    </row>
    <row r="190" spans="1:6">
      <c r="A190" s="38" t="s">
        <v>113</v>
      </c>
      <c r="B190" t="s">
        <v>166</v>
      </c>
      <c r="D190" s="39" t="s">
        <v>37</v>
      </c>
      <c r="E190" s="41" t="s">
        <v>166</v>
      </c>
      <c r="F190">
        <v>2013.5830000000001</v>
      </c>
    </row>
    <row r="191" spans="1:6">
      <c r="A191" s="38" t="s">
        <v>114</v>
      </c>
      <c r="B191" t="s">
        <v>166</v>
      </c>
      <c r="D191" s="39" t="s">
        <v>37</v>
      </c>
      <c r="E191" s="41" t="s">
        <v>166</v>
      </c>
      <c r="F191">
        <v>2013.6669999999999</v>
      </c>
    </row>
    <row r="192" spans="1:6">
      <c r="A192" s="38" t="s">
        <v>115</v>
      </c>
      <c r="B192" t="s">
        <v>166</v>
      </c>
      <c r="D192" s="39" t="s">
        <v>37</v>
      </c>
      <c r="E192" s="41" t="s">
        <v>166</v>
      </c>
      <c r="F192">
        <v>2013.75</v>
      </c>
    </row>
    <row r="193" spans="1:6">
      <c r="A193" s="38" t="s">
        <v>116</v>
      </c>
      <c r="B193" t="s">
        <v>166</v>
      </c>
      <c r="D193" s="39" t="s">
        <v>37</v>
      </c>
      <c r="E193" s="41" t="s">
        <v>166</v>
      </c>
      <c r="F193">
        <v>2013.8330000000001</v>
      </c>
    </row>
    <row r="194" spans="1:6">
      <c r="A194" s="38" t="s">
        <v>117</v>
      </c>
      <c r="B194" t="s">
        <v>166</v>
      </c>
      <c r="D194" s="39" t="s">
        <v>37</v>
      </c>
      <c r="E194" s="41" t="s">
        <v>166</v>
      </c>
      <c r="F194">
        <v>2013.9169999999999</v>
      </c>
    </row>
    <row r="195" spans="1:6">
      <c r="A195" s="38" t="s">
        <v>118</v>
      </c>
      <c r="B195" t="s">
        <v>166</v>
      </c>
      <c r="D195" s="39" t="s">
        <v>37</v>
      </c>
      <c r="E195" s="41" t="s">
        <v>166</v>
      </c>
      <c r="F195">
        <v>2014</v>
      </c>
    </row>
    <row r="196" spans="1:6">
      <c r="A196" s="38" t="s">
        <v>119</v>
      </c>
      <c r="B196" t="s">
        <v>166</v>
      </c>
      <c r="D196" s="39" t="s">
        <v>37</v>
      </c>
      <c r="E196" s="41" t="s">
        <v>166</v>
      </c>
      <c r="F196">
        <v>2014.0833</v>
      </c>
    </row>
    <row r="197" spans="1:6">
      <c r="A197" s="38" t="s">
        <v>120</v>
      </c>
      <c r="B197" t="s">
        <v>166</v>
      </c>
      <c r="D197" s="39" t="s">
        <v>37</v>
      </c>
      <c r="E197" s="41" t="s">
        <v>166</v>
      </c>
      <c r="F197">
        <v>2014.1669999999999</v>
      </c>
    </row>
    <row r="198" spans="1:6">
      <c r="A198" s="38" t="s">
        <v>121</v>
      </c>
      <c r="B198" t="s">
        <v>166</v>
      </c>
      <c r="D198" s="39" t="s">
        <v>37</v>
      </c>
      <c r="E198" s="41" t="s">
        <v>166</v>
      </c>
      <c r="F198">
        <v>2014.25</v>
      </c>
    </row>
    <row r="199" spans="1:6">
      <c r="A199" s="37" t="s">
        <v>99</v>
      </c>
      <c r="D199" s="39" t="s">
        <v>37</v>
      </c>
      <c r="E199" s="41">
        <v>112.08</v>
      </c>
      <c r="F199">
        <v>2014.3330000000001</v>
      </c>
    </row>
    <row r="200" spans="1:6">
      <c r="A200" s="38" t="s">
        <v>110</v>
      </c>
      <c r="B200" t="s">
        <v>166</v>
      </c>
      <c r="D200" s="39" t="s">
        <v>37</v>
      </c>
      <c r="E200" s="41" t="s">
        <v>166</v>
      </c>
      <c r="F200">
        <v>2014.4169999999999</v>
      </c>
    </row>
    <row r="201" spans="1:6">
      <c r="A201" s="38" t="s">
        <v>111</v>
      </c>
      <c r="B201" t="s">
        <v>166</v>
      </c>
      <c r="D201" s="39" t="s">
        <v>37</v>
      </c>
      <c r="E201" s="41" t="s">
        <v>166</v>
      </c>
      <c r="F201">
        <v>2014.5</v>
      </c>
    </row>
    <row r="202" spans="1:6">
      <c r="A202" s="38" t="s">
        <v>112</v>
      </c>
      <c r="B202" t="s">
        <v>166</v>
      </c>
      <c r="D202" s="39" t="s">
        <v>37</v>
      </c>
      <c r="E202" s="41" t="s">
        <v>166</v>
      </c>
      <c r="F202">
        <v>2014.5830000000001</v>
      </c>
    </row>
    <row r="203" spans="1:6">
      <c r="A203" s="38" t="s">
        <v>113</v>
      </c>
      <c r="B203" t="s">
        <v>166</v>
      </c>
      <c r="D203" s="39" t="s">
        <v>37</v>
      </c>
      <c r="E203" s="41" t="s">
        <v>166</v>
      </c>
      <c r="F203">
        <v>2014.6669999999999</v>
      </c>
    </row>
    <row r="204" spans="1:6">
      <c r="A204" s="38" t="s">
        <v>114</v>
      </c>
      <c r="B204" t="s">
        <v>166</v>
      </c>
      <c r="D204" s="39" t="s">
        <v>37</v>
      </c>
      <c r="E204" s="41">
        <v>111.18</v>
      </c>
      <c r="F204">
        <v>2014.75</v>
      </c>
    </row>
    <row r="205" spans="1:6">
      <c r="A205" s="38" t="s">
        <v>115</v>
      </c>
      <c r="B205" t="s">
        <v>166</v>
      </c>
      <c r="D205" s="39" t="s">
        <v>37</v>
      </c>
      <c r="E205" s="41" t="s">
        <v>166</v>
      </c>
      <c r="F205">
        <v>2014.8330000000001</v>
      </c>
    </row>
    <row r="206" spans="1:6">
      <c r="A206" s="38" t="s">
        <v>116</v>
      </c>
      <c r="B206" t="s">
        <v>166</v>
      </c>
      <c r="D206" s="39" t="s">
        <v>37</v>
      </c>
      <c r="E206" s="41" t="s">
        <v>166</v>
      </c>
      <c r="F206">
        <v>2014.9169999999999</v>
      </c>
    </row>
    <row r="207" spans="1:6">
      <c r="A207" s="38" t="s">
        <v>117</v>
      </c>
      <c r="B207" t="s">
        <v>166</v>
      </c>
      <c r="D207" s="39" t="s">
        <v>37</v>
      </c>
      <c r="E207" s="41" t="s">
        <v>166</v>
      </c>
      <c r="F207">
        <v>2015</v>
      </c>
    </row>
    <row r="208" spans="1:6">
      <c r="A208" s="38" t="s">
        <v>118</v>
      </c>
      <c r="B208" t="s">
        <v>166</v>
      </c>
      <c r="D208" s="39" t="s">
        <v>37</v>
      </c>
      <c r="E208" s="41" t="s">
        <v>166</v>
      </c>
      <c r="F208">
        <v>2015.0833</v>
      </c>
    </row>
    <row r="209" spans="1:6">
      <c r="A209" s="38" t="s">
        <v>119</v>
      </c>
      <c r="B209" t="s">
        <v>166</v>
      </c>
      <c r="D209" s="39" t="s">
        <v>37</v>
      </c>
      <c r="E209" s="41" t="s">
        <v>166</v>
      </c>
      <c r="F209">
        <v>2015.1669999999999</v>
      </c>
    </row>
    <row r="210" spans="1:6">
      <c r="A210" s="38" t="s">
        <v>120</v>
      </c>
      <c r="B210" t="s">
        <v>166</v>
      </c>
      <c r="D210" s="39" t="s">
        <v>37</v>
      </c>
      <c r="E210" s="41" t="s">
        <v>166</v>
      </c>
      <c r="F210">
        <v>2015.25</v>
      </c>
    </row>
    <row r="211" spans="1:6">
      <c r="A211" s="38" t="s">
        <v>121</v>
      </c>
      <c r="B211" t="s">
        <v>166</v>
      </c>
      <c r="D211" s="39" t="s">
        <v>37</v>
      </c>
      <c r="E211" s="41">
        <v>111.23</v>
      </c>
      <c r="F211">
        <v>2015.3330000000001</v>
      </c>
    </row>
    <row r="212" spans="1:6">
      <c r="A212" s="37" t="s">
        <v>100</v>
      </c>
      <c r="D212" s="39" t="s">
        <v>37</v>
      </c>
      <c r="E212" s="41" t="s">
        <v>166</v>
      </c>
      <c r="F212">
        <v>2015.4169999999999</v>
      </c>
    </row>
    <row r="213" spans="1:6">
      <c r="A213" s="38" t="s">
        <v>110</v>
      </c>
      <c r="B213" t="s">
        <v>166</v>
      </c>
      <c r="D213" s="39" t="s">
        <v>37</v>
      </c>
      <c r="E213" s="41">
        <v>113.3</v>
      </c>
      <c r="F213">
        <v>2015.5</v>
      </c>
    </row>
    <row r="214" spans="1:6">
      <c r="A214" s="38" t="s">
        <v>111</v>
      </c>
      <c r="B214" t="s">
        <v>166</v>
      </c>
      <c r="D214" s="39" t="s">
        <v>37</v>
      </c>
      <c r="E214" s="41" t="s">
        <v>166</v>
      </c>
      <c r="F214">
        <v>2015.5830000000001</v>
      </c>
    </row>
    <row r="215" spans="1:6">
      <c r="A215" s="38" t="s">
        <v>112</v>
      </c>
      <c r="B215" t="s">
        <v>166</v>
      </c>
      <c r="D215" s="39" t="s">
        <v>37</v>
      </c>
      <c r="E215" s="41" t="s">
        <v>166</v>
      </c>
      <c r="F215">
        <v>2015.6669999999999</v>
      </c>
    </row>
    <row r="216" spans="1:6">
      <c r="A216" s="38" t="s">
        <v>113</v>
      </c>
      <c r="B216" t="s">
        <v>166</v>
      </c>
      <c r="D216" s="39" t="s">
        <v>37</v>
      </c>
      <c r="E216" s="41" t="s">
        <v>166</v>
      </c>
      <c r="F216">
        <v>2015.75</v>
      </c>
    </row>
    <row r="217" spans="1:6">
      <c r="A217" s="38" t="s">
        <v>114</v>
      </c>
      <c r="B217">
        <v>112.08</v>
      </c>
      <c r="D217" s="39" t="s">
        <v>37</v>
      </c>
      <c r="E217" s="41">
        <v>109.97</v>
      </c>
      <c r="F217">
        <v>2015.8330000000001</v>
      </c>
    </row>
    <row r="218" spans="1:6">
      <c r="A218" s="38" t="s">
        <v>115</v>
      </c>
      <c r="B218" t="s">
        <v>166</v>
      </c>
      <c r="D218" s="39" t="s">
        <v>37</v>
      </c>
      <c r="E218" s="41" t="s">
        <v>166</v>
      </c>
      <c r="F218">
        <v>2015.9169999999999</v>
      </c>
    </row>
    <row r="219" spans="1:6">
      <c r="A219" s="38" t="s">
        <v>116</v>
      </c>
      <c r="B219" t="s">
        <v>166</v>
      </c>
      <c r="D219" s="39" t="s">
        <v>37</v>
      </c>
      <c r="E219" s="41" t="s">
        <v>166</v>
      </c>
      <c r="F219">
        <v>2016</v>
      </c>
    </row>
    <row r="220" spans="1:6">
      <c r="A220" s="38" t="s">
        <v>117</v>
      </c>
      <c r="B220" t="s">
        <v>166</v>
      </c>
      <c r="D220" s="39" t="s">
        <v>37</v>
      </c>
      <c r="E220" s="41">
        <v>109.85</v>
      </c>
      <c r="F220">
        <v>2016.0833</v>
      </c>
    </row>
    <row r="221" spans="1:6">
      <c r="A221" s="38" t="s">
        <v>118</v>
      </c>
      <c r="B221" t="s">
        <v>166</v>
      </c>
      <c r="D221" s="39" t="s">
        <v>37</v>
      </c>
      <c r="E221" s="41" t="s">
        <v>166</v>
      </c>
      <c r="F221">
        <v>2016.1669999999999</v>
      </c>
    </row>
    <row r="222" spans="1:6">
      <c r="A222" s="38" t="s">
        <v>119</v>
      </c>
      <c r="B222">
        <v>111.18</v>
      </c>
      <c r="D222" s="39" t="s">
        <v>37</v>
      </c>
      <c r="E222" s="41" t="s">
        <v>166</v>
      </c>
      <c r="F222">
        <v>2016.25</v>
      </c>
    </row>
    <row r="223" spans="1:6">
      <c r="A223" s="38" t="s">
        <v>120</v>
      </c>
      <c r="B223" t="s">
        <v>166</v>
      </c>
      <c r="D223" s="39" t="s">
        <v>37</v>
      </c>
      <c r="E223" s="41">
        <v>111.25</v>
      </c>
      <c r="F223">
        <v>2016.3330000000001</v>
      </c>
    </row>
    <row r="224" spans="1:6">
      <c r="A224" s="38" t="s">
        <v>121</v>
      </c>
      <c r="B224" t="s">
        <v>166</v>
      </c>
      <c r="D224" s="39" t="s">
        <v>37</v>
      </c>
      <c r="E224" s="41" t="s">
        <v>166</v>
      </c>
      <c r="F224">
        <v>2016.4169999999999</v>
      </c>
    </row>
    <row r="225" spans="1:6">
      <c r="A225" s="37" t="s">
        <v>101</v>
      </c>
      <c r="D225" s="39" t="s">
        <v>37</v>
      </c>
      <c r="E225" s="41" t="s">
        <v>166</v>
      </c>
      <c r="F225">
        <v>2016.5</v>
      </c>
    </row>
    <row r="226" spans="1:6">
      <c r="A226" s="38" t="s">
        <v>110</v>
      </c>
      <c r="B226" t="s">
        <v>166</v>
      </c>
      <c r="D226" s="39" t="s">
        <v>37</v>
      </c>
      <c r="E226" s="41">
        <v>111.73</v>
      </c>
      <c r="F226">
        <v>2016.5830000000001</v>
      </c>
    </row>
    <row r="227" spans="1:6">
      <c r="A227" s="38" t="s">
        <v>111</v>
      </c>
      <c r="B227" t="s">
        <v>166</v>
      </c>
      <c r="D227" s="39" t="s">
        <v>37</v>
      </c>
      <c r="E227" s="41" t="s">
        <v>166</v>
      </c>
      <c r="F227">
        <v>2016.6669999999999</v>
      </c>
    </row>
    <row r="228" spans="1:6">
      <c r="A228" s="38" t="s">
        <v>112</v>
      </c>
      <c r="B228" t="s">
        <v>166</v>
      </c>
      <c r="D228" s="39" t="s">
        <v>37</v>
      </c>
      <c r="E228" s="41" t="s">
        <v>166</v>
      </c>
      <c r="F228">
        <v>2016.75</v>
      </c>
    </row>
    <row r="229" spans="1:6">
      <c r="A229" s="38" t="s">
        <v>113</v>
      </c>
      <c r="B229" t="s">
        <v>166</v>
      </c>
      <c r="D229" s="39" t="s">
        <v>37</v>
      </c>
      <c r="E229" s="41">
        <v>110.13</v>
      </c>
      <c r="F229">
        <v>2016.8330000000001</v>
      </c>
    </row>
    <row r="230" spans="1:6">
      <c r="A230" s="38" t="s">
        <v>114</v>
      </c>
      <c r="B230">
        <v>111.23</v>
      </c>
      <c r="D230" s="39" t="s">
        <v>37</v>
      </c>
      <c r="E230" s="41" t="s">
        <v>166</v>
      </c>
      <c r="F230">
        <v>2016.9169999999999</v>
      </c>
    </row>
    <row r="231" spans="1:6">
      <c r="A231" s="38" t="s">
        <v>115</v>
      </c>
      <c r="B231" t="s">
        <v>166</v>
      </c>
      <c r="D231" s="39" t="s">
        <v>37</v>
      </c>
      <c r="E231" s="41" t="s">
        <v>166</v>
      </c>
      <c r="F231">
        <v>2017</v>
      </c>
    </row>
    <row r="232" spans="1:6">
      <c r="A232" s="38" t="s">
        <v>116</v>
      </c>
      <c r="B232">
        <v>113.3</v>
      </c>
      <c r="D232" s="39" t="s">
        <v>37</v>
      </c>
      <c r="E232" s="41" t="s">
        <v>166</v>
      </c>
      <c r="F232">
        <v>2017.0833</v>
      </c>
    </row>
    <row r="233" spans="1:6">
      <c r="A233" s="38" t="s">
        <v>117</v>
      </c>
      <c r="B233" t="s">
        <v>166</v>
      </c>
      <c r="D233" s="39" t="s">
        <v>37</v>
      </c>
      <c r="E233" s="41" t="s">
        <v>166</v>
      </c>
      <c r="F233">
        <v>2017.1669999999999</v>
      </c>
    </row>
    <row r="234" spans="1:6">
      <c r="A234" s="38" t="s">
        <v>118</v>
      </c>
      <c r="B234" t="s">
        <v>166</v>
      </c>
      <c r="D234" s="39" t="s">
        <v>37</v>
      </c>
      <c r="E234" s="41" t="s">
        <v>166</v>
      </c>
      <c r="F234">
        <v>2017.25</v>
      </c>
    </row>
    <row r="235" spans="1:6">
      <c r="A235" s="38" t="s">
        <v>119</v>
      </c>
      <c r="B235" t="s">
        <v>166</v>
      </c>
      <c r="D235" s="39" t="s">
        <v>37</v>
      </c>
      <c r="E235" s="41">
        <v>111.66</v>
      </c>
      <c r="F235">
        <v>2017.3330000000001</v>
      </c>
    </row>
    <row r="236" spans="1:6">
      <c r="A236" s="38" t="s">
        <v>120</v>
      </c>
      <c r="B236">
        <v>109.97</v>
      </c>
      <c r="D236" s="39" t="s">
        <v>37</v>
      </c>
      <c r="E236" s="41" t="s">
        <v>166</v>
      </c>
      <c r="F236">
        <v>2017.4169999999999</v>
      </c>
    </row>
    <row r="237" spans="1:6">
      <c r="A237" s="38" t="s">
        <v>121</v>
      </c>
      <c r="B237" t="s">
        <v>166</v>
      </c>
      <c r="D237" s="39" t="s">
        <v>37</v>
      </c>
      <c r="E237" s="41" t="s">
        <v>166</v>
      </c>
      <c r="F237">
        <v>2017.5</v>
      </c>
    </row>
    <row r="238" spans="1:6">
      <c r="A238" s="37" t="s">
        <v>102</v>
      </c>
      <c r="D238" s="39" t="s">
        <v>37</v>
      </c>
      <c r="E238" s="41">
        <v>113.78</v>
      </c>
      <c r="F238">
        <v>2017.5830000000001</v>
      </c>
    </row>
    <row r="239" spans="1:6">
      <c r="A239" s="38" t="s">
        <v>110</v>
      </c>
      <c r="B239" t="s">
        <v>166</v>
      </c>
      <c r="D239" s="39" t="s">
        <v>37</v>
      </c>
      <c r="E239" s="41" t="s">
        <v>166</v>
      </c>
      <c r="F239">
        <v>2017.6669999999999</v>
      </c>
    </row>
    <row r="240" spans="1:6">
      <c r="A240" s="38" t="s">
        <v>111</v>
      </c>
      <c r="B240">
        <v>109.85</v>
      </c>
      <c r="D240" s="39" t="s">
        <v>37</v>
      </c>
      <c r="E240" s="41" t="s">
        <v>166</v>
      </c>
      <c r="F240">
        <v>2017.75</v>
      </c>
    </row>
    <row r="241" spans="1:6">
      <c r="A241" s="38" t="s">
        <v>112</v>
      </c>
      <c r="B241" t="s">
        <v>166</v>
      </c>
      <c r="D241" s="39" t="s">
        <v>37</v>
      </c>
      <c r="E241" s="41">
        <v>110.14</v>
      </c>
      <c r="F241">
        <v>2017.8330000000001</v>
      </c>
    </row>
    <row r="242" spans="1:6">
      <c r="A242" s="38" t="s">
        <v>113</v>
      </c>
      <c r="B242" t="s">
        <v>166</v>
      </c>
      <c r="D242" s="39" t="s">
        <v>37</v>
      </c>
      <c r="E242" s="41" t="s">
        <v>166</v>
      </c>
      <c r="F242">
        <v>2017.9169999999999</v>
      </c>
    </row>
    <row r="243" spans="1:6">
      <c r="A243" s="38" t="s">
        <v>114</v>
      </c>
      <c r="B243">
        <v>111.25</v>
      </c>
      <c r="D243" s="39" t="s">
        <v>37</v>
      </c>
      <c r="E243" s="41" t="s">
        <v>166</v>
      </c>
      <c r="F243">
        <v>2018</v>
      </c>
    </row>
    <row r="244" spans="1:6">
      <c r="A244" s="38" t="s">
        <v>115</v>
      </c>
      <c r="B244" t="s">
        <v>166</v>
      </c>
      <c r="D244" s="39" t="s">
        <v>37</v>
      </c>
      <c r="E244" s="41">
        <v>110.33</v>
      </c>
      <c r="F244">
        <v>2018.0833</v>
      </c>
    </row>
    <row r="245" spans="1:6">
      <c r="A245" s="38" t="s">
        <v>116</v>
      </c>
      <c r="B245" t="s">
        <v>166</v>
      </c>
      <c r="D245" s="39" t="s">
        <v>37</v>
      </c>
      <c r="E245" s="41" t="s">
        <v>166</v>
      </c>
      <c r="F245">
        <v>2018.1669999999999</v>
      </c>
    </row>
    <row r="246" spans="1:6">
      <c r="A246" s="38" t="s">
        <v>117</v>
      </c>
      <c r="B246">
        <v>111.73</v>
      </c>
      <c r="D246" s="39" t="s">
        <v>37</v>
      </c>
      <c r="E246" s="41" t="s">
        <v>166</v>
      </c>
      <c r="F246">
        <v>2018.25</v>
      </c>
    </row>
    <row r="247" spans="1:6">
      <c r="A247" s="38" t="s">
        <v>118</v>
      </c>
      <c r="B247" t="s">
        <v>166</v>
      </c>
      <c r="D247" s="39" t="s">
        <v>37</v>
      </c>
      <c r="E247" s="41">
        <v>111.83</v>
      </c>
      <c r="F247">
        <v>2018.3330000000001</v>
      </c>
    </row>
    <row r="248" spans="1:6">
      <c r="A248" s="38" t="s">
        <v>119</v>
      </c>
      <c r="B248" t="s">
        <v>166</v>
      </c>
      <c r="D248" s="39" t="s">
        <v>37</v>
      </c>
      <c r="E248" s="41">
        <v>112.58</v>
      </c>
      <c r="F248">
        <v>2018.4169999999999</v>
      </c>
    </row>
    <row r="249" spans="1:6">
      <c r="A249" s="38" t="s">
        <v>120</v>
      </c>
      <c r="B249">
        <v>110.13</v>
      </c>
      <c r="D249" s="39" t="s">
        <v>37</v>
      </c>
      <c r="E249" s="41">
        <v>113.44</v>
      </c>
      <c r="F249">
        <v>2018.5</v>
      </c>
    </row>
    <row r="250" spans="1:6">
      <c r="A250" s="38" t="s">
        <v>121</v>
      </c>
      <c r="B250" t="s">
        <v>166</v>
      </c>
      <c r="D250" s="39" t="s">
        <v>37</v>
      </c>
      <c r="E250" s="41">
        <v>113.38</v>
      </c>
      <c r="F250">
        <v>2018.5830000000001</v>
      </c>
    </row>
    <row r="251" spans="1:6">
      <c r="A251" s="37" t="s">
        <v>103</v>
      </c>
      <c r="D251" s="39" t="s">
        <v>37</v>
      </c>
      <c r="E251" s="41" t="s">
        <v>166</v>
      </c>
      <c r="F251">
        <v>2018.6669999999999</v>
      </c>
    </row>
    <row r="252" spans="1:6">
      <c r="A252" s="38" t="s">
        <v>110</v>
      </c>
      <c r="B252" t="s">
        <v>166</v>
      </c>
      <c r="D252" s="39" t="s">
        <v>37</v>
      </c>
      <c r="E252" s="41">
        <v>110.98</v>
      </c>
      <c r="F252">
        <v>2018.75</v>
      </c>
    </row>
    <row r="253" spans="1:6">
      <c r="A253" s="38" t="s">
        <v>111</v>
      </c>
      <c r="B253" t="s">
        <v>166</v>
      </c>
      <c r="D253" s="39" t="s">
        <v>37</v>
      </c>
      <c r="E253" s="41">
        <v>110.08</v>
      </c>
      <c r="F253">
        <v>2018.8330000000001</v>
      </c>
    </row>
    <row r="254" spans="1:6">
      <c r="A254" s="38" t="s">
        <v>112</v>
      </c>
      <c r="B254" t="s">
        <v>166</v>
      </c>
      <c r="D254" s="39" t="s">
        <v>37</v>
      </c>
      <c r="E254" s="41" t="s">
        <v>166</v>
      </c>
      <c r="F254">
        <v>2018.9169999999999</v>
      </c>
    </row>
    <row r="255" spans="1:6">
      <c r="A255" s="38" t="s">
        <v>113</v>
      </c>
      <c r="B255" t="s">
        <v>166</v>
      </c>
      <c r="D255" s="39" t="s">
        <v>37</v>
      </c>
      <c r="E255" s="41" t="s">
        <v>166</v>
      </c>
      <c r="F255">
        <v>2019</v>
      </c>
    </row>
    <row r="256" spans="1:6">
      <c r="A256" s="38" t="s">
        <v>114</v>
      </c>
      <c r="B256">
        <v>111.66</v>
      </c>
      <c r="D256" s="39" t="s">
        <v>37</v>
      </c>
      <c r="E256" s="41">
        <v>109.38</v>
      </c>
      <c r="F256">
        <v>2019.0833</v>
      </c>
    </row>
    <row r="257" spans="1:6">
      <c r="A257" s="38" t="s">
        <v>115</v>
      </c>
      <c r="B257" t="s">
        <v>166</v>
      </c>
      <c r="D257" s="39" t="s">
        <v>37</v>
      </c>
      <c r="E257" s="41" t="s">
        <v>166</v>
      </c>
      <c r="F257">
        <v>2019.1669999999999</v>
      </c>
    </row>
    <row r="258" spans="1:6">
      <c r="A258" s="38" t="s">
        <v>116</v>
      </c>
      <c r="B258" t="s">
        <v>166</v>
      </c>
      <c r="D258" s="39" t="s">
        <v>37</v>
      </c>
      <c r="E258" s="41" t="s">
        <v>166</v>
      </c>
      <c r="F258">
        <v>2019.25</v>
      </c>
    </row>
    <row r="259" spans="1:6">
      <c r="A259" s="38" t="s">
        <v>117</v>
      </c>
      <c r="B259">
        <v>113.78</v>
      </c>
      <c r="D259" s="39" t="s">
        <v>37</v>
      </c>
      <c r="E259" s="41">
        <v>110.68</v>
      </c>
      <c r="F259">
        <v>2019.3330000000001</v>
      </c>
    </row>
    <row r="260" spans="1:6">
      <c r="A260" s="38" t="s">
        <v>118</v>
      </c>
      <c r="B260" t="s">
        <v>166</v>
      </c>
      <c r="D260" s="39" t="s">
        <v>37</v>
      </c>
      <c r="E260" s="41" t="s">
        <v>166</v>
      </c>
      <c r="F260">
        <v>2019.4169999999999</v>
      </c>
    </row>
    <row r="261" spans="1:6">
      <c r="A261" s="38" t="s">
        <v>119</v>
      </c>
      <c r="B261" t="s">
        <v>166</v>
      </c>
      <c r="D261" s="39" t="s">
        <v>37</v>
      </c>
      <c r="E261" s="41" t="s">
        <v>166</v>
      </c>
      <c r="F261">
        <v>2019.5</v>
      </c>
    </row>
    <row r="262" spans="1:6">
      <c r="A262" s="38" t="s">
        <v>120</v>
      </c>
      <c r="B262">
        <v>110.14</v>
      </c>
      <c r="D262" s="39" t="s">
        <v>37</v>
      </c>
      <c r="E262" s="41">
        <v>113.58</v>
      </c>
      <c r="F262">
        <v>2019.5830000000001</v>
      </c>
    </row>
    <row r="263" spans="1:6">
      <c r="A263" s="38" t="s">
        <v>121</v>
      </c>
      <c r="B263" t="s">
        <v>166</v>
      </c>
      <c r="D263" s="39" t="s">
        <v>37</v>
      </c>
      <c r="E263" s="41" t="s">
        <v>166</v>
      </c>
      <c r="F263">
        <v>2019.6669999999999</v>
      </c>
    </row>
    <row r="264" spans="1:6">
      <c r="A264" s="37" t="s">
        <v>104</v>
      </c>
      <c r="D264" s="39" t="s">
        <v>37</v>
      </c>
      <c r="E264" s="41">
        <v>111.58</v>
      </c>
      <c r="F264">
        <v>2019.75</v>
      </c>
    </row>
    <row r="265" spans="1:6">
      <c r="A265" s="38" t="s">
        <v>110</v>
      </c>
      <c r="B265" t="s">
        <v>166</v>
      </c>
      <c r="D265" s="39" t="s">
        <v>37</v>
      </c>
      <c r="E265" s="41">
        <v>110.63</v>
      </c>
      <c r="F265">
        <v>2019.8330000000001</v>
      </c>
    </row>
    <row r="266" spans="1:6">
      <c r="A266" s="38" t="s">
        <v>111</v>
      </c>
      <c r="B266">
        <v>110.33</v>
      </c>
      <c r="D266" s="39" t="s">
        <v>37</v>
      </c>
      <c r="E266" s="41" t="s">
        <v>166</v>
      </c>
      <c r="F266">
        <v>2019.9169999999999</v>
      </c>
    </row>
    <row r="267" spans="1:6">
      <c r="A267" s="38" t="s">
        <v>112</v>
      </c>
      <c r="B267" t="s">
        <v>166</v>
      </c>
      <c r="D267" s="39" t="s">
        <v>37</v>
      </c>
      <c r="E267" s="41" t="s">
        <v>166</v>
      </c>
      <c r="F267">
        <v>2020</v>
      </c>
    </row>
    <row r="268" spans="1:6">
      <c r="A268" s="38" t="s">
        <v>113</v>
      </c>
      <c r="B268" t="s">
        <v>166</v>
      </c>
      <c r="D268" s="39" t="s">
        <v>47</v>
      </c>
      <c r="E268" s="41" t="s">
        <v>166</v>
      </c>
      <c r="F268" s="42">
        <v>2008.9991399999999</v>
      </c>
    </row>
    <row r="269" spans="1:6">
      <c r="A269" s="38" t="s">
        <v>114</v>
      </c>
      <c r="B269">
        <v>111.83</v>
      </c>
      <c r="D269" s="39" t="s">
        <v>47</v>
      </c>
      <c r="E269" s="41" t="s">
        <v>166</v>
      </c>
      <c r="F269">
        <v>2009.08251</v>
      </c>
    </row>
    <row r="270" spans="1:6">
      <c r="A270" s="38" t="s">
        <v>115</v>
      </c>
      <c r="B270">
        <v>112.58</v>
      </c>
      <c r="D270" s="39" t="s">
        <v>47</v>
      </c>
      <c r="E270" s="41" t="s">
        <v>166</v>
      </c>
      <c r="F270">
        <v>2009.16588</v>
      </c>
    </row>
    <row r="271" spans="1:6">
      <c r="A271" s="38" t="s">
        <v>116</v>
      </c>
      <c r="B271">
        <v>113.44</v>
      </c>
      <c r="D271" s="39" t="s">
        <v>47</v>
      </c>
      <c r="E271" s="41" t="s">
        <v>166</v>
      </c>
      <c r="F271">
        <v>2009.2492500000001</v>
      </c>
    </row>
    <row r="272" spans="1:6">
      <c r="A272" s="38" t="s">
        <v>117</v>
      </c>
      <c r="B272">
        <v>113.38</v>
      </c>
      <c r="D272" s="39" t="s">
        <v>47</v>
      </c>
      <c r="E272" s="41" t="s">
        <v>166</v>
      </c>
      <c r="F272">
        <v>2009.3326199999999</v>
      </c>
    </row>
    <row r="273" spans="1:6">
      <c r="A273" s="38" t="s">
        <v>118</v>
      </c>
      <c r="B273" t="s">
        <v>166</v>
      </c>
      <c r="D273" s="39" t="s">
        <v>47</v>
      </c>
      <c r="E273" s="41" t="s">
        <v>166</v>
      </c>
      <c r="F273">
        <v>2009.41599</v>
      </c>
    </row>
    <row r="274" spans="1:6">
      <c r="A274" s="38" t="s">
        <v>119</v>
      </c>
      <c r="B274">
        <v>110.98</v>
      </c>
      <c r="D274" s="39" t="s">
        <v>47</v>
      </c>
      <c r="E274" s="41" t="s">
        <v>166</v>
      </c>
      <c r="F274">
        <v>2009.49936</v>
      </c>
    </row>
    <row r="275" spans="1:6">
      <c r="A275" s="38" t="s">
        <v>120</v>
      </c>
      <c r="B275">
        <v>110.08</v>
      </c>
      <c r="D275" s="39" t="s">
        <v>47</v>
      </c>
      <c r="E275" s="41" t="s">
        <v>166</v>
      </c>
      <c r="F275">
        <v>2009.5827300000001</v>
      </c>
    </row>
    <row r="276" spans="1:6">
      <c r="A276" s="38" t="s">
        <v>121</v>
      </c>
      <c r="B276" t="s">
        <v>166</v>
      </c>
      <c r="D276" s="39" t="s">
        <v>47</v>
      </c>
      <c r="E276" s="41" t="s">
        <v>166</v>
      </c>
      <c r="F276">
        <v>2009.6660999999999</v>
      </c>
    </row>
    <row r="277" spans="1:6">
      <c r="A277" s="37" t="s">
        <v>105</v>
      </c>
      <c r="D277" s="39" t="s">
        <v>47</v>
      </c>
      <c r="E277" s="41" t="s">
        <v>166</v>
      </c>
      <c r="F277">
        <v>2009.74947</v>
      </c>
    </row>
    <row r="278" spans="1:6">
      <c r="A278" s="38" t="s">
        <v>110</v>
      </c>
      <c r="B278" t="s">
        <v>166</v>
      </c>
      <c r="D278" s="39" t="s">
        <v>47</v>
      </c>
      <c r="E278" s="41" t="s">
        <v>166</v>
      </c>
      <c r="F278">
        <v>2009.83284</v>
      </c>
    </row>
    <row r="279" spans="1:6">
      <c r="A279" s="38" t="s">
        <v>111</v>
      </c>
      <c r="B279">
        <v>109.38</v>
      </c>
      <c r="D279" s="39" t="s">
        <v>47</v>
      </c>
      <c r="E279" s="41" t="s">
        <v>166</v>
      </c>
      <c r="F279">
        <v>2009.9162100000001</v>
      </c>
    </row>
    <row r="280" spans="1:6">
      <c r="A280" s="38" t="s">
        <v>112</v>
      </c>
      <c r="B280" t="s">
        <v>166</v>
      </c>
      <c r="D280" s="39" t="s">
        <v>47</v>
      </c>
      <c r="E280" s="41" t="s">
        <v>166</v>
      </c>
      <c r="F280" s="42">
        <v>2009.9995799999999</v>
      </c>
    </row>
    <row r="281" spans="1:6">
      <c r="A281" s="38" t="s">
        <v>113</v>
      </c>
      <c r="B281" t="s">
        <v>166</v>
      </c>
      <c r="D281" s="39" t="s">
        <v>47</v>
      </c>
      <c r="E281" s="41" t="s">
        <v>166</v>
      </c>
      <c r="F281">
        <v>2010.08295</v>
      </c>
    </row>
    <row r="282" spans="1:6">
      <c r="A282" s="38" t="s">
        <v>114</v>
      </c>
      <c r="B282">
        <v>110.68</v>
      </c>
      <c r="D282" s="39" t="s">
        <v>47</v>
      </c>
      <c r="E282" s="41" t="s">
        <v>166</v>
      </c>
      <c r="F282">
        <v>2010.16632</v>
      </c>
    </row>
    <row r="283" spans="1:6">
      <c r="A283" s="38" t="s">
        <v>115</v>
      </c>
      <c r="B283" t="s">
        <v>166</v>
      </c>
      <c r="D283" s="39" t="s">
        <v>47</v>
      </c>
      <c r="E283" s="41" t="s">
        <v>166</v>
      </c>
      <c r="F283">
        <v>2010.2496900000001</v>
      </c>
    </row>
    <row r="284" spans="1:6">
      <c r="A284" s="38" t="s">
        <v>116</v>
      </c>
      <c r="B284" t="s">
        <v>166</v>
      </c>
      <c r="D284" s="39" t="s">
        <v>47</v>
      </c>
      <c r="E284" s="41" t="s">
        <v>166</v>
      </c>
      <c r="F284">
        <v>2010.3330599999999</v>
      </c>
    </row>
    <row r="285" spans="1:6">
      <c r="A285" s="38" t="s">
        <v>117</v>
      </c>
      <c r="B285">
        <v>113.58</v>
      </c>
      <c r="D285" s="39" t="s">
        <v>47</v>
      </c>
      <c r="E285" s="41" t="s">
        <v>166</v>
      </c>
      <c r="F285">
        <v>2010.41643</v>
      </c>
    </row>
    <row r="286" spans="1:6">
      <c r="A286" s="38" t="s">
        <v>118</v>
      </c>
      <c r="B286" t="s">
        <v>166</v>
      </c>
      <c r="D286" s="39" t="s">
        <v>47</v>
      </c>
      <c r="E286" s="41" t="s">
        <v>166</v>
      </c>
      <c r="F286">
        <v>2010.4998000000001</v>
      </c>
    </row>
    <row r="287" spans="1:6">
      <c r="A287" s="38" t="s">
        <v>119</v>
      </c>
      <c r="B287">
        <v>111.58</v>
      </c>
      <c r="D287" s="39" t="s">
        <v>47</v>
      </c>
      <c r="E287" s="41" t="s">
        <v>166</v>
      </c>
      <c r="F287">
        <v>2010.5831700000001</v>
      </c>
    </row>
    <row r="288" spans="1:6">
      <c r="A288" s="38" t="s">
        <v>120</v>
      </c>
      <c r="B288">
        <v>110.63</v>
      </c>
      <c r="D288" s="39" t="s">
        <v>47</v>
      </c>
      <c r="E288" s="41" t="s">
        <v>166</v>
      </c>
      <c r="F288">
        <v>2010.6665399999999</v>
      </c>
    </row>
    <row r="289" spans="1:6">
      <c r="A289" s="38" t="s">
        <v>121</v>
      </c>
      <c r="B289" t="s">
        <v>166</v>
      </c>
      <c r="D289" s="39" t="s">
        <v>47</v>
      </c>
      <c r="E289" s="41" t="s">
        <v>166</v>
      </c>
      <c r="F289">
        <v>2010.74991</v>
      </c>
    </row>
    <row r="290" spans="1:6">
      <c r="A290" s="24" t="s">
        <v>47</v>
      </c>
      <c r="D290" s="39" t="s">
        <v>47</v>
      </c>
      <c r="E290" s="41" t="s">
        <v>166</v>
      </c>
      <c r="F290">
        <v>2010.8332800000001</v>
      </c>
    </row>
    <row r="291" spans="1:6">
      <c r="A291" s="37" t="s">
        <v>95</v>
      </c>
      <c r="D291" s="39" t="s">
        <v>47</v>
      </c>
      <c r="E291" s="41" t="s">
        <v>166</v>
      </c>
      <c r="F291">
        <v>2010.9166499999999</v>
      </c>
    </row>
    <row r="292" spans="1:6">
      <c r="A292" s="38" t="s">
        <v>110</v>
      </c>
      <c r="B292" t="s">
        <v>166</v>
      </c>
      <c r="D292" s="39" t="s">
        <v>47</v>
      </c>
      <c r="E292" s="41" t="s">
        <v>166</v>
      </c>
      <c r="F292">
        <v>2011</v>
      </c>
    </row>
    <row r="293" spans="1:6">
      <c r="A293" s="38" t="s">
        <v>111</v>
      </c>
      <c r="B293" t="s">
        <v>166</v>
      </c>
      <c r="D293" s="39" t="s">
        <v>47</v>
      </c>
      <c r="E293" s="41" t="s">
        <v>166</v>
      </c>
      <c r="F293">
        <v>2011.0833</v>
      </c>
    </row>
    <row r="294" spans="1:6">
      <c r="A294" s="38" t="s">
        <v>112</v>
      </c>
      <c r="B294" t="s">
        <v>166</v>
      </c>
      <c r="D294" s="39" t="s">
        <v>47</v>
      </c>
      <c r="E294" s="41" t="s">
        <v>166</v>
      </c>
      <c r="F294">
        <v>2011.1669999999999</v>
      </c>
    </row>
    <row r="295" spans="1:6">
      <c r="A295" s="38" t="s">
        <v>113</v>
      </c>
      <c r="B295" t="s">
        <v>166</v>
      </c>
      <c r="D295" s="39" t="s">
        <v>47</v>
      </c>
      <c r="E295" s="41" t="s">
        <v>166</v>
      </c>
      <c r="F295">
        <v>2011.25</v>
      </c>
    </row>
    <row r="296" spans="1:6">
      <c r="A296" s="38" t="s">
        <v>114</v>
      </c>
      <c r="B296" t="s">
        <v>166</v>
      </c>
      <c r="D296" s="39" t="s">
        <v>47</v>
      </c>
      <c r="E296" s="41" t="s">
        <v>166</v>
      </c>
      <c r="F296">
        <v>2011.3330000000001</v>
      </c>
    </row>
    <row r="297" spans="1:6">
      <c r="A297" s="38" t="s">
        <v>115</v>
      </c>
      <c r="B297" t="s">
        <v>166</v>
      </c>
      <c r="D297" s="39" t="s">
        <v>47</v>
      </c>
      <c r="E297" s="41" t="s">
        <v>166</v>
      </c>
      <c r="F297">
        <v>2011.4169999999999</v>
      </c>
    </row>
    <row r="298" spans="1:6">
      <c r="A298" s="38" t="s">
        <v>116</v>
      </c>
      <c r="B298" t="s">
        <v>166</v>
      </c>
      <c r="D298" s="39" t="s">
        <v>47</v>
      </c>
      <c r="E298" s="41" t="s">
        <v>166</v>
      </c>
      <c r="F298">
        <v>2011.5</v>
      </c>
    </row>
    <row r="299" spans="1:6">
      <c r="A299" s="38" t="s">
        <v>117</v>
      </c>
      <c r="B299" t="s">
        <v>166</v>
      </c>
      <c r="D299" s="39" t="s">
        <v>47</v>
      </c>
      <c r="E299" s="41" t="s">
        <v>166</v>
      </c>
      <c r="F299">
        <v>2011.5830000000001</v>
      </c>
    </row>
    <row r="300" spans="1:6">
      <c r="A300" s="38" t="s">
        <v>118</v>
      </c>
      <c r="B300" t="s">
        <v>166</v>
      </c>
      <c r="D300" s="39" t="s">
        <v>47</v>
      </c>
      <c r="E300" s="41" t="s">
        <v>166</v>
      </c>
      <c r="F300">
        <v>2011.6669999999999</v>
      </c>
    </row>
    <row r="301" spans="1:6">
      <c r="A301" s="38" t="s">
        <v>119</v>
      </c>
      <c r="B301" t="s">
        <v>166</v>
      </c>
      <c r="D301" s="39" t="s">
        <v>47</v>
      </c>
      <c r="E301" s="41" t="s">
        <v>166</v>
      </c>
      <c r="F301">
        <v>2011.75</v>
      </c>
    </row>
    <row r="302" spans="1:6">
      <c r="A302" s="38" t="s">
        <v>120</v>
      </c>
      <c r="B302" t="s">
        <v>166</v>
      </c>
      <c r="D302" s="39" t="s">
        <v>47</v>
      </c>
      <c r="E302" s="41" t="s">
        <v>166</v>
      </c>
      <c r="F302">
        <v>2011.8330000000001</v>
      </c>
    </row>
    <row r="303" spans="1:6">
      <c r="A303" s="38" t="s">
        <v>121</v>
      </c>
      <c r="B303" t="s">
        <v>166</v>
      </c>
      <c r="D303" s="39" t="s">
        <v>47</v>
      </c>
      <c r="E303" s="41" t="s">
        <v>166</v>
      </c>
      <c r="F303">
        <v>2011.9169999999999</v>
      </c>
    </row>
    <row r="304" spans="1:6">
      <c r="A304" s="37" t="s">
        <v>96</v>
      </c>
      <c r="D304" s="39" t="s">
        <v>47</v>
      </c>
      <c r="E304" s="41" t="s">
        <v>166</v>
      </c>
      <c r="F304">
        <v>2012</v>
      </c>
    </row>
    <row r="305" spans="1:6">
      <c r="A305" s="38" t="s">
        <v>110</v>
      </c>
      <c r="B305" t="s">
        <v>166</v>
      </c>
      <c r="D305" s="39" t="s">
        <v>47</v>
      </c>
      <c r="E305" s="41" t="s">
        <v>166</v>
      </c>
      <c r="F305">
        <v>2012.0833</v>
      </c>
    </row>
    <row r="306" spans="1:6">
      <c r="A306" s="38" t="s">
        <v>111</v>
      </c>
      <c r="B306" t="s">
        <v>166</v>
      </c>
      <c r="D306" s="39" t="s">
        <v>47</v>
      </c>
      <c r="E306" s="41" t="s">
        <v>166</v>
      </c>
      <c r="F306">
        <v>2012.1669999999999</v>
      </c>
    </row>
    <row r="307" spans="1:6">
      <c r="A307" s="38" t="s">
        <v>112</v>
      </c>
      <c r="B307" t="s">
        <v>166</v>
      </c>
      <c r="D307" s="39" t="s">
        <v>47</v>
      </c>
      <c r="E307" s="41" t="s">
        <v>166</v>
      </c>
      <c r="F307">
        <v>2012.25</v>
      </c>
    </row>
    <row r="308" spans="1:6">
      <c r="A308" s="38" t="s">
        <v>113</v>
      </c>
      <c r="B308" t="s">
        <v>166</v>
      </c>
      <c r="D308" s="39" t="s">
        <v>47</v>
      </c>
      <c r="E308" s="41" t="s">
        <v>166</v>
      </c>
      <c r="F308">
        <v>2012.3330000000001</v>
      </c>
    </row>
    <row r="309" spans="1:6">
      <c r="A309" s="38" t="s">
        <v>114</v>
      </c>
      <c r="B309" t="s">
        <v>166</v>
      </c>
      <c r="D309" s="39" t="s">
        <v>47</v>
      </c>
      <c r="E309" s="41" t="s">
        <v>166</v>
      </c>
      <c r="F309">
        <v>2012.4169999999999</v>
      </c>
    </row>
    <row r="310" spans="1:6">
      <c r="A310" s="38" t="s">
        <v>115</v>
      </c>
      <c r="B310" t="s">
        <v>166</v>
      </c>
      <c r="D310" s="39" t="s">
        <v>47</v>
      </c>
      <c r="E310" s="41" t="s">
        <v>166</v>
      </c>
      <c r="F310">
        <v>2012.5</v>
      </c>
    </row>
    <row r="311" spans="1:6">
      <c r="A311" s="38" t="s">
        <v>116</v>
      </c>
      <c r="B311" t="s">
        <v>166</v>
      </c>
      <c r="D311" s="39" t="s">
        <v>47</v>
      </c>
      <c r="E311" s="41" t="s">
        <v>166</v>
      </c>
      <c r="F311">
        <v>2012.5830000000001</v>
      </c>
    </row>
    <row r="312" spans="1:6">
      <c r="A312" s="38" t="s">
        <v>117</v>
      </c>
      <c r="B312" t="s">
        <v>166</v>
      </c>
      <c r="D312" s="39" t="s">
        <v>47</v>
      </c>
      <c r="E312" s="41" t="s">
        <v>166</v>
      </c>
      <c r="F312">
        <v>2012.6669999999999</v>
      </c>
    </row>
    <row r="313" spans="1:6">
      <c r="A313" s="38" t="s">
        <v>118</v>
      </c>
      <c r="B313" t="s">
        <v>166</v>
      </c>
      <c r="D313" s="39" t="s">
        <v>47</v>
      </c>
      <c r="E313" s="41" t="s">
        <v>166</v>
      </c>
      <c r="F313">
        <v>2012.75</v>
      </c>
    </row>
    <row r="314" spans="1:6">
      <c r="A314" s="38" t="s">
        <v>119</v>
      </c>
      <c r="B314" t="s">
        <v>166</v>
      </c>
      <c r="D314" s="39" t="s">
        <v>47</v>
      </c>
      <c r="E314" s="41" t="s">
        <v>166</v>
      </c>
      <c r="F314">
        <v>2012.8330000000001</v>
      </c>
    </row>
    <row r="315" spans="1:6">
      <c r="A315" s="38" t="s">
        <v>120</v>
      </c>
      <c r="B315" t="s">
        <v>166</v>
      </c>
      <c r="D315" s="39" t="s">
        <v>47</v>
      </c>
      <c r="E315" s="41" t="s">
        <v>166</v>
      </c>
      <c r="F315">
        <v>2012.9169999999999</v>
      </c>
    </row>
    <row r="316" spans="1:6">
      <c r="A316" s="38" t="s">
        <v>121</v>
      </c>
      <c r="B316" t="s">
        <v>166</v>
      </c>
      <c r="D316" s="39" t="s">
        <v>47</v>
      </c>
      <c r="E316" s="41" t="s">
        <v>166</v>
      </c>
      <c r="F316">
        <v>2013</v>
      </c>
    </row>
    <row r="317" spans="1:6">
      <c r="A317" s="37" t="s">
        <v>97</v>
      </c>
      <c r="D317" s="39" t="s">
        <v>47</v>
      </c>
      <c r="E317" s="41" t="s">
        <v>166</v>
      </c>
      <c r="F317">
        <v>2013.0833</v>
      </c>
    </row>
    <row r="318" spans="1:6">
      <c r="A318" s="38" t="s">
        <v>110</v>
      </c>
      <c r="B318" t="s">
        <v>166</v>
      </c>
      <c r="D318" s="39" t="s">
        <v>47</v>
      </c>
      <c r="E318" s="41" t="s">
        <v>166</v>
      </c>
      <c r="F318">
        <v>2013.1669999999999</v>
      </c>
    </row>
    <row r="319" spans="1:6">
      <c r="A319" s="38" t="s">
        <v>111</v>
      </c>
      <c r="B319" t="s">
        <v>166</v>
      </c>
      <c r="D319" s="39" t="s">
        <v>47</v>
      </c>
      <c r="E319" s="41" t="s">
        <v>166</v>
      </c>
      <c r="F319">
        <v>2013.25</v>
      </c>
    </row>
    <row r="320" spans="1:6">
      <c r="A320" s="38" t="s">
        <v>112</v>
      </c>
      <c r="B320" t="s">
        <v>166</v>
      </c>
      <c r="D320" s="39" t="s">
        <v>47</v>
      </c>
      <c r="E320" s="41" t="s">
        <v>166</v>
      </c>
      <c r="F320">
        <v>2013.3330000000001</v>
      </c>
    </row>
    <row r="321" spans="1:6">
      <c r="A321" s="38" t="s">
        <v>113</v>
      </c>
      <c r="B321" t="s">
        <v>166</v>
      </c>
      <c r="D321" s="39" t="s">
        <v>47</v>
      </c>
      <c r="E321" s="41" t="s">
        <v>166</v>
      </c>
      <c r="F321">
        <v>2013.4169999999999</v>
      </c>
    </row>
    <row r="322" spans="1:6">
      <c r="A322" s="38" t="s">
        <v>114</v>
      </c>
      <c r="B322" t="s">
        <v>166</v>
      </c>
      <c r="D322" s="39" t="s">
        <v>47</v>
      </c>
      <c r="E322" s="41" t="s">
        <v>166</v>
      </c>
      <c r="F322">
        <v>2013.5</v>
      </c>
    </row>
    <row r="323" spans="1:6">
      <c r="A323" s="38" t="s">
        <v>115</v>
      </c>
      <c r="B323" t="s">
        <v>166</v>
      </c>
      <c r="D323" s="39" t="s">
        <v>47</v>
      </c>
      <c r="E323" s="41" t="s">
        <v>166</v>
      </c>
      <c r="F323">
        <v>2013.5830000000001</v>
      </c>
    </row>
    <row r="324" spans="1:6">
      <c r="A324" s="38" t="s">
        <v>116</v>
      </c>
      <c r="B324" t="s">
        <v>166</v>
      </c>
      <c r="D324" s="39" t="s">
        <v>47</v>
      </c>
      <c r="E324" s="41" t="s">
        <v>166</v>
      </c>
      <c r="F324">
        <v>2013.6669999999999</v>
      </c>
    </row>
    <row r="325" spans="1:6">
      <c r="A325" s="38" t="s">
        <v>117</v>
      </c>
      <c r="B325" t="s">
        <v>166</v>
      </c>
      <c r="D325" s="39" t="s">
        <v>47</v>
      </c>
      <c r="E325" s="41" t="s">
        <v>166</v>
      </c>
      <c r="F325">
        <v>2013.75</v>
      </c>
    </row>
    <row r="326" spans="1:6">
      <c r="A326" s="38" t="s">
        <v>118</v>
      </c>
      <c r="B326" t="s">
        <v>166</v>
      </c>
      <c r="D326" s="39" t="s">
        <v>47</v>
      </c>
      <c r="E326" s="41" t="s">
        <v>166</v>
      </c>
      <c r="F326">
        <v>2013.8330000000001</v>
      </c>
    </row>
    <row r="327" spans="1:6">
      <c r="A327" s="38" t="s">
        <v>119</v>
      </c>
      <c r="B327" t="s">
        <v>166</v>
      </c>
      <c r="D327" s="39" t="s">
        <v>47</v>
      </c>
      <c r="E327" s="41" t="s">
        <v>166</v>
      </c>
      <c r="F327">
        <v>2013.9169999999999</v>
      </c>
    </row>
    <row r="328" spans="1:6">
      <c r="A328" s="38" t="s">
        <v>120</v>
      </c>
      <c r="B328" t="s">
        <v>166</v>
      </c>
      <c r="D328" s="39" t="s">
        <v>47</v>
      </c>
      <c r="E328" s="41" t="s">
        <v>166</v>
      </c>
      <c r="F328">
        <v>2014</v>
      </c>
    </row>
    <row r="329" spans="1:6">
      <c r="A329" s="38" t="s">
        <v>121</v>
      </c>
      <c r="B329" t="s">
        <v>166</v>
      </c>
      <c r="D329" s="39" t="s">
        <v>47</v>
      </c>
      <c r="E329" s="41" t="s">
        <v>166</v>
      </c>
      <c r="F329">
        <v>2014.0833</v>
      </c>
    </row>
    <row r="330" spans="1:6">
      <c r="A330" s="37" t="s">
        <v>98</v>
      </c>
      <c r="D330" s="39" t="s">
        <v>47</v>
      </c>
      <c r="E330" s="41" t="s">
        <v>166</v>
      </c>
      <c r="F330">
        <v>2014.1669999999999</v>
      </c>
    </row>
    <row r="331" spans="1:6">
      <c r="A331" s="38" t="s">
        <v>110</v>
      </c>
      <c r="B331" t="s">
        <v>166</v>
      </c>
      <c r="D331" s="39" t="s">
        <v>47</v>
      </c>
      <c r="E331" s="41" t="s">
        <v>166</v>
      </c>
      <c r="F331">
        <v>2014.25</v>
      </c>
    </row>
    <row r="332" spans="1:6">
      <c r="A332" s="38" t="s">
        <v>111</v>
      </c>
      <c r="B332" t="s">
        <v>166</v>
      </c>
      <c r="D332" s="39" t="s">
        <v>47</v>
      </c>
      <c r="E332" s="41" t="s">
        <v>166</v>
      </c>
      <c r="F332">
        <v>2014.3330000000001</v>
      </c>
    </row>
    <row r="333" spans="1:6">
      <c r="A333" s="38" t="s">
        <v>112</v>
      </c>
      <c r="B333" t="s">
        <v>166</v>
      </c>
      <c r="D333" s="39" t="s">
        <v>47</v>
      </c>
      <c r="E333" s="41" t="s">
        <v>166</v>
      </c>
      <c r="F333">
        <v>2014.4169999999999</v>
      </c>
    </row>
    <row r="334" spans="1:6">
      <c r="A334" s="38" t="s">
        <v>113</v>
      </c>
      <c r="B334" t="s">
        <v>166</v>
      </c>
      <c r="D334" s="39" t="s">
        <v>47</v>
      </c>
      <c r="E334" s="41" t="s">
        <v>166</v>
      </c>
      <c r="F334">
        <v>2014.5</v>
      </c>
    </row>
    <row r="335" spans="1:6">
      <c r="A335" s="38" t="s">
        <v>114</v>
      </c>
      <c r="B335" t="s">
        <v>166</v>
      </c>
      <c r="D335" s="39" t="s">
        <v>47</v>
      </c>
      <c r="E335" s="41" t="s">
        <v>166</v>
      </c>
      <c r="F335">
        <v>2014.5830000000001</v>
      </c>
    </row>
    <row r="336" spans="1:6">
      <c r="A336" s="38" t="s">
        <v>115</v>
      </c>
      <c r="B336" t="s">
        <v>166</v>
      </c>
      <c r="D336" s="39" t="s">
        <v>47</v>
      </c>
      <c r="E336" s="41" t="s">
        <v>166</v>
      </c>
      <c r="F336">
        <v>2014.6669999999999</v>
      </c>
    </row>
    <row r="337" spans="1:6">
      <c r="A337" s="38" t="s">
        <v>116</v>
      </c>
      <c r="B337" t="s">
        <v>166</v>
      </c>
      <c r="D337" s="39" t="s">
        <v>47</v>
      </c>
      <c r="E337" s="41" t="s">
        <v>166</v>
      </c>
      <c r="F337">
        <v>2014.75</v>
      </c>
    </row>
    <row r="338" spans="1:6">
      <c r="A338" s="38" t="s">
        <v>117</v>
      </c>
      <c r="B338" t="s">
        <v>166</v>
      </c>
      <c r="D338" s="39" t="s">
        <v>47</v>
      </c>
      <c r="E338" s="41" t="s">
        <v>166</v>
      </c>
      <c r="F338">
        <v>2014.8330000000001</v>
      </c>
    </row>
    <row r="339" spans="1:6">
      <c r="A339" s="38" t="s">
        <v>118</v>
      </c>
      <c r="B339" t="s">
        <v>166</v>
      </c>
      <c r="D339" s="39" t="s">
        <v>47</v>
      </c>
      <c r="E339" s="41" t="s">
        <v>166</v>
      </c>
      <c r="F339">
        <v>2014.9169999999999</v>
      </c>
    </row>
    <row r="340" spans="1:6">
      <c r="A340" s="38" t="s">
        <v>119</v>
      </c>
      <c r="B340" t="s">
        <v>166</v>
      </c>
      <c r="D340" s="39" t="s">
        <v>47</v>
      </c>
      <c r="E340" s="41" t="s">
        <v>166</v>
      </c>
      <c r="F340">
        <v>2015</v>
      </c>
    </row>
    <row r="341" spans="1:6">
      <c r="A341" s="38" t="s">
        <v>120</v>
      </c>
      <c r="B341" t="s">
        <v>166</v>
      </c>
      <c r="D341" s="39" t="s">
        <v>47</v>
      </c>
      <c r="E341" s="41" t="s">
        <v>166</v>
      </c>
      <c r="F341">
        <v>2015.0833</v>
      </c>
    </row>
    <row r="342" spans="1:6">
      <c r="A342" s="38" t="s">
        <v>121</v>
      </c>
      <c r="B342" t="s">
        <v>166</v>
      </c>
      <c r="D342" s="39" t="s">
        <v>47</v>
      </c>
      <c r="E342" s="41" t="s">
        <v>166</v>
      </c>
      <c r="F342">
        <v>2015.1669999999999</v>
      </c>
    </row>
    <row r="343" spans="1:6">
      <c r="A343" s="37" t="s">
        <v>99</v>
      </c>
      <c r="D343" s="39" t="s">
        <v>47</v>
      </c>
      <c r="E343" s="41" t="s">
        <v>166</v>
      </c>
      <c r="F343">
        <v>2015.25</v>
      </c>
    </row>
    <row r="344" spans="1:6">
      <c r="A344" s="38" t="s">
        <v>110</v>
      </c>
      <c r="B344" t="s">
        <v>166</v>
      </c>
      <c r="D344" s="39" t="s">
        <v>47</v>
      </c>
      <c r="E344" s="41" t="s">
        <v>166</v>
      </c>
      <c r="F344">
        <v>2015.3330000000001</v>
      </c>
    </row>
    <row r="345" spans="1:6">
      <c r="A345" s="38" t="s">
        <v>111</v>
      </c>
      <c r="B345" t="s">
        <v>166</v>
      </c>
      <c r="D345" s="39" t="s">
        <v>47</v>
      </c>
      <c r="E345" s="41" t="s">
        <v>166</v>
      </c>
      <c r="F345">
        <v>2015.4169999999999</v>
      </c>
    </row>
    <row r="346" spans="1:6">
      <c r="A346" s="38" t="s">
        <v>112</v>
      </c>
      <c r="B346" t="s">
        <v>166</v>
      </c>
      <c r="D346" s="39" t="s">
        <v>47</v>
      </c>
      <c r="E346" s="41" t="s">
        <v>166</v>
      </c>
      <c r="F346">
        <v>2015.5</v>
      </c>
    </row>
    <row r="347" spans="1:6">
      <c r="A347" s="38" t="s">
        <v>113</v>
      </c>
      <c r="B347" t="s">
        <v>166</v>
      </c>
      <c r="D347" s="39" t="s">
        <v>47</v>
      </c>
      <c r="E347" s="41" t="s">
        <v>166</v>
      </c>
      <c r="F347">
        <v>2015.5830000000001</v>
      </c>
    </row>
    <row r="348" spans="1:6">
      <c r="A348" s="38" t="s">
        <v>114</v>
      </c>
      <c r="B348" t="s">
        <v>166</v>
      </c>
      <c r="D348" s="39" t="s">
        <v>47</v>
      </c>
      <c r="E348" s="41" t="s">
        <v>166</v>
      </c>
      <c r="F348">
        <v>2015.6669999999999</v>
      </c>
    </row>
    <row r="349" spans="1:6">
      <c r="A349" s="38" t="s">
        <v>115</v>
      </c>
      <c r="B349" t="s">
        <v>166</v>
      </c>
      <c r="D349" s="39" t="s">
        <v>47</v>
      </c>
      <c r="E349" s="41" t="s">
        <v>166</v>
      </c>
      <c r="F349">
        <v>2015.75</v>
      </c>
    </row>
    <row r="350" spans="1:6">
      <c r="A350" s="38" t="s">
        <v>116</v>
      </c>
      <c r="B350" t="s">
        <v>166</v>
      </c>
      <c r="D350" s="39" t="s">
        <v>47</v>
      </c>
      <c r="E350" s="41" t="s">
        <v>166</v>
      </c>
      <c r="F350">
        <v>2015.8330000000001</v>
      </c>
    </row>
    <row r="351" spans="1:6">
      <c r="A351" s="38" t="s">
        <v>117</v>
      </c>
      <c r="B351" t="s">
        <v>166</v>
      </c>
      <c r="D351" s="39" t="s">
        <v>47</v>
      </c>
      <c r="E351" s="41" t="s">
        <v>166</v>
      </c>
      <c r="F351">
        <v>2015.9169999999999</v>
      </c>
    </row>
    <row r="352" spans="1:6">
      <c r="A352" s="38" t="s">
        <v>118</v>
      </c>
      <c r="B352" t="s">
        <v>166</v>
      </c>
      <c r="D352" s="39" t="s">
        <v>47</v>
      </c>
      <c r="E352" s="41" t="s">
        <v>166</v>
      </c>
      <c r="F352">
        <v>2016</v>
      </c>
    </row>
    <row r="353" spans="1:6">
      <c r="A353" s="38" t="s">
        <v>119</v>
      </c>
      <c r="B353" t="s">
        <v>166</v>
      </c>
      <c r="D353" s="39" t="s">
        <v>47</v>
      </c>
      <c r="E353" s="41" t="s">
        <v>166</v>
      </c>
      <c r="F353">
        <v>2016.0833</v>
      </c>
    </row>
    <row r="354" spans="1:6">
      <c r="A354" s="38" t="s">
        <v>120</v>
      </c>
      <c r="B354" t="s">
        <v>166</v>
      </c>
      <c r="D354" s="39" t="s">
        <v>47</v>
      </c>
      <c r="E354" s="41" t="s">
        <v>166</v>
      </c>
      <c r="F354">
        <v>2016.1669999999999</v>
      </c>
    </row>
    <row r="355" spans="1:6">
      <c r="A355" s="38" t="s">
        <v>121</v>
      </c>
      <c r="B355" t="s">
        <v>166</v>
      </c>
      <c r="D355" s="39" t="s">
        <v>47</v>
      </c>
      <c r="E355" s="41" t="s">
        <v>166</v>
      </c>
      <c r="F355">
        <v>2016.25</v>
      </c>
    </row>
    <row r="356" spans="1:6">
      <c r="A356" s="37" t="s">
        <v>100</v>
      </c>
      <c r="D356" s="39" t="s">
        <v>47</v>
      </c>
      <c r="E356" s="41" t="s">
        <v>166</v>
      </c>
      <c r="F356">
        <v>2016.3330000000001</v>
      </c>
    </row>
    <row r="357" spans="1:6">
      <c r="A357" s="38" t="s">
        <v>110</v>
      </c>
      <c r="B357" t="s">
        <v>166</v>
      </c>
      <c r="D357" s="39" t="s">
        <v>47</v>
      </c>
      <c r="E357" s="41" t="s">
        <v>166</v>
      </c>
      <c r="F357">
        <v>2016.4169999999999</v>
      </c>
    </row>
    <row r="358" spans="1:6">
      <c r="A358" s="38" t="s">
        <v>111</v>
      </c>
      <c r="B358" t="s">
        <v>166</v>
      </c>
      <c r="D358" s="39" t="s">
        <v>47</v>
      </c>
      <c r="E358" s="41" t="s">
        <v>166</v>
      </c>
      <c r="F358">
        <v>2016.5</v>
      </c>
    </row>
    <row r="359" spans="1:6">
      <c r="A359" s="38" t="s">
        <v>112</v>
      </c>
      <c r="B359" t="s">
        <v>166</v>
      </c>
      <c r="D359" s="39" t="s">
        <v>47</v>
      </c>
      <c r="E359" s="41" t="s">
        <v>166</v>
      </c>
      <c r="F359">
        <v>2016.5830000000001</v>
      </c>
    </row>
    <row r="360" spans="1:6">
      <c r="A360" s="38" t="s">
        <v>113</v>
      </c>
      <c r="B360" t="s">
        <v>166</v>
      </c>
      <c r="D360" s="39" t="s">
        <v>47</v>
      </c>
      <c r="E360" s="41" t="s">
        <v>166</v>
      </c>
      <c r="F360">
        <v>2016.6669999999999</v>
      </c>
    </row>
    <row r="361" spans="1:6">
      <c r="A361" s="38" t="s">
        <v>114</v>
      </c>
      <c r="B361" t="s">
        <v>166</v>
      </c>
      <c r="D361" s="39" t="s">
        <v>47</v>
      </c>
      <c r="E361" s="41" t="s">
        <v>166</v>
      </c>
      <c r="F361">
        <v>2016.75</v>
      </c>
    </row>
    <row r="362" spans="1:6">
      <c r="A362" s="38" t="s">
        <v>115</v>
      </c>
      <c r="B362" t="s">
        <v>166</v>
      </c>
      <c r="D362" s="39" t="s">
        <v>47</v>
      </c>
      <c r="E362" s="41" t="s">
        <v>166</v>
      </c>
      <c r="F362">
        <v>2016.8330000000001</v>
      </c>
    </row>
    <row r="363" spans="1:6">
      <c r="A363" s="38" t="s">
        <v>116</v>
      </c>
      <c r="B363" t="s">
        <v>166</v>
      </c>
      <c r="D363" s="39" t="s">
        <v>47</v>
      </c>
      <c r="E363" s="41" t="s">
        <v>166</v>
      </c>
      <c r="F363">
        <v>2016.9169999999999</v>
      </c>
    </row>
    <row r="364" spans="1:6">
      <c r="A364" s="38" t="s">
        <v>117</v>
      </c>
      <c r="B364" t="s">
        <v>166</v>
      </c>
      <c r="D364" s="39" t="s">
        <v>47</v>
      </c>
      <c r="E364" s="41" t="s">
        <v>166</v>
      </c>
      <c r="F364">
        <v>2017</v>
      </c>
    </row>
    <row r="365" spans="1:6">
      <c r="A365" s="38" t="s">
        <v>118</v>
      </c>
      <c r="B365" t="s">
        <v>166</v>
      </c>
      <c r="D365" s="39" t="s">
        <v>47</v>
      </c>
      <c r="E365" s="41" t="s">
        <v>166</v>
      </c>
      <c r="F365">
        <v>2017.0833</v>
      </c>
    </row>
    <row r="366" spans="1:6">
      <c r="A366" s="38" t="s">
        <v>119</v>
      </c>
      <c r="B366" t="s">
        <v>166</v>
      </c>
      <c r="D366" s="39" t="s">
        <v>47</v>
      </c>
      <c r="E366" s="41" t="s">
        <v>166</v>
      </c>
      <c r="F366">
        <v>2017.1669999999999</v>
      </c>
    </row>
    <row r="367" spans="1:6">
      <c r="A367" s="38" t="s">
        <v>120</v>
      </c>
      <c r="B367" t="s">
        <v>166</v>
      </c>
      <c r="D367" s="39" t="s">
        <v>47</v>
      </c>
      <c r="E367" s="41" t="s">
        <v>166</v>
      </c>
      <c r="F367">
        <v>2017.25</v>
      </c>
    </row>
    <row r="368" spans="1:6">
      <c r="A368" s="38" t="s">
        <v>121</v>
      </c>
      <c r="B368" t="s">
        <v>166</v>
      </c>
      <c r="D368" s="39" t="s">
        <v>47</v>
      </c>
      <c r="E368" s="41" t="s">
        <v>166</v>
      </c>
      <c r="F368">
        <v>2017.3330000000001</v>
      </c>
    </row>
    <row r="369" spans="1:6">
      <c r="A369" s="37" t="s">
        <v>101</v>
      </c>
      <c r="D369" s="39" t="s">
        <v>47</v>
      </c>
      <c r="E369" s="41" t="s">
        <v>166</v>
      </c>
      <c r="F369">
        <v>2017.4169999999999</v>
      </c>
    </row>
    <row r="370" spans="1:6">
      <c r="A370" s="38" t="s">
        <v>110</v>
      </c>
      <c r="B370" t="s">
        <v>166</v>
      </c>
      <c r="D370" s="39" t="s">
        <v>47</v>
      </c>
      <c r="E370" s="41" t="s">
        <v>166</v>
      </c>
      <c r="F370">
        <v>2017.5</v>
      </c>
    </row>
    <row r="371" spans="1:6">
      <c r="A371" s="38" t="s">
        <v>111</v>
      </c>
      <c r="B371" t="s">
        <v>166</v>
      </c>
      <c r="D371" s="39" t="s">
        <v>47</v>
      </c>
      <c r="E371" s="41" t="s">
        <v>166</v>
      </c>
      <c r="F371">
        <v>2017.5830000000001</v>
      </c>
    </row>
    <row r="372" spans="1:6">
      <c r="A372" s="38" t="s">
        <v>112</v>
      </c>
      <c r="B372" t="s">
        <v>166</v>
      </c>
      <c r="D372" s="39" t="s">
        <v>47</v>
      </c>
      <c r="E372" s="41" t="s">
        <v>166</v>
      </c>
      <c r="F372">
        <v>2017.6669999999999</v>
      </c>
    </row>
    <row r="373" spans="1:6">
      <c r="A373" s="38" t="s">
        <v>113</v>
      </c>
      <c r="B373" t="s">
        <v>166</v>
      </c>
      <c r="D373" s="39" t="s">
        <v>47</v>
      </c>
      <c r="E373" s="41" t="s">
        <v>166</v>
      </c>
      <c r="F373">
        <v>2017.75</v>
      </c>
    </row>
    <row r="374" spans="1:6">
      <c r="A374" s="38" t="s">
        <v>114</v>
      </c>
      <c r="B374" t="s">
        <v>166</v>
      </c>
      <c r="D374" s="39" t="s">
        <v>47</v>
      </c>
      <c r="E374" s="41" t="s">
        <v>166</v>
      </c>
      <c r="F374">
        <v>2017.8330000000001</v>
      </c>
    </row>
    <row r="375" spans="1:6">
      <c r="A375" s="38" t="s">
        <v>115</v>
      </c>
      <c r="B375" t="s">
        <v>166</v>
      </c>
      <c r="D375" s="39" t="s">
        <v>47</v>
      </c>
      <c r="E375" s="41" t="s">
        <v>166</v>
      </c>
      <c r="F375">
        <v>2017.9169999999999</v>
      </c>
    </row>
    <row r="376" spans="1:6">
      <c r="A376" s="38" t="s">
        <v>116</v>
      </c>
      <c r="B376" t="s">
        <v>166</v>
      </c>
      <c r="D376" s="39" t="s">
        <v>47</v>
      </c>
      <c r="E376" s="41" t="s">
        <v>166</v>
      </c>
      <c r="F376">
        <v>2018</v>
      </c>
    </row>
    <row r="377" spans="1:6">
      <c r="A377" s="38" t="s">
        <v>117</v>
      </c>
      <c r="B377" t="s">
        <v>166</v>
      </c>
      <c r="D377" s="39" t="s">
        <v>47</v>
      </c>
      <c r="E377" s="41" t="s">
        <v>166</v>
      </c>
      <c r="F377">
        <v>2018.0833</v>
      </c>
    </row>
    <row r="378" spans="1:6">
      <c r="A378" s="38" t="s">
        <v>118</v>
      </c>
      <c r="B378" t="s">
        <v>166</v>
      </c>
      <c r="D378" s="39" t="s">
        <v>47</v>
      </c>
      <c r="E378" s="41" t="s">
        <v>166</v>
      </c>
      <c r="F378">
        <v>2018.1669999999999</v>
      </c>
    </row>
    <row r="379" spans="1:6">
      <c r="A379" s="38" t="s">
        <v>119</v>
      </c>
      <c r="B379" t="s">
        <v>166</v>
      </c>
      <c r="D379" s="39" t="s">
        <v>47</v>
      </c>
      <c r="E379" s="41" t="s">
        <v>166</v>
      </c>
      <c r="F379">
        <v>2018.25</v>
      </c>
    </row>
    <row r="380" spans="1:6">
      <c r="A380" s="38" t="s">
        <v>120</v>
      </c>
      <c r="B380" t="s">
        <v>166</v>
      </c>
      <c r="D380" s="39" t="s">
        <v>47</v>
      </c>
      <c r="E380" s="41" t="s">
        <v>166</v>
      </c>
      <c r="F380">
        <v>2018.3330000000001</v>
      </c>
    </row>
    <row r="381" spans="1:6">
      <c r="A381" s="38" t="s">
        <v>121</v>
      </c>
      <c r="B381" t="s">
        <v>166</v>
      </c>
      <c r="D381" s="39" t="s">
        <v>47</v>
      </c>
      <c r="E381" s="41" t="s">
        <v>166</v>
      </c>
      <c r="F381">
        <v>2018.4169999999999</v>
      </c>
    </row>
    <row r="382" spans="1:6">
      <c r="A382" s="37" t="s">
        <v>102</v>
      </c>
      <c r="D382" s="39" t="s">
        <v>47</v>
      </c>
      <c r="E382" s="41" t="s">
        <v>166</v>
      </c>
      <c r="F382">
        <v>2018.5</v>
      </c>
    </row>
    <row r="383" spans="1:6">
      <c r="A383" s="38" t="s">
        <v>110</v>
      </c>
      <c r="B383" t="s">
        <v>166</v>
      </c>
      <c r="D383" s="39" t="s">
        <v>47</v>
      </c>
      <c r="E383" s="41" t="s">
        <v>166</v>
      </c>
      <c r="F383">
        <v>2018.5830000000001</v>
      </c>
    </row>
    <row r="384" spans="1:6">
      <c r="A384" s="38" t="s">
        <v>111</v>
      </c>
      <c r="B384" t="s">
        <v>166</v>
      </c>
      <c r="D384" s="39" t="s">
        <v>47</v>
      </c>
      <c r="E384" s="41" t="s">
        <v>166</v>
      </c>
      <c r="F384">
        <v>2018.6669999999999</v>
      </c>
    </row>
    <row r="385" spans="1:6">
      <c r="A385" s="38" t="s">
        <v>112</v>
      </c>
      <c r="B385" t="s">
        <v>166</v>
      </c>
      <c r="D385" s="39" t="s">
        <v>47</v>
      </c>
      <c r="E385" s="41" t="s">
        <v>166</v>
      </c>
      <c r="F385">
        <v>2018.75</v>
      </c>
    </row>
    <row r="386" spans="1:6">
      <c r="A386" s="38" t="s">
        <v>113</v>
      </c>
      <c r="B386" t="s">
        <v>166</v>
      </c>
      <c r="D386" s="39" t="s">
        <v>47</v>
      </c>
      <c r="E386" s="41">
        <v>105.824</v>
      </c>
      <c r="F386">
        <v>2018.8330000000001</v>
      </c>
    </row>
    <row r="387" spans="1:6">
      <c r="A387" s="38" t="s">
        <v>114</v>
      </c>
      <c r="B387" t="s">
        <v>166</v>
      </c>
      <c r="D387" s="39" t="s">
        <v>47</v>
      </c>
      <c r="E387" s="41" t="s">
        <v>166</v>
      </c>
      <c r="F387">
        <v>2018.9169999999999</v>
      </c>
    </row>
    <row r="388" spans="1:6">
      <c r="A388" s="38" t="s">
        <v>115</v>
      </c>
      <c r="B388" t="s">
        <v>166</v>
      </c>
      <c r="D388" s="39" t="s">
        <v>47</v>
      </c>
      <c r="E388" s="41">
        <v>105.294</v>
      </c>
      <c r="F388">
        <v>2019</v>
      </c>
    </row>
    <row r="389" spans="1:6">
      <c r="A389" s="38" t="s">
        <v>116</v>
      </c>
      <c r="B389" t="s">
        <v>166</v>
      </c>
      <c r="D389" s="39" t="s">
        <v>47</v>
      </c>
      <c r="E389" s="41">
        <v>105.084</v>
      </c>
      <c r="F389">
        <v>2019.0833</v>
      </c>
    </row>
    <row r="390" spans="1:6">
      <c r="A390" s="38" t="s">
        <v>117</v>
      </c>
      <c r="B390" t="s">
        <v>166</v>
      </c>
      <c r="D390" s="39" t="s">
        <v>47</v>
      </c>
      <c r="E390" s="41">
        <v>104.81399999999999</v>
      </c>
      <c r="F390">
        <v>2019.1669999999999</v>
      </c>
    </row>
    <row r="391" spans="1:6">
      <c r="A391" s="38" t="s">
        <v>118</v>
      </c>
      <c r="B391" t="s">
        <v>166</v>
      </c>
      <c r="D391" s="39" t="s">
        <v>47</v>
      </c>
      <c r="E391" s="41" t="s">
        <v>166</v>
      </c>
      <c r="F391">
        <v>2019.25</v>
      </c>
    </row>
    <row r="392" spans="1:6">
      <c r="A392" s="38" t="s">
        <v>119</v>
      </c>
      <c r="B392" t="s">
        <v>166</v>
      </c>
      <c r="D392" s="39" t="s">
        <v>47</v>
      </c>
      <c r="E392" s="41">
        <v>105.304</v>
      </c>
      <c r="F392">
        <v>2019.3330000000001</v>
      </c>
    </row>
    <row r="393" spans="1:6">
      <c r="A393" s="38" t="s">
        <v>120</v>
      </c>
      <c r="B393" t="s">
        <v>166</v>
      </c>
      <c r="D393" s="39" t="s">
        <v>47</v>
      </c>
      <c r="E393" s="41">
        <v>106.054</v>
      </c>
      <c r="F393">
        <v>2019.4169999999999</v>
      </c>
    </row>
    <row r="394" spans="1:6">
      <c r="A394" s="38" t="s">
        <v>121</v>
      </c>
      <c r="B394" t="s">
        <v>166</v>
      </c>
      <c r="D394" s="39" t="s">
        <v>47</v>
      </c>
      <c r="E394" s="41">
        <v>106.70399999999999</v>
      </c>
      <c r="F394">
        <v>2019.5</v>
      </c>
    </row>
    <row r="395" spans="1:6">
      <c r="A395" s="37" t="s">
        <v>103</v>
      </c>
      <c r="D395" s="39" t="s">
        <v>47</v>
      </c>
      <c r="E395" s="41">
        <v>106.764</v>
      </c>
      <c r="F395">
        <v>2019.5830000000001</v>
      </c>
    </row>
    <row r="396" spans="1:6">
      <c r="A396" s="38" t="s">
        <v>110</v>
      </c>
      <c r="B396" t="s">
        <v>166</v>
      </c>
      <c r="D396" s="39" t="s">
        <v>47</v>
      </c>
      <c r="E396" s="41">
        <v>106.084</v>
      </c>
      <c r="F396">
        <v>2019.6669999999999</v>
      </c>
    </row>
    <row r="397" spans="1:6">
      <c r="A397" s="38" t="s">
        <v>111</v>
      </c>
      <c r="B397" t="s">
        <v>166</v>
      </c>
      <c r="D397" s="39" t="s">
        <v>47</v>
      </c>
      <c r="E397" s="41">
        <v>105.78400000000001</v>
      </c>
      <c r="F397">
        <v>2019.75</v>
      </c>
    </row>
    <row r="398" spans="1:6">
      <c r="A398" s="38" t="s">
        <v>112</v>
      </c>
      <c r="B398" t="s">
        <v>166</v>
      </c>
      <c r="D398" s="39" t="s">
        <v>47</v>
      </c>
      <c r="E398" s="41">
        <v>106.164</v>
      </c>
      <c r="F398">
        <v>2019.8330000000001</v>
      </c>
    </row>
    <row r="399" spans="1:6">
      <c r="A399" s="38" t="s">
        <v>113</v>
      </c>
      <c r="B399" t="s">
        <v>166</v>
      </c>
      <c r="D399" s="39" t="s">
        <v>47</v>
      </c>
      <c r="E399" s="41">
        <v>105.974</v>
      </c>
      <c r="F399">
        <v>2019.9169999999999</v>
      </c>
    </row>
    <row r="400" spans="1:6">
      <c r="A400" s="38" t="s">
        <v>114</v>
      </c>
      <c r="B400" t="s">
        <v>166</v>
      </c>
      <c r="D400" s="39" t="s">
        <v>47</v>
      </c>
      <c r="E400" s="41" t="s">
        <v>166</v>
      </c>
      <c r="F400">
        <v>2020</v>
      </c>
    </row>
    <row r="401" spans="1:6">
      <c r="A401" s="38" t="s">
        <v>115</v>
      </c>
      <c r="B401" t="s">
        <v>166</v>
      </c>
      <c r="D401" s="39" t="s">
        <v>43</v>
      </c>
      <c r="E401" s="41" t="s">
        <v>166</v>
      </c>
      <c r="F401" s="42">
        <v>2008.9991399999999</v>
      </c>
    </row>
    <row r="402" spans="1:6">
      <c r="A402" s="38" t="s">
        <v>116</v>
      </c>
      <c r="B402" t="s">
        <v>166</v>
      </c>
      <c r="D402" s="39" t="s">
        <v>43</v>
      </c>
      <c r="E402" s="41" t="s">
        <v>166</v>
      </c>
      <c r="F402">
        <v>2009.08251</v>
      </c>
    </row>
    <row r="403" spans="1:6">
      <c r="A403" s="38" t="s">
        <v>117</v>
      </c>
      <c r="B403" t="s">
        <v>166</v>
      </c>
      <c r="D403" s="39" t="s">
        <v>43</v>
      </c>
      <c r="E403" s="41" t="s">
        <v>166</v>
      </c>
      <c r="F403">
        <v>2009.16588</v>
      </c>
    </row>
    <row r="404" spans="1:6">
      <c r="A404" s="38" t="s">
        <v>118</v>
      </c>
      <c r="B404" t="s">
        <v>166</v>
      </c>
      <c r="D404" s="39" t="s">
        <v>43</v>
      </c>
      <c r="E404" s="41" t="s">
        <v>166</v>
      </c>
      <c r="F404">
        <v>2009.2492500000001</v>
      </c>
    </row>
    <row r="405" spans="1:6">
      <c r="A405" s="38" t="s">
        <v>119</v>
      </c>
      <c r="B405" t="s">
        <v>166</v>
      </c>
      <c r="D405" s="39" t="s">
        <v>43</v>
      </c>
      <c r="E405" s="41" t="s">
        <v>166</v>
      </c>
      <c r="F405">
        <v>2009.3326199999999</v>
      </c>
    </row>
    <row r="406" spans="1:6">
      <c r="A406" s="38" t="s">
        <v>120</v>
      </c>
      <c r="B406" t="s">
        <v>166</v>
      </c>
      <c r="D406" s="39" t="s">
        <v>43</v>
      </c>
      <c r="E406" s="41" t="s">
        <v>166</v>
      </c>
      <c r="F406">
        <v>2009.41599</v>
      </c>
    </row>
    <row r="407" spans="1:6">
      <c r="A407" s="38" t="s">
        <v>121</v>
      </c>
      <c r="B407" t="s">
        <v>166</v>
      </c>
      <c r="D407" s="39" t="s">
        <v>43</v>
      </c>
      <c r="E407" s="41" t="s">
        <v>166</v>
      </c>
      <c r="F407">
        <v>2009.49936</v>
      </c>
    </row>
    <row r="408" spans="1:6">
      <c r="A408" s="37" t="s">
        <v>104</v>
      </c>
      <c r="D408" s="39" t="s">
        <v>43</v>
      </c>
      <c r="E408" s="41" t="s">
        <v>166</v>
      </c>
      <c r="F408">
        <v>2009.5827300000001</v>
      </c>
    </row>
    <row r="409" spans="1:6">
      <c r="A409" s="38" t="s">
        <v>110</v>
      </c>
      <c r="B409" t="s">
        <v>166</v>
      </c>
      <c r="D409" s="39" t="s">
        <v>43</v>
      </c>
      <c r="E409" s="41" t="s">
        <v>166</v>
      </c>
      <c r="F409">
        <v>2009.6660999999999</v>
      </c>
    </row>
    <row r="410" spans="1:6">
      <c r="A410" s="38" t="s">
        <v>111</v>
      </c>
      <c r="B410" t="s">
        <v>166</v>
      </c>
      <c r="D410" s="39" t="s">
        <v>43</v>
      </c>
      <c r="E410" s="41" t="s">
        <v>166</v>
      </c>
      <c r="F410">
        <v>2009.74947</v>
      </c>
    </row>
    <row r="411" spans="1:6">
      <c r="A411" s="38" t="s">
        <v>112</v>
      </c>
      <c r="B411" t="s">
        <v>166</v>
      </c>
      <c r="D411" s="39" t="s">
        <v>43</v>
      </c>
      <c r="E411" s="41" t="s">
        <v>166</v>
      </c>
      <c r="F411">
        <v>2009.83284</v>
      </c>
    </row>
    <row r="412" spans="1:6">
      <c r="A412" s="38" t="s">
        <v>113</v>
      </c>
      <c r="B412" t="s">
        <v>166</v>
      </c>
      <c r="D412" s="39" t="s">
        <v>43</v>
      </c>
      <c r="E412" s="41" t="s">
        <v>166</v>
      </c>
      <c r="F412">
        <v>2009.9162100000001</v>
      </c>
    </row>
    <row r="413" spans="1:6">
      <c r="A413" s="38" t="s">
        <v>114</v>
      </c>
      <c r="B413" t="s">
        <v>166</v>
      </c>
      <c r="D413" s="39" t="s">
        <v>43</v>
      </c>
      <c r="E413" s="41" t="s">
        <v>166</v>
      </c>
      <c r="F413" s="42">
        <v>2009.9995799999999</v>
      </c>
    </row>
    <row r="414" spans="1:6">
      <c r="A414" s="38" t="s">
        <v>115</v>
      </c>
      <c r="B414" t="s">
        <v>166</v>
      </c>
      <c r="D414" s="39" t="s">
        <v>43</v>
      </c>
      <c r="E414" s="41" t="s">
        <v>166</v>
      </c>
      <c r="F414">
        <v>2010.08295</v>
      </c>
    </row>
    <row r="415" spans="1:6">
      <c r="A415" s="38" t="s">
        <v>116</v>
      </c>
      <c r="B415" t="s">
        <v>166</v>
      </c>
      <c r="D415" s="39" t="s">
        <v>43</v>
      </c>
      <c r="E415" s="41" t="s">
        <v>166</v>
      </c>
      <c r="F415">
        <v>2010.16632</v>
      </c>
    </row>
    <row r="416" spans="1:6">
      <c r="A416" s="38" t="s">
        <v>117</v>
      </c>
      <c r="B416" t="s">
        <v>166</v>
      </c>
      <c r="D416" s="39" t="s">
        <v>43</v>
      </c>
      <c r="E416" s="41" t="s">
        <v>166</v>
      </c>
      <c r="F416">
        <v>2010.2496900000001</v>
      </c>
    </row>
    <row r="417" spans="1:6">
      <c r="A417" s="38" t="s">
        <v>118</v>
      </c>
      <c r="B417" t="s">
        <v>166</v>
      </c>
      <c r="D417" s="39" t="s">
        <v>43</v>
      </c>
      <c r="E417" s="41" t="s">
        <v>166</v>
      </c>
      <c r="F417">
        <v>2010.3330599999999</v>
      </c>
    </row>
    <row r="418" spans="1:6">
      <c r="A418" s="38" t="s">
        <v>119</v>
      </c>
      <c r="B418" t="s">
        <v>166</v>
      </c>
      <c r="D418" s="39" t="s">
        <v>43</v>
      </c>
      <c r="E418" s="41" t="s">
        <v>166</v>
      </c>
      <c r="F418">
        <v>2010.41643</v>
      </c>
    </row>
    <row r="419" spans="1:6">
      <c r="A419" s="38" t="s">
        <v>120</v>
      </c>
      <c r="B419">
        <v>105.824</v>
      </c>
      <c r="D419" s="39" t="s">
        <v>43</v>
      </c>
      <c r="E419" s="41" t="s">
        <v>166</v>
      </c>
      <c r="F419">
        <v>2010.4998000000001</v>
      </c>
    </row>
    <row r="420" spans="1:6">
      <c r="A420" s="38" t="s">
        <v>121</v>
      </c>
      <c r="B420" t="s">
        <v>166</v>
      </c>
      <c r="D420" s="39" t="s">
        <v>43</v>
      </c>
      <c r="E420" s="41" t="s">
        <v>166</v>
      </c>
      <c r="F420">
        <v>2010.5831700000001</v>
      </c>
    </row>
    <row r="421" spans="1:6">
      <c r="A421" s="37" t="s">
        <v>105</v>
      </c>
      <c r="D421" s="39" t="s">
        <v>43</v>
      </c>
      <c r="E421" s="41" t="s">
        <v>166</v>
      </c>
      <c r="F421">
        <v>2010.6665399999999</v>
      </c>
    </row>
    <row r="422" spans="1:6">
      <c r="A422" s="38" t="s">
        <v>110</v>
      </c>
      <c r="B422">
        <v>105.294</v>
      </c>
      <c r="D422" s="39" t="s">
        <v>43</v>
      </c>
      <c r="E422" s="41" t="s">
        <v>166</v>
      </c>
      <c r="F422">
        <v>2010.74991</v>
      </c>
    </row>
    <row r="423" spans="1:6">
      <c r="A423" s="38" t="s">
        <v>111</v>
      </c>
      <c r="B423">
        <v>105.084</v>
      </c>
      <c r="D423" s="39" t="s">
        <v>43</v>
      </c>
      <c r="E423" s="41" t="s">
        <v>166</v>
      </c>
      <c r="F423">
        <v>2010.8332800000001</v>
      </c>
    </row>
    <row r="424" spans="1:6">
      <c r="A424" s="38" t="s">
        <v>112</v>
      </c>
      <c r="B424">
        <v>104.81399999999999</v>
      </c>
      <c r="D424" s="39" t="s">
        <v>43</v>
      </c>
      <c r="E424" s="41" t="s">
        <v>166</v>
      </c>
      <c r="F424">
        <v>2010.9166499999999</v>
      </c>
    </row>
    <row r="425" spans="1:6">
      <c r="A425" s="38" t="s">
        <v>113</v>
      </c>
      <c r="B425" t="s">
        <v>166</v>
      </c>
      <c r="D425" s="39" t="s">
        <v>43</v>
      </c>
      <c r="E425" s="41" t="s">
        <v>166</v>
      </c>
      <c r="F425">
        <v>2011</v>
      </c>
    </row>
    <row r="426" spans="1:6">
      <c r="A426" s="38" t="s">
        <v>114</v>
      </c>
      <c r="B426">
        <v>105.304</v>
      </c>
      <c r="D426" s="39" t="s">
        <v>43</v>
      </c>
      <c r="E426" s="41" t="s">
        <v>166</v>
      </c>
      <c r="F426">
        <v>2011.0833</v>
      </c>
    </row>
    <row r="427" spans="1:6">
      <c r="A427" s="38" t="s">
        <v>115</v>
      </c>
      <c r="B427">
        <v>106.054</v>
      </c>
      <c r="D427" s="39" t="s">
        <v>43</v>
      </c>
      <c r="E427" s="41" t="s">
        <v>166</v>
      </c>
      <c r="F427">
        <v>2011.1669999999999</v>
      </c>
    </row>
    <row r="428" spans="1:6">
      <c r="A428" s="38" t="s">
        <v>116</v>
      </c>
      <c r="B428">
        <v>106.70399999999999</v>
      </c>
      <c r="D428" s="39" t="s">
        <v>43</v>
      </c>
      <c r="E428" s="41" t="s">
        <v>166</v>
      </c>
      <c r="F428">
        <v>2011.25</v>
      </c>
    </row>
    <row r="429" spans="1:6">
      <c r="A429" s="38" t="s">
        <v>117</v>
      </c>
      <c r="B429">
        <v>106.764</v>
      </c>
      <c r="D429" s="39" t="s">
        <v>43</v>
      </c>
      <c r="E429" s="41" t="s">
        <v>166</v>
      </c>
      <c r="F429">
        <v>2011.3330000000001</v>
      </c>
    </row>
    <row r="430" spans="1:6">
      <c r="A430" s="38" t="s">
        <v>118</v>
      </c>
      <c r="B430">
        <v>106.084</v>
      </c>
      <c r="D430" s="39" t="s">
        <v>43</v>
      </c>
      <c r="E430" s="41" t="s">
        <v>166</v>
      </c>
      <c r="F430">
        <v>2011.4169999999999</v>
      </c>
    </row>
    <row r="431" spans="1:6">
      <c r="A431" s="38" t="s">
        <v>119</v>
      </c>
      <c r="B431">
        <v>105.78400000000001</v>
      </c>
      <c r="D431" s="39" t="s">
        <v>43</v>
      </c>
      <c r="E431" s="41" t="s">
        <v>166</v>
      </c>
      <c r="F431">
        <v>2011.5</v>
      </c>
    </row>
    <row r="432" spans="1:6">
      <c r="A432" s="38" t="s">
        <v>120</v>
      </c>
      <c r="B432">
        <v>106.164</v>
      </c>
      <c r="D432" s="39" t="s">
        <v>43</v>
      </c>
      <c r="E432" s="41" t="s">
        <v>166</v>
      </c>
      <c r="F432">
        <v>2011.5830000000001</v>
      </c>
    </row>
    <row r="433" spans="1:6">
      <c r="A433" s="38" t="s">
        <v>121</v>
      </c>
      <c r="B433">
        <v>105.974</v>
      </c>
      <c r="D433" s="39" t="s">
        <v>43</v>
      </c>
      <c r="E433" s="41" t="s">
        <v>166</v>
      </c>
      <c r="F433">
        <v>2011.6669999999999</v>
      </c>
    </row>
    <row r="434" spans="1:6">
      <c r="A434" s="24" t="s">
        <v>43</v>
      </c>
      <c r="D434" s="39" t="s">
        <v>43</v>
      </c>
      <c r="E434" s="41" t="s">
        <v>166</v>
      </c>
      <c r="F434">
        <v>2011.75</v>
      </c>
    </row>
    <row r="435" spans="1:6">
      <c r="A435" s="37" t="s">
        <v>95</v>
      </c>
      <c r="D435" s="39" t="s">
        <v>43</v>
      </c>
      <c r="E435" s="41" t="s">
        <v>166</v>
      </c>
      <c r="F435">
        <v>2011.8330000000001</v>
      </c>
    </row>
    <row r="436" spans="1:6">
      <c r="A436" s="38" t="s">
        <v>110</v>
      </c>
      <c r="B436" t="s">
        <v>166</v>
      </c>
      <c r="D436" s="39" t="s">
        <v>43</v>
      </c>
      <c r="E436" s="41" t="s">
        <v>166</v>
      </c>
      <c r="F436">
        <v>2011.9169999999999</v>
      </c>
    </row>
    <row r="437" spans="1:6">
      <c r="A437" s="38" t="s">
        <v>111</v>
      </c>
      <c r="B437" t="s">
        <v>166</v>
      </c>
      <c r="D437" s="39" t="s">
        <v>43</v>
      </c>
      <c r="E437" s="41" t="s">
        <v>166</v>
      </c>
      <c r="F437">
        <v>2012</v>
      </c>
    </row>
    <row r="438" spans="1:6">
      <c r="A438" s="38" t="s">
        <v>112</v>
      </c>
      <c r="B438" t="s">
        <v>166</v>
      </c>
      <c r="D438" s="39" t="s">
        <v>43</v>
      </c>
      <c r="E438" s="41" t="s">
        <v>166</v>
      </c>
      <c r="F438">
        <v>2012.0833</v>
      </c>
    </row>
    <row r="439" spans="1:6">
      <c r="A439" s="38" t="s">
        <v>113</v>
      </c>
      <c r="B439" t="s">
        <v>166</v>
      </c>
      <c r="D439" s="39" t="s">
        <v>43</v>
      </c>
      <c r="E439" s="41" t="s">
        <v>166</v>
      </c>
      <c r="F439">
        <v>2012.1669999999999</v>
      </c>
    </row>
    <row r="440" spans="1:6">
      <c r="A440" s="38" t="s">
        <v>114</v>
      </c>
      <c r="B440" t="s">
        <v>166</v>
      </c>
      <c r="D440" s="39" t="s">
        <v>43</v>
      </c>
      <c r="E440" s="41" t="s">
        <v>166</v>
      </c>
      <c r="F440">
        <v>2012.25</v>
      </c>
    </row>
    <row r="441" spans="1:6">
      <c r="A441" s="38" t="s">
        <v>115</v>
      </c>
      <c r="B441" t="s">
        <v>166</v>
      </c>
      <c r="D441" s="39" t="s">
        <v>43</v>
      </c>
      <c r="E441" s="41" t="s">
        <v>166</v>
      </c>
      <c r="F441">
        <v>2012.3330000000001</v>
      </c>
    </row>
    <row r="442" spans="1:6">
      <c r="A442" s="38" t="s">
        <v>116</v>
      </c>
      <c r="B442" t="s">
        <v>166</v>
      </c>
      <c r="D442" s="39" t="s">
        <v>43</v>
      </c>
      <c r="E442" s="41" t="s">
        <v>166</v>
      </c>
      <c r="F442">
        <v>2012.4169999999999</v>
      </c>
    </row>
    <row r="443" spans="1:6">
      <c r="A443" s="38" t="s">
        <v>117</v>
      </c>
      <c r="B443" t="s">
        <v>166</v>
      </c>
      <c r="D443" s="39" t="s">
        <v>43</v>
      </c>
      <c r="E443" s="41" t="s">
        <v>166</v>
      </c>
      <c r="F443">
        <v>2012.5</v>
      </c>
    </row>
    <row r="444" spans="1:6">
      <c r="A444" s="38" t="s">
        <v>118</v>
      </c>
      <c r="B444" t="s">
        <v>166</v>
      </c>
      <c r="D444" s="39" t="s">
        <v>43</v>
      </c>
      <c r="E444" s="41" t="s">
        <v>166</v>
      </c>
      <c r="F444">
        <v>2012.5830000000001</v>
      </c>
    </row>
    <row r="445" spans="1:6">
      <c r="A445" s="38" t="s">
        <v>119</v>
      </c>
      <c r="B445" t="s">
        <v>166</v>
      </c>
      <c r="D445" s="39" t="s">
        <v>43</v>
      </c>
      <c r="E445" s="41" t="s">
        <v>166</v>
      </c>
      <c r="F445">
        <v>2012.6669999999999</v>
      </c>
    </row>
    <row r="446" spans="1:6">
      <c r="A446" s="38" t="s">
        <v>120</v>
      </c>
      <c r="B446" t="s">
        <v>166</v>
      </c>
      <c r="D446" s="39" t="s">
        <v>43</v>
      </c>
      <c r="E446" s="41" t="s">
        <v>166</v>
      </c>
      <c r="F446">
        <v>2012.75</v>
      </c>
    </row>
    <row r="447" spans="1:6">
      <c r="A447" s="38" t="s">
        <v>121</v>
      </c>
      <c r="B447" t="s">
        <v>166</v>
      </c>
      <c r="D447" s="39" t="s">
        <v>43</v>
      </c>
      <c r="E447" s="41" t="s">
        <v>166</v>
      </c>
      <c r="F447">
        <v>2012.8330000000001</v>
      </c>
    </row>
    <row r="448" spans="1:6">
      <c r="A448" s="37" t="s">
        <v>96</v>
      </c>
      <c r="D448" s="39" t="s">
        <v>43</v>
      </c>
      <c r="E448" s="41" t="s">
        <v>166</v>
      </c>
      <c r="F448">
        <v>2012.9169999999999</v>
      </c>
    </row>
    <row r="449" spans="1:6">
      <c r="A449" s="38" t="s">
        <v>110</v>
      </c>
      <c r="B449" t="s">
        <v>166</v>
      </c>
      <c r="D449" s="39" t="s">
        <v>43</v>
      </c>
      <c r="E449" s="41" t="s">
        <v>166</v>
      </c>
      <c r="F449">
        <v>2013</v>
      </c>
    </row>
    <row r="450" spans="1:6">
      <c r="A450" s="38" t="s">
        <v>111</v>
      </c>
      <c r="B450" t="s">
        <v>166</v>
      </c>
      <c r="D450" s="39" t="s">
        <v>43</v>
      </c>
      <c r="E450" s="41" t="s">
        <v>166</v>
      </c>
      <c r="F450">
        <v>2013.0833</v>
      </c>
    </row>
    <row r="451" spans="1:6">
      <c r="A451" s="38" t="s">
        <v>112</v>
      </c>
      <c r="B451" t="s">
        <v>166</v>
      </c>
      <c r="D451" s="39" t="s">
        <v>43</v>
      </c>
      <c r="E451" s="41" t="s">
        <v>166</v>
      </c>
      <c r="F451">
        <v>2013.1669999999999</v>
      </c>
    </row>
    <row r="452" spans="1:6">
      <c r="A452" s="38" t="s">
        <v>113</v>
      </c>
      <c r="B452" t="s">
        <v>166</v>
      </c>
      <c r="D452" s="39" t="s">
        <v>43</v>
      </c>
      <c r="E452" s="41" t="s">
        <v>166</v>
      </c>
      <c r="F452">
        <v>2013.25</v>
      </c>
    </row>
    <row r="453" spans="1:6">
      <c r="A453" s="38" t="s">
        <v>114</v>
      </c>
      <c r="B453" t="s">
        <v>166</v>
      </c>
      <c r="D453" s="39" t="s">
        <v>43</v>
      </c>
      <c r="E453" s="41" t="s">
        <v>166</v>
      </c>
      <c r="F453">
        <v>2013.3330000000001</v>
      </c>
    </row>
    <row r="454" spans="1:6">
      <c r="A454" s="38" t="s">
        <v>115</v>
      </c>
      <c r="B454" t="s">
        <v>166</v>
      </c>
      <c r="D454" s="39" t="s">
        <v>43</v>
      </c>
      <c r="E454" s="41" t="s">
        <v>166</v>
      </c>
      <c r="F454">
        <v>2013.4169999999999</v>
      </c>
    </row>
    <row r="455" spans="1:6">
      <c r="A455" s="38" t="s">
        <v>116</v>
      </c>
      <c r="B455" t="s">
        <v>166</v>
      </c>
      <c r="D455" s="39" t="s">
        <v>43</v>
      </c>
      <c r="E455" s="41" t="s">
        <v>166</v>
      </c>
      <c r="F455">
        <v>2013.5</v>
      </c>
    </row>
    <row r="456" spans="1:6">
      <c r="A456" s="38" t="s">
        <v>117</v>
      </c>
      <c r="B456" t="s">
        <v>166</v>
      </c>
      <c r="D456" s="39" t="s">
        <v>43</v>
      </c>
      <c r="E456" s="41" t="s">
        <v>166</v>
      </c>
      <c r="F456">
        <v>2013.5830000000001</v>
      </c>
    </row>
    <row r="457" spans="1:6">
      <c r="A457" s="38" t="s">
        <v>118</v>
      </c>
      <c r="B457" t="s">
        <v>166</v>
      </c>
      <c r="D457" s="39" t="s">
        <v>43</v>
      </c>
      <c r="E457" s="41" t="s">
        <v>166</v>
      </c>
      <c r="F457">
        <v>2013.6669999999999</v>
      </c>
    </row>
    <row r="458" spans="1:6">
      <c r="A458" s="38" t="s">
        <v>119</v>
      </c>
      <c r="B458" t="s">
        <v>166</v>
      </c>
      <c r="D458" s="39" t="s">
        <v>43</v>
      </c>
      <c r="E458" s="41" t="s">
        <v>166</v>
      </c>
      <c r="F458">
        <v>2013.75</v>
      </c>
    </row>
    <row r="459" spans="1:6">
      <c r="A459" s="38" t="s">
        <v>120</v>
      </c>
      <c r="B459" t="s">
        <v>166</v>
      </c>
      <c r="D459" s="39" t="s">
        <v>43</v>
      </c>
      <c r="E459" s="41" t="s">
        <v>166</v>
      </c>
      <c r="F459">
        <v>2013.8330000000001</v>
      </c>
    </row>
    <row r="460" spans="1:6">
      <c r="A460" s="38" t="s">
        <v>121</v>
      </c>
      <c r="B460" t="s">
        <v>166</v>
      </c>
      <c r="D460" s="39" t="s">
        <v>43</v>
      </c>
      <c r="E460" s="41" t="s">
        <v>166</v>
      </c>
      <c r="F460">
        <v>2013.9169999999999</v>
      </c>
    </row>
    <row r="461" spans="1:6">
      <c r="A461" s="37" t="s">
        <v>97</v>
      </c>
      <c r="D461" s="39" t="s">
        <v>43</v>
      </c>
      <c r="E461" s="41" t="s">
        <v>166</v>
      </c>
      <c r="F461">
        <v>2014</v>
      </c>
    </row>
    <row r="462" spans="1:6">
      <c r="A462" s="38" t="s">
        <v>110</v>
      </c>
      <c r="B462" t="s">
        <v>166</v>
      </c>
      <c r="D462" s="39" t="s">
        <v>43</v>
      </c>
      <c r="E462" s="41" t="s">
        <v>166</v>
      </c>
      <c r="F462">
        <v>2014.0833</v>
      </c>
    </row>
    <row r="463" spans="1:6">
      <c r="A463" s="38" t="s">
        <v>111</v>
      </c>
      <c r="B463" t="s">
        <v>166</v>
      </c>
      <c r="D463" s="39" t="s">
        <v>43</v>
      </c>
      <c r="E463" s="41" t="s">
        <v>166</v>
      </c>
      <c r="F463">
        <v>2014.1669999999999</v>
      </c>
    </row>
    <row r="464" spans="1:6">
      <c r="A464" s="38" t="s">
        <v>112</v>
      </c>
      <c r="B464" t="s">
        <v>166</v>
      </c>
      <c r="D464" s="39" t="s">
        <v>43</v>
      </c>
      <c r="E464" s="41" t="s">
        <v>166</v>
      </c>
      <c r="F464">
        <v>2014.25</v>
      </c>
    </row>
    <row r="465" spans="1:6">
      <c r="A465" s="38" t="s">
        <v>113</v>
      </c>
      <c r="B465" t="s">
        <v>166</v>
      </c>
      <c r="D465" s="39" t="s">
        <v>43</v>
      </c>
      <c r="E465" s="41" t="s">
        <v>166</v>
      </c>
      <c r="F465">
        <v>2014.3330000000001</v>
      </c>
    </row>
    <row r="466" spans="1:6">
      <c r="A466" s="38" t="s">
        <v>114</v>
      </c>
      <c r="B466" t="s">
        <v>166</v>
      </c>
      <c r="D466" s="39" t="s">
        <v>43</v>
      </c>
      <c r="E466" s="41" t="s">
        <v>166</v>
      </c>
      <c r="F466">
        <v>2014.4169999999999</v>
      </c>
    </row>
    <row r="467" spans="1:6">
      <c r="A467" s="38" t="s">
        <v>115</v>
      </c>
      <c r="B467" t="s">
        <v>166</v>
      </c>
      <c r="D467" s="39" t="s">
        <v>43</v>
      </c>
      <c r="E467" s="41" t="s">
        <v>166</v>
      </c>
      <c r="F467">
        <v>2014.5</v>
      </c>
    </row>
    <row r="468" spans="1:6">
      <c r="A468" s="38" t="s">
        <v>116</v>
      </c>
      <c r="B468" t="s">
        <v>166</v>
      </c>
      <c r="D468" s="39" t="s">
        <v>43</v>
      </c>
      <c r="E468" s="41" t="s">
        <v>166</v>
      </c>
      <c r="F468">
        <v>2014.5830000000001</v>
      </c>
    </row>
    <row r="469" spans="1:6">
      <c r="A469" s="38" t="s">
        <v>117</v>
      </c>
      <c r="B469" t="s">
        <v>166</v>
      </c>
      <c r="D469" s="39" t="s">
        <v>43</v>
      </c>
      <c r="E469" s="41" t="s">
        <v>166</v>
      </c>
      <c r="F469">
        <v>2014.6669999999999</v>
      </c>
    </row>
    <row r="470" spans="1:6">
      <c r="A470" s="38" t="s">
        <v>118</v>
      </c>
      <c r="B470" t="s">
        <v>166</v>
      </c>
      <c r="D470" s="39" t="s">
        <v>43</v>
      </c>
      <c r="E470" s="41" t="s">
        <v>166</v>
      </c>
      <c r="F470">
        <v>2014.75</v>
      </c>
    </row>
    <row r="471" spans="1:6">
      <c r="A471" s="38" t="s">
        <v>119</v>
      </c>
      <c r="B471" t="s">
        <v>166</v>
      </c>
      <c r="D471" s="39" t="s">
        <v>43</v>
      </c>
      <c r="E471" s="41" t="s">
        <v>166</v>
      </c>
      <c r="F471">
        <v>2014.8330000000001</v>
      </c>
    </row>
    <row r="472" spans="1:6">
      <c r="A472" s="38" t="s">
        <v>120</v>
      </c>
      <c r="B472" t="s">
        <v>166</v>
      </c>
      <c r="D472" s="39" t="s">
        <v>43</v>
      </c>
      <c r="E472" s="41" t="s">
        <v>166</v>
      </c>
      <c r="F472">
        <v>2014.9169999999999</v>
      </c>
    </row>
    <row r="473" spans="1:6">
      <c r="A473" s="38" t="s">
        <v>121</v>
      </c>
      <c r="B473" t="s">
        <v>166</v>
      </c>
      <c r="D473" s="39" t="s">
        <v>43</v>
      </c>
      <c r="E473" s="41" t="s">
        <v>166</v>
      </c>
      <c r="F473">
        <v>2015</v>
      </c>
    </row>
    <row r="474" spans="1:6">
      <c r="A474" s="37" t="s">
        <v>98</v>
      </c>
      <c r="D474" s="39" t="s">
        <v>43</v>
      </c>
      <c r="E474" s="41" t="s">
        <v>166</v>
      </c>
      <c r="F474">
        <v>2015.0833</v>
      </c>
    </row>
    <row r="475" spans="1:6">
      <c r="A475" s="38" t="s">
        <v>110</v>
      </c>
      <c r="B475" t="s">
        <v>166</v>
      </c>
      <c r="D475" s="39" t="s">
        <v>43</v>
      </c>
      <c r="E475" s="41" t="s">
        <v>166</v>
      </c>
      <c r="F475">
        <v>2015.1669999999999</v>
      </c>
    </row>
    <row r="476" spans="1:6">
      <c r="A476" s="38" t="s">
        <v>111</v>
      </c>
      <c r="B476" t="s">
        <v>166</v>
      </c>
      <c r="D476" s="39" t="s">
        <v>43</v>
      </c>
      <c r="E476" s="41" t="s">
        <v>166</v>
      </c>
      <c r="F476">
        <v>2015.25</v>
      </c>
    </row>
    <row r="477" spans="1:6">
      <c r="A477" s="38" t="s">
        <v>112</v>
      </c>
      <c r="B477" t="s">
        <v>166</v>
      </c>
      <c r="D477" s="39" t="s">
        <v>43</v>
      </c>
      <c r="E477" s="41" t="s">
        <v>166</v>
      </c>
      <c r="F477">
        <v>2015.3330000000001</v>
      </c>
    </row>
    <row r="478" spans="1:6">
      <c r="A478" s="38" t="s">
        <v>113</v>
      </c>
      <c r="B478" t="s">
        <v>166</v>
      </c>
      <c r="D478" s="39" t="s">
        <v>43</v>
      </c>
      <c r="E478" s="41" t="s">
        <v>166</v>
      </c>
      <c r="F478">
        <v>2015.4169999999999</v>
      </c>
    </row>
    <row r="479" spans="1:6">
      <c r="A479" s="38" t="s">
        <v>114</v>
      </c>
      <c r="B479" t="s">
        <v>166</v>
      </c>
      <c r="D479" s="39" t="s">
        <v>43</v>
      </c>
      <c r="E479" s="41" t="s">
        <v>166</v>
      </c>
      <c r="F479">
        <v>2015.5</v>
      </c>
    </row>
    <row r="480" spans="1:6">
      <c r="A480" s="38" t="s">
        <v>115</v>
      </c>
      <c r="B480" t="s">
        <v>166</v>
      </c>
      <c r="D480" s="39" t="s">
        <v>43</v>
      </c>
      <c r="E480" s="41" t="s">
        <v>166</v>
      </c>
      <c r="F480">
        <v>2015.5830000000001</v>
      </c>
    </row>
    <row r="481" spans="1:6">
      <c r="A481" s="38" t="s">
        <v>116</v>
      </c>
      <c r="B481" t="s">
        <v>166</v>
      </c>
      <c r="D481" s="39" t="s">
        <v>43</v>
      </c>
      <c r="E481" s="41" t="s">
        <v>166</v>
      </c>
      <c r="F481">
        <v>2015.6669999999999</v>
      </c>
    </row>
    <row r="482" spans="1:6">
      <c r="A482" s="38" t="s">
        <v>117</v>
      </c>
      <c r="B482" t="s">
        <v>166</v>
      </c>
      <c r="D482" s="39" t="s">
        <v>43</v>
      </c>
      <c r="E482" s="41" t="s">
        <v>166</v>
      </c>
      <c r="F482">
        <v>2015.75</v>
      </c>
    </row>
    <row r="483" spans="1:6">
      <c r="A483" s="38" t="s">
        <v>118</v>
      </c>
      <c r="B483" t="s">
        <v>166</v>
      </c>
      <c r="D483" s="39" t="s">
        <v>43</v>
      </c>
      <c r="E483" s="41" t="s">
        <v>166</v>
      </c>
      <c r="F483">
        <v>2015.8330000000001</v>
      </c>
    </row>
    <row r="484" spans="1:6">
      <c r="A484" s="38" t="s">
        <v>119</v>
      </c>
      <c r="B484" t="s">
        <v>166</v>
      </c>
      <c r="D484" s="39" t="s">
        <v>43</v>
      </c>
      <c r="E484" s="41" t="s">
        <v>166</v>
      </c>
      <c r="F484">
        <v>2015.9169999999999</v>
      </c>
    </row>
    <row r="485" spans="1:6">
      <c r="A485" s="38" t="s">
        <v>120</v>
      </c>
      <c r="B485" t="s">
        <v>166</v>
      </c>
      <c r="D485" s="39" t="s">
        <v>43</v>
      </c>
      <c r="E485" s="41" t="s">
        <v>166</v>
      </c>
      <c r="F485">
        <v>2016</v>
      </c>
    </row>
    <row r="486" spans="1:6">
      <c r="A486" s="38" t="s">
        <v>121</v>
      </c>
      <c r="B486" t="s">
        <v>166</v>
      </c>
      <c r="D486" s="39" t="s">
        <v>43</v>
      </c>
      <c r="E486" s="41">
        <v>101.675</v>
      </c>
      <c r="F486">
        <v>2016.0833</v>
      </c>
    </row>
    <row r="487" spans="1:6">
      <c r="A487" s="37" t="s">
        <v>99</v>
      </c>
      <c r="D487" s="39" t="s">
        <v>43</v>
      </c>
      <c r="E487" s="41">
        <v>101.715</v>
      </c>
      <c r="F487">
        <v>2016.1669999999999</v>
      </c>
    </row>
    <row r="488" spans="1:6">
      <c r="A488" s="38" t="s">
        <v>110</v>
      </c>
      <c r="B488" t="s">
        <v>166</v>
      </c>
      <c r="D488" s="39" t="s">
        <v>43</v>
      </c>
      <c r="E488" s="41">
        <v>101.575</v>
      </c>
      <c r="F488">
        <v>2016.25</v>
      </c>
    </row>
    <row r="489" spans="1:6">
      <c r="A489" s="38" t="s">
        <v>111</v>
      </c>
      <c r="B489" t="s">
        <v>166</v>
      </c>
      <c r="D489" s="39" t="s">
        <v>43</v>
      </c>
      <c r="E489" s="41">
        <v>102.05500000000001</v>
      </c>
      <c r="F489">
        <v>2016.3330000000001</v>
      </c>
    </row>
    <row r="490" spans="1:6">
      <c r="A490" s="38" t="s">
        <v>112</v>
      </c>
      <c r="B490" t="s">
        <v>166</v>
      </c>
      <c r="D490" s="39" t="s">
        <v>43</v>
      </c>
      <c r="E490" s="41">
        <v>103.265</v>
      </c>
      <c r="F490">
        <v>2016.4169999999999</v>
      </c>
    </row>
    <row r="491" spans="1:6">
      <c r="A491" s="38" t="s">
        <v>113</v>
      </c>
      <c r="B491" t="s">
        <v>166</v>
      </c>
      <c r="D491" s="39" t="s">
        <v>43</v>
      </c>
      <c r="E491" s="41">
        <v>104.705</v>
      </c>
      <c r="F491">
        <v>2016.5</v>
      </c>
    </row>
    <row r="492" spans="1:6">
      <c r="A492" s="38" t="s">
        <v>114</v>
      </c>
      <c r="B492" t="s">
        <v>166</v>
      </c>
      <c r="D492" s="39" t="s">
        <v>43</v>
      </c>
      <c r="E492" s="41">
        <v>104.80500000000001</v>
      </c>
      <c r="F492">
        <v>2016.5830000000001</v>
      </c>
    </row>
    <row r="493" spans="1:6">
      <c r="A493" s="38" t="s">
        <v>115</v>
      </c>
      <c r="B493" t="s">
        <v>166</v>
      </c>
      <c r="D493" s="39" t="s">
        <v>43</v>
      </c>
      <c r="E493" s="41">
        <v>103.645</v>
      </c>
      <c r="F493">
        <v>2016.6669999999999</v>
      </c>
    </row>
    <row r="494" spans="1:6">
      <c r="A494" s="38" t="s">
        <v>116</v>
      </c>
      <c r="B494" t="s">
        <v>166</v>
      </c>
      <c r="D494" s="39" t="s">
        <v>43</v>
      </c>
      <c r="E494" s="41">
        <v>102.785</v>
      </c>
      <c r="F494">
        <v>2016.75</v>
      </c>
    </row>
    <row r="495" spans="1:6">
      <c r="A495" s="38" t="s">
        <v>117</v>
      </c>
      <c r="B495" t="s">
        <v>166</v>
      </c>
      <c r="D495" s="39" t="s">
        <v>43</v>
      </c>
      <c r="E495" s="41" t="s">
        <v>166</v>
      </c>
      <c r="F495">
        <v>2016.8330000000001</v>
      </c>
    </row>
    <row r="496" spans="1:6">
      <c r="A496" s="38" t="s">
        <v>118</v>
      </c>
      <c r="B496" t="s">
        <v>166</v>
      </c>
      <c r="D496" s="39" t="s">
        <v>43</v>
      </c>
      <c r="E496" s="41">
        <v>102.595</v>
      </c>
      <c r="F496">
        <v>2016.9169999999999</v>
      </c>
    </row>
    <row r="497" spans="1:6">
      <c r="A497" s="38" t="s">
        <v>119</v>
      </c>
      <c r="B497" t="s">
        <v>166</v>
      </c>
      <c r="D497" s="39" t="s">
        <v>43</v>
      </c>
      <c r="E497" s="41">
        <v>102.435</v>
      </c>
      <c r="F497">
        <v>2017</v>
      </c>
    </row>
    <row r="498" spans="1:6">
      <c r="A498" s="38" t="s">
        <v>120</v>
      </c>
      <c r="B498" t="s">
        <v>166</v>
      </c>
      <c r="D498" s="39" t="s">
        <v>43</v>
      </c>
      <c r="E498" s="41">
        <v>102.015</v>
      </c>
      <c r="F498">
        <v>2017.0833</v>
      </c>
    </row>
    <row r="499" spans="1:6">
      <c r="A499" s="38" t="s">
        <v>121</v>
      </c>
      <c r="B499" t="s">
        <v>166</v>
      </c>
      <c r="D499" s="39" t="s">
        <v>43</v>
      </c>
      <c r="E499" s="41">
        <v>101.925</v>
      </c>
      <c r="F499">
        <v>2017.1669999999999</v>
      </c>
    </row>
    <row r="500" spans="1:6">
      <c r="A500" s="37" t="s">
        <v>100</v>
      </c>
      <c r="D500" s="39" t="s">
        <v>43</v>
      </c>
      <c r="E500" s="41">
        <v>101.97499999999999</v>
      </c>
      <c r="F500">
        <v>2017.25</v>
      </c>
    </row>
    <row r="501" spans="1:6">
      <c r="A501" s="38" t="s">
        <v>110</v>
      </c>
      <c r="B501" t="s">
        <v>166</v>
      </c>
      <c r="D501" s="39" t="s">
        <v>43</v>
      </c>
      <c r="E501" s="41">
        <v>102.095</v>
      </c>
      <c r="F501">
        <v>2017.3330000000001</v>
      </c>
    </row>
    <row r="502" spans="1:6">
      <c r="A502" s="38" t="s">
        <v>111</v>
      </c>
      <c r="B502" t="s">
        <v>166</v>
      </c>
      <c r="D502" s="39" t="s">
        <v>43</v>
      </c>
      <c r="E502" s="41">
        <v>103.38500000000001</v>
      </c>
      <c r="F502">
        <v>2017.4169999999999</v>
      </c>
    </row>
    <row r="503" spans="1:6">
      <c r="A503" s="38" t="s">
        <v>112</v>
      </c>
      <c r="B503" t="s">
        <v>166</v>
      </c>
      <c r="D503" s="39" t="s">
        <v>43</v>
      </c>
      <c r="E503" s="41">
        <v>104.61499999999999</v>
      </c>
      <c r="F503">
        <v>2017.5</v>
      </c>
    </row>
    <row r="504" spans="1:6">
      <c r="A504" s="38" t="s">
        <v>113</v>
      </c>
      <c r="B504" t="s">
        <v>166</v>
      </c>
      <c r="D504" s="39" t="s">
        <v>43</v>
      </c>
      <c r="E504" s="41">
        <v>105.315</v>
      </c>
      <c r="F504">
        <v>2017.5830000000001</v>
      </c>
    </row>
    <row r="505" spans="1:6">
      <c r="A505" s="38" t="s">
        <v>114</v>
      </c>
      <c r="B505" t="s">
        <v>166</v>
      </c>
      <c r="D505" s="39" t="s">
        <v>43</v>
      </c>
      <c r="E505" s="41">
        <v>103.495</v>
      </c>
      <c r="F505">
        <v>2017.6669999999999</v>
      </c>
    </row>
    <row r="506" spans="1:6">
      <c r="A506" s="38" t="s">
        <v>115</v>
      </c>
      <c r="B506" t="s">
        <v>166</v>
      </c>
      <c r="D506" s="39" t="s">
        <v>43</v>
      </c>
      <c r="E506" s="41">
        <v>102.80500000000001</v>
      </c>
      <c r="F506">
        <v>2017.75</v>
      </c>
    </row>
    <row r="507" spans="1:6">
      <c r="A507" s="38" t="s">
        <v>116</v>
      </c>
      <c r="B507" t="s">
        <v>166</v>
      </c>
      <c r="D507" s="39" t="s">
        <v>43</v>
      </c>
      <c r="E507" s="41">
        <v>102.38500000000001</v>
      </c>
      <c r="F507">
        <v>2017.8330000000001</v>
      </c>
    </row>
    <row r="508" spans="1:6">
      <c r="A508" s="38" t="s">
        <v>117</v>
      </c>
      <c r="B508" t="s">
        <v>166</v>
      </c>
      <c r="D508" s="39" t="s">
        <v>43</v>
      </c>
      <c r="E508" s="41">
        <v>102.255</v>
      </c>
      <c r="F508">
        <v>2017.9169999999999</v>
      </c>
    </row>
    <row r="509" spans="1:6">
      <c r="A509" s="38" t="s">
        <v>118</v>
      </c>
      <c r="B509" t="s">
        <v>166</v>
      </c>
      <c r="D509" s="39" t="s">
        <v>43</v>
      </c>
      <c r="E509" s="41">
        <v>102.215</v>
      </c>
      <c r="F509">
        <v>2018</v>
      </c>
    </row>
    <row r="510" spans="1:6">
      <c r="A510" s="38" t="s">
        <v>119</v>
      </c>
      <c r="B510" t="s">
        <v>166</v>
      </c>
      <c r="D510" s="39" t="s">
        <v>43</v>
      </c>
      <c r="E510" s="41">
        <v>101.955</v>
      </c>
      <c r="F510">
        <v>2018.0833</v>
      </c>
    </row>
    <row r="511" spans="1:6">
      <c r="A511" s="38" t="s">
        <v>120</v>
      </c>
      <c r="B511" t="s">
        <v>166</v>
      </c>
      <c r="D511" s="39" t="s">
        <v>43</v>
      </c>
      <c r="E511" s="41">
        <v>101.965</v>
      </c>
      <c r="F511">
        <v>2018.1669999999999</v>
      </c>
    </row>
    <row r="512" spans="1:6">
      <c r="A512" s="38" t="s">
        <v>121</v>
      </c>
      <c r="B512" t="s">
        <v>166</v>
      </c>
      <c r="D512" s="39" t="s">
        <v>43</v>
      </c>
      <c r="E512" s="41" t="s">
        <v>166</v>
      </c>
      <c r="F512">
        <v>2018.25</v>
      </c>
    </row>
    <row r="513" spans="1:6">
      <c r="A513" s="37" t="s">
        <v>101</v>
      </c>
      <c r="D513" s="39" t="s">
        <v>43</v>
      </c>
      <c r="E513" s="41">
        <v>102.575</v>
      </c>
      <c r="F513">
        <v>2018.3330000000001</v>
      </c>
    </row>
    <row r="514" spans="1:6">
      <c r="A514" s="38" t="s">
        <v>110</v>
      </c>
      <c r="B514" t="s">
        <v>166</v>
      </c>
      <c r="D514" s="39" t="s">
        <v>43</v>
      </c>
      <c r="E514" s="41">
        <v>103.405</v>
      </c>
      <c r="F514">
        <v>2018.4169999999999</v>
      </c>
    </row>
    <row r="515" spans="1:6">
      <c r="A515" s="38" t="s">
        <v>111</v>
      </c>
      <c r="B515" t="s">
        <v>166</v>
      </c>
      <c r="D515" s="39" t="s">
        <v>43</v>
      </c>
      <c r="E515" s="41">
        <v>104.545</v>
      </c>
      <c r="F515">
        <v>2018.5</v>
      </c>
    </row>
    <row r="516" spans="1:6">
      <c r="A516" s="38" t="s">
        <v>112</v>
      </c>
      <c r="B516" t="s">
        <v>166</v>
      </c>
      <c r="D516" s="39" t="s">
        <v>43</v>
      </c>
      <c r="E516" s="41">
        <v>104.61499999999999</v>
      </c>
      <c r="F516">
        <v>2018.5830000000001</v>
      </c>
    </row>
    <row r="517" spans="1:6">
      <c r="A517" s="38" t="s">
        <v>113</v>
      </c>
      <c r="B517" t="s">
        <v>166</v>
      </c>
      <c r="D517" s="39" t="s">
        <v>43</v>
      </c>
      <c r="E517" s="41" t="s">
        <v>166</v>
      </c>
      <c r="F517">
        <v>2018.6669999999999</v>
      </c>
    </row>
    <row r="518" spans="1:6">
      <c r="A518" s="38" t="s">
        <v>114</v>
      </c>
      <c r="B518" t="s">
        <v>166</v>
      </c>
      <c r="D518" s="39" t="s">
        <v>43</v>
      </c>
      <c r="E518" s="41" t="s">
        <v>166</v>
      </c>
      <c r="F518">
        <v>2018.75</v>
      </c>
    </row>
    <row r="519" spans="1:6">
      <c r="A519" s="38" t="s">
        <v>115</v>
      </c>
      <c r="B519" t="s">
        <v>166</v>
      </c>
      <c r="D519" s="39" t="s">
        <v>43</v>
      </c>
      <c r="E519" s="41" t="s">
        <v>166</v>
      </c>
      <c r="F519">
        <v>2018.8330000000001</v>
      </c>
    </row>
    <row r="520" spans="1:6">
      <c r="A520" s="38" t="s">
        <v>116</v>
      </c>
      <c r="B520" t="s">
        <v>166</v>
      </c>
      <c r="D520" s="39" t="s">
        <v>43</v>
      </c>
      <c r="E520" s="41" t="s">
        <v>166</v>
      </c>
      <c r="F520">
        <v>2018.9169999999999</v>
      </c>
    </row>
    <row r="521" spans="1:6">
      <c r="A521" s="38" t="s">
        <v>117</v>
      </c>
      <c r="B521" t="s">
        <v>166</v>
      </c>
      <c r="D521" s="39" t="s">
        <v>43</v>
      </c>
      <c r="E521" s="41" t="s">
        <v>166</v>
      </c>
      <c r="F521">
        <v>2019</v>
      </c>
    </row>
    <row r="522" spans="1:6">
      <c r="A522" s="38" t="s">
        <v>118</v>
      </c>
      <c r="B522" t="s">
        <v>166</v>
      </c>
      <c r="D522" s="39" t="s">
        <v>43</v>
      </c>
      <c r="E522" s="41" t="s">
        <v>166</v>
      </c>
      <c r="F522">
        <v>2019.0833</v>
      </c>
    </row>
    <row r="523" spans="1:6">
      <c r="A523" s="38" t="s">
        <v>119</v>
      </c>
      <c r="B523" t="s">
        <v>166</v>
      </c>
      <c r="D523" s="39" t="s">
        <v>43</v>
      </c>
      <c r="E523" s="41" t="s">
        <v>166</v>
      </c>
      <c r="F523">
        <v>2019.1669999999999</v>
      </c>
    </row>
    <row r="524" spans="1:6">
      <c r="A524" s="38" t="s">
        <v>120</v>
      </c>
      <c r="B524" t="s">
        <v>166</v>
      </c>
      <c r="D524" s="39" t="s">
        <v>43</v>
      </c>
      <c r="E524" s="41" t="s">
        <v>166</v>
      </c>
      <c r="F524">
        <v>2019.25</v>
      </c>
    </row>
    <row r="525" spans="1:6">
      <c r="A525" s="38" t="s">
        <v>121</v>
      </c>
      <c r="B525" t="s">
        <v>166</v>
      </c>
      <c r="D525" s="39" t="s">
        <v>43</v>
      </c>
      <c r="E525" s="41" t="s">
        <v>166</v>
      </c>
      <c r="F525">
        <v>2019.3330000000001</v>
      </c>
    </row>
    <row r="526" spans="1:6">
      <c r="A526" s="37" t="s">
        <v>102</v>
      </c>
      <c r="D526" s="39" t="s">
        <v>43</v>
      </c>
      <c r="E526" s="41" t="s">
        <v>166</v>
      </c>
      <c r="F526">
        <v>2019.4169999999999</v>
      </c>
    </row>
    <row r="527" spans="1:6">
      <c r="A527" s="38" t="s">
        <v>110</v>
      </c>
      <c r="B527" t="s">
        <v>166</v>
      </c>
      <c r="D527" s="39" t="s">
        <v>43</v>
      </c>
      <c r="E527" s="41" t="s">
        <v>166</v>
      </c>
      <c r="F527">
        <v>2019.5</v>
      </c>
    </row>
    <row r="528" spans="1:6">
      <c r="A528" s="38" t="s">
        <v>111</v>
      </c>
      <c r="B528">
        <v>101.675</v>
      </c>
      <c r="D528" s="39" t="s">
        <v>43</v>
      </c>
      <c r="E528" s="41" t="s">
        <v>166</v>
      </c>
      <c r="F528">
        <v>2019.5830000000001</v>
      </c>
    </row>
    <row r="529" spans="1:6">
      <c r="A529" s="38" t="s">
        <v>112</v>
      </c>
      <c r="B529">
        <v>101.715</v>
      </c>
      <c r="D529" s="39" t="s">
        <v>43</v>
      </c>
      <c r="E529" s="41" t="s">
        <v>166</v>
      </c>
      <c r="F529">
        <v>2019.6669999999999</v>
      </c>
    </row>
    <row r="530" spans="1:6">
      <c r="A530" s="38" t="s">
        <v>113</v>
      </c>
      <c r="B530">
        <v>101.575</v>
      </c>
      <c r="D530" s="39" t="s">
        <v>43</v>
      </c>
      <c r="E530" s="41" t="s">
        <v>166</v>
      </c>
      <c r="F530">
        <v>2019.75</v>
      </c>
    </row>
    <row r="531" spans="1:6">
      <c r="A531" s="38" t="s">
        <v>114</v>
      </c>
      <c r="B531">
        <v>102.05500000000001</v>
      </c>
      <c r="D531" s="39" t="s">
        <v>43</v>
      </c>
      <c r="E531" s="41" t="s">
        <v>166</v>
      </c>
      <c r="F531">
        <v>2019.8330000000001</v>
      </c>
    </row>
    <row r="532" spans="1:6">
      <c r="A532" s="38" t="s">
        <v>115</v>
      </c>
      <c r="B532">
        <v>103.265</v>
      </c>
      <c r="D532" s="39" t="s">
        <v>43</v>
      </c>
      <c r="E532" s="41" t="s">
        <v>166</v>
      </c>
      <c r="F532">
        <v>2019.9169999999999</v>
      </c>
    </row>
    <row r="533" spans="1:6">
      <c r="A533" s="38" t="s">
        <v>116</v>
      </c>
      <c r="B533">
        <v>104.705</v>
      </c>
      <c r="D533" s="39" t="s">
        <v>43</v>
      </c>
      <c r="E533" s="41" t="s">
        <v>166</v>
      </c>
      <c r="F533">
        <v>2020</v>
      </c>
    </row>
    <row r="534" spans="1:6">
      <c r="A534" s="38" t="s">
        <v>117</v>
      </c>
      <c r="B534">
        <v>104.80500000000001</v>
      </c>
      <c r="D534" s="39" t="s">
        <v>50</v>
      </c>
      <c r="E534" s="41">
        <v>112.027</v>
      </c>
      <c r="F534" s="42">
        <v>2008.9991399999999</v>
      </c>
    </row>
    <row r="535" spans="1:6">
      <c r="A535" s="38" t="s">
        <v>118</v>
      </c>
      <c r="B535">
        <v>103.645</v>
      </c>
      <c r="D535" s="39" t="s">
        <v>50</v>
      </c>
      <c r="E535" s="41" t="s">
        <v>166</v>
      </c>
      <c r="F535">
        <v>2009.08251</v>
      </c>
    </row>
    <row r="536" spans="1:6">
      <c r="A536" s="38" t="s">
        <v>119</v>
      </c>
      <c r="B536">
        <v>102.785</v>
      </c>
      <c r="D536" s="39" t="s">
        <v>50</v>
      </c>
      <c r="E536" s="41" t="s">
        <v>166</v>
      </c>
      <c r="F536">
        <v>2009.16588</v>
      </c>
    </row>
    <row r="537" spans="1:6">
      <c r="A537" s="38" t="s">
        <v>120</v>
      </c>
      <c r="B537" t="s">
        <v>166</v>
      </c>
      <c r="D537" s="39" t="s">
        <v>50</v>
      </c>
      <c r="E537" s="41" t="s">
        <v>166</v>
      </c>
      <c r="F537">
        <v>2009.2492500000001</v>
      </c>
    </row>
    <row r="538" spans="1:6">
      <c r="A538" s="38" t="s">
        <v>121</v>
      </c>
      <c r="B538">
        <v>102.595</v>
      </c>
      <c r="D538" s="39" t="s">
        <v>50</v>
      </c>
      <c r="E538" s="41" t="s">
        <v>166</v>
      </c>
      <c r="F538">
        <v>2009.3326199999999</v>
      </c>
    </row>
    <row r="539" spans="1:6">
      <c r="A539" s="37" t="s">
        <v>103</v>
      </c>
      <c r="D539" s="39" t="s">
        <v>50</v>
      </c>
      <c r="E539" s="41" t="s">
        <v>166</v>
      </c>
      <c r="F539">
        <v>2009.41599</v>
      </c>
    </row>
    <row r="540" spans="1:6">
      <c r="A540" s="38" t="s">
        <v>110</v>
      </c>
      <c r="B540">
        <v>102.435</v>
      </c>
      <c r="D540" s="39" t="s">
        <v>50</v>
      </c>
      <c r="E540" s="41" t="s">
        <v>166</v>
      </c>
      <c r="F540">
        <v>2009.49936</v>
      </c>
    </row>
    <row r="541" spans="1:6">
      <c r="A541" s="38" t="s">
        <v>111</v>
      </c>
      <c r="B541">
        <v>102.015</v>
      </c>
      <c r="D541" s="39" t="s">
        <v>50</v>
      </c>
      <c r="E541" s="41" t="s">
        <v>166</v>
      </c>
      <c r="F541">
        <v>2009.5827300000001</v>
      </c>
    </row>
    <row r="542" spans="1:6">
      <c r="A542" s="38" t="s">
        <v>112</v>
      </c>
      <c r="B542">
        <v>101.925</v>
      </c>
      <c r="D542" s="39" t="s">
        <v>50</v>
      </c>
      <c r="E542" s="41" t="s">
        <v>166</v>
      </c>
      <c r="F542">
        <v>2009.6660999999999</v>
      </c>
    </row>
    <row r="543" spans="1:6">
      <c r="A543" s="38" t="s">
        <v>113</v>
      </c>
      <c r="B543">
        <v>101.97499999999999</v>
      </c>
      <c r="D543" s="39" t="s">
        <v>50</v>
      </c>
      <c r="E543" s="41" t="s">
        <v>166</v>
      </c>
      <c r="F543">
        <v>2009.74947</v>
      </c>
    </row>
    <row r="544" spans="1:6">
      <c r="A544" s="38" t="s">
        <v>114</v>
      </c>
      <c r="B544">
        <v>102.095</v>
      </c>
      <c r="D544" s="39" t="s">
        <v>50</v>
      </c>
      <c r="E544" s="41" t="s">
        <v>166</v>
      </c>
      <c r="F544">
        <v>2009.83284</v>
      </c>
    </row>
    <row r="545" spans="1:6">
      <c r="A545" s="38" t="s">
        <v>115</v>
      </c>
      <c r="B545">
        <v>103.38500000000001</v>
      </c>
      <c r="D545" s="39" t="s">
        <v>50</v>
      </c>
      <c r="E545" s="41" t="s">
        <v>166</v>
      </c>
      <c r="F545">
        <v>2009.9162100000001</v>
      </c>
    </row>
    <row r="546" spans="1:6">
      <c r="A546" s="38" t="s">
        <v>116</v>
      </c>
      <c r="B546">
        <v>104.61499999999999</v>
      </c>
      <c r="D546" s="39" t="s">
        <v>50</v>
      </c>
      <c r="E546" s="41" t="s">
        <v>166</v>
      </c>
      <c r="F546" s="42">
        <v>2009.9995799999999</v>
      </c>
    </row>
    <row r="547" spans="1:6">
      <c r="A547" s="38" t="s">
        <v>117</v>
      </c>
      <c r="B547">
        <v>105.315</v>
      </c>
      <c r="D547" s="39" t="s">
        <v>50</v>
      </c>
      <c r="E547" s="41">
        <v>112.17700000000001</v>
      </c>
      <c r="F547">
        <v>2010.08295</v>
      </c>
    </row>
    <row r="548" spans="1:6">
      <c r="A548" s="38" t="s">
        <v>118</v>
      </c>
      <c r="B548">
        <v>103.495</v>
      </c>
      <c r="D548" s="39" t="s">
        <v>50</v>
      </c>
      <c r="E548" s="41">
        <v>112.17700000000001</v>
      </c>
      <c r="F548">
        <v>2010.16632</v>
      </c>
    </row>
    <row r="549" spans="1:6">
      <c r="A549" s="38" t="s">
        <v>119</v>
      </c>
      <c r="B549">
        <v>102.80500000000001</v>
      </c>
      <c r="D549" s="39" t="s">
        <v>50</v>
      </c>
      <c r="E549" s="41">
        <v>111.937</v>
      </c>
      <c r="F549">
        <v>2010.2496900000001</v>
      </c>
    </row>
    <row r="550" spans="1:6">
      <c r="A550" s="38" t="s">
        <v>120</v>
      </c>
      <c r="B550">
        <v>102.38500000000001</v>
      </c>
      <c r="D550" s="39" t="s">
        <v>50</v>
      </c>
      <c r="E550" s="41">
        <v>112.39700000000001</v>
      </c>
      <c r="F550">
        <v>2010.3330599999999</v>
      </c>
    </row>
    <row r="551" spans="1:6">
      <c r="A551" s="38" t="s">
        <v>121</v>
      </c>
      <c r="B551">
        <v>102.255</v>
      </c>
      <c r="D551" s="39" t="s">
        <v>50</v>
      </c>
      <c r="E551" s="41">
        <v>112.917</v>
      </c>
      <c r="F551">
        <v>2010.41643</v>
      </c>
    </row>
    <row r="552" spans="1:6">
      <c r="A552" s="37" t="s">
        <v>104</v>
      </c>
      <c r="D552" s="39" t="s">
        <v>50</v>
      </c>
      <c r="E552" s="41">
        <v>112.497</v>
      </c>
      <c r="F552">
        <v>2010.4998000000001</v>
      </c>
    </row>
    <row r="553" spans="1:6">
      <c r="A553" s="38" t="s">
        <v>110</v>
      </c>
      <c r="B553">
        <v>102.215</v>
      </c>
      <c r="D553" s="39" t="s">
        <v>50</v>
      </c>
      <c r="E553" s="41">
        <v>112.517</v>
      </c>
      <c r="F553">
        <v>2010.5831700000001</v>
      </c>
    </row>
    <row r="554" spans="1:6">
      <c r="A554" s="38" t="s">
        <v>111</v>
      </c>
      <c r="B554">
        <v>101.955</v>
      </c>
      <c r="D554" s="39" t="s">
        <v>50</v>
      </c>
      <c r="E554" s="41">
        <v>112.217</v>
      </c>
      <c r="F554">
        <v>2010.6665399999999</v>
      </c>
    </row>
    <row r="555" spans="1:6">
      <c r="A555" s="38" t="s">
        <v>112</v>
      </c>
      <c r="B555">
        <v>101.965</v>
      </c>
      <c r="D555" s="39" t="s">
        <v>50</v>
      </c>
      <c r="E555" s="41">
        <v>112.197</v>
      </c>
      <c r="F555">
        <v>2010.74991</v>
      </c>
    </row>
    <row r="556" spans="1:6">
      <c r="A556" s="38" t="s">
        <v>113</v>
      </c>
      <c r="B556" t="s">
        <v>166</v>
      </c>
      <c r="D556" s="39" t="s">
        <v>50</v>
      </c>
      <c r="E556" s="41">
        <v>112.197</v>
      </c>
      <c r="F556">
        <v>2010.8332800000001</v>
      </c>
    </row>
    <row r="557" spans="1:6">
      <c r="A557" s="38" t="s">
        <v>114</v>
      </c>
      <c r="B557">
        <v>102.575</v>
      </c>
      <c r="D557" s="39" t="s">
        <v>50</v>
      </c>
      <c r="E557" s="41" t="s">
        <v>166</v>
      </c>
      <c r="F557">
        <v>2010.9166499999999</v>
      </c>
    </row>
    <row r="558" spans="1:6">
      <c r="A558" s="38" t="s">
        <v>115</v>
      </c>
      <c r="B558">
        <v>103.405</v>
      </c>
      <c r="D558" s="39" t="s">
        <v>50</v>
      </c>
      <c r="E558" s="41">
        <v>111.997</v>
      </c>
      <c r="F558">
        <v>2011</v>
      </c>
    </row>
    <row r="559" spans="1:6">
      <c r="A559" s="38" t="s">
        <v>116</v>
      </c>
      <c r="B559">
        <v>104.545</v>
      </c>
      <c r="D559" s="39" t="s">
        <v>50</v>
      </c>
      <c r="E559" s="41">
        <v>112.14700000000001</v>
      </c>
      <c r="F559">
        <v>2011.0833</v>
      </c>
    </row>
    <row r="560" spans="1:6">
      <c r="A560" s="38" t="s">
        <v>117</v>
      </c>
      <c r="B560">
        <v>104.61499999999999</v>
      </c>
      <c r="D560" s="39" t="s">
        <v>50</v>
      </c>
      <c r="E560" s="41">
        <v>112.197</v>
      </c>
      <c r="F560">
        <v>2011.1669999999999</v>
      </c>
    </row>
    <row r="561" spans="1:6">
      <c r="A561" s="38" t="s">
        <v>118</v>
      </c>
      <c r="B561" t="s">
        <v>166</v>
      </c>
      <c r="D561" s="39" t="s">
        <v>50</v>
      </c>
      <c r="E561" s="41">
        <v>112.017</v>
      </c>
      <c r="F561">
        <v>2011.25</v>
      </c>
    </row>
    <row r="562" spans="1:6">
      <c r="A562" s="38" t="s">
        <v>119</v>
      </c>
      <c r="B562" t="s">
        <v>166</v>
      </c>
      <c r="D562" s="39" t="s">
        <v>50</v>
      </c>
      <c r="E562" s="41">
        <v>112.477</v>
      </c>
      <c r="F562">
        <v>2011.3330000000001</v>
      </c>
    </row>
    <row r="563" spans="1:6">
      <c r="A563" s="38" t="s">
        <v>120</v>
      </c>
      <c r="B563" t="s">
        <v>166</v>
      </c>
      <c r="D563" s="39" t="s">
        <v>50</v>
      </c>
      <c r="E563" s="41">
        <v>111.89700000000001</v>
      </c>
      <c r="F563">
        <v>2011.4169999999999</v>
      </c>
    </row>
    <row r="564" spans="1:6">
      <c r="A564" s="38" t="s">
        <v>121</v>
      </c>
      <c r="B564" t="s">
        <v>166</v>
      </c>
      <c r="D564" s="39" t="s">
        <v>50</v>
      </c>
      <c r="E564" s="41" t="s">
        <v>166</v>
      </c>
      <c r="F564">
        <v>2011.5</v>
      </c>
    </row>
    <row r="565" spans="1:6">
      <c r="A565" s="37" t="s">
        <v>105</v>
      </c>
      <c r="D565" s="39" t="s">
        <v>50</v>
      </c>
      <c r="E565" s="41" t="s">
        <v>166</v>
      </c>
      <c r="F565">
        <v>2011.5830000000001</v>
      </c>
    </row>
    <row r="566" spans="1:6">
      <c r="A566" s="38" t="s">
        <v>110</v>
      </c>
      <c r="B566" t="s">
        <v>166</v>
      </c>
      <c r="D566" s="39" t="s">
        <v>50</v>
      </c>
      <c r="E566" s="41">
        <v>112.547</v>
      </c>
      <c r="F566">
        <v>2011.6669999999999</v>
      </c>
    </row>
    <row r="567" spans="1:6">
      <c r="A567" s="38" t="s">
        <v>111</v>
      </c>
      <c r="B567" t="s">
        <v>166</v>
      </c>
      <c r="D567" s="39" t="s">
        <v>50</v>
      </c>
      <c r="E567" s="41">
        <v>112.117</v>
      </c>
      <c r="F567">
        <v>2011.75</v>
      </c>
    </row>
    <row r="568" spans="1:6">
      <c r="A568" s="38" t="s">
        <v>112</v>
      </c>
      <c r="B568" t="s">
        <v>166</v>
      </c>
      <c r="D568" s="39" t="s">
        <v>50</v>
      </c>
      <c r="E568" s="41">
        <v>112.09699999999999</v>
      </c>
      <c r="F568">
        <v>2011.8330000000001</v>
      </c>
    </row>
    <row r="569" spans="1:6">
      <c r="A569" s="38" t="s">
        <v>113</v>
      </c>
      <c r="B569" t="s">
        <v>166</v>
      </c>
      <c r="D569" s="39" t="s">
        <v>50</v>
      </c>
      <c r="E569" s="41">
        <v>111.967</v>
      </c>
      <c r="F569">
        <v>2011.9169999999999</v>
      </c>
    </row>
    <row r="570" spans="1:6">
      <c r="A570" s="38" t="s">
        <v>114</v>
      </c>
      <c r="B570" t="s">
        <v>166</v>
      </c>
      <c r="D570" s="39" t="s">
        <v>50</v>
      </c>
      <c r="E570" s="41">
        <v>111.837</v>
      </c>
      <c r="F570">
        <v>2012</v>
      </c>
    </row>
    <row r="571" spans="1:6">
      <c r="A571" s="38" t="s">
        <v>115</v>
      </c>
      <c r="B571" t="s">
        <v>166</v>
      </c>
      <c r="D571" s="39" t="s">
        <v>50</v>
      </c>
      <c r="E571" s="41">
        <v>111.89700000000001</v>
      </c>
      <c r="F571">
        <v>2012.0833</v>
      </c>
    </row>
    <row r="572" spans="1:6">
      <c r="A572" s="38" t="s">
        <v>116</v>
      </c>
      <c r="B572" t="s">
        <v>166</v>
      </c>
      <c r="D572" s="39" t="s">
        <v>50</v>
      </c>
      <c r="E572" s="41">
        <v>111.697</v>
      </c>
      <c r="F572">
        <v>2012.1669999999999</v>
      </c>
    </row>
    <row r="573" spans="1:6">
      <c r="A573" s="38" t="s">
        <v>117</v>
      </c>
      <c r="B573" t="s">
        <v>166</v>
      </c>
      <c r="D573" s="39" t="s">
        <v>50</v>
      </c>
      <c r="E573" s="41">
        <v>112.077</v>
      </c>
      <c r="F573">
        <v>2012.25</v>
      </c>
    </row>
    <row r="574" spans="1:6">
      <c r="A574" s="38" t="s">
        <v>118</v>
      </c>
      <c r="B574" t="s">
        <v>166</v>
      </c>
      <c r="D574" s="39" t="s">
        <v>50</v>
      </c>
      <c r="E574" s="41">
        <v>112.14700000000001</v>
      </c>
      <c r="F574">
        <v>2012.3330000000001</v>
      </c>
    </row>
    <row r="575" spans="1:6">
      <c r="A575" s="38" t="s">
        <v>119</v>
      </c>
      <c r="B575" t="s">
        <v>166</v>
      </c>
      <c r="D575" s="39" t="s">
        <v>50</v>
      </c>
      <c r="E575" s="41">
        <v>111.84699999999999</v>
      </c>
      <c r="F575">
        <v>2012.4169999999999</v>
      </c>
    </row>
    <row r="576" spans="1:6">
      <c r="A576" s="38" t="s">
        <v>120</v>
      </c>
      <c r="B576" t="s">
        <v>166</v>
      </c>
      <c r="D576" s="39" t="s">
        <v>50</v>
      </c>
      <c r="E576" s="41">
        <v>111.997</v>
      </c>
      <c r="F576">
        <v>2012.5</v>
      </c>
    </row>
    <row r="577" spans="1:6">
      <c r="A577" s="38" t="s">
        <v>121</v>
      </c>
      <c r="B577" t="s">
        <v>166</v>
      </c>
      <c r="D577" s="39" t="s">
        <v>50</v>
      </c>
      <c r="E577" s="41" t="s">
        <v>166</v>
      </c>
      <c r="F577">
        <v>2012.5830000000001</v>
      </c>
    </row>
    <row r="578" spans="1:6">
      <c r="A578" s="24" t="s">
        <v>50</v>
      </c>
      <c r="D578" s="39" t="s">
        <v>50</v>
      </c>
      <c r="E578" s="41" t="s">
        <v>166</v>
      </c>
      <c r="F578">
        <v>2012.6669999999999</v>
      </c>
    </row>
    <row r="579" spans="1:6">
      <c r="A579" s="37" t="s">
        <v>95</v>
      </c>
      <c r="D579" s="39" t="s">
        <v>50</v>
      </c>
      <c r="E579" s="41">
        <v>111.84699999999999</v>
      </c>
      <c r="F579">
        <v>2012.75</v>
      </c>
    </row>
    <row r="580" spans="1:6">
      <c r="A580" s="38" t="s">
        <v>110</v>
      </c>
      <c r="B580">
        <v>112.027</v>
      </c>
      <c r="D580" s="39" t="s">
        <v>50</v>
      </c>
      <c r="E580" s="41" t="s">
        <v>166</v>
      </c>
      <c r="F580">
        <v>2012.8330000000001</v>
      </c>
    </row>
    <row r="581" spans="1:6">
      <c r="A581" s="38" t="s">
        <v>111</v>
      </c>
      <c r="B581" t="s">
        <v>166</v>
      </c>
      <c r="D581" s="39" t="s">
        <v>50</v>
      </c>
      <c r="E581" s="41" t="s">
        <v>166</v>
      </c>
      <c r="F581">
        <v>2012.9169999999999</v>
      </c>
    </row>
    <row r="582" spans="1:6">
      <c r="A582" s="38" t="s">
        <v>112</v>
      </c>
      <c r="B582" t="s">
        <v>166</v>
      </c>
      <c r="D582" s="39" t="s">
        <v>50</v>
      </c>
      <c r="E582" s="41">
        <v>112.09699999999999</v>
      </c>
      <c r="F582">
        <v>2013</v>
      </c>
    </row>
    <row r="583" spans="1:6">
      <c r="A583" s="38" t="s">
        <v>113</v>
      </c>
      <c r="B583" t="s">
        <v>166</v>
      </c>
      <c r="D583" s="39" t="s">
        <v>50</v>
      </c>
      <c r="E583" s="41">
        <v>111.997</v>
      </c>
      <c r="F583">
        <v>2013.0833</v>
      </c>
    </row>
    <row r="584" spans="1:6">
      <c r="A584" s="38" t="s">
        <v>114</v>
      </c>
      <c r="B584" t="s">
        <v>166</v>
      </c>
      <c r="D584" s="39" t="s">
        <v>50</v>
      </c>
      <c r="E584" s="41">
        <v>111.917</v>
      </c>
      <c r="F584">
        <v>2013.1669999999999</v>
      </c>
    </row>
    <row r="585" spans="1:6">
      <c r="A585" s="38" t="s">
        <v>115</v>
      </c>
      <c r="B585" t="s">
        <v>166</v>
      </c>
      <c r="D585" s="39" t="s">
        <v>50</v>
      </c>
      <c r="E585" s="41">
        <v>112.447</v>
      </c>
      <c r="F585">
        <v>2013.25</v>
      </c>
    </row>
    <row r="586" spans="1:6">
      <c r="A586" s="38" t="s">
        <v>116</v>
      </c>
      <c r="B586" t="s">
        <v>166</v>
      </c>
      <c r="D586" s="39" t="s">
        <v>50</v>
      </c>
      <c r="E586" s="41">
        <v>111.98699999999999</v>
      </c>
      <c r="F586">
        <v>2013.3330000000001</v>
      </c>
    </row>
    <row r="587" spans="1:6">
      <c r="A587" s="38" t="s">
        <v>117</v>
      </c>
      <c r="B587" t="s">
        <v>166</v>
      </c>
      <c r="D587" s="39" t="s">
        <v>50</v>
      </c>
      <c r="E587" s="41">
        <v>112.81699999999999</v>
      </c>
      <c r="F587">
        <v>2013.4169999999999</v>
      </c>
    </row>
    <row r="588" spans="1:6">
      <c r="A588" s="38" t="s">
        <v>118</v>
      </c>
      <c r="B588" t="s">
        <v>166</v>
      </c>
      <c r="D588" s="39" t="s">
        <v>50</v>
      </c>
      <c r="E588" s="41">
        <v>112.81699999999999</v>
      </c>
      <c r="F588">
        <v>2013.5</v>
      </c>
    </row>
    <row r="589" spans="1:6">
      <c r="A589" s="38" t="s">
        <v>119</v>
      </c>
      <c r="B589" t="s">
        <v>166</v>
      </c>
      <c r="D589" s="39" t="s">
        <v>50</v>
      </c>
      <c r="E589" s="41">
        <v>112.447</v>
      </c>
      <c r="F589">
        <v>2013.5830000000001</v>
      </c>
    </row>
    <row r="590" spans="1:6">
      <c r="A590" s="38" t="s">
        <v>120</v>
      </c>
      <c r="B590" t="s">
        <v>166</v>
      </c>
      <c r="D590" s="39" t="s">
        <v>50</v>
      </c>
      <c r="E590" s="41">
        <v>112.447</v>
      </c>
      <c r="F590">
        <v>2013.6669999999999</v>
      </c>
    </row>
    <row r="591" spans="1:6">
      <c r="A591" s="38" t="s">
        <v>121</v>
      </c>
      <c r="B591" t="s">
        <v>166</v>
      </c>
      <c r="D591" s="39" t="s">
        <v>50</v>
      </c>
      <c r="E591" s="41">
        <v>112.39700000000001</v>
      </c>
      <c r="F591">
        <v>2013.75</v>
      </c>
    </row>
    <row r="592" spans="1:6">
      <c r="A592" s="37" t="s">
        <v>96</v>
      </c>
      <c r="D592" s="39" t="s">
        <v>50</v>
      </c>
      <c r="E592" s="41">
        <v>112.39700000000001</v>
      </c>
      <c r="F592">
        <v>2013.8330000000001</v>
      </c>
    </row>
    <row r="593" spans="1:6">
      <c r="A593" s="38" t="s">
        <v>110</v>
      </c>
      <c r="B593" t="s">
        <v>166</v>
      </c>
      <c r="D593" s="39" t="s">
        <v>50</v>
      </c>
      <c r="E593" s="41">
        <v>112.497</v>
      </c>
      <c r="F593">
        <v>2013.9169999999999</v>
      </c>
    </row>
    <row r="594" spans="1:6">
      <c r="A594" s="38" t="s">
        <v>111</v>
      </c>
      <c r="B594">
        <v>112.17700000000001</v>
      </c>
      <c r="D594" s="39" t="s">
        <v>50</v>
      </c>
      <c r="E594" s="41">
        <v>112.517</v>
      </c>
      <c r="F594">
        <v>2014</v>
      </c>
    </row>
    <row r="595" spans="1:6">
      <c r="A595" s="38" t="s">
        <v>112</v>
      </c>
      <c r="B595">
        <v>112.17700000000001</v>
      </c>
      <c r="D595" s="39" t="s">
        <v>50</v>
      </c>
      <c r="E595" s="41">
        <v>111.947</v>
      </c>
      <c r="F595">
        <v>2014.0833</v>
      </c>
    </row>
    <row r="596" spans="1:6">
      <c r="A596" s="38" t="s">
        <v>113</v>
      </c>
      <c r="B596">
        <v>111.937</v>
      </c>
      <c r="D596" s="39" t="s">
        <v>50</v>
      </c>
      <c r="E596" s="41">
        <v>112.39700000000001</v>
      </c>
      <c r="F596">
        <v>2014.1669999999999</v>
      </c>
    </row>
    <row r="597" spans="1:6">
      <c r="A597" s="38" t="s">
        <v>114</v>
      </c>
      <c r="B597">
        <v>112.39700000000001</v>
      </c>
      <c r="D597" s="39" t="s">
        <v>50</v>
      </c>
      <c r="E597" s="41">
        <v>112.34699999999999</v>
      </c>
      <c r="F597">
        <v>2014.25</v>
      </c>
    </row>
    <row r="598" spans="1:6">
      <c r="A598" s="38" t="s">
        <v>115</v>
      </c>
      <c r="B598">
        <v>112.917</v>
      </c>
      <c r="D598" s="39" t="s">
        <v>50</v>
      </c>
      <c r="E598" s="41">
        <v>112.39700000000001</v>
      </c>
      <c r="F598">
        <v>2014.3330000000001</v>
      </c>
    </row>
    <row r="599" spans="1:6">
      <c r="A599" s="38" t="s">
        <v>116</v>
      </c>
      <c r="B599">
        <v>112.497</v>
      </c>
      <c r="D599" s="39" t="s">
        <v>50</v>
      </c>
      <c r="E599" s="41">
        <v>112.42700000000001</v>
      </c>
      <c r="F599">
        <v>2014.4169999999999</v>
      </c>
    </row>
    <row r="600" spans="1:6">
      <c r="A600" s="38" t="s">
        <v>117</v>
      </c>
      <c r="B600">
        <v>112.517</v>
      </c>
      <c r="D600" s="39" t="s">
        <v>50</v>
      </c>
      <c r="E600" s="41">
        <v>112.447</v>
      </c>
      <c r="F600">
        <v>2014.5</v>
      </c>
    </row>
    <row r="601" spans="1:6">
      <c r="A601" s="38" t="s">
        <v>118</v>
      </c>
      <c r="B601">
        <v>112.217</v>
      </c>
      <c r="D601" s="39" t="s">
        <v>50</v>
      </c>
      <c r="E601" s="41">
        <v>111.997</v>
      </c>
      <c r="F601">
        <v>2014.5830000000001</v>
      </c>
    </row>
    <row r="602" spans="1:6">
      <c r="A602" s="38" t="s">
        <v>119</v>
      </c>
      <c r="B602">
        <v>112.197</v>
      </c>
      <c r="D602" s="39" t="s">
        <v>50</v>
      </c>
      <c r="E602" s="41">
        <v>112.077</v>
      </c>
      <c r="F602">
        <v>2014.6669999999999</v>
      </c>
    </row>
    <row r="603" spans="1:6">
      <c r="A603" s="38" t="s">
        <v>120</v>
      </c>
      <c r="B603">
        <v>112.197</v>
      </c>
      <c r="D603" s="39" t="s">
        <v>50</v>
      </c>
      <c r="E603" s="41" t="s">
        <v>166</v>
      </c>
      <c r="F603">
        <v>2014.75</v>
      </c>
    </row>
    <row r="604" spans="1:6">
      <c r="A604" s="38" t="s">
        <v>121</v>
      </c>
      <c r="B604" t="s">
        <v>166</v>
      </c>
      <c r="D604" s="39" t="s">
        <v>50</v>
      </c>
      <c r="E604" s="41">
        <v>112.197</v>
      </c>
      <c r="F604">
        <v>2014.8330000000001</v>
      </c>
    </row>
    <row r="605" spans="1:6">
      <c r="A605" s="37" t="s">
        <v>97</v>
      </c>
      <c r="D605" s="39" t="s">
        <v>50</v>
      </c>
      <c r="E605" s="41" t="s">
        <v>166</v>
      </c>
      <c r="F605">
        <v>2014.9169999999999</v>
      </c>
    </row>
    <row r="606" spans="1:6">
      <c r="A606" s="38" t="s">
        <v>110</v>
      </c>
      <c r="B606">
        <v>111.997</v>
      </c>
      <c r="D606" s="39" t="s">
        <v>50</v>
      </c>
      <c r="E606" s="41">
        <v>111.89700000000001</v>
      </c>
      <c r="F606">
        <v>2015</v>
      </c>
    </row>
    <row r="607" spans="1:6">
      <c r="A607" s="38" t="s">
        <v>111</v>
      </c>
      <c r="B607">
        <v>112.14700000000001</v>
      </c>
      <c r="D607" s="39" t="s">
        <v>50</v>
      </c>
      <c r="E607" s="41">
        <v>111.977</v>
      </c>
      <c r="F607">
        <v>2015.0833</v>
      </c>
    </row>
    <row r="608" spans="1:6">
      <c r="A608" s="38" t="s">
        <v>112</v>
      </c>
      <c r="B608">
        <v>112.197</v>
      </c>
      <c r="D608" s="39" t="s">
        <v>50</v>
      </c>
      <c r="E608" s="41">
        <v>111.877</v>
      </c>
      <c r="F608">
        <v>2015.1669999999999</v>
      </c>
    </row>
    <row r="609" spans="1:6">
      <c r="A609" s="38" t="s">
        <v>113</v>
      </c>
      <c r="B609">
        <v>112.017</v>
      </c>
      <c r="D609" s="39" t="s">
        <v>50</v>
      </c>
      <c r="E609" s="41">
        <v>111.997</v>
      </c>
      <c r="F609">
        <v>2015.25</v>
      </c>
    </row>
    <row r="610" spans="1:6">
      <c r="A610" s="38" t="s">
        <v>114</v>
      </c>
      <c r="B610">
        <v>112.477</v>
      </c>
      <c r="D610" s="39" t="s">
        <v>50</v>
      </c>
      <c r="E610" s="41">
        <v>112.017</v>
      </c>
      <c r="F610">
        <v>2015.3330000000001</v>
      </c>
    </row>
    <row r="611" spans="1:6">
      <c r="A611" s="38" t="s">
        <v>115</v>
      </c>
      <c r="B611">
        <v>111.89700000000001</v>
      </c>
      <c r="D611" s="39" t="s">
        <v>50</v>
      </c>
      <c r="E611" s="41">
        <v>111.997</v>
      </c>
      <c r="F611">
        <v>2015.4169999999999</v>
      </c>
    </row>
    <row r="612" spans="1:6">
      <c r="A612" s="38" t="s">
        <v>116</v>
      </c>
      <c r="B612" t="s">
        <v>166</v>
      </c>
      <c r="D612" s="39" t="s">
        <v>50</v>
      </c>
      <c r="E612" s="41">
        <v>112.387</v>
      </c>
      <c r="F612">
        <v>2015.5</v>
      </c>
    </row>
    <row r="613" spans="1:6">
      <c r="A613" s="38" t="s">
        <v>117</v>
      </c>
      <c r="B613" t="s">
        <v>166</v>
      </c>
      <c r="D613" s="39" t="s">
        <v>50</v>
      </c>
      <c r="E613" s="41">
        <v>112.09699999999999</v>
      </c>
      <c r="F613">
        <v>2015.5830000000001</v>
      </c>
    </row>
    <row r="614" spans="1:6">
      <c r="A614" s="38" t="s">
        <v>118</v>
      </c>
      <c r="B614">
        <v>112.547</v>
      </c>
      <c r="D614" s="39" t="s">
        <v>50</v>
      </c>
      <c r="E614" s="41">
        <v>112.197</v>
      </c>
      <c r="F614">
        <v>2015.6669999999999</v>
      </c>
    </row>
    <row r="615" spans="1:6">
      <c r="A615" s="38" t="s">
        <v>119</v>
      </c>
      <c r="B615">
        <v>112.117</v>
      </c>
      <c r="D615" s="39" t="s">
        <v>50</v>
      </c>
      <c r="E615" s="41">
        <v>112.197</v>
      </c>
      <c r="F615">
        <v>2015.75</v>
      </c>
    </row>
    <row r="616" spans="1:6">
      <c r="A616" s="38" t="s">
        <v>120</v>
      </c>
      <c r="B616">
        <v>112.09699999999999</v>
      </c>
      <c r="D616" s="39" t="s">
        <v>50</v>
      </c>
      <c r="E616" s="41">
        <v>112.277</v>
      </c>
      <c r="F616">
        <v>2015.8330000000001</v>
      </c>
    </row>
    <row r="617" spans="1:6">
      <c r="A617" s="38" t="s">
        <v>121</v>
      </c>
      <c r="B617">
        <v>111.967</v>
      </c>
      <c r="D617" s="39" t="s">
        <v>50</v>
      </c>
      <c r="E617" s="41">
        <v>112.137</v>
      </c>
      <c r="F617">
        <v>2015.9169999999999</v>
      </c>
    </row>
    <row r="618" spans="1:6">
      <c r="A618" s="37" t="s">
        <v>98</v>
      </c>
      <c r="D618" s="39" t="s">
        <v>50</v>
      </c>
      <c r="E618" s="41">
        <v>111.59699999999999</v>
      </c>
      <c r="F618">
        <v>2016</v>
      </c>
    </row>
    <row r="619" spans="1:6">
      <c r="A619" s="38" t="s">
        <v>110</v>
      </c>
      <c r="B619">
        <v>111.837</v>
      </c>
      <c r="D619" s="39" t="s">
        <v>50</v>
      </c>
      <c r="E619" s="41">
        <v>111.497</v>
      </c>
      <c r="F619">
        <v>2016.0833</v>
      </c>
    </row>
    <row r="620" spans="1:6">
      <c r="A620" s="38" t="s">
        <v>111</v>
      </c>
      <c r="B620">
        <v>111.89700000000001</v>
      </c>
      <c r="D620" s="39" t="s">
        <v>50</v>
      </c>
      <c r="E620" s="41">
        <v>112.14700000000001</v>
      </c>
      <c r="F620">
        <v>2016.1669999999999</v>
      </c>
    </row>
    <row r="621" spans="1:6">
      <c r="A621" s="38" t="s">
        <v>112</v>
      </c>
      <c r="B621">
        <v>111.697</v>
      </c>
      <c r="D621" s="39" t="s">
        <v>50</v>
      </c>
      <c r="E621" s="41">
        <v>111.697</v>
      </c>
      <c r="F621">
        <v>2016.25</v>
      </c>
    </row>
    <row r="622" spans="1:6">
      <c r="A622" s="38" t="s">
        <v>113</v>
      </c>
      <c r="B622">
        <v>112.077</v>
      </c>
      <c r="D622" s="39" t="s">
        <v>50</v>
      </c>
      <c r="E622" s="41">
        <v>112.20699999999999</v>
      </c>
      <c r="F622">
        <v>2016.3330000000001</v>
      </c>
    </row>
    <row r="623" spans="1:6">
      <c r="A623" s="38" t="s">
        <v>114</v>
      </c>
      <c r="B623">
        <v>112.14700000000001</v>
      </c>
      <c r="D623" s="39" t="s">
        <v>50</v>
      </c>
      <c r="E623" s="41">
        <v>112.34699999999999</v>
      </c>
      <c r="F623">
        <v>2016.4169999999999</v>
      </c>
    </row>
    <row r="624" spans="1:6">
      <c r="A624" s="38" t="s">
        <v>115</v>
      </c>
      <c r="B624">
        <v>111.84699999999999</v>
      </c>
      <c r="D624" s="39" t="s">
        <v>50</v>
      </c>
      <c r="E624" s="41">
        <v>112.39700000000001</v>
      </c>
      <c r="F624">
        <v>2016.5</v>
      </c>
    </row>
    <row r="625" spans="1:6">
      <c r="A625" s="38" t="s">
        <v>116</v>
      </c>
      <c r="B625">
        <v>111.997</v>
      </c>
      <c r="D625" s="39" t="s">
        <v>50</v>
      </c>
      <c r="E625" s="41">
        <v>111.997</v>
      </c>
      <c r="F625">
        <v>2016.5830000000001</v>
      </c>
    </row>
    <row r="626" spans="1:6">
      <c r="A626" s="38" t="s">
        <v>117</v>
      </c>
      <c r="B626" t="s">
        <v>166</v>
      </c>
      <c r="D626" s="39" t="s">
        <v>50</v>
      </c>
      <c r="E626" s="41">
        <v>112.09699999999999</v>
      </c>
      <c r="F626">
        <v>2016.6669999999999</v>
      </c>
    </row>
    <row r="627" spans="1:6">
      <c r="A627" s="38" t="s">
        <v>118</v>
      </c>
      <c r="B627" t="s">
        <v>166</v>
      </c>
      <c r="D627" s="39" t="s">
        <v>50</v>
      </c>
      <c r="E627" s="41" t="s">
        <v>166</v>
      </c>
      <c r="F627">
        <v>2016.75</v>
      </c>
    </row>
    <row r="628" spans="1:6">
      <c r="A628" s="38" t="s">
        <v>119</v>
      </c>
      <c r="B628">
        <v>111.84699999999999</v>
      </c>
      <c r="D628" s="39" t="s">
        <v>50</v>
      </c>
      <c r="E628" s="41">
        <v>111.797</v>
      </c>
      <c r="F628">
        <v>2016.8330000000001</v>
      </c>
    </row>
    <row r="629" spans="1:6">
      <c r="A629" s="38" t="s">
        <v>120</v>
      </c>
      <c r="B629" t="s">
        <v>166</v>
      </c>
      <c r="D629" s="39" t="s">
        <v>50</v>
      </c>
      <c r="E629" s="41">
        <v>111.59699999999999</v>
      </c>
      <c r="F629">
        <v>2016.9169999999999</v>
      </c>
    </row>
    <row r="630" spans="1:6">
      <c r="A630" s="38" t="s">
        <v>121</v>
      </c>
      <c r="B630" t="s">
        <v>166</v>
      </c>
      <c r="D630" s="39" t="s">
        <v>50</v>
      </c>
      <c r="E630" s="41">
        <v>111.697</v>
      </c>
      <c r="F630">
        <v>2017</v>
      </c>
    </row>
    <row r="631" spans="1:6">
      <c r="A631" s="37" t="s">
        <v>99</v>
      </c>
      <c r="D631" s="39" t="s">
        <v>50</v>
      </c>
      <c r="E631" s="41" t="s">
        <v>166</v>
      </c>
      <c r="F631">
        <v>2017.0833</v>
      </c>
    </row>
    <row r="632" spans="1:6">
      <c r="A632" s="38" t="s">
        <v>110</v>
      </c>
      <c r="B632">
        <v>112.09699999999999</v>
      </c>
      <c r="D632" s="39" t="s">
        <v>50</v>
      </c>
      <c r="E632" s="41">
        <v>111.977</v>
      </c>
      <c r="F632">
        <v>2017.1669999999999</v>
      </c>
    </row>
    <row r="633" spans="1:6">
      <c r="A633" s="38" t="s">
        <v>111</v>
      </c>
      <c r="B633">
        <v>111.997</v>
      </c>
      <c r="D633" s="39" t="s">
        <v>50</v>
      </c>
      <c r="E633" s="41">
        <v>111.947</v>
      </c>
      <c r="F633">
        <v>2017.25</v>
      </c>
    </row>
    <row r="634" spans="1:6">
      <c r="A634" s="38" t="s">
        <v>112</v>
      </c>
      <c r="B634">
        <v>111.917</v>
      </c>
      <c r="D634" s="39" t="s">
        <v>50</v>
      </c>
      <c r="E634" s="41">
        <v>112.197</v>
      </c>
      <c r="F634">
        <v>2017.3330000000001</v>
      </c>
    </row>
    <row r="635" spans="1:6">
      <c r="A635" s="38" t="s">
        <v>113</v>
      </c>
      <c r="B635">
        <v>112.447</v>
      </c>
      <c r="D635" s="39" t="s">
        <v>50</v>
      </c>
      <c r="E635" s="41">
        <v>112.25700000000001</v>
      </c>
      <c r="F635">
        <v>2017.4169999999999</v>
      </c>
    </row>
    <row r="636" spans="1:6">
      <c r="A636" s="38" t="s">
        <v>114</v>
      </c>
      <c r="B636">
        <v>111.98699999999999</v>
      </c>
      <c r="D636" s="39" t="s">
        <v>50</v>
      </c>
      <c r="E636" s="41">
        <v>112.197</v>
      </c>
      <c r="F636">
        <v>2017.5</v>
      </c>
    </row>
    <row r="637" spans="1:6">
      <c r="A637" s="38" t="s">
        <v>115</v>
      </c>
      <c r="B637">
        <v>112.81699999999999</v>
      </c>
      <c r="D637" s="39" t="s">
        <v>50</v>
      </c>
      <c r="E637" s="41">
        <v>112.297</v>
      </c>
      <c r="F637">
        <v>2017.5830000000001</v>
      </c>
    </row>
    <row r="638" spans="1:6">
      <c r="A638" s="38" t="s">
        <v>116</v>
      </c>
      <c r="B638">
        <v>112.81699999999999</v>
      </c>
      <c r="D638" s="39" t="s">
        <v>50</v>
      </c>
      <c r="E638" s="41">
        <v>112.387</v>
      </c>
      <c r="F638">
        <v>2017.6669999999999</v>
      </c>
    </row>
    <row r="639" spans="1:6">
      <c r="A639" s="38" t="s">
        <v>117</v>
      </c>
      <c r="B639">
        <v>112.447</v>
      </c>
      <c r="D639" s="39" t="s">
        <v>50</v>
      </c>
      <c r="E639" s="41">
        <v>112.197</v>
      </c>
      <c r="F639">
        <v>2017.75</v>
      </c>
    </row>
    <row r="640" spans="1:6">
      <c r="A640" s="38" t="s">
        <v>118</v>
      </c>
      <c r="B640">
        <v>112.447</v>
      </c>
      <c r="D640" s="39" t="s">
        <v>50</v>
      </c>
      <c r="E640" s="41">
        <v>112.31699999999999</v>
      </c>
      <c r="F640">
        <v>2017.8330000000001</v>
      </c>
    </row>
    <row r="641" spans="1:6">
      <c r="A641" s="38" t="s">
        <v>119</v>
      </c>
      <c r="B641">
        <v>112.39700000000001</v>
      </c>
      <c r="D641" s="39" t="s">
        <v>50</v>
      </c>
      <c r="E641" s="41">
        <v>112.267</v>
      </c>
      <c r="F641">
        <v>2017.9169999999999</v>
      </c>
    </row>
    <row r="642" spans="1:6">
      <c r="A642" s="38" t="s">
        <v>120</v>
      </c>
      <c r="B642">
        <v>112.39700000000001</v>
      </c>
      <c r="D642" s="39" t="s">
        <v>50</v>
      </c>
      <c r="E642" s="41">
        <v>112.087</v>
      </c>
      <c r="F642">
        <v>2018</v>
      </c>
    </row>
    <row r="643" spans="1:6">
      <c r="A643" s="38" t="s">
        <v>121</v>
      </c>
      <c r="B643">
        <v>112.497</v>
      </c>
      <c r="D643" s="39" t="s">
        <v>50</v>
      </c>
      <c r="E643" s="41" t="s">
        <v>166</v>
      </c>
      <c r="F643">
        <v>2018.0833</v>
      </c>
    </row>
    <row r="644" spans="1:6">
      <c r="A644" s="37" t="s">
        <v>100</v>
      </c>
      <c r="D644" s="39" t="s">
        <v>50</v>
      </c>
      <c r="E644" s="41">
        <v>112.00700000000001</v>
      </c>
      <c r="F644">
        <v>2018.1669999999999</v>
      </c>
    </row>
    <row r="645" spans="1:6">
      <c r="A645" s="38" t="s">
        <v>110</v>
      </c>
      <c r="B645">
        <v>112.517</v>
      </c>
      <c r="D645" s="39" t="s">
        <v>50</v>
      </c>
      <c r="E645" s="41">
        <v>111.967</v>
      </c>
      <c r="F645">
        <v>2018.25</v>
      </c>
    </row>
    <row r="646" spans="1:6">
      <c r="A646" s="38" t="s">
        <v>111</v>
      </c>
      <c r="B646">
        <v>111.947</v>
      </c>
      <c r="D646" s="39" t="s">
        <v>50</v>
      </c>
      <c r="E646" s="41" t="s">
        <v>166</v>
      </c>
      <c r="F646">
        <v>2018.3330000000001</v>
      </c>
    </row>
    <row r="647" spans="1:6">
      <c r="A647" s="38" t="s">
        <v>112</v>
      </c>
      <c r="B647">
        <v>112.39700000000001</v>
      </c>
      <c r="D647" s="39" t="s">
        <v>50</v>
      </c>
      <c r="E647" s="41">
        <v>111.937</v>
      </c>
      <c r="F647">
        <v>2018.4169999999999</v>
      </c>
    </row>
    <row r="648" spans="1:6">
      <c r="A648" s="38" t="s">
        <v>113</v>
      </c>
      <c r="B648">
        <v>112.34699999999999</v>
      </c>
      <c r="D648" s="39" t="s">
        <v>50</v>
      </c>
      <c r="E648" s="41">
        <v>111.89700000000001</v>
      </c>
      <c r="F648">
        <v>2018.5</v>
      </c>
    </row>
    <row r="649" spans="1:6">
      <c r="A649" s="38" t="s">
        <v>114</v>
      </c>
      <c r="B649">
        <v>112.39700000000001</v>
      </c>
      <c r="D649" s="39" t="s">
        <v>50</v>
      </c>
      <c r="E649" s="41">
        <v>111.887</v>
      </c>
      <c r="F649">
        <v>2018.5830000000001</v>
      </c>
    </row>
    <row r="650" spans="1:6">
      <c r="A650" s="38" t="s">
        <v>115</v>
      </c>
      <c r="B650">
        <v>112.42700000000001</v>
      </c>
      <c r="D650" s="39" t="s">
        <v>50</v>
      </c>
      <c r="E650" s="41">
        <v>111.917</v>
      </c>
      <c r="F650">
        <v>2018.6669999999999</v>
      </c>
    </row>
    <row r="651" spans="1:6">
      <c r="A651" s="38" t="s">
        <v>116</v>
      </c>
      <c r="B651">
        <v>112.447</v>
      </c>
      <c r="D651" s="39" t="s">
        <v>50</v>
      </c>
      <c r="E651" s="41" t="s">
        <v>166</v>
      </c>
      <c r="F651">
        <v>2018.75</v>
      </c>
    </row>
    <row r="652" spans="1:6">
      <c r="A652" s="38" t="s">
        <v>117</v>
      </c>
      <c r="B652">
        <v>111.997</v>
      </c>
      <c r="D652" s="39" t="s">
        <v>50</v>
      </c>
      <c r="E652" s="41" t="s">
        <v>166</v>
      </c>
      <c r="F652">
        <v>2018.8330000000001</v>
      </c>
    </row>
    <row r="653" spans="1:6">
      <c r="A653" s="38" t="s">
        <v>118</v>
      </c>
      <c r="B653">
        <v>112.077</v>
      </c>
      <c r="D653" s="39" t="s">
        <v>50</v>
      </c>
      <c r="E653" s="41" t="s">
        <v>166</v>
      </c>
      <c r="F653">
        <v>2018.9169999999999</v>
      </c>
    </row>
    <row r="654" spans="1:6">
      <c r="A654" s="38" t="s">
        <v>119</v>
      </c>
      <c r="B654" t="s">
        <v>166</v>
      </c>
      <c r="D654" s="39" t="s">
        <v>50</v>
      </c>
      <c r="E654" s="41" t="s">
        <v>166</v>
      </c>
      <c r="F654">
        <v>2019</v>
      </c>
    </row>
    <row r="655" spans="1:6">
      <c r="A655" s="38" t="s">
        <v>120</v>
      </c>
      <c r="B655">
        <v>112.197</v>
      </c>
      <c r="D655" s="39" t="s">
        <v>50</v>
      </c>
      <c r="E655" s="41" t="s">
        <v>166</v>
      </c>
      <c r="F655">
        <v>2019.0833</v>
      </c>
    </row>
    <row r="656" spans="1:6">
      <c r="A656" s="38" t="s">
        <v>121</v>
      </c>
      <c r="B656" t="s">
        <v>166</v>
      </c>
      <c r="D656" s="39" t="s">
        <v>50</v>
      </c>
      <c r="E656" s="41" t="s">
        <v>166</v>
      </c>
      <c r="F656">
        <v>2019.1669999999999</v>
      </c>
    </row>
    <row r="657" spans="1:6">
      <c r="A657" s="37" t="s">
        <v>101</v>
      </c>
      <c r="D657" s="39" t="s">
        <v>50</v>
      </c>
      <c r="E657" s="41" t="s">
        <v>166</v>
      </c>
      <c r="F657">
        <v>2019.25</v>
      </c>
    </row>
    <row r="658" spans="1:6">
      <c r="A658" s="38" t="s">
        <v>110</v>
      </c>
      <c r="B658">
        <v>111.89700000000001</v>
      </c>
      <c r="D658" s="39" t="s">
        <v>50</v>
      </c>
      <c r="E658" s="41">
        <v>112.247</v>
      </c>
      <c r="F658">
        <v>2019.3330000000001</v>
      </c>
    </row>
    <row r="659" spans="1:6">
      <c r="A659" s="38" t="s">
        <v>111</v>
      </c>
      <c r="B659">
        <v>111.977</v>
      </c>
      <c r="D659" s="39" t="s">
        <v>50</v>
      </c>
      <c r="E659" s="41" t="s">
        <v>166</v>
      </c>
      <c r="F659">
        <v>2019.4169999999999</v>
      </c>
    </row>
    <row r="660" spans="1:6">
      <c r="A660" s="38" t="s">
        <v>112</v>
      </c>
      <c r="B660">
        <v>111.877</v>
      </c>
      <c r="D660" s="39" t="s">
        <v>50</v>
      </c>
      <c r="E660" s="41" t="s">
        <v>166</v>
      </c>
      <c r="F660">
        <v>2019.5</v>
      </c>
    </row>
    <row r="661" spans="1:6">
      <c r="A661" s="38" t="s">
        <v>113</v>
      </c>
      <c r="B661">
        <v>111.997</v>
      </c>
      <c r="D661" s="39" t="s">
        <v>50</v>
      </c>
      <c r="E661" s="41" t="s">
        <v>166</v>
      </c>
      <c r="F661">
        <v>2019.5830000000001</v>
      </c>
    </row>
    <row r="662" spans="1:6">
      <c r="A662" s="38" t="s">
        <v>114</v>
      </c>
      <c r="B662">
        <v>112.017</v>
      </c>
      <c r="D662" s="39" t="s">
        <v>50</v>
      </c>
      <c r="E662" s="41" t="s">
        <v>166</v>
      </c>
      <c r="F662">
        <v>2019.6669999999999</v>
      </c>
    </row>
    <row r="663" spans="1:6">
      <c r="A663" s="38" t="s">
        <v>115</v>
      </c>
      <c r="B663">
        <v>111.997</v>
      </c>
      <c r="D663" s="39" t="s">
        <v>50</v>
      </c>
      <c r="E663" s="41" t="s">
        <v>166</v>
      </c>
      <c r="F663">
        <v>2019.75</v>
      </c>
    </row>
    <row r="664" spans="1:6">
      <c r="A664" s="38" t="s">
        <v>116</v>
      </c>
      <c r="B664">
        <v>112.387</v>
      </c>
      <c r="D664" s="39" t="s">
        <v>50</v>
      </c>
      <c r="E664" s="41" t="s">
        <v>166</v>
      </c>
      <c r="F664">
        <v>2019.8330000000001</v>
      </c>
    </row>
    <row r="665" spans="1:6">
      <c r="A665" s="38" t="s">
        <v>117</v>
      </c>
      <c r="B665">
        <v>112.09699999999999</v>
      </c>
      <c r="D665" s="39" t="s">
        <v>50</v>
      </c>
      <c r="E665" s="41" t="s">
        <v>166</v>
      </c>
      <c r="F665">
        <v>2019.9169999999999</v>
      </c>
    </row>
    <row r="666" spans="1:6">
      <c r="A666" s="38" t="s">
        <v>118</v>
      </c>
      <c r="B666">
        <v>112.197</v>
      </c>
      <c r="D666" s="39" t="s">
        <v>50</v>
      </c>
      <c r="E666" s="41" t="s">
        <v>166</v>
      </c>
      <c r="F666">
        <v>2020</v>
      </c>
    </row>
    <row r="667" spans="1:6">
      <c r="A667" s="38" t="s">
        <v>119</v>
      </c>
      <c r="B667">
        <v>112.197</v>
      </c>
      <c r="D667" s="39" t="s">
        <v>53</v>
      </c>
      <c r="E667" s="41" t="s">
        <v>166</v>
      </c>
      <c r="F667" s="42">
        <v>2008.9991399999999</v>
      </c>
    </row>
    <row r="668" spans="1:6">
      <c r="A668" s="38" t="s">
        <v>120</v>
      </c>
      <c r="B668">
        <v>112.277</v>
      </c>
      <c r="D668" s="39" t="s">
        <v>53</v>
      </c>
      <c r="E668" s="41">
        <v>80.078999999999994</v>
      </c>
      <c r="F668">
        <v>2009.08251</v>
      </c>
    </row>
    <row r="669" spans="1:6">
      <c r="A669" s="38" t="s">
        <v>121</v>
      </c>
      <c r="B669">
        <v>112.137</v>
      </c>
      <c r="D669" s="39" t="s">
        <v>53</v>
      </c>
      <c r="E669" s="41">
        <v>79.849000000000004</v>
      </c>
      <c r="F669">
        <v>2009.16588</v>
      </c>
    </row>
    <row r="670" spans="1:6">
      <c r="A670" s="37" t="s">
        <v>102</v>
      </c>
      <c r="D670" s="39" t="s">
        <v>53</v>
      </c>
      <c r="E670" s="41" t="s">
        <v>166</v>
      </c>
      <c r="F670">
        <v>2009.2492500000001</v>
      </c>
    </row>
    <row r="671" spans="1:6">
      <c r="A671" s="38" t="s">
        <v>110</v>
      </c>
      <c r="B671">
        <v>111.59699999999999</v>
      </c>
      <c r="D671" s="39" t="s">
        <v>53</v>
      </c>
      <c r="E671" s="41" t="s">
        <v>166</v>
      </c>
      <c r="F671">
        <v>2009.3326199999999</v>
      </c>
    </row>
    <row r="672" spans="1:6">
      <c r="A672" s="38" t="s">
        <v>111</v>
      </c>
      <c r="B672">
        <v>111.497</v>
      </c>
      <c r="D672" s="39" t="s">
        <v>53</v>
      </c>
      <c r="E672" s="41" t="s">
        <v>166</v>
      </c>
      <c r="F672">
        <v>2009.41599</v>
      </c>
    </row>
    <row r="673" spans="1:6">
      <c r="A673" s="38" t="s">
        <v>112</v>
      </c>
      <c r="B673">
        <v>112.14700000000001</v>
      </c>
      <c r="D673" s="39" t="s">
        <v>53</v>
      </c>
      <c r="E673" s="41" t="s">
        <v>166</v>
      </c>
      <c r="F673">
        <v>2009.49936</v>
      </c>
    </row>
    <row r="674" spans="1:6">
      <c r="A674" s="38" t="s">
        <v>113</v>
      </c>
      <c r="B674">
        <v>111.697</v>
      </c>
      <c r="D674" s="39" t="s">
        <v>53</v>
      </c>
      <c r="E674" s="41" t="s">
        <v>166</v>
      </c>
      <c r="F674">
        <v>2009.5827300000001</v>
      </c>
    </row>
    <row r="675" spans="1:6">
      <c r="A675" s="38" t="s">
        <v>114</v>
      </c>
      <c r="B675">
        <v>112.20699999999999</v>
      </c>
      <c r="D675" s="39" t="s">
        <v>53</v>
      </c>
      <c r="E675" s="41" t="s">
        <v>166</v>
      </c>
      <c r="F675">
        <v>2009.6660999999999</v>
      </c>
    </row>
    <row r="676" spans="1:6">
      <c r="A676" s="38" t="s">
        <v>115</v>
      </c>
      <c r="B676">
        <v>112.34699999999999</v>
      </c>
      <c r="D676" s="39" t="s">
        <v>53</v>
      </c>
      <c r="E676" s="41" t="s">
        <v>166</v>
      </c>
      <c r="F676">
        <v>2009.74947</v>
      </c>
    </row>
    <row r="677" spans="1:6">
      <c r="A677" s="38" t="s">
        <v>116</v>
      </c>
      <c r="B677">
        <v>112.39700000000001</v>
      </c>
      <c r="D677" s="39" t="s">
        <v>53</v>
      </c>
      <c r="E677" s="41" t="s">
        <v>166</v>
      </c>
      <c r="F677">
        <v>2009.83284</v>
      </c>
    </row>
    <row r="678" spans="1:6">
      <c r="A678" s="38" t="s">
        <v>117</v>
      </c>
      <c r="B678">
        <v>111.997</v>
      </c>
      <c r="D678" s="39" t="s">
        <v>53</v>
      </c>
      <c r="E678" s="41" t="s">
        <v>166</v>
      </c>
      <c r="F678">
        <v>2009.9162100000001</v>
      </c>
    </row>
    <row r="679" spans="1:6">
      <c r="A679" s="38" t="s">
        <v>118</v>
      </c>
      <c r="B679">
        <v>112.09699999999999</v>
      </c>
      <c r="D679" s="39" t="s">
        <v>53</v>
      </c>
      <c r="E679" s="41" t="s">
        <v>166</v>
      </c>
      <c r="F679" s="42">
        <v>2009.9995799999999</v>
      </c>
    </row>
    <row r="680" spans="1:6">
      <c r="A680" s="38" t="s">
        <v>119</v>
      </c>
      <c r="B680" t="s">
        <v>166</v>
      </c>
      <c r="D680" s="39" t="s">
        <v>53</v>
      </c>
      <c r="E680" s="41" t="s">
        <v>166</v>
      </c>
      <c r="F680">
        <v>2010.08295</v>
      </c>
    </row>
    <row r="681" spans="1:6">
      <c r="A681" s="38" t="s">
        <v>120</v>
      </c>
      <c r="B681">
        <v>111.797</v>
      </c>
      <c r="D681" s="39" t="s">
        <v>53</v>
      </c>
      <c r="E681" s="41">
        <v>79.789000000000001</v>
      </c>
      <c r="F681">
        <v>2010.16632</v>
      </c>
    </row>
    <row r="682" spans="1:6">
      <c r="A682" s="38" t="s">
        <v>121</v>
      </c>
      <c r="B682">
        <v>111.59699999999999</v>
      </c>
      <c r="D682" s="39" t="s">
        <v>53</v>
      </c>
      <c r="E682" s="41" t="s">
        <v>166</v>
      </c>
      <c r="F682">
        <v>2010.2496900000001</v>
      </c>
    </row>
    <row r="683" spans="1:6">
      <c r="A683" s="37" t="s">
        <v>103</v>
      </c>
      <c r="D683" s="39" t="s">
        <v>53</v>
      </c>
      <c r="E683" s="41">
        <v>79.718999999999994</v>
      </c>
      <c r="F683">
        <v>2010.3330599999999</v>
      </c>
    </row>
    <row r="684" spans="1:6">
      <c r="A684" s="38" t="s">
        <v>110</v>
      </c>
      <c r="B684">
        <v>111.697</v>
      </c>
      <c r="D684" s="39" t="s">
        <v>53</v>
      </c>
      <c r="E684" s="41" t="s">
        <v>166</v>
      </c>
      <c r="F684">
        <v>2010.41643</v>
      </c>
    </row>
    <row r="685" spans="1:6">
      <c r="A685" s="38" t="s">
        <v>111</v>
      </c>
      <c r="B685" t="s">
        <v>166</v>
      </c>
      <c r="D685" s="39" t="s">
        <v>53</v>
      </c>
      <c r="E685" s="41" t="s">
        <v>166</v>
      </c>
      <c r="F685">
        <v>2010.4998000000001</v>
      </c>
    </row>
    <row r="686" spans="1:6">
      <c r="A686" s="38" t="s">
        <v>112</v>
      </c>
      <c r="B686">
        <v>111.977</v>
      </c>
      <c r="D686" s="39" t="s">
        <v>53</v>
      </c>
      <c r="E686" s="41" t="s">
        <v>166</v>
      </c>
      <c r="F686">
        <v>2010.5831700000001</v>
      </c>
    </row>
    <row r="687" spans="1:6">
      <c r="A687" s="38" t="s">
        <v>113</v>
      </c>
      <c r="B687">
        <v>111.947</v>
      </c>
      <c r="D687" s="39" t="s">
        <v>53</v>
      </c>
      <c r="E687" s="41" t="s">
        <v>166</v>
      </c>
      <c r="F687">
        <v>2010.6665399999999</v>
      </c>
    </row>
    <row r="688" spans="1:6">
      <c r="A688" s="38" t="s">
        <v>114</v>
      </c>
      <c r="B688">
        <v>112.197</v>
      </c>
      <c r="D688" s="39" t="s">
        <v>53</v>
      </c>
      <c r="E688" s="41" t="s">
        <v>166</v>
      </c>
      <c r="F688">
        <v>2010.74991</v>
      </c>
    </row>
    <row r="689" spans="1:6">
      <c r="A689" s="38" t="s">
        <v>115</v>
      </c>
      <c r="B689">
        <v>112.25700000000001</v>
      </c>
      <c r="D689" s="39" t="s">
        <v>53</v>
      </c>
      <c r="E689" s="41">
        <v>81.019000000000005</v>
      </c>
      <c r="F689">
        <v>2010.8332800000001</v>
      </c>
    </row>
    <row r="690" spans="1:6">
      <c r="A690" s="38" t="s">
        <v>116</v>
      </c>
      <c r="B690">
        <v>112.197</v>
      </c>
      <c r="D690" s="39" t="s">
        <v>53</v>
      </c>
      <c r="E690" s="41" t="s">
        <v>166</v>
      </c>
      <c r="F690">
        <v>2010.9166499999999</v>
      </c>
    </row>
    <row r="691" spans="1:6">
      <c r="A691" s="38" t="s">
        <v>117</v>
      </c>
      <c r="B691">
        <v>112.297</v>
      </c>
      <c r="D691" s="39" t="s">
        <v>53</v>
      </c>
      <c r="E691" s="41">
        <v>80.099000000000004</v>
      </c>
      <c r="F691">
        <v>2011</v>
      </c>
    </row>
    <row r="692" spans="1:6">
      <c r="A692" s="38" t="s">
        <v>118</v>
      </c>
      <c r="B692">
        <v>112.387</v>
      </c>
      <c r="D692" s="39" t="s">
        <v>53</v>
      </c>
      <c r="E692" s="41">
        <v>79.578999999999994</v>
      </c>
      <c r="F692">
        <v>2011.0833</v>
      </c>
    </row>
    <row r="693" spans="1:6">
      <c r="A693" s="38" t="s">
        <v>119</v>
      </c>
      <c r="B693">
        <v>112.197</v>
      </c>
      <c r="D693" s="39" t="s">
        <v>53</v>
      </c>
      <c r="E693" s="41">
        <v>79.328999999999994</v>
      </c>
      <c r="F693">
        <v>2011.1669999999999</v>
      </c>
    </row>
    <row r="694" spans="1:6">
      <c r="A694" s="38" t="s">
        <v>120</v>
      </c>
      <c r="B694">
        <v>112.31699999999999</v>
      </c>
      <c r="D694" s="39" t="s">
        <v>53</v>
      </c>
      <c r="E694" s="41">
        <v>79.019000000000005</v>
      </c>
      <c r="F694">
        <v>2011.25</v>
      </c>
    </row>
    <row r="695" spans="1:6">
      <c r="A695" s="38" t="s">
        <v>121</v>
      </c>
      <c r="B695">
        <v>112.267</v>
      </c>
      <c r="D695" s="39" t="s">
        <v>53</v>
      </c>
      <c r="E695" s="41">
        <v>78.909000000000006</v>
      </c>
      <c r="F695">
        <v>2011.3330000000001</v>
      </c>
    </row>
    <row r="696" spans="1:6">
      <c r="A696" s="37" t="s">
        <v>104</v>
      </c>
      <c r="D696" s="39" t="s">
        <v>53</v>
      </c>
      <c r="E696" s="41">
        <v>79.319000000000003</v>
      </c>
      <c r="F696">
        <v>2011.4169999999999</v>
      </c>
    </row>
    <row r="697" spans="1:6">
      <c r="A697" s="38" t="s">
        <v>110</v>
      </c>
      <c r="B697">
        <v>112.087</v>
      </c>
      <c r="D697" s="39" t="s">
        <v>53</v>
      </c>
      <c r="E697" s="41">
        <v>80.399000000000001</v>
      </c>
      <c r="F697">
        <v>2011.5</v>
      </c>
    </row>
    <row r="698" spans="1:6">
      <c r="A698" s="38" t="s">
        <v>111</v>
      </c>
      <c r="B698" t="s">
        <v>166</v>
      </c>
      <c r="D698" s="39" t="s">
        <v>53</v>
      </c>
      <c r="E698" s="41">
        <v>81.088999999999999</v>
      </c>
      <c r="F698">
        <v>2011.5830000000001</v>
      </c>
    </row>
    <row r="699" spans="1:6">
      <c r="A699" s="38" t="s">
        <v>112</v>
      </c>
      <c r="B699">
        <v>112.00700000000001</v>
      </c>
      <c r="D699" s="39" t="s">
        <v>53</v>
      </c>
      <c r="E699" s="41">
        <v>81.088999999999999</v>
      </c>
      <c r="F699">
        <v>2011.6669999999999</v>
      </c>
    </row>
    <row r="700" spans="1:6">
      <c r="A700" s="38" t="s">
        <v>113</v>
      </c>
      <c r="B700">
        <v>111.967</v>
      </c>
      <c r="D700" s="39" t="s">
        <v>53</v>
      </c>
      <c r="E700" s="41">
        <v>80.619</v>
      </c>
      <c r="F700">
        <v>2011.75</v>
      </c>
    </row>
    <row r="701" spans="1:6">
      <c r="A701" s="38" t="s">
        <v>114</v>
      </c>
      <c r="B701" t="s">
        <v>166</v>
      </c>
      <c r="D701" s="39" t="s">
        <v>53</v>
      </c>
      <c r="E701" s="41" t="s">
        <v>166</v>
      </c>
      <c r="F701">
        <v>2011.8330000000001</v>
      </c>
    </row>
    <row r="702" spans="1:6">
      <c r="A702" s="38" t="s">
        <v>115</v>
      </c>
      <c r="B702">
        <v>111.937</v>
      </c>
      <c r="D702" s="39" t="s">
        <v>53</v>
      </c>
      <c r="E702" s="41" t="s">
        <v>166</v>
      </c>
      <c r="F702">
        <v>2011.9169999999999</v>
      </c>
    </row>
    <row r="703" spans="1:6">
      <c r="A703" s="38" t="s">
        <v>116</v>
      </c>
      <c r="B703">
        <v>111.89700000000001</v>
      </c>
      <c r="D703" s="39" t="s">
        <v>53</v>
      </c>
      <c r="E703" s="41" t="s">
        <v>166</v>
      </c>
      <c r="F703">
        <v>2012</v>
      </c>
    </row>
    <row r="704" spans="1:6">
      <c r="A704" s="38" t="s">
        <v>117</v>
      </c>
      <c r="B704">
        <v>111.887</v>
      </c>
      <c r="D704" s="39" t="s">
        <v>53</v>
      </c>
      <c r="E704" s="41">
        <v>79.599000000000004</v>
      </c>
      <c r="F704">
        <v>2012.0833</v>
      </c>
    </row>
    <row r="705" spans="1:6">
      <c r="A705" s="38" t="s">
        <v>118</v>
      </c>
      <c r="B705">
        <v>111.917</v>
      </c>
      <c r="D705" s="39" t="s">
        <v>53</v>
      </c>
      <c r="E705" s="41" t="s">
        <v>166</v>
      </c>
      <c r="F705">
        <v>2012.1669999999999</v>
      </c>
    </row>
    <row r="706" spans="1:6">
      <c r="A706" s="38" t="s">
        <v>119</v>
      </c>
      <c r="B706" t="s">
        <v>166</v>
      </c>
      <c r="D706" s="39" t="s">
        <v>53</v>
      </c>
      <c r="E706" s="41" t="s">
        <v>166</v>
      </c>
      <c r="F706">
        <v>2012.25</v>
      </c>
    </row>
    <row r="707" spans="1:6">
      <c r="A707" s="38" t="s">
        <v>120</v>
      </c>
      <c r="B707" t="s">
        <v>166</v>
      </c>
      <c r="D707" s="39" t="s">
        <v>53</v>
      </c>
      <c r="E707" s="41">
        <v>78.888999999999996</v>
      </c>
      <c r="F707">
        <v>2012.3330000000001</v>
      </c>
    </row>
    <row r="708" spans="1:6">
      <c r="A708" s="38" t="s">
        <v>121</v>
      </c>
      <c r="B708" t="s">
        <v>166</v>
      </c>
      <c r="D708" s="39" t="s">
        <v>53</v>
      </c>
      <c r="E708" s="41" t="s">
        <v>166</v>
      </c>
      <c r="F708">
        <v>2012.4169999999999</v>
      </c>
    </row>
    <row r="709" spans="1:6">
      <c r="A709" s="37" t="s">
        <v>105</v>
      </c>
      <c r="D709" s="39" t="s">
        <v>53</v>
      </c>
      <c r="E709" s="41" t="s">
        <v>166</v>
      </c>
      <c r="F709">
        <v>2012.5</v>
      </c>
    </row>
    <row r="710" spans="1:6">
      <c r="A710" s="38" t="s">
        <v>110</v>
      </c>
      <c r="B710" t="s">
        <v>166</v>
      </c>
      <c r="D710" s="39" t="s">
        <v>53</v>
      </c>
      <c r="E710" s="41" t="s">
        <v>166</v>
      </c>
      <c r="F710">
        <v>2012.5830000000001</v>
      </c>
    </row>
    <row r="711" spans="1:6">
      <c r="A711" s="38" t="s">
        <v>111</v>
      </c>
      <c r="B711" t="s">
        <v>166</v>
      </c>
      <c r="D711" s="39" t="s">
        <v>53</v>
      </c>
      <c r="E711" s="41">
        <v>80.888999999999996</v>
      </c>
      <c r="F711">
        <v>2012.6669999999999</v>
      </c>
    </row>
    <row r="712" spans="1:6">
      <c r="A712" s="38" t="s">
        <v>112</v>
      </c>
      <c r="B712" t="s">
        <v>166</v>
      </c>
      <c r="D712" s="39" t="s">
        <v>53</v>
      </c>
      <c r="E712" s="41" t="s">
        <v>166</v>
      </c>
      <c r="F712">
        <v>2012.75</v>
      </c>
    </row>
    <row r="713" spans="1:6">
      <c r="A713" s="38" t="s">
        <v>113</v>
      </c>
      <c r="B713" t="s">
        <v>166</v>
      </c>
      <c r="D713" s="39" t="s">
        <v>53</v>
      </c>
      <c r="E713" s="41" t="s">
        <v>166</v>
      </c>
      <c r="F713">
        <v>2012.8330000000001</v>
      </c>
    </row>
    <row r="714" spans="1:6">
      <c r="A714" s="38" t="s">
        <v>114</v>
      </c>
      <c r="B714">
        <v>112.247</v>
      </c>
      <c r="D714" s="39" t="s">
        <v>53</v>
      </c>
      <c r="E714" s="41" t="s">
        <v>166</v>
      </c>
      <c r="F714">
        <v>2012.9169999999999</v>
      </c>
    </row>
    <row r="715" spans="1:6">
      <c r="A715" s="38" t="s">
        <v>115</v>
      </c>
      <c r="B715" t="s">
        <v>166</v>
      </c>
      <c r="D715" s="39" t="s">
        <v>53</v>
      </c>
      <c r="E715" s="41" t="s">
        <v>166</v>
      </c>
      <c r="F715">
        <v>2013</v>
      </c>
    </row>
    <row r="716" spans="1:6">
      <c r="A716" s="38" t="s">
        <v>116</v>
      </c>
      <c r="B716" t="s">
        <v>166</v>
      </c>
      <c r="D716" s="39" t="s">
        <v>53</v>
      </c>
      <c r="E716" s="41" t="s">
        <v>166</v>
      </c>
      <c r="F716">
        <v>2013.0833</v>
      </c>
    </row>
    <row r="717" spans="1:6">
      <c r="A717" s="38" t="s">
        <v>117</v>
      </c>
      <c r="B717" t="s">
        <v>166</v>
      </c>
      <c r="D717" s="39" t="s">
        <v>53</v>
      </c>
      <c r="E717" s="41" t="s">
        <v>166</v>
      </c>
      <c r="F717">
        <v>2013.1669999999999</v>
      </c>
    </row>
    <row r="718" spans="1:6">
      <c r="A718" s="38" t="s">
        <v>118</v>
      </c>
      <c r="B718" t="s">
        <v>166</v>
      </c>
      <c r="D718" s="39" t="s">
        <v>53</v>
      </c>
      <c r="E718" s="41" t="s">
        <v>166</v>
      </c>
      <c r="F718">
        <v>2013.25</v>
      </c>
    </row>
    <row r="719" spans="1:6">
      <c r="A719" s="38" t="s">
        <v>119</v>
      </c>
      <c r="B719" t="s">
        <v>166</v>
      </c>
      <c r="D719" s="39" t="s">
        <v>53</v>
      </c>
      <c r="E719" s="41" t="s">
        <v>166</v>
      </c>
      <c r="F719">
        <v>2013.3330000000001</v>
      </c>
    </row>
    <row r="720" spans="1:6">
      <c r="A720" s="38" t="s">
        <v>120</v>
      </c>
      <c r="B720" t="s">
        <v>166</v>
      </c>
      <c r="D720" s="39" t="s">
        <v>53</v>
      </c>
      <c r="E720" s="41" t="s">
        <v>166</v>
      </c>
      <c r="F720">
        <v>2013.4169999999999</v>
      </c>
    </row>
    <row r="721" spans="1:6">
      <c r="A721" s="38" t="s">
        <v>121</v>
      </c>
      <c r="B721" t="s">
        <v>166</v>
      </c>
      <c r="D721" s="39" t="s">
        <v>53</v>
      </c>
      <c r="E721" s="41" t="s">
        <v>166</v>
      </c>
      <c r="F721">
        <v>2013.5</v>
      </c>
    </row>
    <row r="722" spans="1:6">
      <c r="A722" s="24" t="s">
        <v>53</v>
      </c>
      <c r="D722" s="39" t="s">
        <v>53</v>
      </c>
      <c r="E722" s="41">
        <v>81.138999999999996</v>
      </c>
      <c r="F722">
        <v>2013.5830000000001</v>
      </c>
    </row>
    <row r="723" spans="1:6">
      <c r="A723" s="37" t="s">
        <v>95</v>
      </c>
      <c r="D723" s="39" t="s">
        <v>53</v>
      </c>
      <c r="E723" s="41" t="s">
        <v>166</v>
      </c>
      <c r="F723">
        <v>2013.6669999999999</v>
      </c>
    </row>
    <row r="724" spans="1:6">
      <c r="A724" s="38" t="s">
        <v>110</v>
      </c>
      <c r="B724" t="s">
        <v>166</v>
      </c>
      <c r="D724" s="39" t="s">
        <v>53</v>
      </c>
      <c r="E724" s="41" t="s">
        <v>166</v>
      </c>
      <c r="F724">
        <v>2013.75</v>
      </c>
    </row>
    <row r="725" spans="1:6">
      <c r="A725" s="38" t="s">
        <v>111</v>
      </c>
      <c r="B725">
        <v>80.078999999999994</v>
      </c>
      <c r="D725" s="39" t="s">
        <v>53</v>
      </c>
      <c r="E725" s="41">
        <v>80.698999999999998</v>
      </c>
      <c r="F725">
        <v>2013.8330000000001</v>
      </c>
    </row>
    <row r="726" spans="1:6">
      <c r="A726" s="38" t="s">
        <v>112</v>
      </c>
      <c r="B726">
        <v>79.849000000000004</v>
      </c>
      <c r="D726" s="39" t="s">
        <v>53</v>
      </c>
      <c r="E726" s="41" t="s">
        <v>166</v>
      </c>
      <c r="F726">
        <v>2013.9169999999999</v>
      </c>
    </row>
    <row r="727" spans="1:6">
      <c r="A727" s="38" t="s">
        <v>113</v>
      </c>
      <c r="B727" t="s">
        <v>166</v>
      </c>
      <c r="D727" s="39" t="s">
        <v>53</v>
      </c>
      <c r="E727" s="41" t="s">
        <v>166</v>
      </c>
      <c r="F727">
        <v>2014</v>
      </c>
    </row>
    <row r="728" spans="1:6">
      <c r="A728" s="38" t="s">
        <v>114</v>
      </c>
      <c r="B728" t="s">
        <v>166</v>
      </c>
      <c r="D728" s="39" t="s">
        <v>53</v>
      </c>
      <c r="E728" s="41">
        <v>79.599000000000004</v>
      </c>
      <c r="F728">
        <v>2014.0833</v>
      </c>
    </row>
    <row r="729" spans="1:6">
      <c r="A729" s="38" t="s">
        <v>115</v>
      </c>
      <c r="B729" t="s">
        <v>166</v>
      </c>
      <c r="D729" s="39" t="s">
        <v>53</v>
      </c>
      <c r="E729" s="41" t="s">
        <v>166</v>
      </c>
      <c r="F729">
        <v>2014.1669999999999</v>
      </c>
    </row>
    <row r="730" spans="1:6">
      <c r="A730" s="38" t="s">
        <v>116</v>
      </c>
      <c r="B730" t="s">
        <v>166</v>
      </c>
      <c r="D730" s="39" t="s">
        <v>53</v>
      </c>
      <c r="E730" s="41">
        <v>79.099000000000004</v>
      </c>
      <c r="F730">
        <v>2014.25</v>
      </c>
    </row>
    <row r="731" spans="1:6">
      <c r="A731" s="38" t="s">
        <v>117</v>
      </c>
      <c r="B731" t="s">
        <v>166</v>
      </c>
      <c r="D731" s="39" t="s">
        <v>53</v>
      </c>
      <c r="E731" s="41" t="s">
        <v>166</v>
      </c>
      <c r="F731">
        <v>2014.3330000000001</v>
      </c>
    </row>
    <row r="732" spans="1:6">
      <c r="A732" s="38" t="s">
        <v>118</v>
      </c>
      <c r="B732" t="s">
        <v>166</v>
      </c>
      <c r="D732" s="39" t="s">
        <v>53</v>
      </c>
      <c r="E732" s="41" t="s">
        <v>166</v>
      </c>
      <c r="F732">
        <v>2014.4169999999999</v>
      </c>
    </row>
    <row r="733" spans="1:6">
      <c r="A733" s="38" t="s">
        <v>119</v>
      </c>
      <c r="B733" t="s">
        <v>166</v>
      </c>
      <c r="D733" s="39" t="s">
        <v>53</v>
      </c>
      <c r="E733" s="41" t="s">
        <v>166</v>
      </c>
      <c r="F733">
        <v>2014.5</v>
      </c>
    </row>
    <row r="734" spans="1:6">
      <c r="A734" s="38" t="s">
        <v>120</v>
      </c>
      <c r="B734" t="s">
        <v>166</v>
      </c>
      <c r="D734" s="39" t="s">
        <v>53</v>
      </c>
      <c r="E734" s="41">
        <v>81.179000000000002</v>
      </c>
      <c r="F734">
        <v>2014.5830000000001</v>
      </c>
    </row>
    <row r="735" spans="1:6">
      <c r="A735" s="38" t="s">
        <v>121</v>
      </c>
      <c r="B735" t="s">
        <v>166</v>
      </c>
      <c r="D735" s="39" t="s">
        <v>53</v>
      </c>
      <c r="E735" s="41" t="s">
        <v>166</v>
      </c>
      <c r="F735">
        <v>2014.6669999999999</v>
      </c>
    </row>
    <row r="736" spans="1:6">
      <c r="A736" s="37" t="s">
        <v>96</v>
      </c>
      <c r="D736" s="39" t="s">
        <v>53</v>
      </c>
      <c r="E736" s="41">
        <v>80.748999999999995</v>
      </c>
      <c r="F736">
        <v>2014.75</v>
      </c>
    </row>
    <row r="737" spans="1:6">
      <c r="A737" s="38" t="s">
        <v>110</v>
      </c>
      <c r="B737" t="s">
        <v>166</v>
      </c>
      <c r="D737" s="39" t="s">
        <v>53</v>
      </c>
      <c r="E737" s="41" t="s">
        <v>166</v>
      </c>
      <c r="F737">
        <v>2014.8330000000001</v>
      </c>
    </row>
    <row r="738" spans="1:6">
      <c r="A738" s="38" t="s">
        <v>111</v>
      </c>
      <c r="B738" t="s">
        <v>166</v>
      </c>
      <c r="D738" s="39" t="s">
        <v>53</v>
      </c>
      <c r="E738" s="41" t="s">
        <v>166</v>
      </c>
      <c r="F738">
        <v>2014.9169999999999</v>
      </c>
    </row>
    <row r="739" spans="1:6">
      <c r="A739" s="38" t="s">
        <v>112</v>
      </c>
      <c r="B739">
        <v>79.789000000000001</v>
      </c>
      <c r="D739" s="39" t="s">
        <v>53</v>
      </c>
      <c r="E739" s="41" t="s">
        <v>166</v>
      </c>
      <c r="F739">
        <v>2015</v>
      </c>
    </row>
    <row r="740" spans="1:6">
      <c r="A740" s="38" t="s">
        <v>113</v>
      </c>
      <c r="B740" t="s">
        <v>166</v>
      </c>
      <c r="D740" s="39" t="s">
        <v>53</v>
      </c>
      <c r="E740" s="41">
        <v>79.588999999999999</v>
      </c>
      <c r="F740">
        <v>2015.0833</v>
      </c>
    </row>
    <row r="741" spans="1:6">
      <c r="A741" s="38" t="s">
        <v>114</v>
      </c>
      <c r="B741">
        <v>79.718999999999994</v>
      </c>
      <c r="D741" s="39" t="s">
        <v>53</v>
      </c>
      <c r="E741" s="41" t="s">
        <v>166</v>
      </c>
      <c r="F741">
        <v>2015.1669999999999</v>
      </c>
    </row>
    <row r="742" spans="1:6">
      <c r="A742" s="38" t="s">
        <v>115</v>
      </c>
      <c r="B742" t="s">
        <v>166</v>
      </c>
      <c r="D742" s="39" t="s">
        <v>53</v>
      </c>
      <c r="E742" s="41" t="s">
        <v>166</v>
      </c>
      <c r="F742">
        <v>2015.25</v>
      </c>
    </row>
    <row r="743" spans="1:6">
      <c r="A743" s="38" t="s">
        <v>116</v>
      </c>
      <c r="B743" t="s">
        <v>166</v>
      </c>
      <c r="D743" s="39" t="s">
        <v>53</v>
      </c>
      <c r="E743" s="41">
        <v>78.899000000000001</v>
      </c>
      <c r="F743">
        <v>2015.3330000000001</v>
      </c>
    </row>
    <row r="744" spans="1:6">
      <c r="A744" s="38" t="s">
        <v>117</v>
      </c>
      <c r="B744" t="s">
        <v>166</v>
      </c>
      <c r="D744" s="39" t="s">
        <v>53</v>
      </c>
      <c r="E744" s="41" t="s">
        <v>166</v>
      </c>
      <c r="F744">
        <v>2015.4169999999999</v>
      </c>
    </row>
    <row r="745" spans="1:6">
      <c r="A745" s="38" t="s">
        <v>118</v>
      </c>
      <c r="B745" t="s">
        <v>166</v>
      </c>
      <c r="D745" s="39" t="s">
        <v>53</v>
      </c>
      <c r="E745" s="41">
        <v>80.198999999999998</v>
      </c>
      <c r="F745">
        <v>2015.5</v>
      </c>
    </row>
    <row r="746" spans="1:6">
      <c r="A746" s="38" t="s">
        <v>119</v>
      </c>
      <c r="B746" t="s">
        <v>166</v>
      </c>
      <c r="D746" s="39" t="s">
        <v>53</v>
      </c>
      <c r="E746" s="41" t="s">
        <v>166</v>
      </c>
      <c r="F746">
        <v>2015.5830000000001</v>
      </c>
    </row>
    <row r="747" spans="1:6">
      <c r="A747" s="38" t="s">
        <v>120</v>
      </c>
      <c r="B747">
        <v>81.019000000000005</v>
      </c>
      <c r="D747" s="39" t="s">
        <v>53</v>
      </c>
      <c r="E747" s="41" t="s">
        <v>166</v>
      </c>
      <c r="F747">
        <v>2015.6669999999999</v>
      </c>
    </row>
    <row r="748" spans="1:6">
      <c r="A748" s="38" t="s">
        <v>121</v>
      </c>
      <c r="B748" t="s">
        <v>166</v>
      </c>
      <c r="D748" s="39" t="s">
        <v>53</v>
      </c>
      <c r="E748" s="41" t="s">
        <v>166</v>
      </c>
      <c r="F748">
        <v>2015.75</v>
      </c>
    </row>
    <row r="749" spans="1:6">
      <c r="A749" s="37" t="s">
        <v>97</v>
      </c>
      <c r="D749" s="39" t="s">
        <v>53</v>
      </c>
      <c r="E749" s="41">
        <v>79.998999999999995</v>
      </c>
      <c r="F749">
        <v>2015.8330000000001</v>
      </c>
    </row>
    <row r="750" spans="1:6">
      <c r="A750" s="38" t="s">
        <v>110</v>
      </c>
      <c r="B750">
        <v>80.099000000000004</v>
      </c>
      <c r="D750" s="39" t="s">
        <v>53</v>
      </c>
      <c r="E750" s="41" t="s">
        <v>166</v>
      </c>
      <c r="F750">
        <v>2015.9169999999999</v>
      </c>
    </row>
    <row r="751" spans="1:6">
      <c r="A751" s="38" t="s">
        <v>111</v>
      </c>
      <c r="B751">
        <v>79.578999999999994</v>
      </c>
      <c r="D751" s="39" t="s">
        <v>53</v>
      </c>
      <c r="E751" s="41">
        <v>80.108999999999995</v>
      </c>
      <c r="F751">
        <v>2016</v>
      </c>
    </row>
    <row r="752" spans="1:6">
      <c r="A752" s="38" t="s">
        <v>112</v>
      </c>
      <c r="B752">
        <v>79.328999999999994</v>
      </c>
      <c r="D752" s="39" t="s">
        <v>53</v>
      </c>
      <c r="E752" s="41">
        <v>79.619</v>
      </c>
      <c r="F752">
        <v>2016.0833</v>
      </c>
    </row>
    <row r="753" spans="1:6">
      <c r="A753" s="38" t="s">
        <v>113</v>
      </c>
      <c r="B753">
        <v>79.019000000000005</v>
      </c>
      <c r="D753" s="39" t="s">
        <v>53</v>
      </c>
      <c r="E753" s="41">
        <v>79.388999999999996</v>
      </c>
      <c r="F753">
        <v>2016.1669999999999</v>
      </c>
    </row>
    <row r="754" spans="1:6">
      <c r="A754" s="38" t="s">
        <v>114</v>
      </c>
      <c r="B754">
        <v>78.909000000000006</v>
      </c>
      <c r="D754" s="39" t="s">
        <v>53</v>
      </c>
      <c r="E754" s="41" t="s">
        <v>166</v>
      </c>
      <c r="F754">
        <v>2016.25</v>
      </c>
    </row>
    <row r="755" spans="1:6">
      <c r="A755" s="38" t="s">
        <v>115</v>
      </c>
      <c r="B755">
        <v>79.319000000000003</v>
      </c>
      <c r="D755" s="39" t="s">
        <v>53</v>
      </c>
      <c r="E755" s="41">
        <v>78.278999999999996</v>
      </c>
      <c r="F755">
        <v>2016.3330000000001</v>
      </c>
    </row>
    <row r="756" spans="1:6">
      <c r="A756" s="38" t="s">
        <v>116</v>
      </c>
      <c r="B756">
        <v>80.399000000000001</v>
      </c>
      <c r="D756" s="39" t="s">
        <v>53</v>
      </c>
      <c r="E756" s="41">
        <v>78.519000000000005</v>
      </c>
      <c r="F756">
        <v>2016.4169999999999</v>
      </c>
    </row>
    <row r="757" spans="1:6">
      <c r="A757" s="38" t="s">
        <v>117</v>
      </c>
      <c r="B757">
        <v>81.088999999999999</v>
      </c>
      <c r="D757" s="39" t="s">
        <v>53</v>
      </c>
      <c r="E757" s="41">
        <v>79.399000000000001</v>
      </c>
      <c r="F757">
        <v>2016.5</v>
      </c>
    </row>
    <row r="758" spans="1:6">
      <c r="A758" s="38" t="s">
        <v>118</v>
      </c>
      <c r="B758">
        <v>81.088999999999999</v>
      </c>
      <c r="D758" s="39" t="s">
        <v>53</v>
      </c>
      <c r="E758" s="41">
        <v>80.138999999999996</v>
      </c>
      <c r="F758">
        <v>2016.5830000000001</v>
      </c>
    </row>
    <row r="759" spans="1:6">
      <c r="A759" s="38" t="s">
        <v>119</v>
      </c>
      <c r="B759">
        <v>80.619</v>
      </c>
      <c r="D759" s="39" t="s">
        <v>53</v>
      </c>
      <c r="E759" s="41">
        <v>80.948999999999998</v>
      </c>
      <c r="F759">
        <v>2016.6669999999999</v>
      </c>
    </row>
    <row r="760" spans="1:6">
      <c r="A760" s="38" t="s">
        <v>120</v>
      </c>
      <c r="B760" t="s">
        <v>166</v>
      </c>
      <c r="D760" s="39" t="s">
        <v>53</v>
      </c>
      <c r="E760" s="41">
        <v>80.638999999999996</v>
      </c>
      <c r="F760">
        <v>2016.75</v>
      </c>
    </row>
    <row r="761" spans="1:6">
      <c r="A761" s="38" t="s">
        <v>121</v>
      </c>
      <c r="B761" t="s">
        <v>166</v>
      </c>
      <c r="D761" s="39" t="s">
        <v>53</v>
      </c>
      <c r="E761" s="41">
        <v>80.099000000000004</v>
      </c>
      <c r="F761">
        <v>2016.8330000000001</v>
      </c>
    </row>
    <row r="762" spans="1:6">
      <c r="A762" s="37" t="s">
        <v>98</v>
      </c>
      <c r="D762" s="39" t="s">
        <v>53</v>
      </c>
      <c r="E762" s="41">
        <v>79.659000000000006</v>
      </c>
      <c r="F762">
        <v>2016.9169999999999</v>
      </c>
    </row>
    <row r="763" spans="1:6">
      <c r="A763" s="38" t="s">
        <v>110</v>
      </c>
      <c r="B763" t="s">
        <v>166</v>
      </c>
      <c r="D763" s="39" t="s">
        <v>53</v>
      </c>
      <c r="E763" s="41">
        <v>79.159000000000006</v>
      </c>
      <c r="F763">
        <v>2017</v>
      </c>
    </row>
    <row r="764" spans="1:6">
      <c r="A764" s="38" t="s">
        <v>111</v>
      </c>
      <c r="B764">
        <v>79.599000000000004</v>
      </c>
      <c r="D764" s="39" t="s">
        <v>53</v>
      </c>
      <c r="E764" s="41">
        <v>78.899000000000001</v>
      </c>
      <c r="F764">
        <v>2017.0833</v>
      </c>
    </row>
    <row r="765" spans="1:6">
      <c r="A765" s="38" t="s">
        <v>112</v>
      </c>
      <c r="B765" t="s">
        <v>166</v>
      </c>
      <c r="D765" s="39" t="s">
        <v>53</v>
      </c>
      <c r="E765" s="41">
        <v>78.569000000000003</v>
      </c>
      <c r="F765">
        <v>2017.1669999999999</v>
      </c>
    </row>
    <row r="766" spans="1:6">
      <c r="A766" s="38" t="s">
        <v>113</v>
      </c>
      <c r="B766" t="s">
        <v>166</v>
      </c>
      <c r="D766" s="39" t="s">
        <v>53</v>
      </c>
      <c r="E766" s="41">
        <v>78.349000000000004</v>
      </c>
      <c r="F766">
        <v>2017.25</v>
      </c>
    </row>
    <row r="767" spans="1:6">
      <c r="A767" s="38" t="s">
        <v>114</v>
      </c>
      <c r="B767">
        <v>78.888999999999996</v>
      </c>
      <c r="D767" s="39" t="s">
        <v>53</v>
      </c>
      <c r="E767" s="41">
        <v>78.379000000000005</v>
      </c>
      <c r="F767">
        <v>2017.3330000000001</v>
      </c>
    </row>
    <row r="768" spans="1:6">
      <c r="A768" s="38" t="s">
        <v>115</v>
      </c>
      <c r="B768" t="s">
        <v>166</v>
      </c>
      <c r="D768" s="39" t="s">
        <v>53</v>
      </c>
      <c r="E768" s="41">
        <v>79.379000000000005</v>
      </c>
      <c r="F768">
        <v>2017.4169999999999</v>
      </c>
    </row>
    <row r="769" spans="1:6">
      <c r="A769" s="38" t="s">
        <v>116</v>
      </c>
      <c r="B769" t="s">
        <v>166</v>
      </c>
      <c r="D769" s="39" t="s">
        <v>53</v>
      </c>
      <c r="E769" s="41">
        <v>80.099000000000004</v>
      </c>
      <c r="F769">
        <v>2017.5</v>
      </c>
    </row>
    <row r="770" spans="1:6">
      <c r="A770" s="38" t="s">
        <v>117</v>
      </c>
      <c r="B770" t="s">
        <v>166</v>
      </c>
      <c r="D770" s="39" t="s">
        <v>53</v>
      </c>
      <c r="E770" s="41">
        <v>80.938999999999993</v>
      </c>
      <c r="F770">
        <v>2017.5830000000001</v>
      </c>
    </row>
    <row r="771" spans="1:6">
      <c r="A771" s="38" t="s">
        <v>118</v>
      </c>
      <c r="B771">
        <v>80.888999999999996</v>
      </c>
      <c r="D771" s="39" t="s">
        <v>53</v>
      </c>
      <c r="E771" s="41">
        <v>81.308999999999997</v>
      </c>
      <c r="F771">
        <v>2017.6669999999999</v>
      </c>
    </row>
    <row r="772" spans="1:6">
      <c r="A772" s="38" t="s">
        <v>119</v>
      </c>
      <c r="B772" t="s">
        <v>166</v>
      </c>
      <c r="D772" s="39" t="s">
        <v>53</v>
      </c>
      <c r="E772" s="41">
        <v>80.849000000000004</v>
      </c>
      <c r="F772">
        <v>2017.75</v>
      </c>
    </row>
    <row r="773" spans="1:6">
      <c r="A773" s="38" t="s">
        <v>120</v>
      </c>
      <c r="B773" t="s">
        <v>166</v>
      </c>
      <c r="D773" s="39" t="s">
        <v>53</v>
      </c>
      <c r="E773" s="41">
        <v>80.498999999999995</v>
      </c>
      <c r="F773">
        <v>2017.8330000000001</v>
      </c>
    </row>
    <row r="774" spans="1:6">
      <c r="A774" s="38" t="s">
        <v>121</v>
      </c>
      <c r="B774" t="s">
        <v>166</v>
      </c>
      <c r="D774" s="39" t="s">
        <v>53</v>
      </c>
      <c r="E774" s="41">
        <v>79.649000000000001</v>
      </c>
      <c r="F774">
        <v>2017.9169999999999</v>
      </c>
    </row>
    <row r="775" spans="1:6">
      <c r="A775" s="37" t="s">
        <v>99</v>
      </c>
      <c r="D775" s="39" t="s">
        <v>53</v>
      </c>
      <c r="E775" s="41">
        <v>79.198999999999998</v>
      </c>
      <c r="F775">
        <v>2018</v>
      </c>
    </row>
    <row r="776" spans="1:6">
      <c r="A776" s="38" t="s">
        <v>110</v>
      </c>
      <c r="B776" t="s">
        <v>166</v>
      </c>
      <c r="D776" s="39" t="s">
        <v>53</v>
      </c>
      <c r="E776" s="41">
        <v>78.899000000000001</v>
      </c>
      <c r="F776">
        <v>2018.0833</v>
      </c>
    </row>
    <row r="777" spans="1:6">
      <c r="A777" s="38" t="s">
        <v>111</v>
      </c>
      <c r="B777" t="s">
        <v>166</v>
      </c>
      <c r="D777" s="39" t="s">
        <v>53</v>
      </c>
      <c r="E777" s="41">
        <v>78.509</v>
      </c>
      <c r="F777">
        <v>2018.1669999999999</v>
      </c>
    </row>
    <row r="778" spans="1:6">
      <c r="A778" s="38" t="s">
        <v>112</v>
      </c>
      <c r="B778" t="s">
        <v>166</v>
      </c>
      <c r="D778" s="39" t="s">
        <v>53</v>
      </c>
      <c r="E778" s="41">
        <v>78.459000000000003</v>
      </c>
      <c r="F778">
        <v>2018.25</v>
      </c>
    </row>
    <row r="779" spans="1:6">
      <c r="A779" s="38" t="s">
        <v>113</v>
      </c>
      <c r="B779" t="s">
        <v>166</v>
      </c>
      <c r="D779" s="39" t="s">
        <v>53</v>
      </c>
      <c r="E779" s="41">
        <v>78.409000000000006</v>
      </c>
      <c r="F779">
        <v>2018.3330000000001</v>
      </c>
    </row>
    <row r="780" spans="1:6">
      <c r="A780" s="38" t="s">
        <v>114</v>
      </c>
      <c r="B780" t="s">
        <v>166</v>
      </c>
      <c r="D780" s="39" t="s">
        <v>53</v>
      </c>
      <c r="E780" s="41">
        <v>78.998999999999995</v>
      </c>
      <c r="F780">
        <v>2018.4169999999999</v>
      </c>
    </row>
    <row r="781" spans="1:6">
      <c r="A781" s="38" t="s">
        <v>115</v>
      </c>
      <c r="B781" t="s">
        <v>166</v>
      </c>
      <c r="D781" s="39" t="s">
        <v>53</v>
      </c>
      <c r="E781" s="41">
        <v>78.188999999999993</v>
      </c>
      <c r="F781">
        <v>2018.5</v>
      </c>
    </row>
    <row r="782" spans="1:6">
      <c r="A782" s="38" t="s">
        <v>116</v>
      </c>
      <c r="B782" t="s">
        <v>166</v>
      </c>
      <c r="D782" s="39" t="s">
        <v>53</v>
      </c>
      <c r="E782" s="41">
        <v>81.049000000000007</v>
      </c>
      <c r="F782">
        <v>2018.5830000000001</v>
      </c>
    </row>
    <row r="783" spans="1:6">
      <c r="A783" s="38" t="s">
        <v>117</v>
      </c>
      <c r="B783">
        <v>81.138999999999996</v>
      </c>
      <c r="D783" s="39" t="s">
        <v>53</v>
      </c>
      <c r="E783" s="41">
        <v>81.558999999999997</v>
      </c>
      <c r="F783">
        <v>2018.6669999999999</v>
      </c>
    </row>
    <row r="784" spans="1:6">
      <c r="A784" s="38" t="s">
        <v>118</v>
      </c>
      <c r="B784" t="s">
        <v>166</v>
      </c>
      <c r="D784" s="39" t="s">
        <v>53</v>
      </c>
      <c r="E784" s="41">
        <v>80.843999999999994</v>
      </c>
      <c r="F784">
        <v>2018.75</v>
      </c>
    </row>
    <row r="785" spans="1:6">
      <c r="A785" s="38" t="s">
        <v>119</v>
      </c>
      <c r="B785" t="s">
        <v>166</v>
      </c>
      <c r="D785" s="39" t="s">
        <v>53</v>
      </c>
      <c r="E785" s="41">
        <v>80.269000000000005</v>
      </c>
      <c r="F785">
        <v>2018.8330000000001</v>
      </c>
    </row>
    <row r="786" spans="1:6">
      <c r="A786" s="38" t="s">
        <v>120</v>
      </c>
      <c r="B786">
        <v>80.698999999999998</v>
      </c>
      <c r="D786" s="39" t="s">
        <v>53</v>
      </c>
      <c r="E786" s="41">
        <v>79.778999999999996</v>
      </c>
      <c r="F786">
        <v>2018.9169999999999</v>
      </c>
    </row>
    <row r="787" spans="1:6">
      <c r="A787" s="38" t="s">
        <v>121</v>
      </c>
      <c r="B787" t="s">
        <v>166</v>
      </c>
      <c r="D787" s="39" t="s">
        <v>53</v>
      </c>
      <c r="E787" s="41">
        <v>79.308999999999997</v>
      </c>
      <c r="F787">
        <v>2019</v>
      </c>
    </row>
    <row r="788" spans="1:6">
      <c r="A788" s="37" t="s">
        <v>100</v>
      </c>
      <c r="D788" s="39" t="s">
        <v>53</v>
      </c>
      <c r="E788" s="41">
        <v>78.918999999999997</v>
      </c>
      <c r="F788">
        <v>2019.0833</v>
      </c>
    </row>
    <row r="789" spans="1:6">
      <c r="A789" s="38" t="s">
        <v>110</v>
      </c>
      <c r="B789" t="s">
        <v>166</v>
      </c>
      <c r="D789" s="39" t="s">
        <v>53</v>
      </c>
      <c r="E789" s="41">
        <v>78.649000000000001</v>
      </c>
      <c r="F789">
        <v>2019.1669999999999</v>
      </c>
    </row>
    <row r="790" spans="1:6">
      <c r="A790" s="38" t="s">
        <v>111</v>
      </c>
      <c r="B790">
        <v>79.599000000000004</v>
      </c>
      <c r="D790" s="39" t="s">
        <v>53</v>
      </c>
      <c r="E790" s="41">
        <v>78.418999999999997</v>
      </c>
      <c r="F790">
        <v>2019.25</v>
      </c>
    </row>
    <row r="791" spans="1:6">
      <c r="A791" s="38" t="s">
        <v>112</v>
      </c>
      <c r="B791" t="s">
        <v>166</v>
      </c>
      <c r="D791" s="39" t="s">
        <v>53</v>
      </c>
      <c r="E791" s="41">
        <v>78.209000000000003</v>
      </c>
      <c r="F791">
        <v>2019.3330000000001</v>
      </c>
    </row>
    <row r="792" spans="1:6">
      <c r="A792" s="38" t="s">
        <v>113</v>
      </c>
      <c r="B792">
        <v>79.099000000000004</v>
      </c>
      <c r="D792" s="39" t="s">
        <v>53</v>
      </c>
      <c r="E792" s="41">
        <v>78.438999999999993</v>
      </c>
      <c r="F792">
        <v>2019.4169999999999</v>
      </c>
    </row>
    <row r="793" spans="1:6">
      <c r="A793" s="38" t="s">
        <v>114</v>
      </c>
      <c r="B793" t="s">
        <v>166</v>
      </c>
      <c r="D793" s="39" t="s">
        <v>53</v>
      </c>
      <c r="E793" s="41">
        <v>78.849000000000004</v>
      </c>
      <c r="F793">
        <v>2019.5</v>
      </c>
    </row>
    <row r="794" spans="1:6">
      <c r="A794" s="38" t="s">
        <v>115</v>
      </c>
      <c r="B794" t="s">
        <v>166</v>
      </c>
      <c r="D794" s="39" t="s">
        <v>53</v>
      </c>
      <c r="E794" s="41">
        <v>79.519000000000005</v>
      </c>
      <c r="F794">
        <v>2019.5830000000001</v>
      </c>
    </row>
    <row r="795" spans="1:6">
      <c r="A795" s="38" t="s">
        <v>116</v>
      </c>
      <c r="B795" t="s">
        <v>166</v>
      </c>
      <c r="D795" s="39" t="s">
        <v>53</v>
      </c>
      <c r="E795" s="41">
        <v>80.399000000000001</v>
      </c>
      <c r="F795">
        <v>2019.6669999999999</v>
      </c>
    </row>
    <row r="796" spans="1:6">
      <c r="A796" s="38" t="s">
        <v>117</v>
      </c>
      <c r="B796">
        <v>81.179000000000002</v>
      </c>
      <c r="D796" s="39" t="s">
        <v>53</v>
      </c>
      <c r="E796" s="41">
        <v>80.228999999999999</v>
      </c>
      <c r="F796">
        <v>2019.75</v>
      </c>
    </row>
    <row r="797" spans="1:6">
      <c r="A797" s="38" t="s">
        <v>118</v>
      </c>
      <c r="B797" t="s">
        <v>166</v>
      </c>
      <c r="D797" s="39" t="s">
        <v>53</v>
      </c>
      <c r="E797" s="41" t="s">
        <v>166</v>
      </c>
      <c r="F797">
        <v>2019.8330000000001</v>
      </c>
    </row>
    <row r="798" spans="1:6">
      <c r="A798" s="38" t="s">
        <v>119</v>
      </c>
      <c r="B798">
        <v>80.748999999999995</v>
      </c>
      <c r="D798" s="39" t="s">
        <v>53</v>
      </c>
      <c r="E798" s="41">
        <v>79.778999999999996</v>
      </c>
      <c r="F798">
        <v>2019.9169999999999</v>
      </c>
    </row>
    <row r="799" spans="1:6">
      <c r="A799" s="38" t="s">
        <v>120</v>
      </c>
      <c r="B799" t="s">
        <v>166</v>
      </c>
      <c r="D799" s="39" t="s">
        <v>53</v>
      </c>
      <c r="E799" s="41" t="s">
        <v>166</v>
      </c>
      <c r="F799">
        <v>2020</v>
      </c>
    </row>
    <row r="800" spans="1:6">
      <c r="A800" s="38" t="s">
        <v>121</v>
      </c>
      <c r="B800" t="s">
        <v>166</v>
      </c>
      <c r="D800" s="39" t="s">
        <v>57</v>
      </c>
      <c r="E800" s="41" t="s">
        <v>166</v>
      </c>
      <c r="F800" s="42">
        <v>2008.9991399999999</v>
      </c>
    </row>
    <row r="801" spans="1:6">
      <c r="A801" s="37" t="s">
        <v>101</v>
      </c>
      <c r="D801" s="39" t="s">
        <v>57</v>
      </c>
      <c r="E801" s="41" t="s">
        <v>166</v>
      </c>
      <c r="F801">
        <v>2009.08251</v>
      </c>
    </row>
    <row r="802" spans="1:6">
      <c r="A802" s="38" t="s">
        <v>110</v>
      </c>
      <c r="B802" t="s">
        <v>166</v>
      </c>
      <c r="D802" s="39" t="s">
        <v>57</v>
      </c>
      <c r="E802" s="41" t="s">
        <v>166</v>
      </c>
      <c r="F802">
        <v>2009.16588</v>
      </c>
    </row>
    <row r="803" spans="1:6">
      <c r="A803" s="38" t="s">
        <v>111</v>
      </c>
      <c r="B803">
        <v>79.588999999999999</v>
      </c>
      <c r="D803" s="39" t="s">
        <v>57</v>
      </c>
      <c r="E803" s="41" t="s">
        <v>166</v>
      </c>
      <c r="F803">
        <v>2009.2492500000001</v>
      </c>
    </row>
    <row r="804" spans="1:6">
      <c r="A804" s="38" t="s">
        <v>112</v>
      </c>
      <c r="B804" t="s">
        <v>166</v>
      </c>
      <c r="D804" s="39" t="s">
        <v>57</v>
      </c>
      <c r="E804" s="41" t="s">
        <v>166</v>
      </c>
      <c r="F804">
        <v>2009.3326199999999</v>
      </c>
    </row>
    <row r="805" spans="1:6">
      <c r="A805" s="38" t="s">
        <v>113</v>
      </c>
      <c r="B805" t="s">
        <v>166</v>
      </c>
      <c r="D805" s="39" t="s">
        <v>57</v>
      </c>
      <c r="E805" s="41" t="s">
        <v>166</v>
      </c>
      <c r="F805">
        <v>2009.41599</v>
      </c>
    </row>
    <row r="806" spans="1:6">
      <c r="A806" s="38" t="s">
        <v>114</v>
      </c>
      <c r="B806">
        <v>78.899000000000001</v>
      </c>
      <c r="D806" s="39" t="s">
        <v>57</v>
      </c>
      <c r="E806" s="41" t="s">
        <v>166</v>
      </c>
      <c r="F806">
        <v>2009.49936</v>
      </c>
    </row>
    <row r="807" spans="1:6">
      <c r="A807" s="38" t="s">
        <v>115</v>
      </c>
      <c r="B807" t="s">
        <v>166</v>
      </c>
      <c r="D807" s="39" t="s">
        <v>57</v>
      </c>
      <c r="E807" s="41" t="s">
        <v>166</v>
      </c>
      <c r="F807">
        <v>2009.5827300000001</v>
      </c>
    </row>
    <row r="808" spans="1:6">
      <c r="A808" s="38" t="s">
        <v>116</v>
      </c>
      <c r="B808">
        <v>80.198999999999998</v>
      </c>
      <c r="D808" s="39" t="s">
        <v>57</v>
      </c>
      <c r="E808" s="41" t="s">
        <v>166</v>
      </c>
      <c r="F808">
        <v>2009.6660999999999</v>
      </c>
    </row>
    <row r="809" spans="1:6">
      <c r="A809" s="38" t="s">
        <v>117</v>
      </c>
      <c r="B809" t="s">
        <v>166</v>
      </c>
      <c r="D809" s="39" t="s">
        <v>57</v>
      </c>
      <c r="E809" s="41" t="s">
        <v>166</v>
      </c>
      <c r="F809">
        <v>2009.74947</v>
      </c>
    </row>
    <row r="810" spans="1:6">
      <c r="A810" s="38" t="s">
        <v>118</v>
      </c>
      <c r="B810" t="s">
        <v>166</v>
      </c>
      <c r="D810" s="39" t="s">
        <v>57</v>
      </c>
      <c r="E810" s="41" t="s">
        <v>166</v>
      </c>
      <c r="F810">
        <v>2009.83284</v>
      </c>
    </row>
    <row r="811" spans="1:6">
      <c r="A811" s="38" t="s">
        <v>119</v>
      </c>
      <c r="B811" t="s">
        <v>166</v>
      </c>
      <c r="D811" s="39" t="s">
        <v>57</v>
      </c>
      <c r="E811" s="41" t="s">
        <v>166</v>
      </c>
      <c r="F811">
        <v>2009.9162100000001</v>
      </c>
    </row>
    <row r="812" spans="1:6">
      <c r="A812" s="38" t="s">
        <v>120</v>
      </c>
      <c r="B812">
        <v>79.998999999999995</v>
      </c>
      <c r="D812" s="39" t="s">
        <v>57</v>
      </c>
      <c r="E812" s="41" t="s">
        <v>166</v>
      </c>
      <c r="F812" s="42">
        <v>2009.9995799999999</v>
      </c>
    </row>
    <row r="813" spans="1:6">
      <c r="A813" s="38" t="s">
        <v>121</v>
      </c>
      <c r="B813" t="s">
        <v>166</v>
      </c>
      <c r="D813" s="39" t="s">
        <v>57</v>
      </c>
      <c r="E813" s="41" t="s">
        <v>166</v>
      </c>
      <c r="F813">
        <v>2010.08295</v>
      </c>
    </row>
    <row r="814" spans="1:6">
      <c r="A814" s="37" t="s">
        <v>102</v>
      </c>
      <c r="D814" s="39" t="s">
        <v>57</v>
      </c>
      <c r="E814" s="41" t="s">
        <v>166</v>
      </c>
      <c r="F814">
        <v>2010.16632</v>
      </c>
    </row>
    <row r="815" spans="1:6">
      <c r="A815" s="38" t="s">
        <v>110</v>
      </c>
      <c r="B815">
        <v>80.108999999999995</v>
      </c>
      <c r="D815" s="39" t="s">
        <v>57</v>
      </c>
      <c r="E815" s="41" t="s">
        <v>166</v>
      </c>
      <c r="F815">
        <v>2010.2496900000001</v>
      </c>
    </row>
    <row r="816" spans="1:6">
      <c r="A816" s="38" t="s">
        <v>111</v>
      </c>
      <c r="B816">
        <v>79.619</v>
      </c>
      <c r="D816" s="39" t="s">
        <v>57</v>
      </c>
      <c r="E816" s="41" t="s">
        <v>166</v>
      </c>
      <c r="F816">
        <v>2010.3330599999999</v>
      </c>
    </row>
    <row r="817" spans="1:6">
      <c r="A817" s="38" t="s">
        <v>112</v>
      </c>
      <c r="B817">
        <v>79.388999999999996</v>
      </c>
      <c r="D817" s="39" t="s">
        <v>57</v>
      </c>
      <c r="E817" s="41" t="s">
        <v>166</v>
      </c>
      <c r="F817">
        <v>2010.41643</v>
      </c>
    </row>
    <row r="818" spans="1:6">
      <c r="A818" s="38" t="s">
        <v>113</v>
      </c>
      <c r="B818" t="s">
        <v>166</v>
      </c>
      <c r="D818" s="39" t="s">
        <v>57</v>
      </c>
      <c r="E818" s="41" t="s">
        <v>166</v>
      </c>
      <c r="F818">
        <v>2010.4998000000001</v>
      </c>
    </row>
    <row r="819" spans="1:6">
      <c r="A819" s="38" t="s">
        <v>114</v>
      </c>
      <c r="B819">
        <v>78.278999999999996</v>
      </c>
      <c r="D819" s="39" t="s">
        <v>57</v>
      </c>
      <c r="E819" s="41" t="s">
        <v>166</v>
      </c>
      <c r="F819">
        <v>2010.5831700000001</v>
      </c>
    </row>
    <row r="820" spans="1:6">
      <c r="A820" s="38" t="s">
        <v>115</v>
      </c>
      <c r="B820">
        <v>78.519000000000005</v>
      </c>
      <c r="D820" s="39" t="s">
        <v>57</v>
      </c>
      <c r="E820" s="41" t="s">
        <v>166</v>
      </c>
      <c r="F820">
        <v>2010.6665399999999</v>
      </c>
    </row>
    <row r="821" spans="1:6">
      <c r="A821" s="38" t="s">
        <v>116</v>
      </c>
      <c r="B821">
        <v>79.399000000000001</v>
      </c>
      <c r="D821" s="39" t="s">
        <v>57</v>
      </c>
      <c r="E821" s="41" t="s">
        <v>166</v>
      </c>
      <c r="F821">
        <v>2010.74991</v>
      </c>
    </row>
    <row r="822" spans="1:6">
      <c r="A822" s="38" t="s">
        <v>117</v>
      </c>
      <c r="B822">
        <v>80.138999999999996</v>
      </c>
      <c r="D822" s="39" t="s">
        <v>57</v>
      </c>
      <c r="E822" s="41" t="s">
        <v>166</v>
      </c>
      <c r="F822">
        <v>2010.8332800000001</v>
      </c>
    </row>
    <row r="823" spans="1:6">
      <c r="A823" s="38" t="s">
        <v>118</v>
      </c>
      <c r="B823">
        <v>80.948999999999998</v>
      </c>
      <c r="D823" s="39" t="s">
        <v>57</v>
      </c>
      <c r="E823" s="41" t="s">
        <v>166</v>
      </c>
      <c r="F823">
        <v>2010.9166499999999</v>
      </c>
    </row>
    <row r="824" spans="1:6">
      <c r="A824" s="38" t="s">
        <v>119</v>
      </c>
      <c r="B824">
        <v>80.638999999999996</v>
      </c>
      <c r="D824" s="39" t="s">
        <v>57</v>
      </c>
      <c r="E824" s="41" t="s">
        <v>166</v>
      </c>
      <c r="F824">
        <v>2011</v>
      </c>
    </row>
    <row r="825" spans="1:6">
      <c r="A825" s="38" t="s">
        <v>120</v>
      </c>
      <c r="B825">
        <v>80.099000000000004</v>
      </c>
      <c r="D825" s="39" t="s">
        <v>57</v>
      </c>
      <c r="E825" s="41" t="s">
        <v>166</v>
      </c>
      <c r="F825">
        <v>2011.0833</v>
      </c>
    </row>
    <row r="826" spans="1:6">
      <c r="A826" s="38" t="s">
        <v>121</v>
      </c>
      <c r="B826">
        <v>79.659000000000006</v>
      </c>
      <c r="D826" s="39" t="s">
        <v>57</v>
      </c>
      <c r="E826" s="41" t="s">
        <v>166</v>
      </c>
      <c r="F826">
        <v>2011.1669999999999</v>
      </c>
    </row>
    <row r="827" spans="1:6">
      <c r="A827" s="37" t="s">
        <v>103</v>
      </c>
      <c r="D827" s="39" t="s">
        <v>57</v>
      </c>
      <c r="E827" s="41" t="s">
        <v>166</v>
      </c>
      <c r="F827">
        <v>2011.25</v>
      </c>
    </row>
    <row r="828" spans="1:6">
      <c r="A828" s="38" t="s">
        <v>110</v>
      </c>
      <c r="B828">
        <v>79.159000000000006</v>
      </c>
      <c r="D828" s="39" t="s">
        <v>57</v>
      </c>
      <c r="E828" s="41" t="s">
        <v>166</v>
      </c>
      <c r="F828">
        <v>2011.3330000000001</v>
      </c>
    </row>
    <row r="829" spans="1:6">
      <c r="A829" s="38" t="s">
        <v>111</v>
      </c>
      <c r="B829">
        <v>78.899000000000001</v>
      </c>
      <c r="D829" s="39" t="s">
        <v>57</v>
      </c>
      <c r="E829" s="41" t="s">
        <v>166</v>
      </c>
      <c r="F829">
        <v>2011.4169999999999</v>
      </c>
    </row>
    <row r="830" spans="1:6">
      <c r="A830" s="38" t="s">
        <v>112</v>
      </c>
      <c r="B830">
        <v>78.569000000000003</v>
      </c>
      <c r="D830" s="39" t="s">
        <v>57</v>
      </c>
      <c r="E830" s="41" t="s">
        <v>166</v>
      </c>
      <c r="F830">
        <v>2011.5</v>
      </c>
    </row>
    <row r="831" spans="1:6">
      <c r="A831" s="38" t="s">
        <v>113</v>
      </c>
      <c r="B831">
        <v>78.349000000000004</v>
      </c>
      <c r="D831" s="39" t="s">
        <v>57</v>
      </c>
      <c r="E831" s="41" t="s">
        <v>166</v>
      </c>
      <c r="F831">
        <v>2011.5830000000001</v>
      </c>
    </row>
    <row r="832" spans="1:6">
      <c r="A832" s="38" t="s">
        <v>114</v>
      </c>
      <c r="B832">
        <v>78.379000000000005</v>
      </c>
      <c r="D832" s="39" t="s">
        <v>57</v>
      </c>
      <c r="E832" s="41" t="s">
        <v>166</v>
      </c>
      <c r="F832">
        <v>2011.6669999999999</v>
      </c>
    </row>
    <row r="833" spans="1:6">
      <c r="A833" s="38" t="s">
        <v>115</v>
      </c>
      <c r="B833">
        <v>79.379000000000005</v>
      </c>
      <c r="D833" s="39" t="s">
        <v>57</v>
      </c>
      <c r="E833" s="41" t="s">
        <v>166</v>
      </c>
      <c r="F833">
        <v>2011.75</v>
      </c>
    </row>
    <row r="834" spans="1:6">
      <c r="A834" s="38" t="s">
        <v>116</v>
      </c>
      <c r="B834">
        <v>80.099000000000004</v>
      </c>
      <c r="D834" s="39" t="s">
        <v>57</v>
      </c>
      <c r="E834" s="41" t="s">
        <v>166</v>
      </c>
      <c r="F834">
        <v>2011.8330000000001</v>
      </c>
    </row>
    <row r="835" spans="1:6">
      <c r="A835" s="38" t="s">
        <v>117</v>
      </c>
      <c r="B835">
        <v>80.938999999999993</v>
      </c>
      <c r="D835" s="39" t="s">
        <v>57</v>
      </c>
      <c r="E835" s="41" t="s">
        <v>166</v>
      </c>
      <c r="F835">
        <v>2011.9169999999999</v>
      </c>
    </row>
    <row r="836" spans="1:6">
      <c r="A836" s="38" t="s">
        <v>118</v>
      </c>
      <c r="B836">
        <v>81.308999999999997</v>
      </c>
      <c r="D836" s="39" t="s">
        <v>57</v>
      </c>
      <c r="E836" s="41" t="s">
        <v>166</v>
      </c>
      <c r="F836">
        <v>2012</v>
      </c>
    </row>
    <row r="837" spans="1:6">
      <c r="A837" s="38" t="s">
        <v>119</v>
      </c>
      <c r="B837">
        <v>80.849000000000004</v>
      </c>
      <c r="D837" s="39" t="s">
        <v>57</v>
      </c>
      <c r="E837" s="41" t="s">
        <v>166</v>
      </c>
      <c r="F837">
        <v>2012.0833</v>
      </c>
    </row>
    <row r="838" spans="1:6">
      <c r="A838" s="38" t="s">
        <v>120</v>
      </c>
      <c r="B838">
        <v>80.498999999999995</v>
      </c>
      <c r="D838" s="39" t="s">
        <v>57</v>
      </c>
      <c r="E838" s="41" t="s">
        <v>166</v>
      </c>
      <c r="F838">
        <v>2012.1669999999999</v>
      </c>
    </row>
    <row r="839" spans="1:6">
      <c r="A839" s="38" t="s">
        <v>121</v>
      </c>
      <c r="B839">
        <v>79.649000000000001</v>
      </c>
      <c r="D839" s="39" t="s">
        <v>57</v>
      </c>
      <c r="E839" s="41" t="s">
        <v>166</v>
      </c>
      <c r="F839">
        <v>2012.25</v>
      </c>
    </row>
    <row r="840" spans="1:6">
      <c r="A840" s="37" t="s">
        <v>104</v>
      </c>
      <c r="D840" s="39" t="s">
        <v>57</v>
      </c>
      <c r="E840" s="41" t="s">
        <v>166</v>
      </c>
      <c r="F840">
        <v>2012.3330000000001</v>
      </c>
    </row>
    <row r="841" spans="1:6">
      <c r="A841" s="38" t="s">
        <v>110</v>
      </c>
      <c r="B841">
        <v>79.198999999999998</v>
      </c>
      <c r="D841" s="39" t="s">
        <v>57</v>
      </c>
      <c r="E841" s="41" t="s">
        <v>166</v>
      </c>
      <c r="F841">
        <v>2012.4169999999999</v>
      </c>
    </row>
    <row r="842" spans="1:6">
      <c r="A842" s="38" t="s">
        <v>111</v>
      </c>
      <c r="B842">
        <v>78.899000000000001</v>
      </c>
      <c r="D842" s="39" t="s">
        <v>57</v>
      </c>
      <c r="E842" s="41" t="s">
        <v>166</v>
      </c>
      <c r="F842">
        <v>2012.5</v>
      </c>
    </row>
    <row r="843" spans="1:6">
      <c r="A843" s="38" t="s">
        <v>112</v>
      </c>
      <c r="B843">
        <v>78.509</v>
      </c>
      <c r="D843" s="39" t="s">
        <v>57</v>
      </c>
      <c r="E843" s="41" t="s">
        <v>166</v>
      </c>
      <c r="F843">
        <v>2012.5830000000001</v>
      </c>
    </row>
    <row r="844" spans="1:6">
      <c r="A844" s="38" t="s">
        <v>113</v>
      </c>
      <c r="B844">
        <v>78.459000000000003</v>
      </c>
      <c r="D844" s="39" t="s">
        <v>57</v>
      </c>
      <c r="E844" s="41" t="s">
        <v>166</v>
      </c>
      <c r="F844">
        <v>2012.6669999999999</v>
      </c>
    </row>
    <row r="845" spans="1:6">
      <c r="A845" s="38" t="s">
        <v>114</v>
      </c>
      <c r="B845">
        <v>78.409000000000006</v>
      </c>
      <c r="D845" s="39" t="s">
        <v>57</v>
      </c>
      <c r="E845" s="41" t="s">
        <v>166</v>
      </c>
      <c r="F845">
        <v>2012.75</v>
      </c>
    </row>
    <row r="846" spans="1:6">
      <c r="A846" s="38" t="s">
        <v>115</v>
      </c>
      <c r="B846">
        <v>78.998999999999995</v>
      </c>
      <c r="D846" s="39" t="s">
        <v>57</v>
      </c>
      <c r="E846" s="41" t="s">
        <v>166</v>
      </c>
      <c r="F846">
        <v>2012.8330000000001</v>
      </c>
    </row>
    <row r="847" spans="1:6">
      <c r="A847" s="38" t="s">
        <v>116</v>
      </c>
      <c r="B847">
        <v>78.188999999999993</v>
      </c>
      <c r="D847" s="39" t="s">
        <v>57</v>
      </c>
      <c r="E847" s="41" t="s">
        <v>166</v>
      </c>
      <c r="F847">
        <v>2012.9169999999999</v>
      </c>
    </row>
    <row r="848" spans="1:6">
      <c r="A848" s="38" t="s">
        <v>117</v>
      </c>
      <c r="B848">
        <v>81.049000000000007</v>
      </c>
      <c r="D848" s="39" t="s">
        <v>57</v>
      </c>
      <c r="E848" s="41" t="s">
        <v>166</v>
      </c>
      <c r="F848">
        <v>2013</v>
      </c>
    </row>
    <row r="849" spans="1:6">
      <c r="A849" s="38" t="s">
        <v>118</v>
      </c>
      <c r="B849">
        <v>81.558999999999997</v>
      </c>
      <c r="D849" s="39" t="s">
        <v>57</v>
      </c>
      <c r="E849" s="41" t="s">
        <v>166</v>
      </c>
      <c r="F849">
        <v>2013.0833</v>
      </c>
    </row>
    <row r="850" spans="1:6">
      <c r="A850" s="38" t="s">
        <v>119</v>
      </c>
      <c r="B850">
        <v>80.843999999999994</v>
      </c>
      <c r="D850" s="39" t="s">
        <v>57</v>
      </c>
      <c r="E850" s="41" t="s">
        <v>166</v>
      </c>
      <c r="F850">
        <v>2013.1669999999999</v>
      </c>
    </row>
    <row r="851" spans="1:6">
      <c r="A851" s="38" t="s">
        <v>120</v>
      </c>
      <c r="B851">
        <v>80.269000000000005</v>
      </c>
      <c r="D851" s="39" t="s">
        <v>57</v>
      </c>
      <c r="E851" s="41" t="s">
        <v>166</v>
      </c>
      <c r="F851">
        <v>2013.25</v>
      </c>
    </row>
    <row r="852" spans="1:6">
      <c r="A852" s="38" t="s">
        <v>121</v>
      </c>
      <c r="B852">
        <v>79.778999999999996</v>
      </c>
      <c r="D852" s="39" t="s">
        <v>57</v>
      </c>
      <c r="E852" s="41" t="s">
        <v>166</v>
      </c>
      <c r="F852">
        <v>2013.3330000000001</v>
      </c>
    </row>
    <row r="853" spans="1:6">
      <c r="A853" s="37" t="s">
        <v>105</v>
      </c>
      <c r="D853" s="39" t="s">
        <v>57</v>
      </c>
      <c r="E853" s="41" t="s">
        <v>166</v>
      </c>
      <c r="F853">
        <v>2013.4169999999999</v>
      </c>
    </row>
    <row r="854" spans="1:6">
      <c r="A854" s="38" t="s">
        <v>110</v>
      </c>
      <c r="B854">
        <v>79.308999999999997</v>
      </c>
      <c r="D854" s="39" t="s">
        <v>57</v>
      </c>
      <c r="E854" s="41" t="s">
        <v>166</v>
      </c>
      <c r="F854">
        <v>2013.5</v>
      </c>
    </row>
    <row r="855" spans="1:6">
      <c r="A855" s="38" t="s">
        <v>111</v>
      </c>
      <c r="B855">
        <v>78.918999999999997</v>
      </c>
      <c r="D855" s="39" t="s">
        <v>57</v>
      </c>
      <c r="E855" s="41" t="s">
        <v>166</v>
      </c>
      <c r="F855">
        <v>2013.5830000000001</v>
      </c>
    </row>
    <row r="856" spans="1:6">
      <c r="A856" s="38" t="s">
        <v>112</v>
      </c>
      <c r="B856">
        <v>78.649000000000001</v>
      </c>
      <c r="D856" s="39" t="s">
        <v>57</v>
      </c>
      <c r="E856" s="41" t="s">
        <v>166</v>
      </c>
      <c r="F856">
        <v>2013.6669999999999</v>
      </c>
    </row>
    <row r="857" spans="1:6">
      <c r="A857" s="38" t="s">
        <v>113</v>
      </c>
      <c r="B857">
        <v>78.418999999999997</v>
      </c>
      <c r="D857" s="39" t="s">
        <v>57</v>
      </c>
      <c r="E857" s="41" t="s">
        <v>166</v>
      </c>
      <c r="F857">
        <v>2013.75</v>
      </c>
    </row>
    <row r="858" spans="1:6">
      <c r="A858" s="38" t="s">
        <v>114</v>
      </c>
      <c r="B858">
        <v>78.209000000000003</v>
      </c>
      <c r="D858" s="39" t="s">
        <v>57</v>
      </c>
      <c r="E858" s="41" t="s">
        <v>166</v>
      </c>
      <c r="F858">
        <v>2013.8330000000001</v>
      </c>
    </row>
    <row r="859" spans="1:6">
      <c r="A859" s="38" t="s">
        <v>115</v>
      </c>
      <c r="B859">
        <v>78.438999999999993</v>
      </c>
      <c r="D859" s="39" t="s">
        <v>57</v>
      </c>
      <c r="E859" s="41" t="s">
        <v>166</v>
      </c>
      <c r="F859">
        <v>2013.9169999999999</v>
      </c>
    </row>
    <row r="860" spans="1:6">
      <c r="A860" s="38" t="s">
        <v>116</v>
      </c>
      <c r="B860">
        <v>78.849000000000004</v>
      </c>
      <c r="D860" s="39" t="s">
        <v>57</v>
      </c>
      <c r="E860" s="41" t="s">
        <v>166</v>
      </c>
      <c r="F860">
        <v>2014</v>
      </c>
    </row>
    <row r="861" spans="1:6">
      <c r="A861" s="38" t="s">
        <v>117</v>
      </c>
      <c r="B861">
        <v>79.519000000000005</v>
      </c>
      <c r="D861" s="39" t="s">
        <v>57</v>
      </c>
      <c r="E861" s="41" t="s">
        <v>166</v>
      </c>
      <c r="F861">
        <v>2014.0833</v>
      </c>
    </row>
    <row r="862" spans="1:6">
      <c r="A862" s="38" t="s">
        <v>118</v>
      </c>
      <c r="B862">
        <v>80.399000000000001</v>
      </c>
      <c r="D862" s="39" t="s">
        <v>57</v>
      </c>
      <c r="E862" s="41" t="s">
        <v>166</v>
      </c>
      <c r="F862">
        <v>2014.1669999999999</v>
      </c>
    </row>
    <row r="863" spans="1:6">
      <c r="A863" s="38" t="s">
        <v>119</v>
      </c>
      <c r="B863">
        <v>80.228999999999999</v>
      </c>
      <c r="D863" s="39" t="s">
        <v>57</v>
      </c>
      <c r="E863" s="41" t="s">
        <v>166</v>
      </c>
      <c r="F863">
        <v>2014.25</v>
      </c>
    </row>
    <row r="864" spans="1:6">
      <c r="A864" s="38" t="s">
        <v>120</v>
      </c>
      <c r="B864" t="s">
        <v>166</v>
      </c>
      <c r="D864" s="39" t="s">
        <v>57</v>
      </c>
      <c r="E864" s="41">
        <v>84.49</v>
      </c>
      <c r="F864">
        <v>2014.3330000000001</v>
      </c>
    </row>
    <row r="865" spans="1:6">
      <c r="A865" s="38" t="s">
        <v>121</v>
      </c>
      <c r="B865">
        <v>79.778999999999996</v>
      </c>
      <c r="D865" s="39" t="s">
        <v>57</v>
      </c>
      <c r="E865" s="41" t="s">
        <v>166</v>
      </c>
      <c r="F865">
        <v>2014.4169999999999</v>
      </c>
    </row>
    <row r="866" spans="1:6">
      <c r="A866" s="24" t="s">
        <v>57</v>
      </c>
      <c r="D866" s="39" t="s">
        <v>57</v>
      </c>
      <c r="E866" s="41" t="s">
        <v>166</v>
      </c>
      <c r="F866">
        <v>2014.5</v>
      </c>
    </row>
    <row r="867" spans="1:6">
      <c r="A867" s="37" t="s">
        <v>95</v>
      </c>
      <c r="D867" s="39" t="s">
        <v>57</v>
      </c>
      <c r="E867" s="41" t="s">
        <v>166</v>
      </c>
      <c r="F867">
        <v>2014.5830000000001</v>
      </c>
    </row>
    <row r="868" spans="1:6">
      <c r="A868" s="38" t="s">
        <v>110</v>
      </c>
      <c r="B868" t="s">
        <v>166</v>
      </c>
      <c r="D868" s="39" t="s">
        <v>57</v>
      </c>
      <c r="E868" s="41" t="s">
        <v>166</v>
      </c>
      <c r="F868">
        <v>2014.6669999999999</v>
      </c>
    </row>
    <row r="869" spans="1:6">
      <c r="A869" s="38" t="s">
        <v>111</v>
      </c>
      <c r="B869" t="s">
        <v>166</v>
      </c>
      <c r="D869" s="39" t="s">
        <v>57</v>
      </c>
      <c r="E869" s="41">
        <v>82.8</v>
      </c>
      <c r="F869">
        <v>2014.75</v>
      </c>
    </row>
    <row r="870" spans="1:6">
      <c r="A870" s="38" t="s">
        <v>112</v>
      </c>
      <c r="B870" t="s">
        <v>166</v>
      </c>
      <c r="D870" s="39" t="s">
        <v>57</v>
      </c>
      <c r="E870" s="41" t="s">
        <v>166</v>
      </c>
      <c r="F870">
        <v>2014.8330000000001</v>
      </c>
    </row>
    <row r="871" spans="1:6">
      <c r="A871" s="38" t="s">
        <v>113</v>
      </c>
      <c r="B871" t="s">
        <v>166</v>
      </c>
      <c r="D871" s="39" t="s">
        <v>57</v>
      </c>
      <c r="E871" s="41" t="s">
        <v>166</v>
      </c>
      <c r="F871">
        <v>2014.9169999999999</v>
      </c>
    </row>
    <row r="872" spans="1:6">
      <c r="A872" s="38" t="s">
        <v>114</v>
      </c>
      <c r="B872" t="s">
        <v>166</v>
      </c>
      <c r="D872" s="39" t="s">
        <v>57</v>
      </c>
      <c r="E872" s="41" t="s">
        <v>166</v>
      </c>
      <c r="F872">
        <v>2015</v>
      </c>
    </row>
    <row r="873" spans="1:6">
      <c r="A873" s="38" t="s">
        <v>115</v>
      </c>
      <c r="B873" t="s">
        <v>166</v>
      </c>
      <c r="D873" s="39" t="s">
        <v>57</v>
      </c>
      <c r="E873" s="41" t="s">
        <v>166</v>
      </c>
      <c r="F873">
        <v>2015.0833</v>
      </c>
    </row>
    <row r="874" spans="1:6">
      <c r="A874" s="38" t="s">
        <v>116</v>
      </c>
      <c r="B874" t="s">
        <v>166</v>
      </c>
      <c r="D874" s="39" t="s">
        <v>57</v>
      </c>
      <c r="E874" s="41" t="s">
        <v>166</v>
      </c>
      <c r="F874">
        <v>2015.1669999999999</v>
      </c>
    </row>
    <row r="875" spans="1:6">
      <c r="A875" s="38" t="s">
        <v>117</v>
      </c>
      <c r="B875" t="s">
        <v>166</v>
      </c>
      <c r="D875" s="39" t="s">
        <v>57</v>
      </c>
      <c r="E875" s="41" t="s">
        <v>166</v>
      </c>
      <c r="F875">
        <v>2015.25</v>
      </c>
    </row>
    <row r="876" spans="1:6">
      <c r="A876" s="38" t="s">
        <v>118</v>
      </c>
      <c r="B876" t="s">
        <v>166</v>
      </c>
      <c r="D876" s="39" t="s">
        <v>57</v>
      </c>
      <c r="E876" s="41">
        <v>84.61</v>
      </c>
      <c r="F876">
        <v>2015.3330000000001</v>
      </c>
    </row>
    <row r="877" spans="1:6">
      <c r="A877" s="38" t="s">
        <v>119</v>
      </c>
      <c r="B877" t="s">
        <v>166</v>
      </c>
      <c r="D877" s="39" t="s">
        <v>57</v>
      </c>
      <c r="E877" s="41" t="s">
        <v>166</v>
      </c>
      <c r="F877">
        <v>2015.4169999999999</v>
      </c>
    </row>
    <row r="878" spans="1:6">
      <c r="A878" s="38" t="s">
        <v>120</v>
      </c>
      <c r="B878" t="s">
        <v>166</v>
      </c>
      <c r="D878" s="39" t="s">
        <v>57</v>
      </c>
      <c r="E878" s="41">
        <v>84.65</v>
      </c>
      <c r="F878">
        <v>2015.5</v>
      </c>
    </row>
    <row r="879" spans="1:6">
      <c r="A879" s="38" t="s">
        <v>121</v>
      </c>
      <c r="B879" t="s">
        <v>166</v>
      </c>
      <c r="D879" s="39" t="s">
        <v>57</v>
      </c>
      <c r="E879" s="41" t="s">
        <v>166</v>
      </c>
      <c r="F879">
        <v>2015.5830000000001</v>
      </c>
    </row>
    <row r="880" spans="1:6">
      <c r="A880" s="37" t="s">
        <v>96</v>
      </c>
      <c r="D880" s="39" t="s">
        <v>57</v>
      </c>
      <c r="E880" s="41" t="s">
        <v>166</v>
      </c>
      <c r="F880">
        <v>2015.6669999999999</v>
      </c>
    </row>
    <row r="881" spans="1:6">
      <c r="A881" s="38" t="s">
        <v>110</v>
      </c>
      <c r="B881" t="s">
        <v>166</v>
      </c>
      <c r="D881" s="39" t="s">
        <v>57</v>
      </c>
      <c r="E881" s="41" t="s">
        <v>166</v>
      </c>
      <c r="F881">
        <v>2015.75</v>
      </c>
    </row>
    <row r="882" spans="1:6">
      <c r="A882" s="38" t="s">
        <v>111</v>
      </c>
      <c r="B882" t="s">
        <v>166</v>
      </c>
      <c r="D882" s="39" t="s">
        <v>57</v>
      </c>
      <c r="E882" s="41">
        <v>82.68</v>
      </c>
      <c r="F882">
        <v>2015.8330000000001</v>
      </c>
    </row>
    <row r="883" spans="1:6">
      <c r="A883" s="38" t="s">
        <v>112</v>
      </c>
      <c r="B883" t="s">
        <v>166</v>
      </c>
      <c r="D883" s="39" t="s">
        <v>57</v>
      </c>
      <c r="E883" s="41" t="s">
        <v>166</v>
      </c>
      <c r="F883">
        <v>2015.9169999999999</v>
      </c>
    </row>
    <row r="884" spans="1:6">
      <c r="A884" s="38" t="s">
        <v>113</v>
      </c>
      <c r="B884" t="s">
        <v>166</v>
      </c>
      <c r="D884" s="39" t="s">
        <v>57</v>
      </c>
      <c r="E884" s="41" t="s">
        <v>166</v>
      </c>
      <c r="F884">
        <v>2016</v>
      </c>
    </row>
    <row r="885" spans="1:6">
      <c r="A885" s="38" t="s">
        <v>114</v>
      </c>
      <c r="B885" t="s">
        <v>166</v>
      </c>
      <c r="D885" s="39" t="s">
        <v>57</v>
      </c>
      <c r="E885" s="41">
        <v>82.47</v>
      </c>
      <c r="F885">
        <v>2016.0833</v>
      </c>
    </row>
    <row r="886" spans="1:6">
      <c r="A886" s="38" t="s">
        <v>115</v>
      </c>
      <c r="B886" t="s">
        <v>166</v>
      </c>
      <c r="D886" s="39" t="s">
        <v>57</v>
      </c>
      <c r="E886" s="41" t="s">
        <v>166</v>
      </c>
      <c r="F886">
        <v>2016.1669999999999</v>
      </c>
    </row>
    <row r="887" spans="1:6">
      <c r="A887" s="38" t="s">
        <v>116</v>
      </c>
      <c r="B887" t="s">
        <v>166</v>
      </c>
      <c r="D887" s="39" t="s">
        <v>57</v>
      </c>
      <c r="E887" s="41" t="s">
        <v>166</v>
      </c>
      <c r="F887">
        <v>2016.25</v>
      </c>
    </row>
    <row r="888" spans="1:6">
      <c r="A888" s="38" t="s">
        <v>117</v>
      </c>
      <c r="B888" t="s">
        <v>166</v>
      </c>
      <c r="D888" s="39" t="s">
        <v>57</v>
      </c>
      <c r="E888" s="41" t="s">
        <v>166</v>
      </c>
      <c r="F888">
        <v>2016.3330000000001</v>
      </c>
    </row>
    <row r="889" spans="1:6">
      <c r="A889" s="38" t="s">
        <v>118</v>
      </c>
      <c r="B889" t="s">
        <v>166</v>
      </c>
      <c r="D889" s="39" t="s">
        <v>57</v>
      </c>
      <c r="E889" s="41">
        <v>84.62</v>
      </c>
      <c r="F889">
        <v>2016.4169999999999</v>
      </c>
    </row>
    <row r="890" spans="1:6">
      <c r="A890" s="38" t="s">
        <v>119</v>
      </c>
      <c r="B890" t="s">
        <v>166</v>
      </c>
      <c r="D890" s="39" t="s">
        <v>57</v>
      </c>
      <c r="E890" s="41" t="s">
        <v>166</v>
      </c>
      <c r="F890">
        <v>2016.5</v>
      </c>
    </row>
    <row r="891" spans="1:6">
      <c r="A891" s="38" t="s">
        <v>120</v>
      </c>
      <c r="B891" t="s">
        <v>166</v>
      </c>
      <c r="D891" s="39" t="s">
        <v>57</v>
      </c>
      <c r="E891" s="41">
        <v>84.74</v>
      </c>
      <c r="F891">
        <v>2016.5830000000001</v>
      </c>
    </row>
    <row r="892" spans="1:6">
      <c r="A892" s="38" t="s">
        <v>121</v>
      </c>
      <c r="B892" t="s">
        <v>166</v>
      </c>
      <c r="D892" s="39" t="s">
        <v>57</v>
      </c>
      <c r="E892" s="41" t="s">
        <v>166</v>
      </c>
      <c r="F892">
        <v>2016.6669999999999</v>
      </c>
    </row>
    <row r="893" spans="1:6">
      <c r="A893" s="37" t="s">
        <v>97</v>
      </c>
      <c r="D893" s="39" t="s">
        <v>57</v>
      </c>
      <c r="E893" s="41" t="s">
        <v>166</v>
      </c>
      <c r="F893">
        <v>2016.75</v>
      </c>
    </row>
    <row r="894" spans="1:6">
      <c r="A894" s="38" t="s">
        <v>110</v>
      </c>
      <c r="B894" t="s">
        <v>166</v>
      </c>
      <c r="D894" s="39" t="s">
        <v>57</v>
      </c>
      <c r="E894" s="41">
        <v>83.07</v>
      </c>
      <c r="F894">
        <v>2016.8330000000001</v>
      </c>
    </row>
    <row r="895" spans="1:6">
      <c r="A895" s="38" t="s">
        <v>111</v>
      </c>
      <c r="B895" t="s">
        <v>166</v>
      </c>
      <c r="D895" s="39" t="s">
        <v>57</v>
      </c>
      <c r="E895" s="41" t="s">
        <v>166</v>
      </c>
      <c r="F895">
        <v>2016.9169999999999</v>
      </c>
    </row>
    <row r="896" spans="1:6">
      <c r="A896" s="38" t="s">
        <v>112</v>
      </c>
      <c r="B896" t="s">
        <v>166</v>
      </c>
      <c r="D896" s="39" t="s">
        <v>57</v>
      </c>
      <c r="E896" s="41" t="s">
        <v>166</v>
      </c>
      <c r="F896">
        <v>2017</v>
      </c>
    </row>
    <row r="897" spans="1:6">
      <c r="A897" s="38" t="s">
        <v>113</v>
      </c>
      <c r="B897" t="s">
        <v>166</v>
      </c>
      <c r="D897" s="39" t="s">
        <v>57</v>
      </c>
      <c r="E897" s="41">
        <v>82.79</v>
      </c>
      <c r="F897">
        <v>2017.0833</v>
      </c>
    </row>
    <row r="898" spans="1:6">
      <c r="A898" s="38" t="s">
        <v>114</v>
      </c>
      <c r="B898" t="s">
        <v>166</v>
      </c>
      <c r="D898" s="39" t="s">
        <v>57</v>
      </c>
      <c r="E898" s="41" t="s">
        <v>166</v>
      </c>
      <c r="F898">
        <v>2017.1669999999999</v>
      </c>
    </row>
    <row r="899" spans="1:6">
      <c r="A899" s="38" t="s">
        <v>115</v>
      </c>
      <c r="B899" t="s">
        <v>166</v>
      </c>
      <c r="D899" s="39" t="s">
        <v>57</v>
      </c>
      <c r="E899" s="41" t="s">
        <v>166</v>
      </c>
      <c r="F899">
        <v>2017.25</v>
      </c>
    </row>
    <row r="900" spans="1:6">
      <c r="A900" s="38" t="s">
        <v>116</v>
      </c>
      <c r="B900" t="s">
        <v>166</v>
      </c>
      <c r="D900" s="39" t="s">
        <v>57</v>
      </c>
      <c r="E900" s="41">
        <v>83.89</v>
      </c>
      <c r="F900">
        <v>2017.3330000000001</v>
      </c>
    </row>
    <row r="901" spans="1:6">
      <c r="A901" s="38" t="s">
        <v>117</v>
      </c>
      <c r="B901" t="s">
        <v>166</v>
      </c>
      <c r="D901" s="39" t="s">
        <v>57</v>
      </c>
      <c r="E901" s="41" t="s">
        <v>166</v>
      </c>
      <c r="F901">
        <v>2017.4169999999999</v>
      </c>
    </row>
    <row r="902" spans="1:6">
      <c r="A902" s="38" t="s">
        <v>118</v>
      </c>
      <c r="B902" t="s">
        <v>166</v>
      </c>
      <c r="D902" s="39" t="s">
        <v>57</v>
      </c>
      <c r="E902" s="41" t="s">
        <v>166</v>
      </c>
      <c r="F902">
        <v>2017.5</v>
      </c>
    </row>
    <row r="903" spans="1:6">
      <c r="A903" s="38" t="s">
        <v>119</v>
      </c>
      <c r="B903" t="s">
        <v>166</v>
      </c>
      <c r="D903" s="39" t="s">
        <v>57</v>
      </c>
      <c r="E903" s="41">
        <v>84.4</v>
      </c>
      <c r="F903">
        <v>2017.5830000000001</v>
      </c>
    </row>
    <row r="904" spans="1:6">
      <c r="A904" s="38" t="s">
        <v>120</v>
      </c>
      <c r="B904" t="s">
        <v>166</v>
      </c>
      <c r="D904" s="39" t="s">
        <v>57</v>
      </c>
      <c r="E904" s="41" t="s">
        <v>166</v>
      </c>
      <c r="F904">
        <v>2017.6669999999999</v>
      </c>
    </row>
    <row r="905" spans="1:6">
      <c r="A905" s="38" t="s">
        <v>121</v>
      </c>
      <c r="B905" t="s">
        <v>166</v>
      </c>
      <c r="D905" s="39" t="s">
        <v>57</v>
      </c>
      <c r="E905" s="41" t="s">
        <v>166</v>
      </c>
      <c r="F905">
        <v>2017.75</v>
      </c>
    </row>
    <row r="906" spans="1:6">
      <c r="A906" s="37" t="s">
        <v>98</v>
      </c>
      <c r="D906" s="39" t="s">
        <v>57</v>
      </c>
      <c r="E906" s="41">
        <v>82.64</v>
      </c>
      <c r="F906">
        <v>2017.8330000000001</v>
      </c>
    </row>
    <row r="907" spans="1:6">
      <c r="A907" s="38" t="s">
        <v>110</v>
      </c>
      <c r="B907" t="s">
        <v>166</v>
      </c>
      <c r="D907" s="39" t="s">
        <v>57</v>
      </c>
      <c r="E907" s="41" t="s">
        <v>166</v>
      </c>
      <c r="F907">
        <v>2017.9169999999999</v>
      </c>
    </row>
    <row r="908" spans="1:6">
      <c r="A908" s="38" t="s">
        <v>111</v>
      </c>
      <c r="B908" t="s">
        <v>166</v>
      </c>
      <c r="D908" s="39" t="s">
        <v>57</v>
      </c>
      <c r="E908" s="41" t="s">
        <v>166</v>
      </c>
      <c r="F908">
        <v>2018</v>
      </c>
    </row>
    <row r="909" spans="1:6">
      <c r="A909" s="38" t="s">
        <v>112</v>
      </c>
      <c r="B909" t="s">
        <v>166</v>
      </c>
      <c r="D909" s="39" t="s">
        <v>57</v>
      </c>
      <c r="E909" s="41">
        <v>82.54</v>
      </c>
      <c r="F909">
        <v>2018.0833</v>
      </c>
    </row>
    <row r="910" spans="1:6">
      <c r="A910" s="38" t="s">
        <v>113</v>
      </c>
      <c r="B910" t="s">
        <v>166</v>
      </c>
      <c r="D910" s="39" t="s">
        <v>57</v>
      </c>
      <c r="E910" s="41" t="s">
        <v>166</v>
      </c>
      <c r="F910">
        <v>2018.1669999999999</v>
      </c>
    </row>
    <row r="911" spans="1:6">
      <c r="A911" s="38" t="s">
        <v>114</v>
      </c>
      <c r="B911" t="s">
        <v>166</v>
      </c>
      <c r="D911" s="39" t="s">
        <v>57</v>
      </c>
      <c r="E911" s="41" t="s">
        <v>166</v>
      </c>
      <c r="F911">
        <v>2018.25</v>
      </c>
    </row>
    <row r="912" spans="1:6">
      <c r="A912" s="38" t="s">
        <v>115</v>
      </c>
      <c r="B912" t="s">
        <v>166</v>
      </c>
      <c r="D912" s="39" t="s">
        <v>57</v>
      </c>
      <c r="E912" s="41">
        <v>83.47</v>
      </c>
      <c r="F912">
        <v>2018.3330000000001</v>
      </c>
    </row>
    <row r="913" spans="1:6">
      <c r="A913" s="38" t="s">
        <v>116</v>
      </c>
      <c r="B913" t="s">
        <v>166</v>
      </c>
      <c r="D913" s="39" t="s">
        <v>57</v>
      </c>
      <c r="E913" s="41" t="s">
        <v>166</v>
      </c>
      <c r="F913">
        <v>2018.4169999999999</v>
      </c>
    </row>
    <row r="914" spans="1:6">
      <c r="A914" s="38" t="s">
        <v>117</v>
      </c>
      <c r="B914" t="s">
        <v>166</v>
      </c>
      <c r="D914" s="39" t="s">
        <v>57</v>
      </c>
      <c r="E914" s="41">
        <v>84.61</v>
      </c>
      <c r="F914">
        <v>2018.5</v>
      </c>
    </row>
    <row r="915" spans="1:6">
      <c r="A915" s="38" t="s">
        <v>118</v>
      </c>
      <c r="B915" t="s">
        <v>166</v>
      </c>
      <c r="D915" s="39" t="s">
        <v>57</v>
      </c>
      <c r="E915" s="41" t="s">
        <v>166</v>
      </c>
      <c r="F915">
        <v>2018.5830000000001</v>
      </c>
    </row>
    <row r="916" spans="1:6">
      <c r="A916" s="38" t="s">
        <v>119</v>
      </c>
      <c r="B916" t="s">
        <v>166</v>
      </c>
      <c r="D916" s="39" t="s">
        <v>57</v>
      </c>
      <c r="E916" s="41" t="s">
        <v>166</v>
      </c>
      <c r="F916">
        <v>2018.6669999999999</v>
      </c>
    </row>
    <row r="917" spans="1:6">
      <c r="A917" s="38" t="s">
        <v>120</v>
      </c>
      <c r="B917" t="s">
        <v>166</v>
      </c>
      <c r="D917" s="39" t="s">
        <v>57</v>
      </c>
      <c r="E917" s="41">
        <v>82.98</v>
      </c>
      <c r="F917">
        <v>2018.75</v>
      </c>
    </row>
    <row r="918" spans="1:6">
      <c r="A918" s="38" t="s">
        <v>121</v>
      </c>
      <c r="B918" t="s">
        <v>166</v>
      </c>
      <c r="D918" s="39" t="s">
        <v>57</v>
      </c>
      <c r="E918" s="41" t="s">
        <v>166</v>
      </c>
      <c r="F918">
        <v>2018.8330000000001</v>
      </c>
    </row>
    <row r="919" spans="1:6">
      <c r="A919" s="37" t="s">
        <v>99</v>
      </c>
      <c r="D919" s="39" t="s">
        <v>57</v>
      </c>
      <c r="E919" s="41" t="s">
        <v>166</v>
      </c>
      <c r="F919">
        <v>2018.9169999999999</v>
      </c>
    </row>
    <row r="920" spans="1:6">
      <c r="A920" s="38" t="s">
        <v>110</v>
      </c>
      <c r="B920" t="s">
        <v>166</v>
      </c>
      <c r="D920" s="39" t="s">
        <v>57</v>
      </c>
      <c r="E920" s="41" t="s">
        <v>166</v>
      </c>
      <c r="F920">
        <v>2019</v>
      </c>
    </row>
    <row r="921" spans="1:6">
      <c r="A921" s="38" t="s">
        <v>111</v>
      </c>
      <c r="B921" t="s">
        <v>166</v>
      </c>
      <c r="D921" s="39" t="s">
        <v>57</v>
      </c>
      <c r="E921" s="41">
        <v>82.66</v>
      </c>
      <c r="F921">
        <v>2019.0833</v>
      </c>
    </row>
    <row r="922" spans="1:6">
      <c r="A922" s="38" t="s">
        <v>112</v>
      </c>
      <c r="B922" t="s">
        <v>166</v>
      </c>
      <c r="D922" s="39" t="s">
        <v>57</v>
      </c>
      <c r="E922" s="41" t="s">
        <v>166</v>
      </c>
      <c r="F922">
        <v>2019.1669999999999</v>
      </c>
    </row>
    <row r="923" spans="1:6">
      <c r="A923" s="38" t="s">
        <v>113</v>
      </c>
      <c r="B923" t="s">
        <v>166</v>
      </c>
      <c r="D923" s="39" t="s">
        <v>57</v>
      </c>
      <c r="E923" s="41">
        <v>82.45</v>
      </c>
      <c r="F923">
        <v>2019.25</v>
      </c>
    </row>
    <row r="924" spans="1:6">
      <c r="A924" s="38" t="s">
        <v>114</v>
      </c>
      <c r="B924" t="s">
        <v>166</v>
      </c>
      <c r="D924" s="39" t="s">
        <v>57</v>
      </c>
      <c r="E924" s="41" t="s">
        <v>166</v>
      </c>
      <c r="F924">
        <v>2019.3330000000001</v>
      </c>
    </row>
    <row r="925" spans="1:6">
      <c r="A925" s="38" t="s">
        <v>115</v>
      </c>
      <c r="B925" t="s">
        <v>166</v>
      </c>
      <c r="D925" s="39" t="s">
        <v>57</v>
      </c>
      <c r="E925" s="41" t="s">
        <v>166</v>
      </c>
      <c r="F925">
        <v>2019.4169999999999</v>
      </c>
    </row>
    <row r="926" spans="1:6">
      <c r="A926" s="38" t="s">
        <v>116</v>
      </c>
      <c r="B926" t="s">
        <v>166</v>
      </c>
      <c r="D926" s="39" t="s">
        <v>57</v>
      </c>
      <c r="E926" s="41" t="s">
        <v>166</v>
      </c>
      <c r="F926">
        <v>2019.5</v>
      </c>
    </row>
    <row r="927" spans="1:6">
      <c r="A927" s="38" t="s">
        <v>117</v>
      </c>
      <c r="B927" t="s">
        <v>166</v>
      </c>
      <c r="D927" s="39" t="s">
        <v>57</v>
      </c>
      <c r="E927" s="41">
        <v>84.89</v>
      </c>
      <c r="F927">
        <v>2019.5830000000001</v>
      </c>
    </row>
    <row r="928" spans="1:6">
      <c r="A928" s="38" t="s">
        <v>118</v>
      </c>
      <c r="B928" t="s">
        <v>166</v>
      </c>
      <c r="D928" s="39" t="s">
        <v>57</v>
      </c>
      <c r="E928" s="41" t="s">
        <v>166</v>
      </c>
      <c r="F928">
        <v>2019.6669999999999</v>
      </c>
    </row>
    <row r="929" spans="1:6">
      <c r="A929" s="38" t="s">
        <v>119</v>
      </c>
      <c r="B929" t="s">
        <v>166</v>
      </c>
      <c r="D929" s="39" t="s">
        <v>57</v>
      </c>
      <c r="E929" s="41">
        <v>83.05</v>
      </c>
      <c r="F929">
        <v>2019.75</v>
      </c>
    </row>
    <row r="930" spans="1:6">
      <c r="A930" s="38" t="s">
        <v>120</v>
      </c>
      <c r="B930" t="s">
        <v>166</v>
      </c>
      <c r="D930" s="39" t="s">
        <v>57</v>
      </c>
      <c r="E930" s="41" t="s">
        <v>166</v>
      </c>
      <c r="F930">
        <v>2019.8330000000001</v>
      </c>
    </row>
    <row r="931" spans="1:6">
      <c r="A931" s="38" t="s">
        <v>121</v>
      </c>
      <c r="B931" t="s">
        <v>166</v>
      </c>
      <c r="D931" s="39" t="s">
        <v>57</v>
      </c>
      <c r="E931" s="41" t="s">
        <v>166</v>
      </c>
      <c r="F931">
        <v>2019.9169999999999</v>
      </c>
    </row>
    <row r="932" spans="1:6">
      <c r="A932" s="37" t="s">
        <v>100</v>
      </c>
      <c r="D932" s="39" t="s">
        <v>57</v>
      </c>
      <c r="E932" s="41" t="s">
        <v>166</v>
      </c>
      <c r="F932">
        <v>2020</v>
      </c>
    </row>
    <row r="933" spans="1:6">
      <c r="A933" s="38" t="s">
        <v>110</v>
      </c>
      <c r="B933" t="s">
        <v>166</v>
      </c>
      <c r="D933" s="39" t="s">
        <v>62</v>
      </c>
      <c r="E933" s="41" t="s">
        <v>166</v>
      </c>
      <c r="F933" s="42">
        <v>2008.9991399999999</v>
      </c>
    </row>
    <row r="934" spans="1:6">
      <c r="A934" s="38" t="s">
        <v>111</v>
      </c>
      <c r="B934" t="s">
        <v>166</v>
      </c>
      <c r="D934" s="39" t="s">
        <v>62</v>
      </c>
      <c r="E934" s="41">
        <v>80.183999999999997</v>
      </c>
      <c r="F934">
        <v>2009.08251</v>
      </c>
    </row>
    <row r="935" spans="1:6">
      <c r="A935" s="38" t="s">
        <v>112</v>
      </c>
      <c r="B935" t="s">
        <v>166</v>
      </c>
      <c r="D935" s="39" t="s">
        <v>62</v>
      </c>
      <c r="E935" s="41">
        <v>79.933999999999997</v>
      </c>
      <c r="F935">
        <v>2009.16588</v>
      </c>
    </row>
    <row r="936" spans="1:6">
      <c r="A936" s="38" t="s">
        <v>113</v>
      </c>
      <c r="B936" t="s">
        <v>166</v>
      </c>
      <c r="D936" s="39" t="s">
        <v>62</v>
      </c>
      <c r="E936" s="41" t="s">
        <v>166</v>
      </c>
      <c r="F936">
        <v>2009.2492500000001</v>
      </c>
    </row>
    <row r="937" spans="1:6">
      <c r="A937" s="38" t="s">
        <v>114</v>
      </c>
      <c r="B937">
        <v>84.49</v>
      </c>
      <c r="D937" s="39" t="s">
        <v>62</v>
      </c>
      <c r="E937" s="41" t="s">
        <v>166</v>
      </c>
      <c r="F937">
        <v>2009.3326199999999</v>
      </c>
    </row>
    <row r="938" spans="1:6">
      <c r="A938" s="38" t="s">
        <v>115</v>
      </c>
      <c r="B938" t="s">
        <v>166</v>
      </c>
      <c r="D938" s="39" t="s">
        <v>62</v>
      </c>
      <c r="E938" s="41" t="s">
        <v>166</v>
      </c>
      <c r="F938">
        <v>2009.41599</v>
      </c>
    </row>
    <row r="939" spans="1:6">
      <c r="A939" s="38" t="s">
        <v>116</v>
      </c>
      <c r="B939" t="s">
        <v>166</v>
      </c>
      <c r="D939" s="39" t="s">
        <v>62</v>
      </c>
      <c r="E939" s="41" t="s">
        <v>166</v>
      </c>
      <c r="F939">
        <v>2009.49936</v>
      </c>
    </row>
    <row r="940" spans="1:6">
      <c r="A940" s="38" t="s">
        <v>117</v>
      </c>
      <c r="B940" t="s">
        <v>166</v>
      </c>
      <c r="D940" s="39" t="s">
        <v>62</v>
      </c>
      <c r="E940" s="41" t="s">
        <v>166</v>
      </c>
      <c r="F940">
        <v>2009.5827300000001</v>
      </c>
    </row>
    <row r="941" spans="1:6">
      <c r="A941" s="38" t="s">
        <v>118</v>
      </c>
      <c r="B941" t="s">
        <v>166</v>
      </c>
      <c r="D941" s="39" t="s">
        <v>62</v>
      </c>
      <c r="E941" s="41">
        <v>81.724000000000004</v>
      </c>
      <c r="F941">
        <v>2009.6660999999999</v>
      </c>
    </row>
    <row r="942" spans="1:6">
      <c r="A942" s="38" t="s">
        <v>119</v>
      </c>
      <c r="B942">
        <v>82.8</v>
      </c>
      <c r="D942" s="39" t="s">
        <v>62</v>
      </c>
      <c r="E942" s="41">
        <v>81.334000000000003</v>
      </c>
      <c r="F942">
        <v>2009.74947</v>
      </c>
    </row>
    <row r="943" spans="1:6">
      <c r="A943" s="38" t="s">
        <v>120</v>
      </c>
      <c r="B943" t="s">
        <v>166</v>
      </c>
      <c r="D943" s="39" t="s">
        <v>62</v>
      </c>
      <c r="E943" s="41">
        <v>80.933999999999997</v>
      </c>
      <c r="F943">
        <v>2009.83284</v>
      </c>
    </row>
    <row r="944" spans="1:6">
      <c r="A944" s="38" t="s">
        <v>121</v>
      </c>
      <c r="B944" t="s">
        <v>166</v>
      </c>
      <c r="D944" s="39" t="s">
        <v>62</v>
      </c>
      <c r="E944" s="41">
        <v>81.134</v>
      </c>
      <c r="F944">
        <v>2009.9162100000001</v>
      </c>
    </row>
    <row r="945" spans="1:6">
      <c r="A945" s="37" t="s">
        <v>101</v>
      </c>
      <c r="D945" s="39" t="s">
        <v>62</v>
      </c>
      <c r="E945" s="41">
        <v>80.233999999999995</v>
      </c>
      <c r="F945" s="42">
        <v>2009.9995799999999</v>
      </c>
    </row>
    <row r="946" spans="1:6">
      <c r="A946" s="38" t="s">
        <v>110</v>
      </c>
      <c r="B946" t="s">
        <v>166</v>
      </c>
      <c r="D946" s="39" t="s">
        <v>62</v>
      </c>
      <c r="E946" s="41">
        <v>80.034000000000006</v>
      </c>
      <c r="F946">
        <v>2010.08295</v>
      </c>
    </row>
    <row r="947" spans="1:6">
      <c r="A947" s="38" t="s">
        <v>111</v>
      </c>
      <c r="B947" t="s">
        <v>166</v>
      </c>
      <c r="D947" s="39" t="s">
        <v>62</v>
      </c>
      <c r="E947" s="41">
        <v>79.974000000000004</v>
      </c>
      <c r="F947">
        <v>2010.16632</v>
      </c>
    </row>
    <row r="948" spans="1:6">
      <c r="A948" s="38" t="s">
        <v>112</v>
      </c>
      <c r="B948" t="s">
        <v>166</v>
      </c>
      <c r="D948" s="39" t="s">
        <v>62</v>
      </c>
      <c r="E948" s="41">
        <v>79.793999999999997</v>
      </c>
      <c r="F948">
        <v>2010.2496900000001</v>
      </c>
    </row>
    <row r="949" spans="1:6">
      <c r="A949" s="38" t="s">
        <v>113</v>
      </c>
      <c r="B949" t="s">
        <v>166</v>
      </c>
      <c r="D949" s="39" t="s">
        <v>62</v>
      </c>
      <c r="E949" s="41" t="s">
        <v>166</v>
      </c>
      <c r="F949">
        <v>2010.3330599999999</v>
      </c>
    </row>
    <row r="950" spans="1:6">
      <c r="A950" s="38" t="s">
        <v>114</v>
      </c>
      <c r="B950">
        <v>84.61</v>
      </c>
      <c r="D950" s="39" t="s">
        <v>62</v>
      </c>
      <c r="E950" s="41" t="s">
        <v>166</v>
      </c>
      <c r="F950">
        <v>2010.41643</v>
      </c>
    </row>
    <row r="951" spans="1:6">
      <c r="A951" s="38" t="s">
        <v>115</v>
      </c>
      <c r="B951" t="s">
        <v>166</v>
      </c>
      <c r="D951" s="39" t="s">
        <v>62</v>
      </c>
      <c r="E951" s="41" t="s">
        <v>166</v>
      </c>
      <c r="F951">
        <v>2010.4998000000001</v>
      </c>
    </row>
    <row r="952" spans="1:6">
      <c r="A952" s="38" t="s">
        <v>116</v>
      </c>
      <c r="B952">
        <v>84.65</v>
      </c>
      <c r="D952" s="39" t="s">
        <v>62</v>
      </c>
      <c r="E952" s="41">
        <v>82.334000000000003</v>
      </c>
      <c r="F952">
        <v>2010.5831700000001</v>
      </c>
    </row>
    <row r="953" spans="1:6">
      <c r="A953" s="38" t="s">
        <v>117</v>
      </c>
      <c r="B953" t="s">
        <v>166</v>
      </c>
      <c r="D953" s="39" t="s">
        <v>62</v>
      </c>
      <c r="E953" s="41">
        <v>82.034000000000006</v>
      </c>
      <c r="F953">
        <v>2010.6665399999999</v>
      </c>
    </row>
    <row r="954" spans="1:6">
      <c r="A954" s="38" t="s">
        <v>118</v>
      </c>
      <c r="B954" t="s">
        <v>166</v>
      </c>
      <c r="D954" s="39" t="s">
        <v>62</v>
      </c>
      <c r="E954" s="41">
        <v>81.983999999999995</v>
      </c>
      <c r="F954">
        <v>2010.74991</v>
      </c>
    </row>
    <row r="955" spans="1:6">
      <c r="A955" s="38" t="s">
        <v>119</v>
      </c>
      <c r="B955" t="s">
        <v>166</v>
      </c>
      <c r="D955" s="39" t="s">
        <v>62</v>
      </c>
      <c r="E955" s="41">
        <v>81.233999999999995</v>
      </c>
      <c r="F955">
        <v>2010.8332800000001</v>
      </c>
    </row>
    <row r="956" spans="1:6">
      <c r="A956" s="38" t="s">
        <v>120</v>
      </c>
      <c r="B956">
        <v>82.68</v>
      </c>
      <c r="D956" s="39" t="s">
        <v>62</v>
      </c>
      <c r="E956" s="41">
        <v>81.334000000000003</v>
      </c>
      <c r="F956">
        <v>2010.9166499999999</v>
      </c>
    </row>
    <row r="957" spans="1:6">
      <c r="A957" s="38" t="s">
        <v>121</v>
      </c>
      <c r="B957" t="s">
        <v>166</v>
      </c>
      <c r="D957" s="39" t="s">
        <v>62</v>
      </c>
      <c r="E957" s="41">
        <v>80.534000000000006</v>
      </c>
      <c r="F957">
        <v>2011</v>
      </c>
    </row>
    <row r="958" spans="1:6">
      <c r="A958" s="37" t="s">
        <v>102</v>
      </c>
      <c r="D958" s="39" t="s">
        <v>62</v>
      </c>
      <c r="E958" s="41">
        <v>80.433999999999997</v>
      </c>
      <c r="F958">
        <v>2011.0833</v>
      </c>
    </row>
    <row r="959" spans="1:6">
      <c r="A959" s="38" t="s">
        <v>110</v>
      </c>
      <c r="B959" t="s">
        <v>166</v>
      </c>
      <c r="D959" s="39" t="s">
        <v>62</v>
      </c>
      <c r="E959" s="41">
        <v>80.233999999999995</v>
      </c>
      <c r="F959">
        <v>2011.1669999999999</v>
      </c>
    </row>
    <row r="960" spans="1:6">
      <c r="A960" s="38" t="s">
        <v>111</v>
      </c>
      <c r="B960">
        <v>82.47</v>
      </c>
      <c r="D960" s="39" t="s">
        <v>62</v>
      </c>
      <c r="E960" s="41">
        <v>80.013999999999996</v>
      </c>
      <c r="F960">
        <v>2011.25</v>
      </c>
    </row>
    <row r="961" spans="1:6">
      <c r="A961" s="38" t="s">
        <v>112</v>
      </c>
      <c r="B961" t="s">
        <v>166</v>
      </c>
      <c r="D961" s="39" t="s">
        <v>62</v>
      </c>
      <c r="E961" s="41">
        <v>79.983999999999995</v>
      </c>
      <c r="F961">
        <v>2011.3330000000001</v>
      </c>
    </row>
    <row r="962" spans="1:6">
      <c r="A962" s="38" t="s">
        <v>113</v>
      </c>
      <c r="B962" t="s">
        <v>166</v>
      </c>
      <c r="D962" s="39" t="s">
        <v>62</v>
      </c>
      <c r="E962" s="41">
        <v>80.153999999999996</v>
      </c>
      <c r="F962">
        <v>2011.4169999999999</v>
      </c>
    </row>
    <row r="963" spans="1:6">
      <c r="A963" s="38" t="s">
        <v>114</v>
      </c>
      <c r="B963" t="s">
        <v>166</v>
      </c>
      <c r="D963" s="39" t="s">
        <v>62</v>
      </c>
      <c r="E963" s="41">
        <v>80.304000000000002</v>
      </c>
      <c r="F963">
        <v>2011.5</v>
      </c>
    </row>
    <row r="964" spans="1:6">
      <c r="A964" s="38" t="s">
        <v>115</v>
      </c>
      <c r="B964">
        <v>84.62</v>
      </c>
      <c r="D964" s="39" t="s">
        <v>62</v>
      </c>
      <c r="E964" s="41">
        <v>82.933999999999997</v>
      </c>
      <c r="F964">
        <v>2011.5830000000001</v>
      </c>
    </row>
    <row r="965" spans="1:6">
      <c r="A965" s="38" t="s">
        <v>116</v>
      </c>
      <c r="B965" t="s">
        <v>166</v>
      </c>
      <c r="D965" s="39" t="s">
        <v>62</v>
      </c>
      <c r="E965" s="41">
        <v>82.733999999999995</v>
      </c>
      <c r="F965">
        <v>2011.6669999999999</v>
      </c>
    </row>
    <row r="966" spans="1:6">
      <c r="A966" s="38" t="s">
        <v>117</v>
      </c>
      <c r="B966">
        <v>84.74</v>
      </c>
      <c r="D966" s="39" t="s">
        <v>62</v>
      </c>
      <c r="E966" s="41">
        <v>81.683999999999997</v>
      </c>
      <c r="F966">
        <v>2011.75</v>
      </c>
    </row>
    <row r="967" spans="1:6">
      <c r="A967" s="38" t="s">
        <v>118</v>
      </c>
      <c r="B967" t="s">
        <v>166</v>
      </c>
      <c r="D967" s="39" t="s">
        <v>62</v>
      </c>
      <c r="E967" s="41" t="s">
        <v>166</v>
      </c>
      <c r="F967">
        <v>2011.8330000000001</v>
      </c>
    </row>
    <row r="968" spans="1:6">
      <c r="A968" s="38" t="s">
        <v>119</v>
      </c>
      <c r="B968" t="s">
        <v>166</v>
      </c>
      <c r="D968" s="39" t="s">
        <v>62</v>
      </c>
      <c r="E968" s="41" t="s">
        <v>166</v>
      </c>
      <c r="F968">
        <v>2011.9169999999999</v>
      </c>
    </row>
    <row r="969" spans="1:6">
      <c r="A969" s="38" t="s">
        <v>120</v>
      </c>
      <c r="B969">
        <v>83.07</v>
      </c>
      <c r="D969" s="39" t="s">
        <v>62</v>
      </c>
      <c r="E969" s="41" t="s">
        <v>166</v>
      </c>
      <c r="F969">
        <v>2012</v>
      </c>
    </row>
    <row r="970" spans="1:6">
      <c r="A970" s="38" t="s">
        <v>121</v>
      </c>
      <c r="B970" t="s">
        <v>166</v>
      </c>
      <c r="D970" s="39" t="s">
        <v>62</v>
      </c>
      <c r="E970" s="41" t="s">
        <v>166</v>
      </c>
      <c r="F970">
        <v>2012.0833</v>
      </c>
    </row>
    <row r="971" spans="1:6">
      <c r="A971" s="37" t="s">
        <v>103</v>
      </c>
      <c r="D971" s="39" t="s">
        <v>62</v>
      </c>
      <c r="E971" s="41">
        <v>80.263999999999996</v>
      </c>
      <c r="F971">
        <v>2012.1669999999999</v>
      </c>
    </row>
    <row r="972" spans="1:6">
      <c r="A972" s="38" t="s">
        <v>110</v>
      </c>
      <c r="B972" t="s">
        <v>166</v>
      </c>
      <c r="D972" s="39" t="s">
        <v>62</v>
      </c>
      <c r="E972" s="41" t="s">
        <v>166</v>
      </c>
      <c r="F972">
        <v>2012.25</v>
      </c>
    </row>
    <row r="973" spans="1:6">
      <c r="A973" s="38" t="s">
        <v>111</v>
      </c>
      <c r="B973">
        <v>82.79</v>
      </c>
      <c r="D973" s="39" t="s">
        <v>62</v>
      </c>
      <c r="E973" s="41">
        <v>80.584000000000003</v>
      </c>
      <c r="F973">
        <v>2012.3330000000001</v>
      </c>
    </row>
    <row r="974" spans="1:6">
      <c r="A974" s="38" t="s">
        <v>112</v>
      </c>
      <c r="B974" t="s">
        <v>166</v>
      </c>
      <c r="D974" s="39" t="s">
        <v>62</v>
      </c>
      <c r="E974" s="41" t="s">
        <v>166</v>
      </c>
      <c r="F974">
        <v>2012.4169999999999</v>
      </c>
    </row>
    <row r="975" spans="1:6">
      <c r="A975" s="38" t="s">
        <v>113</v>
      </c>
      <c r="B975" t="s">
        <v>166</v>
      </c>
      <c r="D975" s="39" t="s">
        <v>62</v>
      </c>
      <c r="E975" s="41" t="s">
        <v>166</v>
      </c>
      <c r="F975">
        <v>2012.5</v>
      </c>
    </row>
    <row r="976" spans="1:6">
      <c r="A976" s="38" t="s">
        <v>114</v>
      </c>
      <c r="B976">
        <v>83.89</v>
      </c>
      <c r="D976" s="39" t="s">
        <v>62</v>
      </c>
      <c r="E976" s="41">
        <v>81.953999999999994</v>
      </c>
      <c r="F976">
        <v>2012.5830000000001</v>
      </c>
    </row>
    <row r="977" spans="1:6">
      <c r="A977" s="38" t="s">
        <v>115</v>
      </c>
      <c r="B977" t="s">
        <v>166</v>
      </c>
      <c r="D977" s="39" t="s">
        <v>62</v>
      </c>
      <c r="E977" s="41" t="s">
        <v>166</v>
      </c>
      <c r="F977">
        <v>2012.6669999999999</v>
      </c>
    </row>
    <row r="978" spans="1:6">
      <c r="A978" s="38" t="s">
        <v>116</v>
      </c>
      <c r="B978" t="s">
        <v>166</v>
      </c>
      <c r="D978" s="39" t="s">
        <v>62</v>
      </c>
      <c r="E978" s="41" t="s">
        <v>166</v>
      </c>
      <c r="F978">
        <v>2012.75</v>
      </c>
    </row>
    <row r="979" spans="1:6">
      <c r="A979" s="38" t="s">
        <v>117</v>
      </c>
      <c r="B979">
        <v>84.4</v>
      </c>
      <c r="D979" s="39" t="s">
        <v>62</v>
      </c>
      <c r="E979" s="41">
        <v>81.034000000000006</v>
      </c>
      <c r="F979">
        <v>2012.8330000000001</v>
      </c>
    </row>
    <row r="980" spans="1:6">
      <c r="A980" s="38" t="s">
        <v>118</v>
      </c>
      <c r="B980" t="s">
        <v>166</v>
      </c>
      <c r="D980" s="39" t="s">
        <v>62</v>
      </c>
      <c r="E980" s="41" t="s">
        <v>166</v>
      </c>
      <c r="F980">
        <v>2012.9169999999999</v>
      </c>
    </row>
    <row r="981" spans="1:6">
      <c r="A981" s="38" t="s">
        <v>119</v>
      </c>
      <c r="B981" t="s">
        <v>166</v>
      </c>
      <c r="D981" s="39" t="s">
        <v>62</v>
      </c>
      <c r="E981" s="41" t="s">
        <v>166</v>
      </c>
      <c r="F981">
        <v>2013</v>
      </c>
    </row>
    <row r="982" spans="1:6">
      <c r="A982" s="38" t="s">
        <v>120</v>
      </c>
      <c r="B982">
        <v>82.64</v>
      </c>
      <c r="D982" s="39" t="s">
        <v>62</v>
      </c>
      <c r="E982" s="41">
        <v>80.543999999999997</v>
      </c>
      <c r="F982">
        <v>2013.0833</v>
      </c>
    </row>
    <row r="983" spans="1:6">
      <c r="A983" s="38" t="s">
        <v>121</v>
      </c>
      <c r="B983" t="s">
        <v>166</v>
      </c>
      <c r="D983" s="39" t="s">
        <v>62</v>
      </c>
      <c r="E983" s="41" t="s">
        <v>166</v>
      </c>
      <c r="F983">
        <v>2013.1669999999999</v>
      </c>
    </row>
    <row r="984" spans="1:6">
      <c r="A984" s="37" t="s">
        <v>104</v>
      </c>
      <c r="D984" s="39" t="s">
        <v>62</v>
      </c>
      <c r="E984" s="41" t="s">
        <v>166</v>
      </c>
      <c r="F984">
        <v>2013.25</v>
      </c>
    </row>
    <row r="985" spans="1:6">
      <c r="A985" s="38" t="s">
        <v>110</v>
      </c>
      <c r="B985" t="s">
        <v>166</v>
      </c>
      <c r="D985" s="39" t="s">
        <v>62</v>
      </c>
      <c r="E985" s="41">
        <v>79.884</v>
      </c>
      <c r="F985">
        <v>2013.3330000000001</v>
      </c>
    </row>
    <row r="986" spans="1:6">
      <c r="A986" s="38" t="s">
        <v>111</v>
      </c>
      <c r="B986">
        <v>82.54</v>
      </c>
      <c r="D986" s="39" t="s">
        <v>62</v>
      </c>
      <c r="E986" s="41" t="s">
        <v>166</v>
      </c>
      <c r="F986">
        <v>2013.4169999999999</v>
      </c>
    </row>
    <row r="987" spans="1:6">
      <c r="A987" s="38" t="s">
        <v>112</v>
      </c>
      <c r="B987" t="s">
        <v>166</v>
      </c>
      <c r="D987" s="39" t="s">
        <v>62</v>
      </c>
      <c r="E987" s="41" t="s">
        <v>166</v>
      </c>
      <c r="F987">
        <v>2013.5</v>
      </c>
    </row>
    <row r="988" spans="1:6">
      <c r="A988" s="38" t="s">
        <v>113</v>
      </c>
      <c r="B988" t="s">
        <v>166</v>
      </c>
      <c r="D988" s="39" t="s">
        <v>62</v>
      </c>
      <c r="E988" s="41">
        <v>82.013999999999996</v>
      </c>
      <c r="F988">
        <v>2013.5830000000001</v>
      </c>
    </row>
    <row r="989" spans="1:6">
      <c r="A989" s="38" t="s">
        <v>114</v>
      </c>
      <c r="B989">
        <v>83.47</v>
      </c>
      <c r="D989" s="39" t="s">
        <v>62</v>
      </c>
      <c r="E989" s="41" t="s">
        <v>166</v>
      </c>
      <c r="F989">
        <v>2013.6669999999999</v>
      </c>
    </row>
    <row r="990" spans="1:6">
      <c r="A990" s="38" t="s">
        <v>115</v>
      </c>
      <c r="B990" t="s">
        <v>166</v>
      </c>
      <c r="D990" s="39" t="s">
        <v>62</v>
      </c>
      <c r="E990" s="41" t="s">
        <v>166</v>
      </c>
      <c r="F990">
        <v>2013.75</v>
      </c>
    </row>
    <row r="991" spans="1:6">
      <c r="A991" s="38" t="s">
        <v>116</v>
      </c>
      <c r="B991">
        <v>84.61</v>
      </c>
      <c r="D991" s="39" t="s">
        <v>62</v>
      </c>
      <c r="E991" s="41">
        <v>80.034000000000006</v>
      </c>
      <c r="F991">
        <v>2013.8330000000001</v>
      </c>
    </row>
    <row r="992" spans="1:6">
      <c r="A992" s="38" t="s">
        <v>117</v>
      </c>
      <c r="B992" t="s">
        <v>166</v>
      </c>
      <c r="D992" s="39" t="s">
        <v>62</v>
      </c>
      <c r="E992" s="41" t="s">
        <v>166</v>
      </c>
      <c r="F992">
        <v>2013.9169999999999</v>
      </c>
    </row>
    <row r="993" spans="1:6">
      <c r="A993" s="38" t="s">
        <v>118</v>
      </c>
      <c r="B993" t="s">
        <v>166</v>
      </c>
      <c r="D993" s="39" t="s">
        <v>62</v>
      </c>
      <c r="E993" s="41" t="s">
        <v>166</v>
      </c>
      <c r="F993">
        <v>2014</v>
      </c>
    </row>
    <row r="994" spans="1:6">
      <c r="A994" s="38" t="s">
        <v>119</v>
      </c>
      <c r="B994">
        <v>82.98</v>
      </c>
      <c r="D994" s="39" t="s">
        <v>62</v>
      </c>
      <c r="E994" s="41">
        <v>80.183999999999997</v>
      </c>
      <c r="F994">
        <v>2014.0833</v>
      </c>
    </row>
    <row r="995" spans="1:6">
      <c r="A995" s="38" t="s">
        <v>120</v>
      </c>
      <c r="B995" t="s">
        <v>166</v>
      </c>
      <c r="D995" s="39" t="s">
        <v>62</v>
      </c>
      <c r="E995" s="41" t="s">
        <v>166</v>
      </c>
      <c r="F995">
        <v>2014.1669999999999</v>
      </c>
    </row>
    <row r="996" spans="1:6">
      <c r="A996" s="38" t="s">
        <v>121</v>
      </c>
      <c r="B996" t="s">
        <v>166</v>
      </c>
      <c r="D996" s="39" t="s">
        <v>62</v>
      </c>
      <c r="E996" s="41">
        <v>80.034000000000006</v>
      </c>
      <c r="F996">
        <v>2014.25</v>
      </c>
    </row>
    <row r="997" spans="1:6">
      <c r="A997" s="37" t="s">
        <v>105</v>
      </c>
      <c r="D997" s="39" t="s">
        <v>62</v>
      </c>
      <c r="E997" s="41" t="s">
        <v>166</v>
      </c>
      <c r="F997">
        <v>2014.3330000000001</v>
      </c>
    </row>
    <row r="998" spans="1:6">
      <c r="A998" s="38" t="s">
        <v>110</v>
      </c>
      <c r="B998" t="s">
        <v>166</v>
      </c>
      <c r="D998" s="39" t="s">
        <v>62</v>
      </c>
      <c r="E998" s="41" t="s">
        <v>166</v>
      </c>
      <c r="F998">
        <v>2014.4169999999999</v>
      </c>
    </row>
    <row r="999" spans="1:6">
      <c r="A999" s="38" t="s">
        <v>111</v>
      </c>
      <c r="B999">
        <v>82.66</v>
      </c>
      <c r="D999" s="39" t="s">
        <v>62</v>
      </c>
      <c r="E999" s="41" t="s">
        <v>166</v>
      </c>
      <c r="F999">
        <v>2014.5</v>
      </c>
    </row>
    <row r="1000" spans="1:6">
      <c r="A1000" s="38" t="s">
        <v>112</v>
      </c>
      <c r="B1000" t="s">
        <v>166</v>
      </c>
      <c r="D1000" s="39" t="s">
        <v>62</v>
      </c>
      <c r="E1000" s="41">
        <v>81.733999999999995</v>
      </c>
      <c r="F1000">
        <v>2014.5830000000001</v>
      </c>
    </row>
    <row r="1001" spans="1:6">
      <c r="A1001" s="38" t="s">
        <v>113</v>
      </c>
      <c r="B1001">
        <v>82.45</v>
      </c>
      <c r="D1001" s="39" t="s">
        <v>62</v>
      </c>
      <c r="E1001" s="41" t="s">
        <v>166</v>
      </c>
      <c r="F1001">
        <v>2014.6669999999999</v>
      </c>
    </row>
    <row r="1002" spans="1:6">
      <c r="A1002" s="38" t="s">
        <v>114</v>
      </c>
      <c r="B1002" t="s">
        <v>166</v>
      </c>
      <c r="D1002" s="39" t="s">
        <v>62</v>
      </c>
      <c r="E1002" s="41">
        <v>82.084000000000003</v>
      </c>
      <c r="F1002">
        <v>2014.75</v>
      </c>
    </row>
    <row r="1003" spans="1:6">
      <c r="A1003" s="38" t="s">
        <v>115</v>
      </c>
      <c r="B1003" t="s">
        <v>166</v>
      </c>
      <c r="D1003" s="39" t="s">
        <v>62</v>
      </c>
      <c r="E1003" s="41" t="s">
        <v>166</v>
      </c>
      <c r="F1003">
        <v>2014.8330000000001</v>
      </c>
    </row>
    <row r="1004" spans="1:6">
      <c r="A1004" s="38" t="s">
        <v>116</v>
      </c>
      <c r="B1004" t="s">
        <v>166</v>
      </c>
      <c r="D1004" s="39" t="s">
        <v>62</v>
      </c>
      <c r="E1004" s="41" t="s">
        <v>166</v>
      </c>
      <c r="F1004">
        <v>2014.9169999999999</v>
      </c>
    </row>
    <row r="1005" spans="1:6">
      <c r="A1005" s="38" t="s">
        <v>117</v>
      </c>
      <c r="B1005">
        <v>84.89</v>
      </c>
      <c r="D1005" s="39" t="s">
        <v>62</v>
      </c>
      <c r="E1005" s="41" t="s">
        <v>166</v>
      </c>
      <c r="F1005">
        <v>2015</v>
      </c>
    </row>
    <row r="1006" spans="1:6">
      <c r="A1006" s="38" t="s">
        <v>118</v>
      </c>
      <c r="B1006" t="s">
        <v>166</v>
      </c>
      <c r="D1006" s="39" t="s">
        <v>62</v>
      </c>
      <c r="E1006" s="41">
        <v>80.134</v>
      </c>
      <c r="F1006">
        <v>2015.0833</v>
      </c>
    </row>
    <row r="1007" spans="1:6">
      <c r="A1007" s="38" t="s">
        <v>119</v>
      </c>
      <c r="B1007">
        <v>83.05</v>
      </c>
      <c r="D1007" s="39" t="s">
        <v>62</v>
      </c>
      <c r="E1007" s="41" t="s">
        <v>166</v>
      </c>
      <c r="F1007">
        <v>2015.1669999999999</v>
      </c>
    </row>
    <row r="1008" spans="1:6">
      <c r="A1008" s="38" t="s">
        <v>120</v>
      </c>
      <c r="B1008" t="s">
        <v>166</v>
      </c>
      <c r="D1008" s="39" t="s">
        <v>62</v>
      </c>
      <c r="E1008" s="41" t="s">
        <v>166</v>
      </c>
      <c r="F1008">
        <v>2015.25</v>
      </c>
    </row>
    <row r="1009" spans="1:6">
      <c r="A1009" s="38" t="s">
        <v>121</v>
      </c>
      <c r="B1009" t="s">
        <v>166</v>
      </c>
      <c r="D1009" s="39" t="s">
        <v>62</v>
      </c>
      <c r="E1009" s="41" t="s">
        <v>166</v>
      </c>
      <c r="F1009">
        <v>2015.3330000000001</v>
      </c>
    </row>
    <row r="1010" spans="1:6">
      <c r="A1010" s="24" t="s">
        <v>62</v>
      </c>
      <c r="D1010" s="39" t="s">
        <v>62</v>
      </c>
      <c r="E1010" s="41">
        <v>79.834000000000003</v>
      </c>
      <c r="F1010">
        <v>2015.4169999999999</v>
      </c>
    </row>
    <row r="1011" spans="1:6">
      <c r="A1011" s="37" t="s">
        <v>95</v>
      </c>
      <c r="D1011" s="39" t="s">
        <v>62</v>
      </c>
      <c r="E1011" s="41">
        <v>81.233999999999995</v>
      </c>
      <c r="F1011">
        <v>2015.5</v>
      </c>
    </row>
    <row r="1012" spans="1:6">
      <c r="A1012" s="38" t="s">
        <v>110</v>
      </c>
      <c r="B1012" t="s">
        <v>166</v>
      </c>
      <c r="D1012" s="39" t="s">
        <v>62</v>
      </c>
      <c r="E1012" s="41" t="s">
        <v>166</v>
      </c>
      <c r="F1012">
        <v>2015.5830000000001</v>
      </c>
    </row>
    <row r="1013" spans="1:6">
      <c r="A1013" s="38" t="s">
        <v>111</v>
      </c>
      <c r="B1013">
        <v>80.183999999999997</v>
      </c>
      <c r="D1013" s="39" t="s">
        <v>62</v>
      </c>
      <c r="E1013" s="41" t="s">
        <v>166</v>
      </c>
      <c r="F1013">
        <v>2015.6669999999999</v>
      </c>
    </row>
    <row r="1014" spans="1:6">
      <c r="A1014" s="38" t="s">
        <v>112</v>
      </c>
      <c r="B1014">
        <v>79.933999999999997</v>
      </c>
      <c r="D1014" s="39" t="s">
        <v>62</v>
      </c>
      <c r="E1014" s="41" t="s">
        <v>166</v>
      </c>
      <c r="F1014">
        <v>2015.75</v>
      </c>
    </row>
    <row r="1015" spans="1:6">
      <c r="A1015" s="38" t="s">
        <v>113</v>
      </c>
      <c r="B1015" t="s">
        <v>166</v>
      </c>
      <c r="D1015" s="39" t="s">
        <v>62</v>
      </c>
      <c r="E1015" s="41">
        <v>80.433999999999997</v>
      </c>
      <c r="F1015">
        <v>2015.8330000000001</v>
      </c>
    </row>
    <row r="1016" spans="1:6">
      <c r="A1016" s="38" t="s">
        <v>114</v>
      </c>
      <c r="B1016" t="s">
        <v>166</v>
      </c>
      <c r="D1016" s="39" t="s">
        <v>62</v>
      </c>
      <c r="E1016" s="41" t="s">
        <v>166</v>
      </c>
      <c r="F1016">
        <v>2015.9169999999999</v>
      </c>
    </row>
    <row r="1017" spans="1:6">
      <c r="A1017" s="38" t="s">
        <v>115</v>
      </c>
      <c r="B1017" t="s">
        <v>166</v>
      </c>
      <c r="D1017" s="39" t="s">
        <v>62</v>
      </c>
      <c r="E1017" s="41" t="s">
        <v>166</v>
      </c>
      <c r="F1017">
        <v>2016</v>
      </c>
    </row>
    <row r="1018" spans="1:6">
      <c r="A1018" s="38" t="s">
        <v>116</v>
      </c>
      <c r="B1018" t="s">
        <v>166</v>
      </c>
      <c r="D1018" s="39" t="s">
        <v>62</v>
      </c>
      <c r="E1018" s="41">
        <v>80.233999999999995</v>
      </c>
      <c r="F1018">
        <v>2016.0833</v>
      </c>
    </row>
    <row r="1019" spans="1:6">
      <c r="A1019" s="38" t="s">
        <v>117</v>
      </c>
      <c r="B1019" t="s">
        <v>166</v>
      </c>
      <c r="D1019" s="39" t="s">
        <v>62</v>
      </c>
      <c r="E1019" s="41">
        <v>79.733999999999995</v>
      </c>
      <c r="F1019">
        <v>2016.1669999999999</v>
      </c>
    </row>
    <row r="1020" spans="1:6">
      <c r="A1020" s="38" t="s">
        <v>118</v>
      </c>
      <c r="B1020">
        <v>81.724000000000004</v>
      </c>
      <c r="D1020" s="39" t="s">
        <v>62</v>
      </c>
      <c r="E1020" s="41">
        <v>79.534000000000006</v>
      </c>
      <c r="F1020">
        <v>2016.25</v>
      </c>
    </row>
    <row r="1021" spans="1:6">
      <c r="A1021" s="38" t="s">
        <v>119</v>
      </c>
      <c r="B1021">
        <v>81.334000000000003</v>
      </c>
      <c r="D1021" s="39" t="s">
        <v>62</v>
      </c>
      <c r="E1021" s="41">
        <v>79.834000000000003</v>
      </c>
      <c r="F1021">
        <v>2016.3330000000001</v>
      </c>
    </row>
    <row r="1022" spans="1:6">
      <c r="A1022" s="38" t="s">
        <v>120</v>
      </c>
      <c r="B1022">
        <v>80.933999999999997</v>
      </c>
      <c r="D1022" s="39" t="s">
        <v>62</v>
      </c>
      <c r="E1022" s="41">
        <v>79.933999999999997</v>
      </c>
      <c r="F1022">
        <v>2016.4169999999999</v>
      </c>
    </row>
    <row r="1023" spans="1:6">
      <c r="A1023" s="38" t="s">
        <v>121</v>
      </c>
      <c r="B1023">
        <v>81.134</v>
      </c>
      <c r="D1023" s="39" t="s">
        <v>62</v>
      </c>
      <c r="E1023" s="41">
        <v>81.384</v>
      </c>
      <c r="F1023">
        <v>2016.5</v>
      </c>
    </row>
    <row r="1024" spans="1:6">
      <c r="A1024" s="37" t="s">
        <v>96</v>
      </c>
      <c r="D1024" s="39" t="s">
        <v>62</v>
      </c>
      <c r="E1024" s="41">
        <v>82.034000000000006</v>
      </c>
      <c r="F1024">
        <v>2016.5830000000001</v>
      </c>
    </row>
    <row r="1025" spans="1:6">
      <c r="A1025" s="38" t="s">
        <v>110</v>
      </c>
      <c r="B1025">
        <v>80.233999999999995</v>
      </c>
      <c r="D1025" s="39" t="s">
        <v>62</v>
      </c>
      <c r="E1025" s="41">
        <v>81.834000000000003</v>
      </c>
      <c r="F1025">
        <v>2016.6669999999999</v>
      </c>
    </row>
    <row r="1026" spans="1:6">
      <c r="A1026" s="38" t="s">
        <v>111</v>
      </c>
      <c r="B1026">
        <v>80.034000000000006</v>
      </c>
      <c r="D1026" s="39" t="s">
        <v>62</v>
      </c>
      <c r="E1026" s="41">
        <v>81.233999999999995</v>
      </c>
      <c r="F1026">
        <v>2016.75</v>
      </c>
    </row>
    <row r="1027" spans="1:6">
      <c r="A1027" s="38" t="s">
        <v>112</v>
      </c>
      <c r="B1027">
        <v>79.974000000000004</v>
      </c>
      <c r="D1027" s="39" t="s">
        <v>62</v>
      </c>
      <c r="E1027" s="41">
        <v>80.748000000000005</v>
      </c>
      <c r="F1027">
        <v>2016.8330000000001</v>
      </c>
    </row>
    <row r="1028" spans="1:6">
      <c r="A1028" s="38" t="s">
        <v>113</v>
      </c>
      <c r="B1028">
        <v>79.793999999999997</v>
      </c>
      <c r="D1028" s="39" t="s">
        <v>62</v>
      </c>
      <c r="E1028" s="41">
        <v>80.433999999999997</v>
      </c>
      <c r="F1028">
        <v>2016.9169999999999</v>
      </c>
    </row>
    <row r="1029" spans="1:6">
      <c r="A1029" s="38" t="s">
        <v>114</v>
      </c>
      <c r="B1029" t="s">
        <v>166</v>
      </c>
      <c r="D1029" s="39" t="s">
        <v>62</v>
      </c>
      <c r="E1029" s="41">
        <v>78.733999999999995</v>
      </c>
      <c r="F1029">
        <v>2017</v>
      </c>
    </row>
    <row r="1030" spans="1:6">
      <c r="A1030" s="38" t="s">
        <v>115</v>
      </c>
      <c r="B1030" t="s">
        <v>166</v>
      </c>
      <c r="D1030" s="39" t="s">
        <v>62</v>
      </c>
      <c r="E1030" s="41">
        <v>80.034000000000006</v>
      </c>
      <c r="F1030">
        <v>2017.0833</v>
      </c>
    </row>
    <row r="1031" spans="1:6">
      <c r="A1031" s="38" t="s">
        <v>116</v>
      </c>
      <c r="B1031" t="s">
        <v>166</v>
      </c>
      <c r="D1031" s="39" t="s">
        <v>62</v>
      </c>
      <c r="E1031" s="41">
        <v>80.134</v>
      </c>
      <c r="F1031">
        <v>2017.1669999999999</v>
      </c>
    </row>
    <row r="1032" spans="1:6">
      <c r="A1032" s="38" t="s">
        <v>117</v>
      </c>
      <c r="B1032">
        <v>82.334000000000003</v>
      </c>
      <c r="D1032" s="39" t="s">
        <v>62</v>
      </c>
      <c r="E1032" s="41">
        <v>80.034000000000006</v>
      </c>
      <c r="F1032">
        <v>2017.25</v>
      </c>
    </row>
    <row r="1033" spans="1:6">
      <c r="A1033" s="38" t="s">
        <v>118</v>
      </c>
      <c r="B1033">
        <v>82.034000000000006</v>
      </c>
      <c r="D1033" s="39" t="s">
        <v>62</v>
      </c>
      <c r="E1033" s="41">
        <v>79.384</v>
      </c>
      <c r="F1033">
        <v>2017.3330000000001</v>
      </c>
    </row>
    <row r="1034" spans="1:6">
      <c r="A1034" s="38" t="s">
        <v>119</v>
      </c>
      <c r="B1034">
        <v>81.983999999999995</v>
      </c>
      <c r="D1034" s="39" t="s">
        <v>62</v>
      </c>
      <c r="E1034" s="41">
        <v>79.534000000000006</v>
      </c>
      <c r="F1034">
        <v>2017.4169999999999</v>
      </c>
    </row>
    <row r="1035" spans="1:6">
      <c r="A1035" s="38" t="s">
        <v>120</v>
      </c>
      <c r="B1035">
        <v>81.233999999999995</v>
      </c>
      <c r="D1035" s="39" t="s">
        <v>62</v>
      </c>
      <c r="E1035" s="41">
        <v>80.733999999999995</v>
      </c>
      <c r="F1035">
        <v>2017.5</v>
      </c>
    </row>
    <row r="1036" spans="1:6">
      <c r="A1036" s="38" t="s">
        <v>121</v>
      </c>
      <c r="B1036">
        <v>81.334000000000003</v>
      </c>
      <c r="D1036" s="39" t="s">
        <v>62</v>
      </c>
      <c r="E1036" s="41">
        <v>81.034000000000006</v>
      </c>
      <c r="F1036">
        <v>2017.5830000000001</v>
      </c>
    </row>
    <row r="1037" spans="1:6">
      <c r="A1037" s="37" t="s">
        <v>97</v>
      </c>
      <c r="D1037" s="39" t="s">
        <v>62</v>
      </c>
      <c r="E1037" s="41">
        <v>81.834000000000003</v>
      </c>
      <c r="F1037">
        <v>2017.6669999999999</v>
      </c>
    </row>
    <row r="1038" spans="1:6">
      <c r="A1038" s="38" t="s">
        <v>110</v>
      </c>
      <c r="B1038">
        <v>80.534000000000006</v>
      </c>
      <c r="D1038" s="39" t="s">
        <v>62</v>
      </c>
      <c r="E1038" s="41">
        <v>81.433999999999997</v>
      </c>
      <c r="F1038">
        <v>2017.75</v>
      </c>
    </row>
    <row r="1039" spans="1:6">
      <c r="A1039" s="38" t="s">
        <v>111</v>
      </c>
      <c r="B1039">
        <v>80.433999999999997</v>
      </c>
      <c r="D1039" s="39" t="s">
        <v>62</v>
      </c>
      <c r="E1039" s="41">
        <v>81.034000000000006</v>
      </c>
      <c r="F1039">
        <v>2017.8330000000001</v>
      </c>
    </row>
    <row r="1040" spans="1:6">
      <c r="A1040" s="38" t="s">
        <v>112</v>
      </c>
      <c r="B1040">
        <v>80.233999999999995</v>
      </c>
      <c r="D1040" s="39" t="s">
        <v>62</v>
      </c>
      <c r="E1040" s="41">
        <v>80.534000000000006</v>
      </c>
      <c r="F1040">
        <v>2017.9169999999999</v>
      </c>
    </row>
    <row r="1041" spans="1:6">
      <c r="A1041" s="38" t="s">
        <v>113</v>
      </c>
      <c r="B1041">
        <v>80.013999999999996</v>
      </c>
      <c r="D1041" s="39" t="s">
        <v>62</v>
      </c>
      <c r="E1041" s="41">
        <v>80.134</v>
      </c>
      <c r="F1041">
        <v>2018</v>
      </c>
    </row>
    <row r="1042" spans="1:6">
      <c r="A1042" s="38" t="s">
        <v>114</v>
      </c>
      <c r="B1042">
        <v>79.983999999999995</v>
      </c>
      <c r="D1042" s="39" t="s">
        <v>62</v>
      </c>
      <c r="E1042" s="41">
        <v>79.733999999999995</v>
      </c>
      <c r="F1042">
        <v>2018.0833</v>
      </c>
    </row>
    <row r="1043" spans="1:6">
      <c r="A1043" s="38" t="s">
        <v>115</v>
      </c>
      <c r="B1043">
        <v>80.153999999999996</v>
      </c>
      <c r="D1043" s="39" t="s">
        <v>62</v>
      </c>
      <c r="E1043" s="41">
        <v>79.634</v>
      </c>
      <c r="F1043">
        <v>2018.1669999999999</v>
      </c>
    </row>
    <row r="1044" spans="1:6">
      <c r="A1044" s="38" t="s">
        <v>116</v>
      </c>
      <c r="B1044">
        <v>80.304000000000002</v>
      </c>
      <c r="D1044" s="39" t="s">
        <v>62</v>
      </c>
      <c r="E1044" s="41">
        <v>79.534000000000006</v>
      </c>
      <c r="F1044">
        <v>2018.25</v>
      </c>
    </row>
    <row r="1045" spans="1:6">
      <c r="A1045" s="38" t="s">
        <v>117</v>
      </c>
      <c r="B1045">
        <v>82.933999999999997</v>
      </c>
      <c r="D1045" s="39" t="s">
        <v>62</v>
      </c>
      <c r="E1045" s="41">
        <v>79.433999999999997</v>
      </c>
      <c r="F1045">
        <v>2018.3330000000001</v>
      </c>
    </row>
    <row r="1046" spans="1:6">
      <c r="A1046" s="38" t="s">
        <v>118</v>
      </c>
      <c r="B1046">
        <v>82.733999999999995</v>
      </c>
      <c r="D1046" s="39" t="s">
        <v>62</v>
      </c>
      <c r="E1046" s="41">
        <v>79.733999999999995</v>
      </c>
      <c r="F1046">
        <v>2018.4169999999999</v>
      </c>
    </row>
    <row r="1047" spans="1:6">
      <c r="A1047" s="38" t="s">
        <v>119</v>
      </c>
      <c r="B1047">
        <v>81.683999999999997</v>
      </c>
      <c r="D1047" s="39" t="s">
        <v>62</v>
      </c>
      <c r="E1047" s="41">
        <v>80.534000000000006</v>
      </c>
      <c r="F1047">
        <v>2018.5</v>
      </c>
    </row>
    <row r="1048" spans="1:6">
      <c r="A1048" s="38" t="s">
        <v>120</v>
      </c>
      <c r="B1048" t="s">
        <v>166</v>
      </c>
      <c r="D1048" s="39" t="s">
        <v>62</v>
      </c>
      <c r="E1048" s="41">
        <v>81.334000000000003</v>
      </c>
      <c r="F1048">
        <v>2018.5830000000001</v>
      </c>
    </row>
    <row r="1049" spans="1:6">
      <c r="A1049" s="38" t="s">
        <v>121</v>
      </c>
      <c r="B1049" t="s">
        <v>166</v>
      </c>
      <c r="D1049" s="39" t="s">
        <v>62</v>
      </c>
      <c r="E1049" s="41">
        <v>81.634</v>
      </c>
      <c r="F1049">
        <v>2018.6669999999999</v>
      </c>
    </row>
    <row r="1050" spans="1:6">
      <c r="A1050" s="37" t="s">
        <v>98</v>
      </c>
      <c r="D1050" s="39" t="s">
        <v>62</v>
      </c>
      <c r="E1050" s="41">
        <v>81.334000000000003</v>
      </c>
      <c r="F1050">
        <v>2018.75</v>
      </c>
    </row>
    <row r="1051" spans="1:6">
      <c r="A1051" s="38" t="s">
        <v>110</v>
      </c>
      <c r="B1051" t="s">
        <v>166</v>
      </c>
      <c r="D1051" s="39" t="s">
        <v>62</v>
      </c>
      <c r="E1051" s="41">
        <v>80.733999999999995</v>
      </c>
      <c r="F1051">
        <v>2018.8330000000001</v>
      </c>
    </row>
    <row r="1052" spans="1:6">
      <c r="A1052" s="38" t="s">
        <v>111</v>
      </c>
      <c r="B1052" t="s">
        <v>166</v>
      </c>
      <c r="D1052" s="39" t="s">
        <v>62</v>
      </c>
      <c r="E1052" s="41">
        <v>80.433999999999997</v>
      </c>
      <c r="F1052">
        <v>2018.9169999999999</v>
      </c>
    </row>
    <row r="1053" spans="1:6">
      <c r="A1053" s="38" t="s">
        <v>112</v>
      </c>
      <c r="B1053">
        <v>80.263999999999996</v>
      </c>
      <c r="D1053" s="39" t="s">
        <v>62</v>
      </c>
      <c r="E1053" s="41">
        <v>79.933999999999997</v>
      </c>
      <c r="F1053">
        <v>2019</v>
      </c>
    </row>
    <row r="1054" spans="1:6">
      <c r="A1054" s="38" t="s">
        <v>113</v>
      </c>
      <c r="B1054" t="s">
        <v>166</v>
      </c>
      <c r="D1054" s="39" t="s">
        <v>62</v>
      </c>
      <c r="E1054" s="41">
        <v>79.733999999999995</v>
      </c>
      <c r="F1054">
        <v>2019.0833</v>
      </c>
    </row>
    <row r="1055" spans="1:6">
      <c r="A1055" s="38" t="s">
        <v>114</v>
      </c>
      <c r="B1055">
        <v>80.584000000000003</v>
      </c>
      <c r="D1055" s="39" t="s">
        <v>62</v>
      </c>
      <c r="E1055" s="41">
        <v>79.433999999999997</v>
      </c>
      <c r="F1055">
        <v>2019.1669999999999</v>
      </c>
    </row>
    <row r="1056" spans="1:6">
      <c r="A1056" s="38" t="s">
        <v>115</v>
      </c>
      <c r="B1056" t="s">
        <v>166</v>
      </c>
      <c r="D1056" s="39" t="s">
        <v>62</v>
      </c>
      <c r="E1056" s="41">
        <v>79.233999999999995</v>
      </c>
      <c r="F1056">
        <v>2019.25</v>
      </c>
    </row>
    <row r="1057" spans="1:6">
      <c r="A1057" s="38" t="s">
        <v>116</v>
      </c>
      <c r="B1057" t="s">
        <v>166</v>
      </c>
      <c r="D1057" s="39" t="s">
        <v>62</v>
      </c>
      <c r="E1057" s="41">
        <v>79.433999999999997</v>
      </c>
      <c r="F1057">
        <v>2019.3330000000001</v>
      </c>
    </row>
    <row r="1058" spans="1:6">
      <c r="A1058" s="38" t="s">
        <v>117</v>
      </c>
      <c r="B1058">
        <v>81.953999999999994</v>
      </c>
      <c r="D1058" s="39" t="s">
        <v>62</v>
      </c>
      <c r="E1058" s="41">
        <v>79.933999999999997</v>
      </c>
      <c r="F1058">
        <v>2019.4169999999999</v>
      </c>
    </row>
    <row r="1059" spans="1:6">
      <c r="A1059" s="38" t="s">
        <v>118</v>
      </c>
      <c r="B1059" t="s">
        <v>166</v>
      </c>
      <c r="D1059" s="39" t="s">
        <v>62</v>
      </c>
      <c r="E1059" s="41">
        <v>80.733999999999995</v>
      </c>
      <c r="F1059">
        <v>2019.5</v>
      </c>
    </row>
    <row r="1060" spans="1:6">
      <c r="A1060" s="38" t="s">
        <v>119</v>
      </c>
      <c r="B1060" t="s">
        <v>166</v>
      </c>
      <c r="D1060" s="39" t="s">
        <v>62</v>
      </c>
      <c r="E1060" s="41" t="s">
        <v>166</v>
      </c>
      <c r="F1060">
        <v>2019.5830000000001</v>
      </c>
    </row>
    <row r="1061" spans="1:6">
      <c r="A1061" s="38" t="s">
        <v>120</v>
      </c>
      <c r="B1061">
        <v>81.034000000000006</v>
      </c>
      <c r="D1061" s="39" t="s">
        <v>62</v>
      </c>
      <c r="E1061" s="41" t="s">
        <v>166</v>
      </c>
      <c r="F1061">
        <v>2019.6669999999999</v>
      </c>
    </row>
    <row r="1062" spans="1:6">
      <c r="A1062" s="38" t="s">
        <v>121</v>
      </c>
      <c r="B1062" t="s">
        <v>166</v>
      </c>
      <c r="D1062" s="39" t="s">
        <v>62</v>
      </c>
      <c r="E1062" s="41" t="s">
        <v>166</v>
      </c>
      <c r="F1062">
        <v>2019.75</v>
      </c>
    </row>
    <row r="1063" spans="1:6">
      <c r="A1063" s="37" t="s">
        <v>99</v>
      </c>
      <c r="D1063" s="39" t="s">
        <v>62</v>
      </c>
      <c r="E1063" s="41" t="s">
        <v>166</v>
      </c>
      <c r="F1063">
        <v>2019.8330000000001</v>
      </c>
    </row>
    <row r="1064" spans="1:6">
      <c r="A1064" s="38" t="s">
        <v>110</v>
      </c>
      <c r="B1064" t="s">
        <v>166</v>
      </c>
      <c r="D1064" s="39" t="s">
        <v>62</v>
      </c>
      <c r="E1064" s="41" t="s">
        <v>166</v>
      </c>
      <c r="F1064">
        <v>2019.9169999999999</v>
      </c>
    </row>
    <row r="1065" spans="1:6">
      <c r="A1065" s="38" t="s">
        <v>111</v>
      </c>
      <c r="B1065">
        <v>80.543999999999997</v>
      </c>
      <c r="D1065" s="39" t="s">
        <v>62</v>
      </c>
      <c r="E1065" s="41" t="s">
        <v>166</v>
      </c>
      <c r="F1065">
        <v>2020</v>
      </c>
    </row>
    <row r="1066" spans="1:6">
      <c r="A1066" s="38" t="s">
        <v>112</v>
      </c>
      <c r="B1066" t="s">
        <v>166</v>
      </c>
      <c r="D1066" s="39" t="s">
        <v>65</v>
      </c>
      <c r="E1066" s="41" t="s">
        <v>166</v>
      </c>
      <c r="F1066" s="42">
        <v>2008.9991399999999</v>
      </c>
    </row>
    <row r="1067" spans="1:6">
      <c r="A1067" s="38" t="s">
        <v>113</v>
      </c>
      <c r="B1067" t="s">
        <v>166</v>
      </c>
      <c r="D1067" s="39" t="s">
        <v>65</v>
      </c>
      <c r="E1067" s="41">
        <v>87.570999999999998</v>
      </c>
      <c r="F1067">
        <v>2009.08251</v>
      </c>
    </row>
    <row r="1068" spans="1:6">
      <c r="A1068" s="38" t="s">
        <v>114</v>
      </c>
      <c r="B1068">
        <v>79.884</v>
      </c>
      <c r="D1068" s="39" t="s">
        <v>65</v>
      </c>
      <c r="E1068" s="41">
        <v>87.241</v>
      </c>
      <c r="F1068">
        <v>2009.16588</v>
      </c>
    </row>
    <row r="1069" spans="1:6">
      <c r="A1069" s="38" t="s">
        <v>115</v>
      </c>
      <c r="B1069" t="s">
        <v>166</v>
      </c>
      <c r="D1069" s="39" t="s">
        <v>65</v>
      </c>
      <c r="E1069" s="41">
        <v>86.781000000000006</v>
      </c>
      <c r="F1069">
        <v>2009.2492500000001</v>
      </c>
    </row>
    <row r="1070" spans="1:6">
      <c r="A1070" s="38" t="s">
        <v>116</v>
      </c>
      <c r="B1070" t="s">
        <v>166</v>
      </c>
      <c r="D1070" s="39" t="s">
        <v>65</v>
      </c>
      <c r="E1070" s="41">
        <v>86.790999999999997</v>
      </c>
      <c r="F1070">
        <v>2009.3326199999999</v>
      </c>
    </row>
    <row r="1071" spans="1:6">
      <c r="A1071" s="38" t="s">
        <v>117</v>
      </c>
      <c r="B1071">
        <v>82.013999999999996</v>
      </c>
      <c r="D1071" s="39" t="s">
        <v>65</v>
      </c>
      <c r="E1071" s="41" t="s">
        <v>166</v>
      </c>
      <c r="F1071">
        <v>2009.41599</v>
      </c>
    </row>
    <row r="1072" spans="1:6">
      <c r="A1072" s="38" t="s">
        <v>118</v>
      </c>
      <c r="B1072" t="s">
        <v>166</v>
      </c>
      <c r="D1072" s="39" t="s">
        <v>65</v>
      </c>
      <c r="E1072" s="41">
        <v>88.161000000000001</v>
      </c>
      <c r="F1072">
        <v>2009.49936</v>
      </c>
    </row>
    <row r="1073" spans="1:6">
      <c r="A1073" s="38" t="s">
        <v>119</v>
      </c>
      <c r="B1073" t="s">
        <v>166</v>
      </c>
      <c r="D1073" s="39" t="s">
        <v>65</v>
      </c>
      <c r="E1073" s="41">
        <v>89.340999999999994</v>
      </c>
      <c r="F1073">
        <v>2009.5827300000001</v>
      </c>
    </row>
    <row r="1074" spans="1:6">
      <c r="A1074" s="38" t="s">
        <v>120</v>
      </c>
      <c r="B1074">
        <v>80.034000000000006</v>
      </c>
      <c r="D1074" s="39" t="s">
        <v>65</v>
      </c>
      <c r="E1074" s="41">
        <v>89.510999999999996</v>
      </c>
      <c r="F1074">
        <v>2009.6660999999999</v>
      </c>
    </row>
    <row r="1075" spans="1:6">
      <c r="A1075" s="38" t="s">
        <v>121</v>
      </c>
      <c r="B1075" t="s">
        <v>166</v>
      </c>
      <c r="D1075" s="39" t="s">
        <v>65</v>
      </c>
      <c r="E1075" s="41">
        <v>89.210999999999999</v>
      </c>
      <c r="F1075">
        <v>2009.74947</v>
      </c>
    </row>
    <row r="1076" spans="1:6">
      <c r="A1076" s="37" t="s">
        <v>100</v>
      </c>
      <c r="D1076" s="39" t="s">
        <v>65</v>
      </c>
      <c r="E1076" s="41">
        <v>88.840999999999994</v>
      </c>
      <c r="F1076">
        <v>2009.83284</v>
      </c>
    </row>
    <row r="1077" spans="1:6">
      <c r="A1077" s="38" t="s">
        <v>110</v>
      </c>
      <c r="B1077" t="s">
        <v>166</v>
      </c>
      <c r="D1077" s="39" t="s">
        <v>65</v>
      </c>
      <c r="E1077" s="41">
        <v>88.241</v>
      </c>
      <c r="F1077">
        <v>2009.9162100000001</v>
      </c>
    </row>
    <row r="1078" spans="1:6">
      <c r="A1078" s="38" t="s">
        <v>111</v>
      </c>
      <c r="B1078">
        <v>80.183999999999997</v>
      </c>
      <c r="D1078" s="39" t="s">
        <v>65</v>
      </c>
      <c r="E1078" s="41">
        <v>87.861000000000004</v>
      </c>
      <c r="F1078" s="42">
        <v>2009.9995799999999</v>
      </c>
    </row>
    <row r="1079" spans="1:6">
      <c r="A1079" s="38" t="s">
        <v>112</v>
      </c>
      <c r="B1079" t="s">
        <v>166</v>
      </c>
      <c r="D1079" s="39" t="s">
        <v>65</v>
      </c>
      <c r="E1079" s="41">
        <v>87.611000000000004</v>
      </c>
      <c r="F1079">
        <v>2010.08295</v>
      </c>
    </row>
    <row r="1080" spans="1:6">
      <c r="A1080" s="38" t="s">
        <v>113</v>
      </c>
      <c r="B1080">
        <v>80.034000000000006</v>
      </c>
      <c r="D1080" s="39" t="s">
        <v>65</v>
      </c>
      <c r="E1080" s="41">
        <v>87.241</v>
      </c>
      <c r="F1080">
        <v>2010.16632</v>
      </c>
    </row>
    <row r="1081" spans="1:6">
      <c r="A1081" s="38" t="s">
        <v>114</v>
      </c>
      <c r="B1081" t="s">
        <v>166</v>
      </c>
      <c r="D1081" s="39" t="s">
        <v>65</v>
      </c>
      <c r="E1081" s="41">
        <v>86.741</v>
      </c>
      <c r="F1081">
        <v>2010.2496900000001</v>
      </c>
    </row>
    <row r="1082" spans="1:6">
      <c r="A1082" s="38" t="s">
        <v>115</v>
      </c>
      <c r="B1082" t="s">
        <v>166</v>
      </c>
      <c r="D1082" s="39" t="s">
        <v>65</v>
      </c>
      <c r="E1082" s="41">
        <v>85.760999999999996</v>
      </c>
      <c r="F1082">
        <v>2010.3330599999999</v>
      </c>
    </row>
    <row r="1083" spans="1:6">
      <c r="A1083" s="38" t="s">
        <v>116</v>
      </c>
      <c r="B1083" t="s">
        <v>166</v>
      </c>
      <c r="D1083" s="39" t="s">
        <v>65</v>
      </c>
      <c r="E1083" s="41">
        <v>87.070999999999998</v>
      </c>
      <c r="F1083">
        <v>2010.41643</v>
      </c>
    </row>
    <row r="1084" spans="1:6">
      <c r="A1084" s="38" t="s">
        <v>117</v>
      </c>
      <c r="B1084">
        <v>81.733999999999995</v>
      </c>
      <c r="D1084" s="39" t="s">
        <v>65</v>
      </c>
      <c r="E1084" s="41">
        <v>87.241</v>
      </c>
      <c r="F1084">
        <v>2010.4998000000001</v>
      </c>
    </row>
    <row r="1085" spans="1:6">
      <c r="A1085" s="38" t="s">
        <v>118</v>
      </c>
      <c r="B1085" t="s">
        <v>166</v>
      </c>
      <c r="D1085" s="39" t="s">
        <v>65</v>
      </c>
      <c r="E1085" s="41">
        <v>88.941000000000003</v>
      </c>
      <c r="F1085">
        <v>2010.5831700000001</v>
      </c>
    </row>
    <row r="1086" spans="1:6">
      <c r="A1086" s="38" t="s">
        <v>119</v>
      </c>
      <c r="B1086">
        <v>82.084000000000003</v>
      </c>
      <c r="D1086" s="39" t="s">
        <v>65</v>
      </c>
      <c r="E1086" s="41">
        <v>89.331000000000003</v>
      </c>
      <c r="F1086">
        <v>2010.6665399999999</v>
      </c>
    </row>
    <row r="1087" spans="1:6">
      <c r="A1087" s="38" t="s">
        <v>120</v>
      </c>
      <c r="B1087" t="s">
        <v>166</v>
      </c>
      <c r="D1087" s="39" t="s">
        <v>65</v>
      </c>
      <c r="E1087" s="41">
        <v>89.051000000000002</v>
      </c>
      <c r="F1087">
        <v>2010.74991</v>
      </c>
    </row>
    <row r="1088" spans="1:6">
      <c r="A1088" s="38" t="s">
        <v>121</v>
      </c>
      <c r="B1088" t="s">
        <v>166</v>
      </c>
      <c r="D1088" s="39" t="s">
        <v>65</v>
      </c>
      <c r="E1088" s="41">
        <v>88.891000000000005</v>
      </c>
      <c r="F1088">
        <v>2010.8332800000001</v>
      </c>
    </row>
    <row r="1089" spans="1:6">
      <c r="A1089" s="37" t="s">
        <v>101</v>
      </c>
      <c r="D1089" s="39" t="s">
        <v>65</v>
      </c>
      <c r="E1089" s="41">
        <v>88.991</v>
      </c>
      <c r="F1089">
        <v>2010.9166499999999</v>
      </c>
    </row>
    <row r="1090" spans="1:6">
      <c r="A1090" s="38" t="s">
        <v>110</v>
      </c>
      <c r="B1090" t="s">
        <v>166</v>
      </c>
      <c r="D1090" s="39" t="s">
        <v>65</v>
      </c>
      <c r="E1090" s="41">
        <v>88.141000000000005</v>
      </c>
      <c r="F1090">
        <v>2011</v>
      </c>
    </row>
    <row r="1091" spans="1:6">
      <c r="A1091" s="38" t="s">
        <v>111</v>
      </c>
      <c r="B1091">
        <v>80.134</v>
      </c>
      <c r="D1091" s="39" t="s">
        <v>65</v>
      </c>
      <c r="E1091" s="41">
        <v>88.141000000000005</v>
      </c>
      <c r="F1091">
        <v>2011.0833</v>
      </c>
    </row>
    <row r="1092" spans="1:6">
      <c r="A1092" s="38" t="s">
        <v>112</v>
      </c>
      <c r="B1092" t="s">
        <v>166</v>
      </c>
      <c r="D1092" s="39" t="s">
        <v>65</v>
      </c>
      <c r="E1092" s="41">
        <v>87.540999999999997</v>
      </c>
      <c r="F1092">
        <v>2011.1669999999999</v>
      </c>
    </row>
    <row r="1093" spans="1:6">
      <c r="A1093" s="38" t="s">
        <v>113</v>
      </c>
      <c r="B1093" t="s">
        <v>166</v>
      </c>
      <c r="D1093" s="39" t="s">
        <v>65</v>
      </c>
      <c r="E1093" s="41">
        <v>87.141000000000005</v>
      </c>
      <c r="F1093">
        <v>2011.25</v>
      </c>
    </row>
    <row r="1094" spans="1:6">
      <c r="A1094" s="38" t="s">
        <v>114</v>
      </c>
      <c r="B1094" t="s">
        <v>166</v>
      </c>
      <c r="D1094" s="39" t="s">
        <v>65</v>
      </c>
      <c r="E1094" s="41">
        <v>86.891000000000005</v>
      </c>
      <c r="F1094">
        <v>2011.3330000000001</v>
      </c>
    </row>
    <row r="1095" spans="1:6">
      <c r="A1095" s="38" t="s">
        <v>115</v>
      </c>
      <c r="B1095">
        <v>79.834000000000003</v>
      </c>
      <c r="D1095" s="39" t="s">
        <v>65</v>
      </c>
      <c r="E1095" s="41">
        <v>87.340999999999994</v>
      </c>
      <c r="F1095">
        <v>2011.4169999999999</v>
      </c>
    </row>
    <row r="1096" spans="1:6">
      <c r="A1096" s="38" t="s">
        <v>116</v>
      </c>
      <c r="B1096">
        <v>81.233999999999995</v>
      </c>
      <c r="D1096" s="39" t="s">
        <v>65</v>
      </c>
      <c r="E1096" s="41">
        <v>88.040999999999997</v>
      </c>
      <c r="F1096">
        <v>2011.5</v>
      </c>
    </row>
    <row r="1097" spans="1:6">
      <c r="A1097" s="38" t="s">
        <v>117</v>
      </c>
      <c r="B1097" t="s">
        <v>166</v>
      </c>
      <c r="D1097" s="39" t="s">
        <v>65</v>
      </c>
      <c r="E1097" s="41">
        <v>89.340999999999994</v>
      </c>
      <c r="F1097">
        <v>2011.5830000000001</v>
      </c>
    </row>
    <row r="1098" spans="1:6">
      <c r="A1098" s="38" t="s">
        <v>118</v>
      </c>
      <c r="B1098" t="s">
        <v>166</v>
      </c>
      <c r="D1098" s="39" t="s">
        <v>65</v>
      </c>
      <c r="E1098" s="41">
        <v>89.540999999999997</v>
      </c>
      <c r="F1098">
        <v>2011.6669999999999</v>
      </c>
    </row>
    <row r="1099" spans="1:6">
      <c r="A1099" s="38" t="s">
        <v>119</v>
      </c>
      <c r="B1099" t="s">
        <v>166</v>
      </c>
      <c r="D1099" s="39" t="s">
        <v>65</v>
      </c>
      <c r="E1099" s="41">
        <v>89.290999999999997</v>
      </c>
      <c r="F1099">
        <v>2011.75</v>
      </c>
    </row>
    <row r="1100" spans="1:6">
      <c r="A1100" s="38" t="s">
        <v>120</v>
      </c>
      <c r="B1100">
        <v>80.433999999999997</v>
      </c>
      <c r="D1100" s="39" t="s">
        <v>65</v>
      </c>
      <c r="E1100" s="41">
        <v>88.840999999999994</v>
      </c>
      <c r="F1100">
        <v>2011.8330000000001</v>
      </c>
    </row>
    <row r="1101" spans="1:6">
      <c r="A1101" s="38" t="s">
        <v>121</v>
      </c>
      <c r="B1101" t="s">
        <v>166</v>
      </c>
      <c r="D1101" s="39" t="s">
        <v>65</v>
      </c>
      <c r="E1101" s="41">
        <v>88.641000000000005</v>
      </c>
      <c r="F1101">
        <v>2011.9169999999999</v>
      </c>
    </row>
    <row r="1102" spans="1:6">
      <c r="A1102" s="37" t="s">
        <v>102</v>
      </c>
      <c r="D1102" s="39" t="s">
        <v>65</v>
      </c>
      <c r="E1102" s="41">
        <v>88.040999999999997</v>
      </c>
      <c r="F1102">
        <v>2012</v>
      </c>
    </row>
    <row r="1103" spans="1:6">
      <c r="A1103" s="38" t="s">
        <v>110</v>
      </c>
      <c r="B1103" t="s">
        <v>166</v>
      </c>
      <c r="D1103" s="39" t="s">
        <v>65</v>
      </c>
      <c r="E1103" s="41">
        <v>87.491</v>
      </c>
      <c r="F1103">
        <v>2012.0833</v>
      </c>
    </row>
    <row r="1104" spans="1:6">
      <c r="A1104" s="38" t="s">
        <v>111</v>
      </c>
      <c r="B1104">
        <v>80.233999999999995</v>
      </c>
      <c r="D1104" s="39" t="s">
        <v>65</v>
      </c>
      <c r="E1104" s="41">
        <v>87.141000000000005</v>
      </c>
      <c r="F1104">
        <v>2012.1669999999999</v>
      </c>
    </row>
    <row r="1105" spans="1:6">
      <c r="A1105" s="38" t="s">
        <v>112</v>
      </c>
      <c r="B1105">
        <v>79.733999999999995</v>
      </c>
      <c r="D1105" s="39" t="s">
        <v>65</v>
      </c>
      <c r="E1105" s="41">
        <v>86.540999999999997</v>
      </c>
      <c r="F1105">
        <v>2012.25</v>
      </c>
    </row>
    <row r="1106" spans="1:6">
      <c r="A1106" s="38" t="s">
        <v>113</v>
      </c>
      <c r="B1106">
        <v>79.534000000000006</v>
      </c>
      <c r="D1106" s="39" t="s">
        <v>65</v>
      </c>
      <c r="E1106" s="41">
        <v>86.191000000000003</v>
      </c>
      <c r="F1106">
        <v>2012.3330000000001</v>
      </c>
    </row>
    <row r="1107" spans="1:6">
      <c r="A1107" s="38" t="s">
        <v>114</v>
      </c>
      <c r="B1107">
        <v>79.834000000000003</v>
      </c>
      <c r="D1107" s="39" t="s">
        <v>65</v>
      </c>
      <c r="E1107" s="41">
        <v>86.241</v>
      </c>
      <c r="F1107">
        <v>2012.4169999999999</v>
      </c>
    </row>
    <row r="1108" spans="1:6">
      <c r="A1108" s="38" t="s">
        <v>115</v>
      </c>
      <c r="B1108">
        <v>79.933999999999997</v>
      </c>
      <c r="D1108" s="39" t="s">
        <v>65</v>
      </c>
      <c r="E1108" s="41">
        <v>87.040999999999997</v>
      </c>
      <c r="F1108">
        <v>2012.5</v>
      </c>
    </row>
    <row r="1109" spans="1:6">
      <c r="A1109" s="38" t="s">
        <v>116</v>
      </c>
      <c r="B1109">
        <v>81.384</v>
      </c>
      <c r="D1109" s="39" t="s">
        <v>65</v>
      </c>
      <c r="E1109" s="41">
        <v>86.741</v>
      </c>
      <c r="F1109">
        <v>2012.5830000000001</v>
      </c>
    </row>
    <row r="1110" spans="1:6">
      <c r="A1110" s="38" t="s">
        <v>117</v>
      </c>
      <c r="B1110">
        <v>82.034000000000006</v>
      </c>
      <c r="D1110" s="39" t="s">
        <v>65</v>
      </c>
      <c r="E1110" s="41">
        <v>88.590999999999994</v>
      </c>
      <c r="F1110">
        <v>2012.6669999999999</v>
      </c>
    </row>
    <row r="1111" spans="1:6">
      <c r="A1111" s="38" t="s">
        <v>118</v>
      </c>
      <c r="B1111">
        <v>81.834000000000003</v>
      </c>
      <c r="D1111" s="39" t="s">
        <v>65</v>
      </c>
      <c r="E1111" s="41">
        <v>88.741</v>
      </c>
      <c r="F1111">
        <v>2012.75</v>
      </c>
    </row>
    <row r="1112" spans="1:6">
      <c r="A1112" s="38" t="s">
        <v>119</v>
      </c>
      <c r="B1112">
        <v>81.233999999999995</v>
      </c>
      <c r="D1112" s="39" t="s">
        <v>65</v>
      </c>
      <c r="E1112" s="41">
        <v>88.340999999999994</v>
      </c>
      <c r="F1112">
        <v>2012.8330000000001</v>
      </c>
    </row>
    <row r="1113" spans="1:6">
      <c r="A1113" s="38" t="s">
        <v>120</v>
      </c>
      <c r="B1113">
        <v>80.748000000000005</v>
      </c>
      <c r="D1113" s="39" t="s">
        <v>65</v>
      </c>
      <c r="E1113" s="41">
        <v>88.070999999999998</v>
      </c>
      <c r="F1113">
        <v>2012.9169999999999</v>
      </c>
    </row>
    <row r="1114" spans="1:6">
      <c r="A1114" s="38" t="s">
        <v>121</v>
      </c>
      <c r="B1114">
        <v>80.433999999999997</v>
      </c>
      <c r="D1114" s="39" t="s">
        <v>65</v>
      </c>
      <c r="E1114" s="41">
        <v>87.540999999999997</v>
      </c>
      <c r="F1114">
        <v>2013</v>
      </c>
    </row>
    <row r="1115" spans="1:6">
      <c r="A1115" s="37" t="s">
        <v>103</v>
      </c>
      <c r="D1115" s="39" t="s">
        <v>65</v>
      </c>
      <c r="E1115" s="41">
        <v>87.540999999999997</v>
      </c>
      <c r="F1115">
        <v>2013.0833</v>
      </c>
    </row>
    <row r="1116" spans="1:6">
      <c r="A1116" s="38" t="s">
        <v>110</v>
      </c>
      <c r="B1116">
        <v>78.733999999999995</v>
      </c>
      <c r="D1116" s="39" t="s">
        <v>65</v>
      </c>
      <c r="E1116" s="41">
        <v>86.840999999999994</v>
      </c>
      <c r="F1116">
        <v>2013.1669999999999</v>
      </c>
    </row>
    <row r="1117" spans="1:6">
      <c r="A1117" s="38" t="s">
        <v>111</v>
      </c>
      <c r="B1117">
        <v>80.034000000000006</v>
      </c>
      <c r="D1117" s="39" t="s">
        <v>65</v>
      </c>
      <c r="E1117" s="41">
        <v>86.391000000000005</v>
      </c>
      <c r="F1117">
        <v>2013.25</v>
      </c>
    </row>
    <row r="1118" spans="1:6">
      <c r="A1118" s="38" t="s">
        <v>112</v>
      </c>
      <c r="B1118">
        <v>80.134</v>
      </c>
      <c r="D1118" s="39" t="s">
        <v>65</v>
      </c>
      <c r="E1118" s="41">
        <v>86.340999999999994</v>
      </c>
      <c r="F1118">
        <v>2013.3330000000001</v>
      </c>
    </row>
    <row r="1119" spans="1:6">
      <c r="A1119" s="38" t="s">
        <v>113</v>
      </c>
      <c r="B1119">
        <v>80.034000000000006</v>
      </c>
      <c r="D1119" s="39" t="s">
        <v>65</v>
      </c>
      <c r="E1119" s="41">
        <v>86.441000000000003</v>
      </c>
      <c r="F1119">
        <v>2013.4169999999999</v>
      </c>
    </row>
    <row r="1120" spans="1:6">
      <c r="A1120" s="38" t="s">
        <v>114</v>
      </c>
      <c r="B1120">
        <v>79.384</v>
      </c>
      <c r="D1120" s="39" t="s">
        <v>65</v>
      </c>
      <c r="E1120" s="41">
        <v>86.641000000000005</v>
      </c>
      <c r="F1120">
        <v>2013.5</v>
      </c>
    </row>
    <row r="1121" spans="1:6">
      <c r="A1121" s="38" t="s">
        <v>115</v>
      </c>
      <c r="B1121">
        <v>79.534000000000006</v>
      </c>
      <c r="D1121" s="39" t="s">
        <v>65</v>
      </c>
      <c r="E1121" s="41">
        <v>87.941000000000003</v>
      </c>
      <c r="F1121">
        <v>2013.5830000000001</v>
      </c>
    </row>
    <row r="1122" spans="1:6">
      <c r="A1122" s="38" t="s">
        <v>116</v>
      </c>
      <c r="B1122">
        <v>80.733999999999995</v>
      </c>
      <c r="D1122" s="39" t="s">
        <v>65</v>
      </c>
      <c r="E1122" s="41">
        <v>88.741</v>
      </c>
      <c r="F1122">
        <v>2013.6669999999999</v>
      </c>
    </row>
    <row r="1123" spans="1:6">
      <c r="A1123" s="38" t="s">
        <v>117</v>
      </c>
      <c r="B1123">
        <v>81.034000000000006</v>
      </c>
      <c r="D1123" s="39" t="s">
        <v>65</v>
      </c>
      <c r="E1123" s="41">
        <v>88.790999999999997</v>
      </c>
      <c r="F1123">
        <v>2013.75</v>
      </c>
    </row>
    <row r="1124" spans="1:6">
      <c r="A1124" s="38" t="s">
        <v>118</v>
      </c>
      <c r="B1124">
        <v>81.834000000000003</v>
      </c>
      <c r="D1124" s="39" t="s">
        <v>65</v>
      </c>
      <c r="E1124" s="41">
        <v>88.561000000000007</v>
      </c>
      <c r="F1124">
        <v>2013.8330000000001</v>
      </c>
    </row>
    <row r="1125" spans="1:6">
      <c r="A1125" s="38" t="s">
        <v>119</v>
      </c>
      <c r="B1125">
        <v>81.433999999999997</v>
      </c>
      <c r="D1125" s="39" t="s">
        <v>65</v>
      </c>
      <c r="E1125" s="41">
        <v>88.251000000000005</v>
      </c>
      <c r="F1125">
        <v>2013.9169999999999</v>
      </c>
    </row>
    <row r="1126" spans="1:6">
      <c r="A1126" s="38" t="s">
        <v>120</v>
      </c>
      <c r="B1126">
        <v>81.034000000000006</v>
      </c>
      <c r="D1126" s="39" t="s">
        <v>65</v>
      </c>
      <c r="E1126" s="41">
        <v>87.551000000000002</v>
      </c>
      <c r="F1126">
        <v>2014</v>
      </c>
    </row>
    <row r="1127" spans="1:6">
      <c r="A1127" s="38" t="s">
        <v>121</v>
      </c>
      <c r="B1127">
        <v>80.534000000000006</v>
      </c>
      <c r="D1127" s="39" t="s">
        <v>65</v>
      </c>
      <c r="E1127" s="41" t="s">
        <v>166</v>
      </c>
      <c r="F1127">
        <v>2014.0833</v>
      </c>
    </row>
    <row r="1128" spans="1:6">
      <c r="A1128" s="37" t="s">
        <v>104</v>
      </c>
      <c r="D1128" s="39" t="s">
        <v>65</v>
      </c>
      <c r="E1128" s="41">
        <v>87.120999999999995</v>
      </c>
      <c r="F1128">
        <v>2014.1669999999999</v>
      </c>
    </row>
    <row r="1129" spans="1:6">
      <c r="A1129" s="38" t="s">
        <v>110</v>
      </c>
      <c r="B1129">
        <v>80.134</v>
      </c>
      <c r="D1129" s="39" t="s">
        <v>65</v>
      </c>
      <c r="E1129" s="41">
        <v>87.230999999999995</v>
      </c>
      <c r="F1129">
        <v>2014.25</v>
      </c>
    </row>
    <row r="1130" spans="1:6">
      <c r="A1130" s="38" t="s">
        <v>111</v>
      </c>
      <c r="B1130">
        <v>79.733999999999995</v>
      </c>
      <c r="D1130" s="39" t="s">
        <v>65</v>
      </c>
      <c r="E1130" s="41" t="s">
        <v>166</v>
      </c>
      <c r="F1130">
        <v>2014.3330000000001</v>
      </c>
    </row>
    <row r="1131" spans="1:6">
      <c r="A1131" s="38" t="s">
        <v>112</v>
      </c>
      <c r="B1131">
        <v>79.634</v>
      </c>
      <c r="D1131" s="39" t="s">
        <v>65</v>
      </c>
      <c r="E1131" s="41" t="s">
        <v>166</v>
      </c>
      <c r="F1131">
        <v>2014.4169999999999</v>
      </c>
    </row>
    <row r="1132" spans="1:6">
      <c r="A1132" s="38" t="s">
        <v>113</v>
      </c>
      <c r="B1132">
        <v>79.534000000000006</v>
      </c>
      <c r="D1132" s="39" t="s">
        <v>65</v>
      </c>
      <c r="E1132" s="41" t="s">
        <v>166</v>
      </c>
      <c r="F1132">
        <v>2014.5</v>
      </c>
    </row>
    <row r="1133" spans="1:6">
      <c r="A1133" s="38" t="s">
        <v>114</v>
      </c>
      <c r="B1133">
        <v>79.433999999999997</v>
      </c>
      <c r="D1133" s="39" t="s">
        <v>65</v>
      </c>
      <c r="E1133" s="41" t="s">
        <v>166</v>
      </c>
      <c r="F1133">
        <v>2014.5830000000001</v>
      </c>
    </row>
    <row r="1134" spans="1:6">
      <c r="A1134" s="38" t="s">
        <v>115</v>
      </c>
      <c r="B1134">
        <v>79.733999999999995</v>
      </c>
      <c r="D1134" s="39" t="s">
        <v>65</v>
      </c>
      <c r="E1134" s="41" t="s">
        <v>166</v>
      </c>
      <c r="F1134">
        <v>2014.6669999999999</v>
      </c>
    </row>
    <row r="1135" spans="1:6">
      <c r="A1135" s="38" t="s">
        <v>116</v>
      </c>
      <c r="B1135">
        <v>80.534000000000006</v>
      </c>
      <c r="D1135" s="39" t="s">
        <v>65</v>
      </c>
      <c r="E1135" s="41">
        <v>89.281000000000006</v>
      </c>
      <c r="F1135">
        <v>2014.75</v>
      </c>
    </row>
    <row r="1136" spans="1:6">
      <c r="A1136" s="38" t="s">
        <v>117</v>
      </c>
      <c r="B1136">
        <v>81.334000000000003</v>
      </c>
      <c r="D1136" s="39" t="s">
        <v>65</v>
      </c>
      <c r="E1136" s="41">
        <v>88.911000000000001</v>
      </c>
      <c r="F1136">
        <v>2014.8330000000001</v>
      </c>
    </row>
    <row r="1137" spans="1:6">
      <c r="A1137" s="38" t="s">
        <v>118</v>
      </c>
      <c r="B1137">
        <v>81.634</v>
      </c>
      <c r="D1137" s="39" t="s">
        <v>65</v>
      </c>
      <c r="E1137" s="41">
        <v>88.590999999999994</v>
      </c>
      <c r="F1137">
        <v>2014.9169999999999</v>
      </c>
    </row>
    <row r="1138" spans="1:6">
      <c r="A1138" s="38" t="s">
        <v>119</v>
      </c>
      <c r="B1138">
        <v>81.334000000000003</v>
      </c>
      <c r="D1138" s="39" t="s">
        <v>65</v>
      </c>
      <c r="E1138" s="41">
        <v>87.941000000000003</v>
      </c>
      <c r="F1138">
        <v>2015</v>
      </c>
    </row>
    <row r="1139" spans="1:6">
      <c r="A1139" s="38" t="s">
        <v>120</v>
      </c>
      <c r="B1139">
        <v>80.733999999999995</v>
      </c>
      <c r="D1139" s="39" t="s">
        <v>65</v>
      </c>
      <c r="E1139" s="41">
        <v>87.620999999999995</v>
      </c>
      <c r="F1139">
        <v>2015.0833</v>
      </c>
    </row>
    <row r="1140" spans="1:6">
      <c r="A1140" s="38" t="s">
        <v>121</v>
      </c>
      <c r="B1140">
        <v>80.433999999999997</v>
      </c>
      <c r="D1140" s="39" t="s">
        <v>65</v>
      </c>
      <c r="E1140" s="41">
        <v>87.061000000000007</v>
      </c>
      <c r="F1140">
        <v>2015.1669999999999</v>
      </c>
    </row>
    <row r="1141" spans="1:6">
      <c r="A1141" s="37" t="s">
        <v>105</v>
      </c>
      <c r="D1141" s="39" t="s">
        <v>65</v>
      </c>
      <c r="E1141" s="41">
        <v>86.641000000000005</v>
      </c>
      <c r="F1141">
        <v>2015.25</v>
      </c>
    </row>
    <row r="1142" spans="1:6">
      <c r="A1142" s="38" t="s">
        <v>110</v>
      </c>
      <c r="B1142">
        <v>79.933999999999997</v>
      </c>
      <c r="D1142" s="39" t="s">
        <v>65</v>
      </c>
      <c r="E1142" s="41">
        <v>86.460999999999999</v>
      </c>
      <c r="F1142">
        <v>2015.3330000000001</v>
      </c>
    </row>
    <row r="1143" spans="1:6">
      <c r="A1143" s="38" t="s">
        <v>111</v>
      </c>
      <c r="B1143">
        <v>79.733999999999995</v>
      </c>
      <c r="D1143" s="39" t="s">
        <v>65</v>
      </c>
      <c r="E1143" s="41">
        <v>86.691000000000003</v>
      </c>
      <c r="F1143">
        <v>2015.4169999999999</v>
      </c>
    </row>
    <row r="1144" spans="1:6">
      <c r="A1144" s="38" t="s">
        <v>112</v>
      </c>
      <c r="B1144">
        <v>79.433999999999997</v>
      </c>
      <c r="D1144" s="39" t="s">
        <v>65</v>
      </c>
      <c r="E1144" s="41">
        <v>87.370999999999995</v>
      </c>
      <c r="F1144">
        <v>2015.5</v>
      </c>
    </row>
    <row r="1145" spans="1:6">
      <c r="A1145" s="38" t="s">
        <v>113</v>
      </c>
      <c r="B1145">
        <v>79.233999999999995</v>
      </c>
      <c r="D1145" s="39" t="s">
        <v>65</v>
      </c>
      <c r="E1145" s="41">
        <v>88.150999999999996</v>
      </c>
      <c r="F1145">
        <v>2015.5830000000001</v>
      </c>
    </row>
    <row r="1146" spans="1:6">
      <c r="A1146" s="38" t="s">
        <v>114</v>
      </c>
      <c r="B1146">
        <v>79.433999999999997</v>
      </c>
      <c r="D1146" s="39" t="s">
        <v>65</v>
      </c>
      <c r="E1146" s="41">
        <v>88.781000000000006</v>
      </c>
      <c r="F1146">
        <v>2015.6669999999999</v>
      </c>
    </row>
    <row r="1147" spans="1:6">
      <c r="A1147" s="38" t="s">
        <v>115</v>
      </c>
      <c r="B1147">
        <v>79.933999999999997</v>
      </c>
      <c r="D1147" s="39" t="s">
        <v>65</v>
      </c>
      <c r="E1147" s="41">
        <v>88.671000000000006</v>
      </c>
      <c r="F1147">
        <v>2015.75</v>
      </c>
    </row>
    <row r="1148" spans="1:6">
      <c r="A1148" s="38" t="s">
        <v>116</v>
      </c>
      <c r="B1148">
        <v>80.733999999999995</v>
      </c>
      <c r="D1148" s="39" t="s">
        <v>65</v>
      </c>
      <c r="E1148" s="41">
        <v>88.340999999999994</v>
      </c>
      <c r="F1148">
        <v>2015.8330000000001</v>
      </c>
    </row>
    <row r="1149" spans="1:6">
      <c r="A1149" s="38" t="s">
        <v>117</v>
      </c>
      <c r="B1149" t="s">
        <v>166</v>
      </c>
      <c r="D1149" s="39" t="s">
        <v>65</v>
      </c>
      <c r="E1149" s="41">
        <v>87.991</v>
      </c>
      <c r="F1149">
        <v>2015.9169999999999</v>
      </c>
    </row>
    <row r="1150" spans="1:6">
      <c r="A1150" s="38" t="s">
        <v>118</v>
      </c>
      <c r="B1150" t="s">
        <v>166</v>
      </c>
      <c r="D1150" s="39" t="s">
        <v>65</v>
      </c>
      <c r="E1150" s="41">
        <v>87.320999999999998</v>
      </c>
      <c r="F1150">
        <v>2016</v>
      </c>
    </row>
    <row r="1151" spans="1:6">
      <c r="A1151" s="38" t="s">
        <v>119</v>
      </c>
      <c r="B1151" t="s">
        <v>166</v>
      </c>
      <c r="D1151" s="39" t="s">
        <v>65</v>
      </c>
      <c r="E1151" s="41">
        <v>86.941000000000003</v>
      </c>
      <c r="F1151">
        <v>2016.0833</v>
      </c>
    </row>
    <row r="1152" spans="1:6">
      <c r="A1152" s="38" t="s">
        <v>120</v>
      </c>
      <c r="B1152" t="s">
        <v>166</v>
      </c>
      <c r="D1152" s="39" t="s">
        <v>65</v>
      </c>
      <c r="E1152" s="41" t="s">
        <v>166</v>
      </c>
      <c r="F1152">
        <v>2016.1669999999999</v>
      </c>
    </row>
    <row r="1153" spans="1:6">
      <c r="A1153" s="38" t="s">
        <v>121</v>
      </c>
      <c r="B1153" t="s">
        <v>166</v>
      </c>
      <c r="D1153" s="39" t="s">
        <v>65</v>
      </c>
      <c r="E1153" s="41" t="s">
        <v>166</v>
      </c>
      <c r="F1153">
        <v>2016.25</v>
      </c>
    </row>
    <row r="1154" spans="1:6">
      <c r="A1154" s="24" t="s">
        <v>65</v>
      </c>
      <c r="D1154" s="39" t="s">
        <v>65</v>
      </c>
      <c r="E1154" s="41">
        <v>86.070999999999998</v>
      </c>
      <c r="F1154">
        <v>2016.3330000000001</v>
      </c>
    </row>
    <row r="1155" spans="1:6">
      <c r="A1155" s="37" t="s">
        <v>95</v>
      </c>
      <c r="D1155" s="39" t="s">
        <v>65</v>
      </c>
      <c r="E1155" s="41">
        <v>85.941000000000003</v>
      </c>
      <c r="F1155">
        <v>2016.4169999999999</v>
      </c>
    </row>
    <row r="1156" spans="1:6">
      <c r="A1156" s="38" t="s">
        <v>110</v>
      </c>
      <c r="B1156" t="s">
        <v>166</v>
      </c>
      <c r="D1156" s="39" t="s">
        <v>65</v>
      </c>
      <c r="E1156" s="41">
        <v>85.790999999999997</v>
      </c>
      <c r="F1156">
        <v>2016.5</v>
      </c>
    </row>
    <row r="1157" spans="1:6">
      <c r="A1157" s="38" t="s">
        <v>111</v>
      </c>
      <c r="B1157">
        <v>87.570999999999998</v>
      </c>
      <c r="D1157" s="39" t="s">
        <v>65</v>
      </c>
      <c r="E1157" s="41">
        <v>86.540999999999997</v>
      </c>
      <c r="F1157">
        <v>2016.5830000000001</v>
      </c>
    </row>
    <row r="1158" spans="1:6">
      <c r="A1158" s="38" t="s">
        <v>112</v>
      </c>
      <c r="B1158">
        <v>87.241</v>
      </c>
      <c r="D1158" s="39" t="s">
        <v>65</v>
      </c>
      <c r="E1158" s="41">
        <v>86.491</v>
      </c>
      <c r="F1158">
        <v>2016.6669999999999</v>
      </c>
    </row>
    <row r="1159" spans="1:6">
      <c r="A1159" s="38" t="s">
        <v>113</v>
      </c>
      <c r="B1159">
        <v>86.781000000000006</v>
      </c>
      <c r="D1159" s="39" t="s">
        <v>65</v>
      </c>
      <c r="E1159" s="41">
        <v>88.641000000000005</v>
      </c>
      <c r="F1159">
        <v>2016.75</v>
      </c>
    </row>
    <row r="1160" spans="1:6">
      <c r="A1160" s="38" t="s">
        <v>114</v>
      </c>
      <c r="B1160">
        <v>86.790999999999997</v>
      </c>
      <c r="D1160" s="39" t="s">
        <v>65</v>
      </c>
      <c r="E1160" s="41">
        <v>88.370999999999995</v>
      </c>
      <c r="F1160">
        <v>2016.8330000000001</v>
      </c>
    </row>
    <row r="1161" spans="1:6">
      <c r="A1161" s="38" t="s">
        <v>115</v>
      </c>
      <c r="B1161" t="s">
        <v>166</v>
      </c>
      <c r="D1161" s="39" t="s">
        <v>65</v>
      </c>
      <c r="E1161" s="41">
        <v>87.741</v>
      </c>
      <c r="F1161">
        <v>2016.9169999999999</v>
      </c>
    </row>
    <row r="1162" spans="1:6">
      <c r="A1162" s="38" t="s">
        <v>116</v>
      </c>
      <c r="B1162">
        <v>88.161000000000001</v>
      </c>
      <c r="D1162" s="39" t="s">
        <v>65</v>
      </c>
      <c r="E1162" s="41" t="s">
        <v>166</v>
      </c>
      <c r="F1162">
        <v>2017</v>
      </c>
    </row>
    <row r="1163" spans="1:6">
      <c r="A1163" s="38" t="s">
        <v>117</v>
      </c>
      <c r="B1163">
        <v>89.340999999999994</v>
      </c>
      <c r="D1163" s="39" t="s">
        <v>65</v>
      </c>
      <c r="E1163" s="41" t="s">
        <v>166</v>
      </c>
      <c r="F1163">
        <v>2017.0833</v>
      </c>
    </row>
    <row r="1164" spans="1:6">
      <c r="A1164" s="38" t="s">
        <v>118</v>
      </c>
      <c r="B1164">
        <v>89.510999999999996</v>
      </c>
      <c r="D1164" s="39" t="s">
        <v>65</v>
      </c>
      <c r="E1164" s="41" t="s">
        <v>166</v>
      </c>
      <c r="F1164">
        <v>2017.1669999999999</v>
      </c>
    </row>
    <row r="1165" spans="1:6">
      <c r="A1165" s="38" t="s">
        <v>119</v>
      </c>
      <c r="B1165">
        <v>89.210999999999999</v>
      </c>
      <c r="D1165" s="39" t="s">
        <v>65</v>
      </c>
      <c r="E1165" s="41" t="s">
        <v>166</v>
      </c>
      <c r="F1165">
        <v>2017.25</v>
      </c>
    </row>
    <row r="1166" spans="1:6">
      <c r="A1166" s="38" t="s">
        <v>120</v>
      </c>
      <c r="B1166">
        <v>88.840999999999994</v>
      </c>
      <c r="D1166" s="39" t="s">
        <v>65</v>
      </c>
      <c r="E1166" s="41">
        <v>86.191000000000003</v>
      </c>
      <c r="F1166">
        <v>2017.3330000000001</v>
      </c>
    </row>
    <row r="1167" spans="1:6">
      <c r="A1167" s="38" t="s">
        <v>121</v>
      </c>
      <c r="B1167">
        <v>88.241</v>
      </c>
      <c r="D1167" s="39" t="s">
        <v>65</v>
      </c>
      <c r="E1167" s="41">
        <v>85.971000000000004</v>
      </c>
      <c r="F1167">
        <v>2017.4169999999999</v>
      </c>
    </row>
    <row r="1168" spans="1:6">
      <c r="A1168" s="37" t="s">
        <v>96</v>
      </c>
      <c r="D1168" s="39" t="s">
        <v>65</v>
      </c>
      <c r="E1168" s="41">
        <v>86.781000000000006</v>
      </c>
      <c r="F1168">
        <v>2017.5</v>
      </c>
    </row>
    <row r="1169" spans="1:6">
      <c r="A1169" s="38" t="s">
        <v>110</v>
      </c>
      <c r="B1169">
        <v>87.861000000000004</v>
      </c>
      <c r="D1169" s="39" t="s">
        <v>65</v>
      </c>
      <c r="E1169" s="41">
        <v>87.641000000000005</v>
      </c>
      <c r="F1169">
        <v>2017.5830000000001</v>
      </c>
    </row>
    <row r="1170" spans="1:6">
      <c r="A1170" s="38" t="s">
        <v>111</v>
      </c>
      <c r="B1170">
        <v>87.611000000000004</v>
      </c>
      <c r="D1170" s="39" t="s">
        <v>65</v>
      </c>
      <c r="E1170" s="41">
        <v>88.570999999999998</v>
      </c>
      <c r="F1170">
        <v>2017.6669999999999</v>
      </c>
    </row>
    <row r="1171" spans="1:6">
      <c r="A1171" s="38" t="s">
        <v>112</v>
      </c>
      <c r="B1171">
        <v>87.241</v>
      </c>
      <c r="D1171" s="39" t="s">
        <v>65</v>
      </c>
      <c r="E1171" s="41">
        <v>88.570999999999998</v>
      </c>
      <c r="F1171">
        <v>2017.75</v>
      </c>
    </row>
    <row r="1172" spans="1:6">
      <c r="A1172" s="38" t="s">
        <v>113</v>
      </c>
      <c r="B1172">
        <v>86.741</v>
      </c>
      <c r="D1172" s="39" t="s">
        <v>65</v>
      </c>
      <c r="E1172" s="41">
        <v>88.381</v>
      </c>
      <c r="F1172">
        <v>2017.8330000000001</v>
      </c>
    </row>
    <row r="1173" spans="1:6">
      <c r="A1173" s="38" t="s">
        <v>114</v>
      </c>
      <c r="B1173">
        <v>85.760999999999996</v>
      </c>
      <c r="D1173" s="39" t="s">
        <v>65</v>
      </c>
      <c r="E1173" s="41">
        <v>88.061000000000007</v>
      </c>
      <c r="F1173">
        <v>2017.9169999999999</v>
      </c>
    </row>
    <row r="1174" spans="1:6">
      <c r="A1174" s="38" t="s">
        <v>115</v>
      </c>
      <c r="B1174">
        <v>87.070999999999998</v>
      </c>
      <c r="D1174" s="39" t="s">
        <v>65</v>
      </c>
      <c r="E1174" s="41" t="s">
        <v>166</v>
      </c>
      <c r="F1174">
        <v>2018</v>
      </c>
    </row>
    <row r="1175" spans="1:6">
      <c r="A1175" s="38" t="s">
        <v>116</v>
      </c>
      <c r="B1175">
        <v>87.241</v>
      </c>
      <c r="D1175" s="39" t="s">
        <v>65</v>
      </c>
      <c r="E1175" s="41">
        <v>87.040999999999997</v>
      </c>
      <c r="F1175">
        <v>2018.0833</v>
      </c>
    </row>
    <row r="1176" spans="1:6">
      <c r="A1176" s="38" t="s">
        <v>117</v>
      </c>
      <c r="B1176">
        <v>88.941000000000003</v>
      </c>
      <c r="D1176" s="39" t="s">
        <v>65</v>
      </c>
      <c r="E1176" s="41">
        <v>86.691000000000003</v>
      </c>
      <c r="F1176">
        <v>2018.1669999999999</v>
      </c>
    </row>
    <row r="1177" spans="1:6">
      <c r="A1177" s="38" t="s">
        <v>118</v>
      </c>
      <c r="B1177">
        <v>89.331000000000003</v>
      </c>
      <c r="D1177" s="39" t="s">
        <v>65</v>
      </c>
      <c r="E1177" s="41">
        <v>86.741</v>
      </c>
      <c r="F1177">
        <v>2018.25</v>
      </c>
    </row>
    <row r="1178" spans="1:6">
      <c r="A1178" s="38" t="s">
        <v>119</v>
      </c>
      <c r="B1178">
        <v>89.051000000000002</v>
      </c>
      <c r="D1178" s="39" t="s">
        <v>65</v>
      </c>
      <c r="E1178" s="41">
        <v>86.150999999999996</v>
      </c>
      <c r="F1178">
        <v>2018.3330000000001</v>
      </c>
    </row>
    <row r="1179" spans="1:6">
      <c r="A1179" s="38" t="s">
        <v>120</v>
      </c>
      <c r="B1179">
        <v>88.891000000000005</v>
      </c>
      <c r="D1179" s="39" t="s">
        <v>65</v>
      </c>
      <c r="E1179" s="41">
        <v>86.241</v>
      </c>
      <c r="F1179">
        <v>2018.4169999999999</v>
      </c>
    </row>
    <row r="1180" spans="1:6">
      <c r="A1180" s="38" t="s">
        <v>121</v>
      </c>
      <c r="B1180">
        <v>88.991</v>
      </c>
      <c r="D1180" s="39" t="s">
        <v>65</v>
      </c>
      <c r="E1180" s="41">
        <v>86.900999999999996</v>
      </c>
      <c r="F1180">
        <v>2018.5</v>
      </c>
    </row>
    <row r="1181" spans="1:6">
      <c r="A1181" s="37" t="s">
        <v>97</v>
      </c>
      <c r="D1181" s="39" t="s">
        <v>65</v>
      </c>
      <c r="E1181" s="41">
        <v>87.241</v>
      </c>
      <c r="F1181">
        <v>2018.5830000000001</v>
      </c>
    </row>
    <row r="1182" spans="1:6">
      <c r="A1182" s="38" t="s">
        <v>110</v>
      </c>
      <c r="B1182">
        <v>88.141000000000005</v>
      </c>
      <c r="D1182" s="39" t="s">
        <v>65</v>
      </c>
      <c r="E1182" s="41">
        <v>88.561000000000007</v>
      </c>
      <c r="F1182">
        <v>2018.6669999999999</v>
      </c>
    </row>
    <row r="1183" spans="1:6">
      <c r="A1183" s="38" t="s">
        <v>111</v>
      </c>
      <c r="B1183">
        <v>88.141000000000005</v>
      </c>
      <c r="D1183" s="39" t="s">
        <v>65</v>
      </c>
      <c r="E1183" s="41">
        <v>88.581000000000003</v>
      </c>
      <c r="F1183">
        <v>2018.75</v>
      </c>
    </row>
    <row r="1184" spans="1:6">
      <c r="A1184" s="38" t="s">
        <v>112</v>
      </c>
      <c r="B1184">
        <v>87.540999999999997</v>
      </c>
      <c r="D1184" s="39" t="s">
        <v>65</v>
      </c>
      <c r="E1184" s="41">
        <v>88.161000000000001</v>
      </c>
      <c r="F1184">
        <v>2018.8330000000001</v>
      </c>
    </row>
    <row r="1185" spans="1:6">
      <c r="A1185" s="38" t="s">
        <v>113</v>
      </c>
      <c r="B1185">
        <v>87.141000000000005</v>
      </c>
      <c r="D1185" s="39" t="s">
        <v>65</v>
      </c>
      <c r="E1185" s="41">
        <v>88.120999999999995</v>
      </c>
      <c r="F1185">
        <v>2018.9169999999999</v>
      </c>
    </row>
    <row r="1186" spans="1:6">
      <c r="A1186" s="38" t="s">
        <v>114</v>
      </c>
      <c r="B1186">
        <v>86.891000000000005</v>
      </c>
      <c r="D1186" s="39" t="s">
        <v>65</v>
      </c>
      <c r="E1186" s="41">
        <v>87.460999999999999</v>
      </c>
      <c r="F1186">
        <v>2019</v>
      </c>
    </row>
    <row r="1187" spans="1:6">
      <c r="A1187" s="38" t="s">
        <v>115</v>
      </c>
      <c r="B1187">
        <v>87.340999999999994</v>
      </c>
      <c r="D1187" s="39" t="s">
        <v>65</v>
      </c>
      <c r="E1187" s="41">
        <v>86.680999999999997</v>
      </c>
      <c r="F1187">
        <v>2019.0833</v>
      </c>
    </row>
    <row r="1188" spans="1:6">
      <c r="A1188" s="38" t="s">
        <v>116</v>
      </c>
      <c r="B1188">
        <v>88.040999999999997</v>
      </c>
      <c r="D1188" s="39" t="s">
        <v>65</v>
      </c>
      <c r="E1188" s="41">
        <v>86.361000000000004</v>
      </c>
      <c r="F1188">
        <v>2019.1669999999999</v>
      </c>
    </row>
    <row r="1189" spans="1:6">
      <c r="A1189" s="38" t="s">
        <v>117</v>
      </c>
      <c r="B1189">
        <v>89.340999999999994</v>
      </c>
      <c r="D1189" s="39" t="s">
        <v>65</v>
      </c>
      <c r="E1189" s="41" t="s">
        <v>166</v>
      </c>
      <c r="F1189">
        <v>2019.25</v>
      </c>
    </row>
    <row r="1190" spans="1:6">
      <c r="A1190" s="38" t="s">
        <v>118</v>
      </c>
      <c r="B1190">
        <v>89.540999999999997</v>
      </c>
      <c r="D1190" s="39" t="s">
        <v>65</v>
      </c>
      <c r="E1190" s="41">
        <v>85.540999999999997</v>
      </c>
      <c r="F1190">
        <v>2019.3330000000001</v>
      </c>
    </row>
    <row r="1191" spans="1:6">
      <c r="A1191" s="38" t="s">
        <v>119</v>
      </c>
      <c r="B1191">
        <v>89.290999999999997</v>
      </c>
      <c r="D1191" s="39" t="s">
        <v>65</v>
      </c>
      <c r="E1191" s="41">
        <v>86.040999999999997</v>
      </c>
      <c r="F1191">
        <v>2019.4169999999999</v>
      </c>
    </row>
    <row r="1192" spans="1:6">
      <c r="A1192" s="38" t="s">
        <v>120</v>
      </c>
      <c r="B1192">
        <v>88.840999999999994</v>
      </c>
      <c r="D1192" s="39" t="s">
        <v>65</v>
      </c>
      <c r="E1192" s="41">
        <v>86.941000000000003</v>
      </c>
      <c r="F1192">
        <v>2019.5</v>
      </c>
    </row>
    <row r="1193" spans="1:6">
      <c r="A1193" s="38" t="s">
        <v>121</v>
      </c>
      <c r="B1193">
        <v>88.641000000000005</v>
      </c>
      <c r="D1193" s="39" t="s">
        <v>65</v>
      </c>
      <c r="E1193" s="41">
        <v>87.540999999999997</v>
      </c>
      <c r="F1193">
        <v>2019.5830000000001</v>
      </c>
    </row>
    <row r="1194" spans="1:6">
      <c r="A1194" s="37" t="s">
        <v>98</v>
      </c>
      <c r="D1194" s="39" t="s">
        <v>65</v>
      </c>
      <c r="E1194" s="41">
        <v>88.501000000000005</v>
      </c>
      <c r="F1194">
        <v>2019.6669999999999</v>
      </c>
    </row>
    <row r="1195" spans="1:6">
      <c r="A1195" s="38" t="s">
        <v>110</v>
      </c>
      <c r="B1195">
        <v>88.040999999999997</v>
      </c>
      <c r="D1195" s="39" t="s">
        <v>65</v>
      </c>
      <c r="E1195" s="41">
        <v>88.400999999999996</v>
      </c>
      <c r="F1195">
        <v>2019.75</v>
      </c>
    </row>
    <row r="1196" spans="1:6">
      <c r="A1196" s="38" t="s">
        <v>111</v>
      </c>
      <c r="B1196">
        <v>87.491</v>
      </c>
      <c r="D1196" s="39" t="s">
        <v>65</v>
      </c>
      <c r="E1196" s="41">
        <v>88.221000000000004</v>
      </c>
      <c r="F1196">
        <v>2019.8330000000001</v>
      </c>
    </row>
    <row r="1197" spans="1:6">
      <c r="A1197" s="38" t="s">
        <v>112</v>
      </c>
      <c r="B1197">
        <v>87.141000000000005</v>
      </c>
      <c r="D1197" s="39" t="s">
        <v>65</v>
      </c>
      <c r="E1197" s="41" t="s">
        <v>166</v>
      </c>
      <c r="F1197">
        <v>2019.9169999999999</v>
      </c>
    </row>
    <row r="1198" spans="1:6">
      <c r="A1198" s="38" t="s">
        <v>113</v>
      </c>
      <c r="B1198">
        <v>86.540999999999997</v>
      </c>
      <c r="D1198" s="39" t="s">
        <v>65</v>
      </c>
      <c r="E1198" s="41" t="s">
        <v>166</v>
      </c>
      <c r="F1198">
        <v>2020</v>
      </c>
    </row>
    <row r="1199" spans="1:6">
      <c r="A1199" s="38" t="s">
        <v>114</v>
      </c>
      <c r="B1199">
        <v>86.191000000000003</v>
      </c>
      <c r="D1199" s="39" t="s">
        <v>75</v>
      </c>
      <c r="E1199" s="41">
        <v>88.745999999999995</v>
      </c>
      <c r="F1199" s="42">
        <v>2008.9991399999999</v>
      </c>
    </row>
    <row r="1200" spans="1:6">
      <c r="A1200" s="38" t="s">
        <v>115</v>
      </c>
      <c r="B1200">
        <v>86.241</v>
      </c>
      <c r="D1200" s="39" t="s">
        <v>75</v>
      </c>
      <c r="E1200" s="41">
        <v>88.686000000000007</v>
      </c>
      <c r="F1200">
        <v>2009.08251</v>
      </c>
    </row>
    <row r="1201" spans="1:6">
      <c r="A1201" s="38" t="s">
        <v>116</v>
      </c>
      <c r="B1201">
        <v>87.040999999999997</v>
      </c>
      <c r="D1201" s="39" t="s">
        <v>75</v>
      </c>
      <c r="E1201" s="41">
        <v>88.516000000000005</v>
      </c>
      <c r="F1201">
        <v>2009.16588</v>
      </c>
    </row>
    <row r="1202" spans="1:6">
      <c r="A1202" s="38" t="s">
        <v>117</v>
      </c>
      <c r="B1202">
        <v>86.741</v>
      </c>
      <c r="D1202" s="39" t="s">
        <v>75</v>
      </c>
      <c r="E1202" s="41">
        <v>88.366</v>
      </c>
      <c r="F1202">
        <v>2009.2492500000001</v>
      </c>
    </row>
    <row r="1203" spans="1:6">
      <c r="A1203" s="38" t="s">
        <v>118</v>
      </c>
      <c r="B1203">
        <v>88.590999999999994</v>
      </c>
      <c r="D1203" s="39" t="s">
        <v>75</v>
      </c>
      <c r="E1203" s="41">
        <v>88.686000000000007</v>
      </c>
      <c r="F1203">
        <v>2009.3326199999999</v>
      </c>
    </row>
    <row r="1204" spans="1:6">
      <c r="A1204" s="38" t="s">
        <v>119</v>
      </c>
      <c r="B1204">
        <v>88.741</v>
      </c>
      <c r="D1204" s="39" t="s">
        <v>75</v>
      </c>
      <c r="E1204" s="41">
        <v>90.396000000000001</v>
      </c>
      <c r="F1204">
        <v>2009.41599</v>
      </c>
    </row>
    <row r="1205" spans="1:6">
      <c r="A1205" s="38" t="s">
        <v>120</v>
      </c>
      <c r="B1205">
        <v>88.340999999999994</v>
      </c>
      <c r="D1205" s="39" t="s">
        <v>75</v>
      </c>
      <c r="E1205" s="41">
        <v>91.256</v>
      </c>
      <c r="F1205">
        <v>2009.49936</v>
      </c>
    </row>
    <row r="1206" spans="1:6">
      <c r="A1206" s="38" t="s">
        <v>121</v>
      </c>
      <c r="B1206">
        <v>88.070999999999998</v>
      </c>
      <c r="D1206" s="39" t="s">
        <v>75</v>
      </c>
      <c r="E1206" s="41">
        <v>91.085999999999999</v>
      </c>
      <c r="F1206">
        <v>2009.5827300000001</v>
      </c>
    </row>
    <row r="1207" spans="1:6">
      <c r="A1207" s="37" t="s">
        <v>99</v>
      </c>
      <c r="D1207" s="39" t="s">
        <v>75</v>
      </c>
      <c r="E1207" s="41">
        <v>90.536000000000001</v>
      </c>
      <c r="F1207">
        <v>2009.6660999999999</v>
      </c>
    </row>
    <row r="1208" spans="1:6">
      <c r="A1208" s="38" t="s">
        <v>110</v>
      </c>
      <c r="B1208">
        <v>87.540999999999997</v>
      </c>
      <c r="D1208" s="39" t="s">
        <v>75</v>
      </c>
      <c r="E1208" s="41">
        <v>89.766000000000005</v>
      </c>
      <c r="F1208">
        <v>2009.74947</v>
      </c>
    </row>
    <row r="1209" spans="1:6">
      <c r="A1209" s="38" t="s">
        <v>111</v>
      </c>
      <c r="B1209">
        <v>87.540999999999997</v>
      </c>
      <c r="D1209" s="39" t="s">
        <v>75</v>
      </c>
      <c r="E1209" s="41">
        <v>89.325999999999993</v>
      </c>
      <c r="F1209">
        <v>2009.83284</v>
      </c>
    </row>
    <row r="1210" spans="1:6">
      <c r="A1210" s="38" t="s">
        <v>112</v>
      </c>
      <c r="B1210">
        <v>86.840999999999994</v>
      </c>
      <c r="D1210" s="39" t="s">
        <v>75</v>
      </c>
      <c r="E1210" s="41">
        <v>88.775999999999996</v>
      </c>
      <c r="F1210">
        <v>2009.9162100000001</v>
      </c>
    </row>
    <row r="1211" spans="1:6">
      <c r="A1211" s="38" t="s">
        <v>113</v>
      </c>
      <c r="B1211">
        <v>86.391000000000005</v>
      </c>
      <c r="D1211" s="39" t="s">
        <v>75</v>
      </c>
      <c r="E1211" s="41">
        <v>88.585999999999999</v>
      </c>
      <c r="F1211" s="42">
        <v>2009.9995799999999</v>
      </c>
    </row>
    <row r="1212" spans="1:6">
      <c r="A1212" s="38" t="s">
        <v>114</v>
      </c>
      <c r="B1212">
        <v>86.340999999999994</v>
      </c>
      <c r="D1212" s="39" t="s">
        <v>75</v>
      </c>
      <c r="E1212" s="41">
        <v>88.275999999999996</v>
      </c>
      <c r="F1212">
        <v>2010.08295</v>
      </c>
    </row>
    <row r="1213" spans="1:6">
      <c r="A1213" s="38" t="s">
        <v>115</v>
      </c>
      <c r="B1213">
        <v>86.441000000000003</v>
      </c>
      <c r="D1213" s="39" t="s">
        <v>75</v>
      </c>
      <c r="E1213" s="41">
        <v>88.296000000000006</v>
      </c>
      <c r="F1213">
        <v>2010.16632</v>
      </c>
    </row>
    <row r="1214" spans="1:6">
      <c r="A1214" s="38" t="s">
        <v>116</v>
      </c>
      <c r="B1214">
        <v>86.641000000000005</v>
      </c>
      <c r="D1214" s="39" t="s">
        <v>75</v>
      </c>
      <c r="E1214" s="41">
        <v>88.176000000000002</v>
      </c>
      <c r="F1214">
        <v>2010.2496900000001</v>
      </c>
    </row>
    <row r="1215" spans="1:6">
      <c r="A1215" s="38" t="s">
        <v>117</v>
      </c>
      <c r="B1215">
        <v>87.941000000000003</v>
      </c>
      <c r="D1215" s="39" t="s">
        <v>75</v>
      </c>
      <c r="E1215" s="41">
        <v>88.585999999999999</v>
      </c>
      <c r="F1215">
        <v>2010.3330599999999</v>
      </c>
    </row>
    <row r="1216" spans="1:6">
      <c r="A1216" s="38" t="s">
        <v>118</v>
      </c>
      <c r="B1216">
        <v>88.741</v>
      </c>
      <c r="D1216" s="39" t="s">
        <v>75</v>
      </c>
      <c r="E1216" s="41">
        <v>90.406000000000006</v>
      </c>
      <c r="F1216">
        <v>2010.41643</v>
      </c>
    </row>
    <row r="1217" spans="1:6">
      <c r="A1217" s="38" t="s">
        <v>119</v>
      </c>
      <c r="B1217">
        <v>88.790999999999997</v>
      </c>
      <c r="D1217" s="39" t="s">
        <v>75</v>
      </c>
      <c r="E1217" s="41">
        <v>91.135999999999996</v>
      </c>
      <c r="F1217">
        <v>2010.4998000000001</v>
      </c>
    </row>
    <row r="1218" spans="1:6">
      <c r="A1218" s="38" t="s">
        <v>120</v>
      </c>
      <c r="B1218">
        <v>88.561000000000007</v>
      </c>
      <c r="D1218" s="39" t="s">
        <v>75</v>
      </c>
      <c r="E1218" s="41">
        <v>91.135999999999996</v>
      </c>
      <c r="F1218">
        <v>2010.5831700000001</v>
      </c>
    </row>
    <row r="1219" spans="1:6">
      <c r="A1219" s="38" t="s">
        <v>121</v>
      </c>
      <c r="B1219">
        <v>88.251000000000005</v>
      </c>
      <c r="D1219" s="39" t="s">
        <v>75</v>
      </c>
      <c r="E1219" s="41">
        <v>90.426000000000002</v>
      </c>
      <c r="F1219">
        <v>2010.6665399999999</v>
      </c>
    </row>
    <row r="1220" spans="1:6">
      <c r="A1220" s="37" t="s">
        <v>100</v>
      </c>
      <c r="D1220" s="39" t="s">
        <v>75</v>
      </c>
      <c r="E1220" s="41">
        <v>89.885999999999996</v>
      </c>
      <c r="F1220">
        <v>2010.74991</v>
      </c>
    </row>
    <row r="1221" spans="1:6">
      <c r="A1221" s="38" t="s">
        <v>110</v>
      </c>
      <c r="B1221">
        <v>87.551000000000002</v>
      </c>
      <c r="D1221" s="39" t="s">
        <v>75</v>
      </c>
      <c r="E1221" s="41">
        <v>89.626000000000005</v>
      </c>
      <c r="F1221">
        <v>2010.8332800000001</v>
      </c>
    </row>
    <row r="1222" spans="1:6">
      <c r="A1222" s="38" t="s">
        <v>111</v>
      </c>
      <c r="B1222" t="s">
        <v>166</v>
      </c>
      <c r="D1222" s="39" t="s">
        <v>75</v>
      </c>
      <c r="E1222" s="41">
        <v>89.385999999999996</v>
      </c>
      <c r="F1222">
        <v>2010.9166499999999</v>
      </c>
    </row>
    <row r="1223" spans="1:6">
      <c r="A1223" s="38" t="s">
        <v>112</v>
      </c>
      <c r="B1223">
        <v>87.120999999999995</v>
      </c>
      <c r="D1223" s="39" t="s">
        <v>75</v>
      </c>
      <c r="E1223" s="41">
        <v>88.995999999999995</v>
      </c>
      <c r="F1223">
        <v>2011</v>
      </c>
    </row>
    <row r="1224" spans="1:6">
      <c r="A1224" s="38" t="s">
        <v>113</v>
      </c>
      <c r="B1224">
        <v>87.230999999999995</v>
      </c>
      <c r="D1224" s="39" t="s">
        <v>75</v>
      </c>
      <c r="E1224" s="41">
        <v>88.635999999999996</v>
      </c>
      <c r="F1224">
        <v>2011.0833</v>
      </c>
    </row>
    <row r="1225" spans="1:6">
      <c r="A1225" s="38" t="s">
        <v>114</v>
      </c>
      <c r="B1225" t="s">
        <v>166</v>
      </c>
      <c r="D1225" s="39" t="s">
        <v>75</v>
      </c>
      <c r="E1225" s="41">
        <v>88.456000000000003</v>
      </c>
      <c r="F1225">
        <v>2011.1669999999999</v>
      </c>
    </row>
    <row r="1226" spans="1:6">
      <c r="A1226" s="38" t="s">
        <v>115</v>
      </c>
      <c r="B1226" t="s">
        <v>166</v>
      </c>
      <c r="D1226" s="39" t="s">
        <v>75</v>
      </c>
      <c r="E1226" s="41">
        <v>88.406000000000006</v>
      </c>
      <c r="F1226">
        <v>2011.25</v>
      </c>
    </row>
    <row r="1227" spans="1:6">
      <c r="A1227" s="38" t="s">
        <v>116</v>
      </c>
      <c r="B1227" t="s">
        <v>166</v>
      </c>
      <c r="D1227" s="39" t="s">
        <v>75</v>
      </c>
      <c r="E1227" s="41">
        <v>88.486000000000004</v>
      </c>
      <c r="F1227">
        <v>2011.3330000000001</v>
      </c>
    </row>
    <row r="1228" spans="1:6">
      <c r="A1228" s="38" t="s">
        <v>117</v>
      </c>
      <c r="B1228" t="s">
        <v>166</v>
      </c>
      <c r="D1228" s="39" t="s">
        <v>75</v>
      </c>
      <c r="E1228" s="41">
        <v>90.436000000000007</v>
      </c>
      <c r="F1228">
        <v>2011.4169999999999</v>
      </c>
    </row>
    <row r="1229" spans="1:6">
      <c r="A1229" s="38" t="s">
        <v>118</v>
      </c>
      <c r="B1229" t="s">
        <v>166</v>
      </c>
      <c r="D1229" s="39" t="s">
        <v>75</v>
      </c>
      <c r="E1229" s="41">
        <v>91.236000000000004</v>
      </c>
      <c r="F1229">
        <v>2011.5</v>
      </c>
    </row>
    <row r="1230" spans="1:6">
      <c r="A1230" s="38" t="s">
        <v>119</v>
      </c>
      <c r="B1230">
        <v>89.281000000000006</v>
      </c>
      <c r="D1230" s="39" t="s">
        <v>75</v>
      </c>
      <c r="E1230" s="41">
        <v>91.366</v>
      </c>
      <c r="F1230">
        <v>2011.5830000000001</v>
      </c>
    </row>
    <row r="1231" spans="1:6">
      <c r="A1231" s="38" t="s">
        <v>120</v>
      </c>
      <c r="B1231">
        <v>88.911000000000001</v>
      </c>
      <c r="D1231" s="39" t="s">
        <v>75</v>
      </c>
      <c r="E1231" s="41">
        <v>90.335999999999999</v>
      </c>
      <c r="F1231">
        <v>2011.6669999999999</v>
      </c>
    </row>
    <row r="1232" spans="1:6">
      <c r="A1232" s="38" t="s">
        <v>121</v>
      </c>
      <c r="B1232">
        <v>88.590999999999994</v>
      </c>
      <c r="D1232" s="39" t="s">
        <v>75</v>
      </c>
      <c r="E1232" s="41">
        <v>89.465999999999994</v>
      </c>
      <c r="F1232">
        <v>2011.75</v>
      </c>
    </row>
    <row r="1233" spans="1:6">
      <c r="A1233" s="37" t="s">
        <v>101</v>
      </c>
      <c r="D1233" s="39" t="s">
        <v>75</v>
      </c>
      <c r="E1233" s="41">
        <v>89.236000000000004</v>
      </c>
      <c r="F1233">
        <v>2011.8330000000001</v>
      </c>
    </row>
    <row r="1234" spans="1:6">
      <c r="A1234" s="38" t="s">
        <v>110</v>
      </c>
      <c r="B1234">
        <v>87.941000000000003</v>
      </c>
      <c r="D1234" s="39" t="s">
        <v>75</v>
      </c>
      <c r="E1234" s="41">
        <v>88.986000000000004</v>
      </c>
      <c r="F1234">
        <v>2011.9169999999999</v>
      </c>
    </row>
    <row r="1235" spans="1:6">
      <c r="A1235" s="38" t="s">
        <v>111</v>
      </c>
      <c r="B1235">
        <v>87.620999999999995</v>
      </c>
      <c r="D1235" s="39" t="s">
        <v>75</v>
      </c>
      <c r="E1235" s="41">
        <v>88.436000000000007</v>
      </c>
      <c r="F1235">
        <v>2012</v>
      </c>
    </row>
    <row r="1236" spans="1:6">
      <c r="A1236" s="38" t="s">
        <v>112</v>
      </c>
      <c r="B1236">
        <v>87.061000000000007</v>
      </c>
      <c r="D1236" s="39" t="s">
        <v>75</v>
      </c>
      <c r="E1236" s="41">
        <v>88.085999999999999</v>
      </c>
      <c r="F1236">
        <v>2012.0833</v>
      </c>
    </row>
    <row r="1237" spans="1:6">
      <c r="A1237" s="38" t="s">
        <v>113</v>
      </c>
      <c r="B1237">
        <v>86.641000000000005</v>
      </c>
      <c r="D1237" s="39" t="s">
        <v>75</v>
      </c>
      <c r="E1237" s="41">
        <v>87.915999999999997</v>
      </c>
      <c r="F1237">
        <v>2012.1669999999999</v>
      </c>
    </row>
    <row r="1238" spans="1:6">
      <c r="A1238" s="38" t="s">
        <v>114</v>
      </c>
      <c r="B1238">
        <v>86.460999999999999</v>
      </c>
      <c r="D1238" s="39" t="s">
        <v>75</v>
      </c>
      <c r="E1238" s="41">
        <v>87.695999999999998</v>
      </c>
      <c r="F1238">
        <v>2012.25</v>
      </c>
    </row>
    <row r="1239" spans="1:6">
      <c r="A1239" s="38" t="s">
        <v>115</v>
      </c>
      <c r="B1239">
        <v>86.691000000000003</v>
      </c>
      <c r="D1239" s="39" t="s">
        <v>75</v>
      </c>
      <c r="E1239" s="41">
        <v>88.085999999999999</v>
      </c>
      <c r="F1239">
        <v>2012.3330000000001</v>
      </c>
    </row>
    <row r="1240" spans="1:6">
      <c r="A1240" s="38" t="s">
        <v>116</v>
      </c>
      <c r="B1240">
        <v>87.370999999999995</v>
      </c>
      <c r="D1240" s="39" t="s">
        <v>75</v>
      </c>
      <c r="E1240" s="41">
        <v>88.706000000000003</v>
      </c>
      <c r="F1240">
        <v>2012.4169999999999</v>
      </c>
    </row>
    <row r="1241" spans="1:6">
      <c r="A1241" s="38" t="s">
        <v>117</v>
      </c>
      <c r="B1241">
        <v>88.150999999999996</v>
      </c>
      <c r="D1241" s="39" t="s">
        <v>75</v>
      </c>
      <c r="E1241" s="41">
        <v>90.335999999999999</v>
      </c>
      <c r="F1241">
        <v>2012.5</v>
      </c>
    </row>
    <row r="1242" spans="1:6">
      <c r="A1242" s="38" t="s">
        <v>118</v>
      </c>
      <c r="B1242">
        <v>88.781000000000006</v>
      </c>
      <c r="D1242" s="39" t="s">
        <v>75</v>
      </c>
      <c r="E1242" s="41">
        <v>91.085999999999999</v>
      </c>
      <c r="F1242">
        <v>2012.5830000000001</v>
      </c>
    </row>
    <row r="1243" spans="1:6">
      <c r="A1243" s="38" t="s">
        <v>119</v>
      </c>
      <c r="B1243">
        <v>88.671000000000006</v>
      </c>
      <c r="D1243" s="39" t="s">
        <v>75</v>
      </c>
      <c r="E1243" s="41">
        <v>90.786000000000001</v>
      </c>
      <c r="F1243">
        <v>2012.6669999999999</v>
      </c>
    </row>
    <row r="1244" spans="1:6">
      <c r="A1244" s="38" t="s">
        <v>120</v>
      </c>
      <c r="B1244">
        <v>88.340999999999994</v>
      </c>
      <c r="D1244" s="39" t="s">
        <v>75</v>
      </c>
      <c r="E1244" s="41">
        <v>89.585999999999999</v>
      </c>
      <c r="F1244">
        <v>2012.75</v>
      </c>
    </row>
    <row r="1245" spans="1:6">
      <c r="A1245" s="38" t="s">
        <v>121</v>
      </c>
      <c r="B1245">
        <v>87.991</v>
      </c>
      <c r="D1245" s="39" t="s">
        <v>75</v>
      </c>
      <c r="E1245" s="41">
        <v>89.085999999999999</v>
      </c>
      <c r="F1245">
        <v>2012.8330000000001</v>
      </c>
    </row>
    <row r="1246" spans="1:6">
      <c r="A1246" s="37" t="s">
        <v>102</v>
      </c>
      <c r="D1246" s="39" t="s">
        <v>75</v>
      </c>
      <c r="E1246" s="41">
        <v>88.835999999999999</v>
      </c>
      <c r="F1246">
        <v>2012.9169999999999</v>
      </c>
    </row>
    <row r="1247" spans="1:6">
      <c r="A1247" s="38" t="s">
        <v>110</v>
      </c>
      <c r="B1247">
        <v>87.320999999999998</v>
      </c>
      <c r="D1247" s="39" t="s">
        <v>75</v>
      </c>
      <c r="E1247" s="41">
        <v>88.695999999999998</v>
      </c>
      <c r="F1247">
        <v>2013</v>
      </c>
    </row>
    <row r="1248" spans="1:6">
      <c r="A1248" s="38" t="s">
        <v>111</v>
      </c>
      <c r="B1248">
        <v>86.941000000000003</v>
      </c>
      <c r="D1248" s="39" t="s">
        <v>75</v>
      </c>
      <c r="E1248" s="41">
        <v>88.335999999999999</v>
      </c>
      <c r="F1248">
        <v>2013.0833</v>
      </c>
    </row>
    <row r="1249" spans="1:6">
      <c r="A1249" s="38" t="s">
        <v>112</v>
      </c>
      <c r="B1249" t="s">
        <v>166</v>
      </c>
      <c r="D1249" s="39" t="s">
        <v>75</v>
      </c>
      <c r="E1249" s="41">
        <v>88.135999999999996</v>
      </c>
      <c r="F1249">
        <v>2013.1669999999999</v>
      </c>
    </row>
    <row r="1250" spans="1:6">
      <c r="A1250" s="38" t="s">
        <v>113</v>
      </c>
      <c r="B1250" t="s">
        <v>166</v>
      </c>
      <c r="D1250" s="39" t="s">
        <v>75</v>
      </c>
      <c r="E1250" s="41">
        <v>88.206000000000003</v>
      </c>
      <c r="F1250">
        <v>2013.25</v>
      </c>
    </row>
    <row r="1251" spans="1:6">
      <c r="A1251" s="38" t="s">
        <v>114</v>
      </c>
      <c r="B1251">
        <v>86.070999999999998</v>
      </c>
      <c r="D1251" s="39" t="s">
        <v>75</v>
      </c>
      <c r="E1251" s="41">
        <v>88.256</v>
      </c>
      <c r="F1251">
        <v>2013.3330000000001</v>
      </c>
    </row>
    <row r="1252" spans="1:6">
      <c r="A1252" s="38" t="s">
        <v>115</v>
      </c>
      <c r="B1252">
        <v>85.941000000000003</v>
      </c>
      <c r="D1252" s="39" t="s">
        <v>75</v>
      </c>
      <c r="E1252" s="41">
        <v>88.936000000000007</v>
      </c>
      <c r="F1252">
        <v>2013.4169999999999</v>
      </c>
    </row>
    <row r="1253" spans="1:6">
      <c r="A1253" s="38" t="s">
        <v>116</v>
      </c>
      <c r="B1253">
        <v>85.790999999999997</v>
      </c>
      <c r="D1253" s="39" t="s">
        <v>75</v>
      </c>
      <c r="E1253" s="41">
        <v>90.156000000000006</v>
      </c>
      <c r="F1253">
        <v>2013.5</v>
      </c>
    </row>
    <row r="1254" spans="1:6">
      <c r="A1254" s="38" t="s">
        <v>117</v>
      </c>
      <c r="B1254">
        <v>86.540999999999997</v>
      </c>
      <c r="D1254" s="39" t="s">
        <v>75</v>
      </c>
      <c r="E1254" s="41">
        <v>90.965999999999994</v>
      </c>
      <c r="F1254">
        <v>2013.5830000000001</v>
      </c>
    </row>
    <row r="1255" spans="1:6">
      <c r="A1255" s="38" t="s">
        <v>118</v>
      </c>
      <c r="B1255">
        <v>86.491</v>
      </c>
      <c r="D1255" s="39" t="s">
        <v>75</v>
      </c>
      <c r="E1255" s="41">
        <v>90.465999999999994</v>
      </c>
      <c r="F1255">
        <v>2013.6669999999999</v>
      </c>
    </row>
    <row r="1256" spans="1:6">
      <c r="A1256" s="38" t="s">
        <v>119</v>
      </c>
      <c r="B1256">
        <v>88.641000000000005</v>
      </c>
      <c r="D1256" s="39" t="s">
        <v>75</v>
      </c>
      <c r="E1256" s="41">
        <v>88.835999999999999</v>
      </c>
      <c r="F1256">
        <v>2013.75</v>
      </c>
    </row>
    <row r="1257" spans="1:6">
      <c r="A1257" s="38" t="s">
        <v>120</v>
      </c>
      <c r="B1257">
        <v>88.370999999999995</v>
      </c>
      <c r="D1257" s="39" t="s">
        <v>75</v>
      </c>
      <c r="E1257" s="41">
        <v>89.465999999999994</v>
      </c>
      <c r="F1257">
        <v>2013.8330000000001</v>
      </c>
    </row>
    <row r="1258" spans="1:6">
      <c r="A1258" s="38" t="s">
        <v>121</v>
      </c>
      <c r="B1258">
        <v>87.741</v>
      </c>
      <c r="D1258" s="39" t="s">
        <v>75</v>
      </c>
      <c r="E1258" s="41">
        <v>88.936000000000007</v>
      </c>
      <c r="F1258">
        <v>2013.9169999999999</v>
      </c>
    </row>
    <row r="1259" spans="1:6">
      <c r="A1259" s="37" t="s">
        <v>103</v>
      </c>
      <c r="D1259" s="39" t="s">
        <v>75</v>
      </c>
      <c r="E1259" s="41">
        <v>88.626000000000005</v>
      </c>
      <c r="F1259">
        <v>2014</v>
      </c>
    </row>
    <row r="1260" spans="1:6">
      <c r="A1260" s="38" t="s">
        <v>110</v>
      </c>
      <c r="B1260" t="s">
        <v>166</v>
      </c>
      <c r="D1260" s="39" t="s">
        <v>75</v>
      </c>
      <c r="E1260" s="41">
        <v>88.876000000000005</v>
      </c>
      <c r="F1260">
        <v>2014.0833</v>
      </c>
    </row>
    <row r="1261" spans="1:6">
      <c r="A1261" s="38" t="s">
        <v>111</v>
      </c>
      <c r="B1261" t="s">
        <v>166</v>
      </c>
      <c r="D1261" s="39" t="s">
        <v>75</v>
      </c>
      <c r="E1261" s="41">
        <v>89.036000000000001</v>
      </c>
      <c r="F1261">
        <v>2014.1669999999999</v>
      </c>
    </row>
    <row r="1262" spans="1:6">
      <c r="A1262" s="38" t="s">
        <v>112</v>
      </c>
      <c r="B1262" t="s">
        <v>166</v>
      </c>
      <c r="D1262" s="39" t="s">
        <v>75</v>
      </c>
      <c r="E1262" s="41">
        <v>88.846000000000004</v>
      </c>
      <c r="F1262">
        <v>2014.25</v>
      </c>
    </row>
    <row r="1263" spans="1:6">
      <c r="A1263" s="38" t="s">
        <v>113</v>
      </c>
      <c r="B1263" t="s">
        <v>166</v>
      </c>
      <c r="D1263" s="39" t="s">
        <v>75</v>
      </c>
      <c r="E1263" s="41">
        <v>88.585999999999999</v>
      </c>
      <c r="F1263">
        <v>2014.3330000000001</v>
      </c>
    </row>
    <row r="1264" spans="1:6">
      <c r="A1264" s="38" t="s">
        <v>114</v>
      </c>
      <c r="B1264">
        <v>86.191000000000003</v>
      </c>
      <c r="D1264" s="39" t="s">
        <v>75</v>
      </c>
      <c r="E1264" s="41">
        <v>89.706000000000003</v>
      </c>
      <c r="F1264">
        <v>2014.4169999999999</v>
      </c>
    </row>
    <row r="1265" spans="1:6">
      <c r="A1265" s="38" t="s">
        <v>115</v>
      </c>
      <c r="B1265">
        <v>85.971000000000004</v>
      </c>
      <c r="D1265" s="39" t="s">
        <v>75</v>
      </c>
      <c r="E1265" s="41">
        <v>90.936000000000007</v>
      </c>
      <c r="F1265">
        <v>2014.5</v>
      </c>
    </row>
    <row r="1266" spans="1:6">
      <c r="A1266" s="38" t="s">
        <v>116</v>
      </c>
      <c r="B1266">
        <v>86.781000000000006</v>
      </c>
      <c r="D1266" s="39" t="s">
        <v>75</v>
      </c>
      <c r="E1266" s="41">
        <v>91.195999999999998</v>
      </c>
      <c r="F1266">
        <v>2014.5830000000001</v>
      </c>
    </row>
    <row r="1267" spans="1:6">
      <c r="A1267" s="38" t="s">
        <v>117</v>
      </c>
      <c r="B1267">
        <v>87.641000000000005</v>
      </c>
      <c r="D1267" s="39" t="s">
        <v>75</v>
      </c>
      <c r="E1267" s="41">
        <v>90.786000000000001</v>
      </c>
      <c r="F1267">
        <v>2014.6669999999999</v>
      </c>
    </row>
    <row r="1268" spans="1:6">
      <c r="A1268" s="38" t="s">
        <v>118</v>
      </c>
      <c r="B1268">
        <v>88.570999999999998</v>
      </c>
      <c r="D1268" s="39" t="s">
        <v>75</v>
      </c>
      <c r="E1268" s="41">
        <v>90.165999999999997</v>
      </c>
      <c r="F1268">
        <v>2014.75</v>
      </c>
    </row>
    <row r="1269" spans="1:6">
      <c r="A1269" s="38" t="s">
        <v>119</v>
      </c>
      <c r="B1269">
        <v>88.570999999999998</v>
      </c>
      <c r="D1269" s="39" t="s">
        <v>75</v>
      </c>
      <c r="E1269" s="41">
        <v>89.406000000000006</v>
      </c>
      <c r="F1269">
        <v>2014.8330000000001</v>
      </c>
    </row>
    <row r="1270" spans="1:6">
      <c r="A1270" s="38" t="s">
        <v>120</v>
      </c>
      <c r="B1270">
        <v>88.381</v>
      </c>
      <c r="D1270" s="39" t="s">
        <v>75</v>
      </c>
      <c r="E1270" s="41">
        <v>89.376000000000005</v>
      </c>
      <c r="F1270">
        <v>2014.9169999999999</v>
      </c>
    </row>
    <row r="1271" spans="1:6">
      <c r="A1271" s="38" t="s">
        <v>121</v>
      </c>
      <c r="B1271">
        <v>88.061000000000007</v>
      </c>
      <c r="D1271" s="39" t="s">
        <v>75</v>
      </c>
      <c r="E1271" s="41">
        <v>88.695999999999998</v>
      </c>
      <c r="F1271">
        <v>2015</v>
      </c>
    </row>
    <row r="1272" spans="1:6">
      <c r="A1272" s="37" t="s">
        <v>104</v>
      </c>
      <c r="D1272" s="39" t="s">
        <v>75</v>
      </c>
      <c r="E1272" s="41">
        <v>88.426000000000002</v>
      </c>
      <c r="F1272">
        <v>2015.0833</v>
      </c>
    </row>
    <row r="1273" spans="1:6">
      <c r="A1273" s="38" t="s">
        <v>110</v>
      </c>
      <c r="B1273" t="s">
        <v>166</v>
      </c>
      <c r="D1273" s="39" t="s">
        <v>75</v>
      </c>
      <c r="E1273" s="41">
        <v>88.225999999999999</v>
      </c>
      <c r="F1273">
        <v>2015.1669999999999</v>
      </c>
    </row>
    <row r="1274" spans="1:6">
      <c r="A1274" s="38" t="s">
        <v>111</v>
      </c>
      <c r="B1274">
        <v>87.040999999999997</v>
      </c>
      <c r="D1274" s="39" t="s">
        <v>75</v>
      </c>
      <c r="E1274" s="41">
        <v>87.975999999999999</v>
      </c>
      <c r="F1274">
        <v>2015.25</v>
      </c>
    </row>
    <row r="1275" spans="1:6">
      <c r="A1275" s="38" t="s">
        <v>112</v>
      </c>
      <c r="B1275">
        <v>86.691000000000003</v>
      </c>
      <c r="D1275" s="39" t="s">
        <v>75</v>
      </c>
      <c r="E1275" s="41">
        <v>88.126000000000005</v>
      </c>
      <c r="F1275">
        <v>2015.3330000000001</v>
      </c>
    </row>
    <row r="1276" spans="1:6">
      <c r="A1276" s="38" t="s">
        <v>113</v>
      </c>
      <c r="B1276">
        <v>86.741</v>
      </c>
      <c r="D1276" s="39" t="s">
        <v>75</v>
      </c>
      <c r="E1276" s="41">
        <v>90.135999999999996</v>
      </c>
      <c r="F1276">
        <v>2015.4169999999999</v>
      </c>
    </row>
    <row r="1277" spans="1:6">
      <c r="A1277" s="38" t="s">
        <v>114</v>
      </c>
      <c r="B1277">
        <v>86.150999999999996</v>
      </c>
      <c r="D1277" s="39" t="s">
        <v>75</v>
      </c>
      <c r="E1277" s="41">
        <v>90.686000000000007</v>
      </c>
      <c r="F1277">
        <v>2015.5</v>
      </c>
    </row>
    <row r="1278" spans="1:6">
      <c r="A1278" s="38" t="s">
        <v>115</v>
      </c>
      <c r="B1278">
        <v>86.241</v>
      </c>
      <c r="D1278" s="39" t="s">
        <v>75</v>
      </c>
      <c r="E1278" s="41">
        <v>91.075999999999993</v>
      </c>
      <c r="F1278">
        <v>2015.5830000000001</v>
      </c>
    </row>
    <row r="1279" spans="1:6">
      <c r="A1279" s="38" t="s">
        <v>116</v>
      </c>
      <c r="B1279">
        <v>86.900999999999996</v>
      </c>
      <c r="D1279" s="39" t="s">
        <v>75</v>
      </c>
      <c r="E1279" s="41">
        <v>90.325999999999993</v>
      </c>
      <c r="F1279">
        <v>2015.6669999999999</v>
      </c>
    </row>
    <row r="1280" spans="1:6">
      <c r="A1280" s="38" t="s">
        <v>117</v>
      </c>
      <c r="B1280">
        <v>87.241</v>
      </c>
      <c r="D1280" s="39" t="s">
        <v>75</v>
      </c>
      <c r="E1280" s="41">
        <v>89.596000000000004</v>
      </c>
      <c r="F1280">
        <v>2015.75</v>
      </c>
    </row>
    <row r="1281" spans="1:6">
      <c r="A1281" s="38" t="s">
        <v>118</v>
      </c>
      <c r="B1281">
        <v>88.561000000000007</v>
      </c>
      <c r="D1281" s="39" t="s">
        <v>75</v>
      </c>
      <c r="E1281" s="41">
        <v>88.936000000000007</v>
      </c>
      <c r="F1281">
        <v>2015.8330000000001</v>
      </c>
    </row>
    <row r="1282" spans="1:6">
      <c r="A1282" s="38" t="s">
        <v>119</v>
      </c>
      <c r="B1282">
        <v>88.581000000000003</v>
      </c>
      <c r="D1282" s="39" t="s">
        <v>75</v>
      </c>
      <c r="E1282" s="41">
        <v>88.465999999999994</v>
      </c>
      <c r="F1282">
        <v>2015.9169999999999</v>
      </c>
    </row>
    <row r="1283" spans="1:6">
      <c r="A1283" s="38" t="s">
        <v>120</v>
      </c>
      <c r="B1283">
        <v>88.161000000000001</v>
      </c>
      <c r="D1283" s="39" t="s">
        <v>75</v>
      </c>
      <c r="E1283" s="41">
        <v>88.066000000000003</v>
      </c>
      <c r="F1283">
        <v>2016</v>
      </c>
    </row>
    <row r="1284" spans="1:6">
      <c r="A1284" s="38" t="s">
        <v>121</v>
      </c>
      <c r="B1284">
        <v>88.120999999999995</v>
      </c>
      <c r="D1284" s="39" t="s">
        <v>75</v>
      </c>
      <c r="E1284" s="41">
        <v>87.855999999999995</v>
      </c>
      <c r="F1284">
        <v>2016.0833</v>
      </c>
    </row>
    <row r="1285" spans="1:6">
      <c r="A1285" s="37" t="s">
        <v>105</v>
      </c>
      <c r="D1285" s="39" t="s">
        <v>75</v>
      </c>
      <c r="E1285" s="41">
        <v>87.706000000000003</v>
      </c>
      <c r="F1285">
        <v>2016.1669999999999</v>
      </c>
    </row>
    <row r="1286" spans="1:6">
      <c r="A1286" s="38" t="s">
        <v>110</v>
      </c>
      <c r="B1286">
        <v>87.460999999999999</v>
      </c>
      <c r="D1286" s="39" t="s">
        <v>75</v>
      </c>
      <c r="E1286" s="41">
        <v>87.616</v>
      </c>
      <c r="F1286">
        <v>2016.25</v>
      </c>
    </row>
    <row r="1287" spans="1:6">
      <c r="A1287" s="38" t="s">
        <v>111</v>
      </c>
      <c r="B1287">
        <v>86.680999999999997</v>
      </c>
      <c r="D1287" s="39" t="s">
        <v>75</v>
      </c>
      <c r="E1287" s="41">
        <v>88.046000000000006</v>
      </c>
      <c r="F1287">
        <v>2016.3330000000001</v>
      </c>
    </row>
    <row r="1288" spans="1:6">
      <c r="A1288" s="38" t="s">
        <v>112</v>
      </c>
      <c r="B1288">
        <v>86.361000000000004</v>
      </c>
      <c r="D1288" s="39" t="s">
        <v>75</v>
      </c>
      <c r="E1288" s="41">
        <v>89.146000000000001</v>
      </c>
      <c r="F1288">
        <v>2016.4169999999999</v>
      </c>
    </row>
    <row r="1289" spans="1:6">
      <c r="A1289" s="38" t="s">
        <v>113</v>
      </c>
      <c r="B1289" t="s">
        <v>166</v>
      </c>
      <c r="D1289" s="39" t="s">
        <v>75</v>
      </c>
      <c r="E1289" s="41">
        <v>90.936000000000007</v>
      </c>
      <c r="F1289">
        <v>2016.5</v>
      </c>
    </row>
    <row r="1290" spans="1:6">
      <c r="A1290" s="38" t="s">
        <v>114</v>
      </c>
      <c r="B1290">
        <v>85.540999999999997</v>
      </c>
      <c r="D1290" s="39" t="s">
        <v>75</v>
      </c>
      <c r="E1290" s="41">
        <v>91.215999999999994</v>
      </c>
      <c r="F1290">
        <v>2016.5830000000001</v>
      </c>
    </row>
    <row r="1291" spans="1:6">
      <c r="A1291" s="38" t="s">
        <v>115</v>
      </c>
      <c r="B1291">
        <v>86.040999999999997</v>
      </c>
      <c r="D1291" s="39" t="s">
        <v>75</v>
      </c>
      <c r="E1291" s="41">
        <v>90.335999999999999</v>
      </c>
      <c r="F1291">
        <v>2016.6669999999999</v>
      </c>
    </row>
    <row r="1292" spans="1:6">
      <c r="A1292" s="38" t="s">
        <v>116</v>
      </c>
      <c r="B1292">
        <v>86.941000000000003</v>
      </c>
      <c r="D1292" s="39" t="s">
        <v>75</v>
      </c>
      <c r="E1292" s="41">
        <v>89.876000000000005</v>
      </c>
      <c r="F1292">
        <v>2016.75</v>
      </c>
    </row>
    <row r="1293" spans="1:6">
      <c r="A1293" s="38" t="s">
        <v>117</v>
      </c>
      <c r="B1293">
        <v>87.540999999999997</v>
      </c>
      <c r="D1293" s="39" t="s">
        <v>75</v>
      </c>
      <c r="E1293" s="41">
        <v>89.116</v>
      </c>
      <c r="F1293">
        <v>2016.8330000000001</v>
      </c>
    </row>
    <row r="1294" spans="1:6">
      <c r="A1294" s="38" t="s">
        <v>118</v>
      </c>
      <c r="B1294">
        <v>88.501000000000005</v>
      </c>
      <c r="D1294" s="39" t="s">
        <v>75</v>
      </c>
      <c r="E1294" s="41">
        <v>88.965999999999994</v>
      </c>
      <c r="F1294">
        <v>2016.9169999999999</v>
      </c>
    </row>
    <row r="1295" spans="1:6">
      <c r="A1295" s="38" t="s">
        <v>119</v>
      </c>
      <c r="B1295">
        <v>88.400999999999996</v>
      </c>
      <c r="D1295" s="39" t="s">
        <v>75</v>
      </c>
      <c r="E1295" s="41">
        <v>88.316000000000003</v>
      </c>
      <c r="F1295">
        <v>2017</v>
      </c>
    </row>
    <row r="1296" spans="1:6">
      <c r="A1296" s="38" t="s">
        <v>120</v>
      </c>
      <c r="B1296">
        <v>88.221000000000004</v>
      </c>
      <c r="D1296" s="39" t="s">
        <v>75</v>
      </c>
      <c r="E1296" s="41">
        <v>87.975999999999999</v>
      </c>
      <c r="F1296">
        <v>2017.0833</v>
      </c>
    </row>
    <row r="1297" spans="1:6">
      <c r="A1297" s="38" t="s">
        <v>121</v>
      </c>
      <c r="B1297" t="s">
        <v>166</v>
      </c>
      <c r="D1297" s="39" t="s">
        <v>75</v>
      </c>
      <c r="E1297" s="41">
        <v>87.796000000000006</v>
      </c>
      <c r="F1297">
        <v>2017.1669999999999</v>
      </c>
    </row>
    <row r="1298" spans="1:6">
      <c r="A1298" s="24" t="s">
        <v>75</v>
      </c>
      <c r="D1298" s="39" t="s">
        <v>75</v>
      </c>
      <c r="E1298" s="41">
        <v>87.605999999999995</v>
      </c>
      <c r="F1298">
        <v>2017.25</v>
      </c>
    </row>
    <row r="1299" spans="1:6">
      <c r="A1299" s="37" t="s">
        <v>95</v>
      </c>
      <c r="D1299" s="39" t="s">
        <v>75</v>
      </c>
      <c r="E1299" s="41">
        <v>87.766000000000005</v>
      </c>
      <c r="F1299">
        <v>2017.3330000000001</v>
      </c>
    </row>
    <row r="1300" spans="1:6">
      <c r="A1300" s="38" t="s">
        <v>110</v>
      </c>
      <c r="B1300">
        <v>88.745999999999995</v>
      </c>
      <c r="D1300" s="39" t="s">
        <v>75</v>
      </c>
      <c r="E1300" s="41">
        <v>88.585999999999999</v>
      </c>
      <c r="F1300">
        <v>2017.4169999999999</v>
      </c>
    </row>
    <row r="1301" spans="1:6">
      <c r="A1301" s="38" t="s">
        <v>111</v>
      </c>
      <c r="B1301">
        <v>88.686000000000007</v>
      </c>
      <c r="D1301" s="39" t="s">
        <v>75</v>
      </c>
      <c r="E1301" s="41">
        <v>90.176000000000002</v>
      </c>
      <c r="F1301">
        <v>2017.5</v>
      </c>
    </row>
    <row r="1302" spans="1:6">
      <c r="A1302" s="38" t="s">
        <v>112</v>
      </c>
      <c r="B1302">
        <v>88.516000000000005</v>
      </c>
      <c r="D1302" s="39" t="s">
        <v>75</v>
      </c>
      <c r="E1302" s="41">
        <v>90.945999999999998</v>
      </c>
      <c r="F1302">
        <v>2017.5830000000001</v>
      </c>
    </row>
    <row r="1303" spans="1:6">
      <c r="A1303" s="38" t="s">
        <v>113</v>
      </c>
      <c r="B1303">
        <v>88.366</v>
      </c>
      <c r="D1303" s="39" t="s">
        <v>75</v>
      </c>
      <c r="E1303" s="41">
        <v>90.316000000000003</v>
      </c>
      <c r="F1303">
        <v>2017.6669999999999</v>
      </c>
    </row>
    <row r="1304" spans="1:6">
      <c r="A1304" s="38" t="s">
        <v>114</v>
      </c>
      <c r="B1304">
        <v>88.686000000000007</v>
      </c>
      <c r="D1304" s="39" t="s">
        <v>75</v>
      </c>
      <c r="E1304" s="41">
        <v>89.736000000000004</v>
      </c>
      <c r="F1304">
        <v>2017.75</v>
      </c>
    </row>
    <row r="1305" spans="1:6">
      <c r="A1305" s="38" t="s">
        <v>115</v>
      </c>
      <c r="B1305">
        <v>90.396000000000001</v>
      </c>
      <c r="D1305" s="39" t="s">
        <v>75</v>
      </c>
      <c r="E1305" s="41">
        <v>88.885999999999996</v>
      </c>
      <c r="F1305">
        <v>2017.8330000000001</v>
      </c>
    </row>
    <row r="1306" spans="1:6">
      <c r="A1306" s="38" t="s">
        <v>116</v>
      </c>
      <c r="B1306">
        <v>91.256</v>
      </c>
      <c r="D1306" s="39" t="s">
        <v>75</v>
      </c>
      <c r="E1306" s="41">
        <v>88.516000000000005</v>
      </c>
      <c r="F1306">
        <v>2017.9169999999999</v>
      </c>
    </row>
    <row r="1307" spans="1:6">
      <c r="A1307" s="38" t="s">
        <v>117</v>
      </c>
      <c r="B1307">
        <v>91.085999999999999</v>
      </c>
      <c r="D1307" s="39" t="s">
        <v>75</v>
      </c>
      <c r="E1307" s="41">
        <v>88.075999999999993</v>
      </c>
      <c r="F1307">
        <v>2018</v>
      </c>
    </row>
    <row r="1308" spans="1:6">
      <c r="A1308" s="38" t="s">
        <v>118</v>
      </c>
      <c r="B1308">
        <v>90.536000000000001</v>
      </c>
      <c r="D1308" s="39" t="s">
        <v>75</v>
      </c>
      <c r="E1308" s="41">
        <v>87.906000000000006</v>
      </c>
      <c r="F1308">
        <v>2018.0833</v>
      </c>
    </row>
    <row r="1309" spans="1:6">
      <c r="A1309" s="38" t="s">
        <v>119</v>
      </c>
      <c r="B1309">
        <v>89.766000000000005</v>
      </c>
      <c r="D1309" s="39" t="s">
        <v>75</v>
      </c>
      <c r="E1309" s="41">
        <v>87.745999999999995</v>
      </c>
      <c r="F1309">
        <v>2018.1669999999999</v>
      </c>
    </row>
    <row r="1310" spans="1:6">
      <c r="A1310" s="38" t="s">
        <v>120</v>
      </c>
      <c r="B1310">
        <v>89.325999999999993</v>
      </c>
      <c r="D1310" s="39" t="s">
        <v>75</v>
      </c>
      <c r="E1310" s="41">
        <v>87.816000000000003</v>
      </c>
      <c r="F1310">
        <v>2018.25</v>
      </c>
    </row>
    <row r="1311" spans="1:6">
      <c r="A1311" s="38" t="s">
        <v>121</v>
      </c>
      <c r="B1311">
        <v>88.775999999999996</v>
      </c>
      <c r="D1311" s="39" t="s">
        <v>75</v>
      </c>
      <c r="E1311" s="41">
        <v>88.096000000000004</v>
      </c>
      <c r="F1311">
        <v>2018.3330000000001</v>
      </c>
    </row>
    <row r="1312" spans="1:6">
      <c r="A1312" s="37" t="s">
        <v>96</v>
      </c>
      <c r="D1312" s="39" t="s">
        <v>75</v>
      </c>
      <c r="E1312" s="41">
        <v>88.805999999999997</v>
      </c>
      <c r="F1312">
        <v>2018.4169999999999</v>
      </c>
    </row>
    <row r="1313" spans="1:6">
      <c r="A1313" s="38" t="s">
        <v>110</v>
      </c>
      <c r="B1313">
        <v>88.585999999999999</v>
      </c>
      <c r="D1313" s="39" t="s">
        <v>75</v>
      </c>
      <c r="E1313" s="41">
        <v>90.846000000000004</v>
      </c>
      <c r="F1313">
        <v>2018.5</v>
      </c>
    </row>
    <row r="1314" spans="1:6">
      <c r="A1314" s="38" t="s">
        <v>111</v>
      </c>
      <c r="B1314">
        <v>88.275999999999996</v>
      </c>
      <c r="D1314" s="39" t="s">
        <v>75</v>
      </c>
      <c r="E1314" s="41">
        <v>91.116</v>
      </c>
      <c r="F1314">
        <v>2018.5830000000001</v>
      </c>
    </row>
    <row r="1315" spans="1:6">
      <c r="A1315" s="38" t="s">
        <v>112</v>
      </c>
      <c r="B1315">
        <v>88.296000000000006</v>
      </c>
      <c r="D1315" s="39" t="s">
        <v>75</v>
      </c>
      <c r="E1315" s="41">
        <v>90.275999999999996</v>
      </c>
      <c r="F1315">
        <v>2018.6669999999999</v>
      </c>
    </row>
    <row r="1316" spans="1:6">
      <c r="A1316" s="38" t="s">
        <v>113</v>
      </c>
      <c r="B1316">
        <v>88.176000000000002</v>
      </c>
      <c r="D1316" s="39" t="s">
        <v>75</v>
      </c>
      <c r="E1316" s="41" t="s">
        <v>166</v>
      </c>
      <c r="F1316">
        <v>2018.75</v>
      </c>
    </row>
    <row r="1317" spans="1:6">
      <c r="A1317" s="38" t="s">
        <v>114</v>
      </c>
      <c r="B1317">
        <v>88.585999999999999</v>
      </c>
      <c r="D1317" s="39" t="s">
        <v>75</v>
      </c>
      <c r="E1317" s="41">
        <v>89.415999999999997</v>
      </c>
      <c r="F1317">
        <v>2018.8330000000001</v>
      </c>
    </row>
    <row r="1318" spans="1:6">
      <c r="A1318" s="38" t="s">
        <v>115</v>
      </c>
      <c r="B1318">
        <v>90.406000000000006</v>
      </c>
      <c r="D1318" s="39" t="s">
        <v>75</v>
      </c>
      <c r="E1318" s="41">
        <v>89.055999999999997</v>
      </c>
      <c r="F1318">
        <v>2018.9169999999999</v>
      </c>
    </row>
    <row r="1319" spans="1:6">
      <c r="A1319" s="38" t="s">
        <v>116</v>
      </c>
      <c r="B1319">
        <v>91.135999999999996</v>
      </c>
      <c r="D1319" s="39" t="s">
        <v>75</v>
      </c>
      <c r="E1319" s="41">
        <v>88.436000000000007</v>
      </c>
      <c r="F1319">
        <v>2019</v>
      </c>
    </row>
    <row r="1320" spans="1:6">
      <c r="A1320" s="38" t="s">
        <v>117</v>
      </c>
      <c r="B1320">
        <v>91.135999999999996</v>
      </c>
      <c r="D1320" s="39" t="s">
        <v>75</v>
      </c>
      <c r="E1320" s="41">
        <v>88.135999999999996</v>
      </c>
      <c r="F1320">
        <v>2019.0833</v>
      </c>
    </row>
    <row r="1321" spans="1:6">
      <c r="A1321" s="38" t="s">
        <v>118</v>
      </c>
      <c r="B1321">
        <v>90.426000000000002</v>
      </c>
      <c r="D1321" s="39" t="s">
        <v>75</v>
      </c>
      <c r="E1321" s="41">
        <v>87.165999999999997</v>
      </c>
      <c r="F1321">
        <v>2019.1669999999999</v>
      </c>
    </row>
    <row r="1322" spans="1:6">
      <c r="A1322" s="38" t="s">
        <v>119</v>
      </c>
      <c r="B1322">
        <v>89.885999999999996</v>
      </c>
      <c r="D1322" s="39" t="s">
        <v>75</v>
      </c>
      <c r="E1322" s="41" t="s">
        <v>166</v>
      </c>
      <c r="F1322">
        <v>2019.25</v>
      </c>
    </row>
    <row r="1323" spans="1:6">
      <c r="A1323" s="38" t="s">
        <v>120</v>
      </c>
      <c r="B1323">
        <v>89.626000000000005</v>
      </c>
      <c r="D1323" s="39" t="s">
        <v>75</v>
      </c>
      <c r="E1323" s="41">
        <v>87.715999999999994</v>
      </c>
      <c r="F1323">
        <v>2019.3330000000001</v>
      </c>
    </row>
    <row r="1324" spans="1:6">
      <c r="A1324" s="38" t="s">
        <v>121</v>
      </c>
      <c r="B1324">
        <v>89.385999999999996</v>
      </c>
      <c r="D1324" s="39" t="s">
        <v>75</v>
      </c>
      <c r="E1324" s="41">
        <v>88.436000000000007</v>
      </c>
      <c r="F1324">
        <v>2019.4169999999999</v>
      </c>
    </row>
    <row r="1325" spans="1:6">
      <c r="A1325" s="37" t="s">
        <v>97</v>
      </c>
      <c r="D1325" s="39" t="s">
        <v>75</v>
      </c>
      <c r="E1325" s="41">
        <v>89.555999999999997</v>
      </c>
      <c r="F1325">
        <v>2019.5</v>
      </c>
    </row>
    <row r="1326" spans="1:6">
      <c r="A1326" s="38" t="s">
        <v>110</v>
      </c>
      <c r="B1326">
        <v>88.995999999999995</v>
      </c>
      <c r="D1326" s="39" t="s">
        <v>75</v>
      </c>
      <c r="E1326" s="41">
        <v>91.105999999999995</v>
      </c>
      <c r="F1326">
        <v>2019.5830000000001</v>
      </c>
    </row>
    <row r="1327" spans="1:6">
      <c r="A1327" s="38" t="s">
        <v>111</v>
      </c>
      <c r="B1327">
        <v>88.635999999999996</v>
      </c>
      <c r="D1327" s="39" t="s">
        <v>75</v>
      </c>
      <c r="E1327" s="41">
        <v>90.555999999999997</v>
      </c>
      <c r="F1327">
        <v>2019.6669999999999</v>
      </c>
    </row>
    <row r="1328" spans="1:6">
      <c r="A1328" s="38" t="s">
        <v>112</v>
      </c>
      <c r="B1328">
        <v>88.456000000000003</v>
      </c>
      <c r="D1328" s="39" t="s">
        <v>75</v>
      </c>
      <c r="E1328" s="41">
        <v>89.706000000000003</v>
      </c>
      <c r="F1328">
        <v>2019.75</v>
      </c>
    </row>
    <row r="1329" spans="1:6">
      <c r="A1329" s="38" t="s">
        <v>113</v>
      </c>
      <c r="B1329">
        <v>88.406000000000006</v>
      </c>
      <c r="D1329" s="39" t="s">
        <v>75</v>
      </c>
      <c r="E1329" s="41">
        <v>89.506</v>
      </c>
      <c r="F1329">
        <v>2019.8330000000001</v>
      </c>
    </row>
    <row r="1330" spans="1:6">
      <c r="A1330" s="38" t="s">
        <v>114</v>
      </c>
      <c r="B1330">
        <v>88.486000000000004</v>
      </c>
      <c r="D1330" s="39" t="s">
        <v>75</v>
      </c>
      <c r="E1330" s="41">
        <v>89.036000000000001</v>
      </c>
      <c r="F1330">
        <v>2019.9169999999999</v>
      </c>
    </row>
    <row r="1331" spans="1:6">
      <c r="A1331" s="38" t="s">
        <v>115</v>
      </c>
      <c r="B1331">
        <v>90.436000000000007</v>
      </c>
      <c r="D1331" s="39" t="s">
        <v>75</v>
      </c>
      <c r="E1331" s="41" t="s">
        <v>166</v>
      </c>
      <c r="F1331">
        <v>2020</v>
      </c>
    </row>
    <row r="1332" spans="1:6">
      <c r="A1332" s="38" t="s">
        <v>116</v>
      </c>
      <c r="B1332">
        <v>91.236000000000004</v>
      </c>
      <c r="D1332" s="39" t="s">
        <v>81</v>
      </c>
      <c r="E1332" s="41" t="s">
        <v>166</v>
      </c>
      <c r="F1332" s="42">
        <v>2008.9991399999999</v>
      </c>
    </row>
    <row r="1333" spans="1:6">
      <c r="A1333" s="38" t="s">
        <v>117</v>
      </c>
      <c r="B1333">
        <v>91.366</v>
      </c>
      <c r="D1333" s="39" t="s">
        <v>81</v>
      </c>
      <c r="E1333" s="41" t="s">
        <v>166</v>
      </c>
      <c r="F1333">
        <v>2009.08251</v>
      </c>
    </row>
    <row r="1334" spans="1:6">
      <c r="A1334" s="38" t="s">
        <v>118</v>
      </c>
      <c r="B1334">
        <v>90.335999999999999</v>
      </c>
      <c r="D1334" s="39" t="s">
        <v>81</v>
      </c>
      <c r="E1334" s="41" t="s">
        <v>166</v>
      </c>
      <c r="F1334">
        <v>2009.16588</v>
      </c>
    </row>
    <row r="1335" spans="1:6">
      <c r="A1335" s="38" t="s">
        <v>119</v>
      </c>
      <c r="B1335">
        <v>89.465999999999994</v>
      </c>
      <c r="D1335" s="39" t="s">
        <v>81</v>
      </c>
      <c r="E1335" s="41" t="s">
        <v>166</v>
      </c>
      <c r="F1335">
        <v>2009.2492500000001</v>
      </c>
    </row>
    <row r="1336" spans="1:6">
      <c r="A1336" s="38" t="s">
        <v>120</v>
      </c>
      <c r="B1336">
        <v>89.236000000000004</v>
      </c>
      <c r="D1336" s="39" t="s">
        <v>81</v>
      </c>
      <c r="E1336" s="41" t="s">
        <v>166</v>
      </c>
      <c r="F1336">
        <v>2009.3326199999999</v>
      </c>
    </row>
    <row r="1337" spans="1:6">
      <c r="A1337" s="38" t="s">
        <v>121</v>
      </c>
      <c r="B1337">
        <v>88.986000000000004</v>
      </c>
      <c r="D1337" s="39" t="s">
        <v>81</v>
      </c>
      <c r="E1337" s="41" t="s">
        <v>166</v>
      </c>
      <c r="F1337">
        <v>2009.41599</v>
      </c>
    </row>
    <row r="1338" spans="1:6">
      <c r="A1338" s="37" t="s">
        <v>98</v>
      </c>
      <c r="D1338" s="39" t="s">
        <v>81</v>
      </c>
      <c r="E1338" s="41" t="s">
        <v>166</v>
      </c>
      <c r="F1338">
        <v>2009.49936</v>
      </c>
    </row>
    <row r="1339" spans="1:6">
      <c r="A1339" s="38" t="s">
        <v>110</v>
      </c>
      <c r="B1339">
        <v>88.436000000000007</v>
      </c>
      <c r="D1339" s="39" t="s">
        <v>81</v>
      </c>
      <c r="E1339" s="41" t="s">
        <v>166</v>
      </c>
      <c r="F1339">
        <v>2009.5827300000001</v>
      </c>
    </row>
    <row r="1340" spans="1:6">
      <c r="A1340" s="38" t="s">
        <v>111</v>
      </c>
      <c r="B1340">
        <v>88.085999999999999</v>
      </c>
      <c r="D1340" s="39" t="s">
        <v>81</v>
      </c>
      <c r="E1340" s="41" t="s">
        <v>166</v>
      </c>
      <c r="F1340">
        <v>2009.6660999999999</v>
      </c>
    </row>
    <row r="1341" spans="1:6">
      <c r="A1341" s="38" t="s">
        <v>112</v>
      </c>
      <c r="B1341">
        <v>87.915999999999997</v>
      </c>
      <c r="D1341" s="39" t="s">
        <v>81</v>
      </c>
      <c r="E1341" s="41" t="s">
        <v>166</v>
      </c>
      <c r="F1341">
        <v>2009.74947</v>
      </c>
    </row>
    <row r="1342" spans="1:6">
      <c r="A1342" s="38" t="s">
        <v>113</v>
      </c>
      <c r="B1342">
        <v>87.695999999999998</v>
      </c>
      <c r="D1342" s="39" t="s">
        <v>81</v>
      </c>
      <c r="E1342" s="41" t="s">
        <v>166</v>
      </c>
      <c r="F1342">
        <v>2009.83284</v>
      </c>
    </row>
    <row r="1343" spans="1:6">
      <c r="A1343" s="38" t="s">
        <v>114</v>
      </c>
      <c r="B1343">
        <v>88.085999999999999</v>
      </c>
      <c r="D1343" s="39" t="s">
        <v>81</v>
      </c>
      <c r="E1343" s="41" t="s">
        <v>166</v>
      </c>
      <c r="F1343">
        <v>2009.9162100000001</v>
      </c>
    </row>
    <row r="1344" spans="1:6">
      <c r="A1344" s="38" t="s">
        <v>115</v>
      </c>
      <c r="B1344">
        <v>88.706000000000003</v>
      </c>
      <c r="D1344" s="39" t="s">
        <v>81</v>
      </c>
      <c r="E1344" s="41" t="s">
        <v>166</v>
      </c>
      <c r="F1344" s="42">
        <v>2009.9995799999999</v>
      </c>
    </row>
    <row r="1345" spans="1:6">
      <c r="A1345" s="38" t="s">
        <v>116</v>
      </c>
      <c r="B1345">
        <v>90.335999999999999</v>
      </c>
      <c r="D1345" s="39" t="s">
        <v>81</v>
      </c>
      <c r="E1345" s="41" t="s">
        <v>166</v>
      </c>
      <c r="F1345">
        <v>2010.08295</v>
      </c>
    </row>
    <row r="1346" spans="1:6">
      <c r="A1346" s="38" t="s">
        <v>117</v>
      </c>
      <c r="B1346">
        <v>91.085999999999999</v>
      </c>
      <c r="D1346" s="39" t="s">
        <v>81</v>
      </c>
      <c r="E1346" s="41" t="s">
        <v>166</v>
      </c>
      <c r="F1346">
        <v>2010.16632</v>
      </c>
    </row>
    <row r="1347" spans="1:6">
      <c r="A1347" s="38" t="s">
        <v>118</v>
      </c>
      <c r="B1347">
        <v>90.786000000000001</v>
      </c>
      <c r="D1347" s="39" t="s">
        <v>81</v>
      </c>
      <c r="E1347" s="41" t="s">
        <v>166</v>
      </c>
      <c r="F1347">
        <v>2010.2496900000001</v>
      </c>
    </row>
    <row r="1348" spans="1:6">
      <c r="A1348" s="38" t="s">
        <v>119</v>
      </c>
      <c r="B1348">
        <v>89.585999999999999</v>
      </c>
      <c r="D1348" s="39" t="s">
        <v>81</v>
      </c>
      <c r="E1348" s="41" t="s">
        <v>166</v>
      </c>
      <c r="F1348">
        <v>2010.3330599999999</v>
      </c>
    </row>
    <row r="1349" spans="1:6">
      <c r="A1349" s="38" t="s">
        <v>120</v>
      </c>
      <c r="B1349">
        <v>89.085999999999999</v>
      </c>
      <c r="D1349" s="39" t="s">
        <v>81</v>
      </c>
      <c r="E1349" s="41" t="s">
        <v>166</v>
      </c>
      <c r="F1349">
        <v>2010.41643</v>
      </c>
    </row>
    <row r="1350" spans="1:6">
      <c r="A1350" s="38" t="s">
        <v>121</v>
      </c>
      <c r="B1350">
        <v>88.835999999999999</v>
      </c>
      <c r="D1350" s="39" t="s">
        <v>81</v>
      </c>
      <c r="E1350" s="41" t="s">
        <v>166</v>
      </c>
      <c r="F1350">
        <v>2010.4998000000001</v>
      </c>
    </row>
    <row r="1351" spans="1:6">
      <c r="A1351" s="37" t="s">
        <v>99</v>
      </c>
      <c r="D1351" s="39" t="s">
        <v>81</v>
      </c>
      <c r="E1351" s="41" t="s">
        <v>166</v>
      </c>
      <c r="F1351">
        <v>2010.5831700000001</v>
      </c>
    </row>
    <row r="1352" spans="1:6">
      <c r="A1352" s="38" t="s">
        <v>110</v>
      </c>
      <c r="B1352">
        <v>88.695999999999998</v>
      </c>
      <c r="D1352" s="39" t="s">
        <v>81</v>
      </c>
      <c r="E1352" s="41" t="s">
        <v>166</v>
      </c>
      <c r="F1352">
        <v>2010.6665399999999</v>
      </c>
    </row>
    <row r="1353" spans="1:6">
      <c r="A1353" s="38" t="s">
        <v>111</v>
      </c>
      <c r="B1353">
        <v>88.335999999999999</v>
      </c>
      <c r="D1353" s="39" t="s">
        <v>81</v>
      </c>
      <c r="E1353" s="41" t="s">
        <v>166</v>
      </c>
      <c r="F1353">
        <v>2010.74991</v>
      </c>
    </row>
    <row r="1354" spans="1:6">
      <c r="A1354" s="38" t="s">
        <v>112</v>
      </c>
      <c r="B1354">
        <v>88.135999999999996</v>
      </c>
      <c r="D1354" s="39" t="s">
        <v>81</v>
      </c>
      <c r="E1354" s="41" t="s">
        <v>166</v>
      </c>
      <c r="F1354">
        <v>2010.8332800000001</v>
      </c>
    </row>
    <row r="1355" spans="1:6">
      <c r="A1355" s="38" t="s">
        <v>113</v>
      </c>
      <c r="B1355">
        <v>88.206000000000003</v>
      </c>
      <c r="D1355" s="39" t="s">
        <v>81</v>
      </c>
      <c r="E1355" s="41" t="s">
        <v>166</v>
      </c>
      <c r="F1355">
        <v>2010.9166499999999</v>
      </c>
    </row>
    <row r="1356" spans="1:6">
      <c r="A1356" s="38" t="s">
        <v>114</v>
      </c>
      <c r="B1356">
        <v>88.256</v>
      </c>
      <c r="D1356" s="39" t="s">
        <v>81</v>
      </c>
      <c r="E1356" s="41" t="s">
        <v>166</v>
      </c>
      <c r="F1356">
        <v>2011</v>
      </c>
    </row>
    <row r="1357" spans="1:6">
      <c r="A1357" s="38" t="s">
        <v>115</v>
      </c>
      <c r="B1357">
        <v>88.936000000000007</v>
      </c>
      <c r="D1357" s="39" t="s">
        <v>81</v>
      </c>
      <c r="E1357" s="41" t="s">
        <v>166</v>
      </c>
      <c r="F1357">
        <v>2011.0833</v>
      </c>
    </row>
    <row r="1358" spans="1:6">
      <c r="A1358" s="38" t="s">
        <v>116</v>
      </c>
      <c r="B1358">
        <v>90.156000000000006</v>
      </c>
      <c r="D1358" s="39" t="s">
        <v>81</v>
      </c>
      <c r="E1358" s="41" t="s">
        <v>166</v>
      </c>
      <c r="F1358">
        <v>2011.1669999999999</v>
      </c>
    </row>
    <row r="1359" spans="1:6">
      <c r="A1359" s="38" t="s">
        <v>117</v>
      </c>
      <c r="B1359">
        <v>90.965999999999994</v>
      </c>
      <c r="D1359" s="39" t="s">
        <v>81</v>
      </c>
      <c r="E1359" s="41" t="s">
        <v>166</v>
      </c>
      <c r="F1359">
        <v>2011.25</v>
      </c>
    </row>
    <row r="1360" spans="1:6">
      <c r="A1360" s="38" t="s">
        <v>118</v>
      </c>
      <c r="B1360">
        <v>90.465999999999994</v>
      </c>
      <c r="D1360" s="39" t="s">
        <v>81</v>
      </c>
      <c r="E1360" s="41" t="s">
        <v>166</v>
      </c>
      <c r="F1360">
        <v>2011.3330000000001</v>
      </c>
    </row>
    <row r="1361" spans="1:6">
      <c r="A1361" s="38" t="s">
        <v>119</v>
      </c>
      <c r="B1361">
        <v>88.835999999999999</v>
      </c>
      <c r="D1361" s="39" t="s">
        <v>81</v>
      </c>
      <c r="E1361" s="41" t="s">
        <v>166</v>
      </c>
      <c r="F1361">
        <v>2011.4169999999999</v>
      </c>
    </row>
    <row r="1362" spans="1:6">
      <c r="A1362" s="38" t="s">
        <v>120</v>
      </c>
      <c r="B1362">
        <v>89.465999999999994</v>
      </c>
      <c r="D1362" s="39" t="s">
        <v>81</v>
      </c>
      <c r="E1362" s="41" t="s">
        <v>166</v>
      </c>
      <c r="F1362">
        <v>2011.5</v>
      </c>
    </row>
    <row r="1363" spans="1:6">
      <c r="A1363" s="38" t="s">
        <v>121</v>
      </c>
      <c r="B1363">
        <v>88.936000000000007</v>
      </c>
      <c r="D1363" s="39" t="s">
        <v>81</v>
      </c>
      <c r="E1363" s="41" t="s">
        <v>166</v>
      </c>
      <c r="F1363">
        <v>2011.5830000000001</v>
      </c>
    </row>
    <row r="1364" spans="1:6">
      <c r="A1364" s="37" t="s">
        <v>100</v>
      </c>
      <c r="D1364" s="39" t="s">
        <v>81</v>
      </c>
      <c r="E1364" s="41" t="s">
        <v>166</v>
      </c>
      <c r="F1364">
        <v>2011.6669999999999</v>
      </c>
    </row>
    <row r="1365" spans="1:6">
      <c r="A1365" s="38" t="s">
        <v>110</v>
      </c>
      <c r="B1365">
        <v>88.626000000000005</v>
      </c>
      <c r="D1365" s="39" t="s">
        <v>81</v>
      </c>
      <c r="E1365" s="41" t="s">
        <v>166</v>
      </c>
      <c r="F1365">
        <v>2011.75</v>
      </c>
    </row>
    <row r="1366" spans="1:6">
      <c r="A1366" s="38" t="s">
        <v>111</v>
      </c>
      <c r="B1366">
        <v>88.876000000000005</v>
      </c>
      <c r="D1366" s="39" t="s">
        <v>81</v>
      </c>
      <c r="E1366" s="41" t="s">
        <v>166</v>
      </c>
      <c r="F1366">
        <v>2011.8330000000001</v>
      </c>
    </row>
    <row r="1367" spans="1:6">
      <c r="A1367" s="38" t="s">
        <v>112</v>
      </c>
      <c r="B1367">
        <v>89.036000000000001</v>
      </c>
      <c r="D1367" s="39" t="s">
        <v>81</v>
      </c>
      <c r="E1367" s="41" t="s">
        <v>166</v>
      </c>
      <c r="F1367">
        <v>2011.9169999999999</v>
      </c>
    </row>
    <row r="1368" spans="1:6">
      <c r="A1368" s="38" t="s">
        <v>113</v>
      </c>
      <c r="B1368">
        <v>88.846000000000004</v>
      </c>
      <c r="D1368" s="39" t="s">
        <v>81</v>
      </c>
      <c r="E1368" s="41" t="s">
        <v>166</v>
      </c>
      <c r="F1368">
        <v>2012</v>
      </c>
    </row>
    <row r="1369" spans="1:6">
      <c r="A1369" s="38" t="s">
        <v>114</v>
      </c>
      <c r="B1369">
        <v>88.585999999999999</v>
      </c>
      <c r="D1369" s="39" t="s">
        <v>81</v>
      </c>
      <c r="E1369" s="41" t="s">
        <v>166</v>
      </c>
      <c r="F1369">
        <v>2012.0833</v>
      </c>
    </row>
    <row r="1370" spans="1:6">
      <c r="A1370" s="38" t="s">
        <v>115</v>
      </c>
      <c r="B1370">
        <v>89.706000000000003</v>
      </c>
      <c r="D1370" s="39" t="s">
        <v>81</v>
      </c>
      <c r="E1370" s="41" t="s">
        <v>166</v>
      </c>
      <c r="F1370">
        <v>2012.1669999999999</v>
      </c>
    </row>
    <row r="1371" spans="1:6">
      <c r="A1371" s="38" t="s">
        <v>116</v>
      </c>
      <c r="B1371">
        <v>90.936000000000007</v>
      </c>
      <c r="D1371" s="39" t="s">
        <v>81</v>
      </c>
      <c r="E1371" s="41" t="s">
        <v>166</v>
      </c>
      <c r="F1371">
        <v>2012.25</v>
      </c>
    </row>
    <row r="1372" spans="1:6">
      <c r="A1372" s="38" t="s">
        <v>117</v>
      </c>
      <c r="B1372">
        <v>91.195999999999998</v>
      </c>
      <c r="D1372" s="39" t="s">
        <v>81</v>
      </c>
      <c r="E1372" s="41" t="s">
        <v>166</v>
      </c>
      <c r="F1372">
        <v>2012.3330000000001</v>
      </c>
    </row>
    <row r="1373" spans="1:6">
      <c r="A1373" s="38" t="s">
        <v>118</v>
      </c>
      <c r="B1373">
        <v>90.786000000000001</v>
      </c>
      <c r="D1373" s="39" t="s">
        <v>81</v>
      </c>
      <c r="E1373" s="41" t="s">
        <v>166</v>
      </c>
      <c r="F1373">
        <v>2012.4169999999999</v>
      </c>
    </row>
    <row r="1374" spans="1:6">
      <c r="A1374" s="38" t="s">
        <v>119</v>
      </c>
      <c r="B1374">
        <v>90.165999999999997</v>
      </c>
      <c r="D1374" s="39" t="s">
        <v>81</v>
      </c>
      <c r="E1374" s="41" t="s">
        <v>166</v>
      </c>
      <c r="F1374">
        <v>2012.5</v>
      </c>
    </row>
    <row r="1375" spans="1:6">
      <c r="A1375" s="38" t="s">
        <v>120</v>
      </c>
      <c r="B1375">
        <v>89.406000000000006</v>
      </c>
      <c r="D1375" s="39" t="s">
        <v>81</v>
      </c>
      <c r="E1375" s="41" t="s">
        <v>166</v>
      </c>
      <c r="F1375">
        <v>2012.5830000000001</v>
      </c>
    </row>
    <row r="1376" spans="1:6">
      <c r="A1376" s="38" t="s">
        <v>121</v>
      </c>
      <c r="B1376">
        <v>89.376000000000005</v>
      </c>
      <c r="D1376" s="39" t="s">
        <v>81</v>
      </c>
      <c r="E1376" s="41" t="s">
        <v>166</v>
      </c>
      <c r="F1376">
        <v>2012.6669999999999</v>
      </c>
    </row>
    <row r="1377" spans="1:6">
      <c r="A1377" s="37" t="s">
        <v>101</v>
      </c>
      <c r="D1377" s="39" t="s">
        <v>81</v>
      </c>
      <c r="E1377" s="41" t="s">
        <v>166</v>
      </c>
      <c r="F1377">
        <v>2012.75</v>
      </c>
    </row>
    <row r="1378" spans="1:6">
      <c r="A1378" s="38" t="s">
        <v>110</v>
      </c>
      <c r="B1378">
        <v>88.695999999999998</v>
      </c>
      <c r="D1378" s="39" t="s">
        <v>81</v>
      </c>
      <c r="E1378" s="41" t="s">
        <v>166</v>
      </c>
      <c r="F1378">
        <v>2012.8330000000001</v>
      </c>
    </row>
    <row r="1379" spans="1:6">
      <c r="A1379" s="38" t="s">
        <v>111</v>
      </c>
      <c r="B1379">
        <v>88.426000000000002</v>
      </c>
      <c r="D1379" s="39" t="s">
        <v>81</v>
      </c>
      <c r="E1379" s="41" t="s">
        <v>166</v>
      </c>
      <c r="F1379">
        <v>2012.9169999999999</v>
      </c>
    </row>
    <row r="1380" spans="1:6">
      <c r="A1380" s="38" t="s">
        <v>112</v>
      </c>
      <c r="B1380">
        <v>88.225999999999999</v>
      </c>
      <c r="D1380" s="39" t="s">
        <v>81</v>
      </c>
      <c r="E1380" s="41" t="s">
        <v>166</v>
      </c>
      <c r="F1380">
        <v>2013</v>
      </c>
    </row>
    <row r="1381" spans="1:6">
      <c r="A1381" s="38" t="s">
        <v>113</v>
      </c>
      <c r="B1381">
        <v>87.975999999999999</v>
      </c>
      <c r="D1381" s="39" t="s">
        <v>81</v>
      </c>
      <c r="E1381" s="41" t="s">
        <v>166</v>
      </c>
      <c r="F1381">
        <v>2013.0833</v>
      </c>
    </row>
    <row r="1382" spans="1:6">
      <c r="A1382" s="38" t="s">
        <v>114</v>
      </c>
      <c r="B1382">
        <v>88.126000000000005</v>
      </c>
      <c r="D1382" s="39" t="s">
        <v>81</v>
      </c>
      <c r="E1382" s="41" t="s">
        <v>166</v>
      </c>
      <c r="F1382">
        <v>2013.1669999999999</v>
      </c>
    </row>
    <row r="1383" spans="1:6">
      <c r="A1383" s="38" t="s">
        <v>115</v>
      </c>
      <c r="B1383">
        <v>90.135999999999996</v>
      </c>
      <c r="D1383" s="39" t="s">
        <v>81</v>
      </c>
      <c r="E1383" s="41" t="s">
        <v>166</v>
      </c>
      <c r="F1383">
        <v>2013.25</v>
      </c>
    </row>
    <row r="1384" spans="1:6">
      <c r="A1384" s="38" t="s">
        <v>116</v>
      </c>
      <c r="B1384">
        <v>90.686000000000007</v>
      </c>
      <c r="D1384" s="39" t="s">
        <v>81</v>
      </c>
      <c r="E1384" s="41" t="s">
        <v>166</v>
      </c>
      <c r="F1384">
        <v>2013.3330000000001</v>
      </c>
    </row>
    <row r="1385" spans="1:6">
      <c r="A1385" s="38" t="s">
        <v>117</v>
      </c>
      <c r="B1385">
        <v>91.075999999999993</v>
      </c>
      <c r="D1385" s="39" t="s">
        <v>81</v>
      </c>
      <c r="E1385" s="41" t="s">
        <v>166</v>
      </c>
      <c r="F1385">
        <v>2013.4169999999999</v>
      </c>
    </row>
    <row r="1386" spans="1:6">
      <c r="A1386" s="38" t="s">
        <v>118</v>
      </c>
      <c r="B1386">
        <v>90.325999999999993</v>
      </c>
      <c r="D1386" s="39" t="s">
        <v>81</v>
      </c>
      <c r="E1386" s="41" t="s">
        <v>166</v>
      </c>
      <c r="F1386">
        <v>2013.5</v>
      </c>
    </row>
    <row r="1387" spans="1:6">
      <c r="A1387" s="38" t="s">
        <v>119</v>
      </c>
      <c r="B1387">
        <v>89.596000000000004</v>
      </c>
      <c r="D1387" s="39" t="s">
        <v>81</v>
      </c>
      <c r="E1387" s="41" t="s">
        <v>166</v>
      </c>
      <c r="F1387">
        <v>2013.5830000000001</v>
      </c>
    </row>
    <row r="1388" spans="1:6">
      <c r="A1388" s="38" t="s">
        <v>120</v>
      </c>
      <c r="B1388">
        <v>88.936000000000007</v>
      </c>
      <c r="D1388" s="39" t="s">
        <v>81</v>
      </c>
      <c r="E1388" s="41" t="s">
        <v>166</v>
      </c>
      <c r="F1388">
        <v>2013.6669999999999</v>
      </c>
    </row>
    <row r="1389" spans="1:6">
      <c r="A1389" s="38" t="s">
        <v>121</v>
      </c>
      <c r="B1389">
        <v>88.465999999999994</v>
      </c>
      <c r="D1389" s="39" t="s">
        <v>81</v>
      </c>
      <c r="E1389" s="41" t="s">
        <v>166</v>
      </c>
      <c r="F1389">
        <v>2013.75</v>
      </c>
    </row>
    <row r="1390" spans="1:6">
      <c r="A1390" s="37" t="s">
        <v>102</v>
      </c>
      <c r="D1390" s="39" t="s">
        <v>81</v>
      </c>
      <c r="E1390" s="41" t="s">
        <v>166</v>
      </c>
      <c r="F1390">
        <v>2013.8330000000001</v>
      </c>
    </row>
    <row r="1391" spans="1:6">
      <c r="A1391" s="38" t="s">
        <v>110</v>
      </c>
      <c r="B1391">
        <v>88.066000000000003</v>
      </c>
      <c r="D1391" s="39" t="s">
        <v>81</v>
      </c>
      <c r="E1391" s="41" t="s">
        <v>166</v>
      </c>
      <c r="F1391">
        <v>2013.9169999999999</v>
      </c>
    </row>
    <row r="1392" spans="1:6">
      <c r="A1392" s="38" t="s">
        <v>111</v>
      </c>
      <c r="B1392">
        <v>87.855999999999995</v>
      </c>
      <c r="D1392" s="39" t="s">
        <v>81</v>
      </c>
      <c r="E1392" s="41" t="s">
        <v>166</v>
      </c>
      <c r="F1392">
        <v>2014</v>
      </c>
    </row>
    <row r="1393" spans="1:6">
      <c r="A1393" s="38" t="s">
        <v>112</v>
      </c>
      <c r="B1393">
        <v>87.706000000000003</v>
      </c>
      <c r="D1393" s="39" t="s">
        <v>81</v>
      </c>
      <c r="E1393" s="41" t="s">
        <v>166</v>
      </c>
      <c r="F1393">
        <v>2014.0833</v>
      </c>
    </row>
    <row r="1394" spans="1:6">
      <c r="A1394" s="38" t="s">
        <v>113</v>
      </c>
      <c r="B1394">
        <v>87.616</v>
      </c>
      <c r="D1394" s="39" t="s">
        <v>81</v>
      </c>
      <c r="E1394" s="41" t="s">
        <v>166</v>
      </c>
      <c r="F1394">
        <v>2014.1669999999999</v>
      </c>
    </row>
    <row r="1395" spans="1:6">
      <c r="A1395" s="38" t="s">
        <v>114</v>
      </c>
      <c r="B1395">
        <v>88.046000000000006</v>
      </c>
      <c r="D1395" s="39" t="s">
        <v>81</v>
      </c>
      <c r="E1395" s="41" t="s">
        <v>166</v>
      </c>
      <c r="F1395">
        <v>2014.25</v>
      </c>
    </row>
    <row r="1396" spans="1:6">
      <c r="A1396" s="38" t="s">
        <v>115</v>
      </c>
      <c r="B1396">
        <v>89.146000000000001</v>
      </c>
      <c r="D1396" s="39" t="s">
        <v>81</v>
      </c>
      <c r="E1396" s="41" t="s">
        <v>166</v>
      </c>
      <c r="F1396">
        <v>2014.3330000000001</v>
      </c>
    </row>
    <row r="1397" spans="1:6">
      <c r="A1397" s="38" t="s">
        <v>116</v>
      </c>
      <c r="B1397">
        <v>90.936000000000007</v>
      </c>
      <c r="D1397" s="39" t="s">
        <v>81</v>
      </c>
      <c r="E1397" s="41" t="s">
        <v>166</v>
      </c>
      <c r="F1397">
        <v>2014.4169999999999</v>
      </c>
    </row>
    <row r="1398" spans="1:6">
      <c r="A1398" s="38" t="s">
        <v>117</v>
      </c>
      <c r="B1398">
        <v>91.215999999999994</v>
      </c>
      <c r="D1398" s="39" t="s">
        <v>81</v>
      </c>
      <c r="E1398" s="41" t="s">
        <v>166</v>
      </c>
      <c r="F1398">
        <v>2014.5</v>
      </c>
    </row>
    <row r="1399" spans="1:6">
      <c r="A1399" s="38" t="s">
        <v>118</v>
      </c>
      <c r="B1399">
        <v>90.335999999999999</v>
      </c>
      <c r="D1399" s="39" t="s">
        <v>81</v>
      </c>
      <c r="E1399" s="41" t="s">
        <v>166</v>
      </c>
      <c r="F1399">
        <v>2014.5830000000001</v>
      </c>
    </row>
    <row r="1400" spans="1:6">
      <c r="A1400" s="38" t="s">
        <v>119</v>
      </c>
      <c r="B1400">
        <v>89.876000000000005</v>
      </c>
      <c r="D1400" s="39" t="s">
        <v>81</v>
      </c>
      <c r="E1400" s="41" t="s">
        <v>166</v>
      </c>
      <c r="F1400">
        <v>2014.6669999999999</v>
      </c>
    </row>
    <row r="1401" spans="1:6">
      <c r="A1401" s="38" t="s">
        <v>120</v>
      </c>
      <c r="B1401">
        <v>89.116</v>
      </c>
      <c r="D1401" s="39" t="s">
        <v>81</v>
      </c>
      <c r="E1401" s="41" t="s">
        <v>166</v>
      </c>
      <c r="F1401">
        <v>2014.75</v>
      </c>
    </row>
    <row r="1402" spans="1:6">
      <c r="A1402" s="38" t="s">
        <v>121</v>
      </c>
      <c r="B1402">
        <v>88.965999999999994</v>
      </c>
      <c r="D1402" s="39" t="s">
        <v>81</v>
      </c>
      <c r="E1402" s="41" t="s">
        <v>166</v>
      </c>
      <c r="F1402">
        <v>2014.8330000000001</v>
      </c>
    </row>
    <row r="1403" spans="1:6">
      <c r="A1403" s="37" t="s">
        <v>103</v>
      </c>
      <c r="D1403" s="39" t="s">
        <v>81</v>
      </c>
      <c r="E1403" s="41" t="s">
        <v>166</v>
      </c>
      <c r="F1403">
        <v>2014.9169999999999</v>
      </c>
    </row>
    <row r="1404" spans="1:6">
      <c r="A1404" s="38" t="s">
        <v>110</v>
      </c>
      <c r="B1404">
        <v>88.316000000000003</v>
      </c>
      <c r="D1404" s="39" t="s">
        <v>81</v>
      </c>
      <c r="E1404" s="41" t="s">
        <v>166</v>
      </c>
      <c r="F1404">
        <v>2015</v>
      </c>
    </row>
    <row r="1405" spans="1:6">
      <c r="A1405" s="38" t="s">
        <v>111</v>
      </c>
      <c r="B1405">
        <v>87.975999999999999</v>
      </c>
      <c r="D1405" s="39" t="s">
        <v>81</v>
      </c>
      <c r="E1405" s="41" t="s">
        <v>166</v>
      </c>
      <c r="F1405">
        <v>2015.0833</v>
      </c>
    </row>
    <row r="1406" spans="1:6">
      <c r="A1406" s="38" t="s">
        <v>112</v>
      </c>
      <c r="B1406">
        <v>87.796000000000006</v>
      </c>
      <c r="D1406" s="39" t="s">
        <v>81</v>
      </c>
      <c r="E1406" s="41" t="s">
        <v>166</v>
      </c>
      <c r="F1406">
        <v>2015.1669999999999</v>
      </c>
    </row>
    <row r="1407" spans="1:6">
      <c r="A1407" s="38" t="s">
        <v>113</v>
      </c>
      <c r="B1407">
        <v>87.605999999999995</v>
      </c>
      <c r="D1407" s="39" t="s">
        <v>81</v>
      </c>
      <c r="E1407" s="41" t="s">
        <v>166</v>
      </c>
      <c r="F1407">
        <v>2015.25</v>
      </c>
    </row>
    <row r="1408" spans="1:6">
      <c r="A1408" s="38" t="s">
        <v>114</v>
      </c>
      <c r="B1408">
        <v>87.766000000000005</v>
      </c>
      <c r="D1408" s="39" t="s">
        <v>81</v>
      </c>
      <c r="E1408" s="41">
        <v>93.608999999999995</v>
      </c>
      <c r="F1408">
        <v>2015.3330000000001</v>
      </c>
    </row>
    <row r="1409" spans="1:6">
      <c r="A1409" s="38" t="s">
        <v>115</v>
      </c>
      <c r="B1409">
        <v>88.585999999999999</v>
      </c>
      <c r="D1409" s="39" t="s">
        <v>81</v>
      </c>
      <c r="E1409" s="41" t="s">
        <v>166</v>
      </c>
      <c r="F1409">
        <v>2015.4169999999999</v>
      </c>
    </row>
    <row r="1410" spans="1:6">
      <c r="A1410" s="38" t="s">
        <v>116</v>
      </c>
      <c r="B1410">
        <v>90.176000000000002</v>
      </c>
      <c r="D1410" s="39" t="s">
        <v>81</v>
      </c>
      <c r="E1410" s="41">
        <v>95.819000000000003</v>
      </c>
      <c r="F1410">
        <v>2015.5</v>
      </c>
    </row>
    <row r="1411" spans="1:6">
      <c r="A1411" s="38" t="s">
        <v>117</v>
      </c>
      <c r="B1411">
        <v>90.945999999999998</v>
      </c>
      <c r="D1411" s="39" t="s">
        <v>81</v>
      </c>
      <c r="E1411" s="41" t="s">
        <v>166</v>
      </c>
      <c r="F1411">
        <v>2015.5830000000001</v>
      </c>
    </row>
    <row r="1412" spans="1:6">
      <c r="A1412" s="38" t="s">
        <v>118</v>
      </c>
      <c r="B1412">
        <v>90.316000000000003</v>
      </c>
      <c r="D1412" s="39" t="s">
        <v>81</v>
      </c>
      <c r="E1412" s="41" t="s">
        <v>166</v>
      </c>
      <c r="F1412">
        <v>2015.6669999999999</v>
      </c>
    </row>
    <row r="1413" spans="1:6">
      <c r="A1413" s="38" t="s">
        <v>119</v>
      </c>
      <c r="B1413">
        <v>89.736000000000004</v>
      </c>
      <c r="D1413" s="39" t="s">
        <v>81</v>
      </c>
      <c r="E1413" s="41" t="s">
        <v>166</v>
      </c>
      <c r="F1413">
        <v>2015.75</v>
      </c>
    </row>
    <row r="1414" spans="1:6">
      <c r="A1414" s="38" t="s">
        <v>120</v>
      </c>
      <c r="B1414">
        <v>88.885999999999996</v>
      </c>
      <c r="D1414" s="39" t="s">
        <v>81</v>
      </c>
      <c r="E1414" s="41">
        <v>93.769000000000005</v>
      </c>
      <c r="F1414">
        <v>2015.8330000000001</v>
      </c>
    </row>
    <row r="1415" spans="1:6">
      <c r="A1415" s="38" t="s">
        <v>121</v>
      </c>
      <c r="B1415">
        <v>88.516000000000005</v>
      </c>
      <c r="D1415" s="39" t="s">
        <v>81</v>
      </c>
      <c r="E1415" s="41" t="s">
        <v>166</v>
      </c>
      <c r="F1415">
        <v>2015.9169999999999</v>
      </c>
    </row>
    <row r="1416" spans="1:6">
      <c r="A1416" s="37" t="s">
        <v>104</v>
      </c>
      <c r="D1416" s="39" t="s">
        <v>81</v>
      </c>
      <c r="E1416" s="41" t="s">
        <v>166</v>
      </c>
      <c r="F1416">
        <v>2016</v>
      </c>
    </row>
    <row r="1417" spans="1:6">
      <c r="A1417" s="38" t="s">
        <v>110</v>
      </c>
      <c r="B1417">
        <v>88.075999999999993</v>
      </c>
      <c r="D1417" s="39" t="s">
        <v>81</v>
      </c>
      <c r="E1417" s="41">
        <v>92.989000000000004</v>
      </c>
      <c r="F1417">
        <v>2016.0833</v>
      </c>
    </row>
    <row r="1418" spans="1:6">
      <c r="A1418" s="38" t="s">
        <v>111</v>
      </c>
      <c r="B1418">
        <v>87.906000000000006</v>
      </c>
      <c r="D1418" s="39" t="s">
        <v>81</v>
      </c>
      <c r="E1418" s="41">
        <v>92.948999999999998</v>
      </c>
      <c r="F1418">
        <v>2016.1669999999999</v>
      </c>
    </row>
    <row r="1419" spans="1:6">
      <c r="A1419" s="38" t="s">
        <v>112</v>
      </c>
      <c r="B1419">
        <v>87.745999999999995</v>
      </c>
      <c r="D1419" s="39" t="s">
        <v>81</v>
      </c>
      <c r="E1419" s="41">
        <v>93.028999999999996</v>
      </c>
      <c r="F1419">
        <v>2016.25</v>
      </c>
    </row>
    <row r="1420" spans="1:6">
      <c r="A1420" s="38" t="s">
        <v>113</v>
      </c>
      <c r="B1420">
        <v>87.816000000000003</v>
      </c>
      <c r="D1420" s="39" t="s">
        <v>81</v>
      </c>
      <c r="E1420" s="41">
        <v>93.338999999999999</v>
      </c>
      <c r="F1420">
        <v>2016.3330000000001</v>
      </c>
    </row>
    <row r="1421" spans="1:6">
      <c r="A1421" s="38" t="s">
        <v>114</v>
      </c>
      <c r="B1421">
        <v>88.096000000000004</v>
      </c>
      <c r="D1421" s="39" t="s">
        <v>81</v>
      </c>
      <c r="E1421" s="41">
        <v>94.069000000000003</v>
      </c>
      <c r="F1421">
        <v>2016.4169999999999</v>
      </c>
    </row>
    <row r="1422" spans="1:6">
      <c r="A1422" s="38" t="s">
        <v>115</v>
      </c>
      <c r="B1422">
        <v>88.805999999999997</v>
      </c>
      <c r="D1422" s="39" t="s">
        <v>81</v>
      </c>
      <c r="E1422" s="41">
        <v>95.478999999999999</v>
      </c>
      <c r="F1422">
        <v>2016.5</v>
      </c>
    </row>
    <row r="1423" spans="1:6">
      <c r="A1423" s="38" t="s">
        <v>116</v>
      </c>
      <c r="B1423">
        <v>90.846000000000004</v>
      </c>
      <c r="D1423" s="39" t="s">
        <v>81</v>
      </c>
      <c r="E1423" s="41">
        <v>96.039000000000001</v>
      </c>
      <c r="F1423">
        <v>2016.5830000000001</v>
      </c>
    </row>
    <row r="1424" spans="1:6">
      <c r="A1424" s="38" t="s">
        <v>117</v>
      </c>
      <c r="B1424">
        <v>91.116</v>
      </c>
      <c r="D1424" s="39" t="s">
        <v>81</v>
      </c>
      <c r="E1424" s="41">
        <v>95.019000000000005</v>
      </c>
      <c r="F1424">
        <v>2016.6669999999999</v>
      </c>
    </row>
    <row r="1425" spans="1:6">
      <c r="A1425" s="38" t="s">
        <v>118</v>
      </c>
      <c r="B1425">
        <v>90.275999999999996</v>
      </c>
      <c r="D1425" s="39" t="s">
        <v>81</v>
      </c>
      <c r="E1425" s="41">
        <v>94.459000000000003</v>
      </c>
      <c r="F1425">
        <v>2016.75</v>
      </c>
    </row>
    <row r="1426" spans="1:6">
      <c r="A1426" s="38" t="s">
        <v>119</v>
      </c>
      <c r="B1426" t="s">
        <v>166</v>
      </c>
      <c r="D1426" s="39" t="s">
        <v>81</v>
      </c>
      <c r="E1426" s="41">
        <v>93.819000000000003</v>
      </c>
      <c r="F1426">
        <v>2016.8330000000001</v>
      </c>
    </row>
    <row r="1427" spans="1:6">
      <c r="A1427" s="38" t="s">
        <v>120</v>
      </c>
      <c r="B1427">
        <v>89.415999999999997</v>
      </c>
      <c r="D1427" s="39" t="s">
        <v>81</v>
      </c>
      <c r="E1427" s="41">
        <v>93.739000000000004</v>
      </c>
      <c r="F1427">
        <v>2016.9169999999999</v>
      </c>
    </row>
    <row r="1428" spans="1:6">
      <c r="A1428" s="38" t="s">
        <v>121</v>
      </c>
      <c r="B1428">
        <v>89.055999999999997</v>
      </c>
      <c r="D1428" s="39" t="s">
        <v>81</v>
      </c>
      <c r="E1428" s="41">
        <v>93.319000000000003</v>
      </c>
      <c r="F1428">
        <v>2017</v>
      </c>
    </row>
    <row r="1429" spans="1:6">
      <c r="A1429" s="37" t="s">
        <v>105</v>
      </c>
      <c r="D1429" s="39" t="s">
        <v>81</v>
      </c>
      <c r="E1429" s="41">
        <v>93.198999999999998</v>
      </c>
      <c r="F1429">
        <v>2017.0833</v>
      </c>
    </row>
    <row r="1430" spans="1:6">
      <c r="A1430" s="38" t="s">
        <v>110</v>
      </c>
      <c r="B1430">
        <v>88.436000000000007</v>
      </c>
      <c r="D1430" s="39" t="s">
        <v>81</v>
      </c>
      <c r="E1430" s="41">
        <v>93.028999999999996</v>
      </c>
      <c r="F1430">
        <v>2017.1669999999999</v>
      </c>
    </row>
    <row r="1431" spans="1:6">
      <c r="A1431" s="38" t="s">
        <v>111</v>
      </c>
      <c r="B1431">
        <v>88.135999999999996</v>
      </c>
      <c r="D1431" s="39" t="s">
        <v>81</v>
      </c>
      <c r="E1431" s="41">
        <v>93.108999999999995</v>
      </c>
      <c r="F1431">
        <v>2017.25</v>
      </c>
    </row>
    <row r="1432" spans="1:6">
      <c r="A1432" s="38" t="s">
        <v>112</v>
      </c>
      <c r="B1432">
        <v>87.165999999999997</v>
      </c>
      <c r="D1432" s="39" t="s">
        <v>81</v>
      </c>
      <c r="E1432" s="41">
        <v>93.338999999999999</v>
      </c>
      <c r="F1432">
        <v>2017.3330000000001</v>
      </c>
    </row>
    <row r="1433" spans="1:6">
      <c r="A1433" s="38" t="s">
        <v>113</v>
      </c>
      <c r="B1433" t="s">
        <v>166</v>
      </c>
      <c r="D1433" s="39" t="s">
        <v>81</v>
      </c>
      <c r="E1433" s="41">
        <v>94.429000000000002</v>
      </c>
      <c r="F1433">
        <v>2017.4169999999999</v>
      </c>
    </row>
    <row r="1434" spans="1:6">
      <c r="A1434" s="38" t="s">
        <v>114</v>
      </c>
      <c r="B1434">
        <v>87.715999999999994</v>
      </c>
      <c r="D1434" s="39" t="s">
        <v>81</v>
      </c>
      <c r="E1434" s="41">
        <v>95.679000000000002</v>
      </c>
      <c r="F1434">
        <v>2017.5</v>
      </c>
    </row>
    <row r="1435" spans="1:6">
      <c r="A1435" s="38" t="s">
        <v>115</v>
      </c>
      <c r="B1435">
        <v>88.436000000000007</v>
      </c>
      <c r="D1435" s="39" t="s">
        <v>81</v>
      </c>
      <c r="E1435" s="41">
        <v>95.938999999999993</v>
      </c>
      <c r="F1435">
        <v>2017.5830000000001</v>
      </c>
    </row>
    <row r="1436" spans="1:6">
      <c r="A1436" s="38" t="s">
        <v>116</v>
      </c>
      <c r="B1436">
        <v>89.555999999999997</v>
      </c>
      <c r="D1436" s="39" t="s">
        <v>81</v>
      </c>
      <c r="E1436" s="41">
        <v>94.959000000000003</v>
      </c>
      <c r="F1436">
        <v>2017.6669999999999</v>
      </c>
    </row>
    <row r="1437" spans="1:6">
      <c r="A1437" s="38" t="s">
        <v>117</v>
      </c>
      <c r="B1437">
        <v>91.105999999999995</v>
      </c>
      <c r="D1437" s="39" t="s">
        <v>81</v>
      </c>
      <c r="E1437" s="41">
        <v>94.319000000000003</v>
      </c>
      <c r="F1437">
        <v>2017.75</v>
      </c>
    </row>
    <row r="1438" spans="1:6">
      <c r="A1438" s="38" t="s">
        <v>118</v>
      </c>
      <c r="B1438">
        <v>90.555999999999997</v>
      </c>
      <c r="D1438" s="39" t="s">
        <v>81</v>
      </c>
      <c r="E1438" s="41">
        <v>93.858999999999995</v>
      </c>
      <c r="F1438">
        <v>2017.8330000000001</v>
      </c>
    </row>
    <row r="1439" spans="1:6">
      <c r="A1439" s="38" t="s">
        <v>119</v>
      </c>
      <c r="B1439">
        <v>89.706000000000003</v>
      </c>
      <c r="D1439" s="39" t="s">
        <v>81</v>
      </c>
      <c r="E1439" s="41">
        <v>93.569000000000003</v>
      </c>
      <c r="F1439">
        <v>2017.9169999999999</v>
      </c>
    </row>
    <row r="1440" spans="1:6">
      <c r="A1440" s="38" t="s">
        <v>120</v>
      </c>
      <c r="B1440">
        <v>89.506</v>
      </c>
      <c r="D1440" s="39" t="s">
        <v>81</v>
      </c>
      <c r="E1440" s="41">
        <v>93.338999999999999</v>
      </c>
      <c r="F1440">
        <v>2018</v>
      </c>
    </row>
    <row r="1441" spans="1:6">
      <c r="A1441" s="38" t="s">
        <v>121</v>
      </c>
      <c r="B1441">
        <v>89.036000000000001</v>
      </c>
      <c r="D1441" s="39" t="s">
        <v>81</v>
      </c>
      <c r="E1441" s="41">
        <v>93.138999999999996</v>
      </c>
      <c r="F1441">
        <v>2018.0833</v>
      </c>
    </row>
    <row r="1442" spans="1:6">
      <c r="A1442" s="24" t="s">
        <v>81</v>
      </c>
      <c r="D1442" s="39" t="s">
        <v>81</v>
      </c>
      <c r="E1442" s="41">
        <v>93.058999999999997</v>
      </c>
      <c r="F1442">
        <v>2018.1669999999999</v>
      </c>
    </row>
    <row r="1443" spans="1:6">
      <c r="A1443" s="37" t="s">
        <v>95</v>
      </c>
      <c r="D1443" s="39" t="s">
        <v>81</v>
      </c>
      <c r="E1443" s="41">
        <v>93.338999999999999</v>
      </c>
      <c r="F1443">
        <v>2018.25</v>
      </c>
    </row>
    <row r="1444" spans="1:6">
      <c r="A1444" s="38" t="s">
        <v>110</v>
      </c>
      <c r="B1444" t="s">
        <v>166</v>
      </c>
      <c r="D1444" s="39" t="s">
        <v>81</v>
      </c>
      <c r="E1444" s="41">
        <v>93.558999999999997</v>
      </c>
      <c r="F1444">
        <v>2018.3330000000001</v>
      </c>
    </row>
    <row r="1445" spans="1:6">
      <c r="A1445" s="38" t="s">
        <v>111</v>
      </c>
      <c r="B1445" t="s">
        <v>166</v>
      </c>
      <c r="D1445" s="39" t="s">
        <v>81</v>
      </c>
      <c r="E1445" s="41">
        <v>94.289000000000001</v>
      </c>
      <c r="F1445">
        <v>2018.4169999999999</v>
      </c>
    </row>
    <row r="1446" spans="1:6">
      <c r="A1446" s="38" t="s">
        <v>112</v>
      </c>
      <c r="B1446" t="s">
        <v>166</v>
      </c>
      <c r="D1446" s="39" t="s">
        <v>81</v>
      </c>
      <c r="E1446" s="41">
        <v>95.909000000000006</v>
      </c>
      <c r="F1446">
        <v>2018.5</v>
      </c>
    </row>
    <row r="1447" spans="1:6">
      <c r="A1447" s="38" t="s">
        <v>113</v>
      </c>
      <c r="B1447" t="s">
        <v>166</v>
      </c>
      <c r="D1447" s="39" t="s">
        <v>81</v>
      </c>
      <c r="E1447" s="41">
        <v>96.198999999999998</v>
      </c>
      <c r="F1447">
        <v>2018.5830000000001</v>
      </c>
    </row>
    <row r="1448" spans="1:6">
      <c r="A1448" s="38" t="s">
        <v>114</v>
      </c>
      <c r="B1448" t="s">
        <v>166</v>
      </c>
      <c r="D1448" s="39" t="s">
        <v>81</v>
      </c>
      <c r="E1448" s="41">
        <v>94.948999999999998</v>
      </c>
      <c r="F1448">
        <v>2018.6669999999999</v>
      </c>
    </row>
    <row r="1449" spans="1:6">
      <c r="A1449" s="38" t="s">
        <v>115</v>
      </c>
      <c r="B1449" t="s">
        <v>166</v>
      </c>
      <c r="D1449" s="39" t="s">
        <v>81</v>
      </c>
      <c r="E1449" s="41" t="s">
        <v>166</v>
      </c>
      <c r="F1449">
        <v>2018.75</v>
      </c>
    </row>
    <row r="1450" spans="1:6">
      <c r="A1450" s="38" t="s">
        <v>116</v>
      </c>
      <c r="B1450" t="s">
        <v>166</v>
      </c>
      <c r="D1450" s="39" t="s">
        <v>81</v>
      </c>
      <c r="E1450" s="41">
        <v>94.129000000000005</v>
      </c>
      <c r="F1450">
        <v>2018.8330000000001</v>
      </c>
    </row>
    <row r="1451" spans="1:6">
      <c r="A1451" s="38" t="s">
        <v>117</v>
      </c>
      <c r="B1451" t="s">
        <v>166</v>
      </c>
      <c r="D1451" s="39" t="s">
        <v>81</v>
      </c>
      <c r="E1451" s="41">
        <v>93.909000000000006</v>
      </c>
      <c r="F1451">
        <v>2018.9169999999999</v>
      </c>
    </row>
    <row r="1452" spans="1:6">
      <c r="A1452" s="38" t="s">
        <v>118</v>
      </c>
      <c r="B1452" t="s">
        <v>166</v>
      </c>
      <c r="D1452" s="39" t="s">
        <v>81</v>
      </c>
      <c r="E1452" s="41">
        <v>93.478999999999999</v>
      </c>
      <c r="F1452">
        <v>2019</v>
      </c>
    </row>
    <row r="1453" spans="1:6">
      <c r="A1453" s="38" t="s">
        <v>119</v>
      </c>
      <c r="B1453" t="s">
        <v>166</v>
      </c>
      <c r="D1453" s="39" t="s">
        <v>81</v>
      </c>
      <c r="E1453" s="41">
        <v>93.289000000000001</v>
      </c>
      <c r="F1453">
        <v>2019.0833</v>
      </c>
    </row>
    <row r="1454" spans="1:6">
      <c r="A1454" s="38" t="s">
        <v>120</v>
      </c>
      <c r="B1454" t="s">
        <v>166</v>
      </c>
      <c r="D1454" s="39" t="s">
        <v>81</v>
      </c>
      <c r="E1454" s="41">
        <v>93.489000000000004</v>
      </c>
      <c r="F1454">
        <v>2019.1669999999999</v>
      </c>
    </row>
    <row r="1455" spans="1:6">
      <c r="A1455" s="38" t="s">
        <v>121</v>
      </c>
      <c r="B1455" t="s">
        <v>166</v>
      </c>
      <c r="D1455" s="39" t="s">
        <v>81</v>
      </c>
      <c r="E1455" s="41" t="s">
        <v>166</v>
      </c>
      <c r="F1455">
        <v>2019.25</v>
      </c>
    </row>
    <row r="1456" spans="1:6">
      <c r="A1456" s="37" t="s">
        <v>96</v>
      </c>
      <c r="D1456" s="39" t="s">
        <v>81</v>
      </c>
      <c r="E1456" s="41">
        <v>93.119</v>
      </c>
      <c r="F1456">
        <v>2019.3330000000001</v>
      </c>
    </row>
    <row r="1457" spans="1:6">
      <c r="A1457" s="38" t="s">
        <v>110</v>
      </c>
      <c r="B1457" t="s">
        <v>166</v>
      </c>
      <c r="D1457" s="39" t="s">
        <v>81</v>
      </c>
      <c r="E1457" s="41">
        <v>93.938999999999993</v>
      </c>
      <c r="F1457">
        <v>2019.4169999999999</v>
      </c>
    </row>
    <row r="1458" spans="1:6">
      <c r="A1458" s="38" t="s">
        <v>111</v>
      </c>
      <c r="B1458" t="s">
        <v>166</v>
      </c>
      <c r="D1458" s="39" t="s">
        <v>81</v>
      </c>
      <c r="E1458" s="41">
        <v>95.558999999999997</v>
      </c>
      <c r="F1458">
        <v>2019.5</v>
      </c>
    </row>
    <row r="1459" spans="1:6">
      <c r="A1459" s="38" t="s">
        <v>112</v>
      </c>
      <c r="B1459" t="s">
        <v>166</v>
      </c>
      <c r="D1459" s="39" t="s">
        <v>81</v>
      </c>
      <c r="E1459" s="41">
        <v>96.009</v>
      </c>
      <c r="F1459">
        <v>2019.5830000000001</v>
      </c>
    </row>
    <row r="1460" spans="1:6">
      <c r="A1460" s="38" t="s">
        <v>113</v>
      </c>
      <c r="B1460" t="s">
        <v>166</v>
      </c>
      <c r="D1460" s="39" t="s">
        <v>81</v>
      </c>
      <c r="E1460" s="41">
        <v>95.239000000000004</v>
      </c>
      <c r="F1460">
        <v>2019.6669999999999</v>
      </c>
    </row>
    <row r="1461" spans="1:6">
      <c r="A1461" s="38" t="s">
        <v>114</v>
      </c>
      <c r="B1461" t="s">
        <v>166</v>
      </c>
      <c r="D1461" s="39" t="s">
        <v>81</v>
      </c>
      <c r="E1461" s="41">
        <v>94.198999999999998</v>
      </c>
      <c r="F1461">
        <v>2019.75</v>
      </c>
    </row>
    <row r="1462" spans="1:6">
      <c r="A1462" s="38" t="s">
        <v>115</v>
      </c>
      <c r="B1462" t="s">
        <v>166</v>
      </c>
      <c r="D1462" s="39" t="s">
        <v>81</v>
      </c>
      <c r="E1462" s="41">
        <v>94.069000000000003</v>
      </c>
      <c r="F1462">
        <v>2019.8330000000001</v>
      </c>
    </row>
    <row r="1463" spans="1:6">
      <c r="A1463" s="38" t="s">
        <v>116</v>
      </c>
      <c r="B1463" t="s">
        <v>166</v>
      </c>
      <c r="D1463" s="39" t="s">
        <v>81</v>
      </c>
      <c r="E1463" s="41">
        <v>94.058999999999997</v>
      </c>
      <c r="F1463">
        <v>2019.9169999999999</v>
      </c>
    </row>
    <row r="1464" spans="1:6">
      <c r="A1464" s="38" t="s">
        <v>117</v>
      </c>
      <c r="B1464" t="s">
        <v>166</v>
      </c>
      <c r="D1464" s="39" t="s">
        <v>81</v>
      </c>
      <c r="E1464" s="41" t="s">
        <v>166</v>
      </c>
      <c r="F1464">
        <v>2020</v>
      </c>
    </row>
    <row r="1465" spans="1:6">
      <c r="A1465" s="38" t="s">
        <v>118</v>
      </c>
      <c r="B1465" t="s">
        <v>166</v>
      </c>
      <c r="D1465" s="39" t="s">
        <v>84</v>
      </c>
      <c r="E1465" s="41" t="s">
        <v>166</v>
      </c>
      <c r="F1465" s="42">
        <v>2008.9991399999999</v>
      </c>
    </row>
    <row r="1466" spans="1:6">
      <c r="A1466" s="38" t="s">
        <v>119</v>
      </c>
      <c r="B1466" t="s">
        <v>166</v>
      </c>
      <c r="D1466" s="39" t="s">
        <v>84</v>
      </c>
      <c r="E1466" s="41" t="s">
        <v>166</v>
      </c>
      <c r="F1466">
        <v>2009.08251</v>
      </c>
    </row>
    <row r="1467" spans="1:6">
      <c r="A1467" s="38" t="s">
        <v>120</v>
      </c>
      <c r="B1467" t="s">
        <v>166</v>
      </c>
      <c r="D1467" s="39" t="s">
        <v>84</v>
      </c>
      <c r="E1467" s="41" t="s">
        <v>166</v>
      </c>
      <c r="F1467">
        <v>2009.16588</v>
      </c>
    </row>
    <row r="1468" spans="1:6">
      <c r="A1468" s="38" t="s">
        <v>121</v>
      </c>
      <c r="B1468" t="s">
        <v>166</v>
      </c>
      <c r="D1468" s="39" t="s">
        <v>84</v>
      </c>
      <c r="E1468" s="41" t="s">
        <v>166</v>
      </c>
      <c r="F1468">
        <v>2009.2492500000001</v>
      </c>
    </row>
    <row r="1469" spans="1:6">
      <c r="A1469" s="37" t="s">
        <v>97</v>
      </c>
      <c r="D1469" s="39" t="s">
        <v>84</v>
      </c>
      <c r="E1469" s="41" t="s">
        <v>166</v>
      </c>
      <c r="F1469">
        <v>2009.3326199999999</v>
      </c>
    </row>
    <row r="1470" spans="1:6">
      <c r="A1470" s="38" t="s">
        <v>110</v>
      </c>
      <c r="B1470" t="s">
        <v>166</v>
      </c>
      <c r="D1470" s="39" t="s">
        <v>84</v>
      </c>
      <c r="E1470" s="41" t="s">
        <v>166</v>
      </c>
      <c r="F1470">
        <v>2009.41599</v>
      </c>
    </row>
    <row r="1471" spans="1:6">
      <c r="A1471" s="38" t="s">
        <v>111</v>
      </c>
      <c r="B1471" t="s">
        <v>166</v>
      </c>
      <c r="D1471" s="39" t="s">
        <v>84</v>
      </c>
      <c r="E1471" s="41" t="s">
        <v>166</v>
      </c>
      <c r="F1471">
        <v>2009.49936</v>
      </c>
    </row>
    <row r="1472" spans="1:6">
      <c r="A1472" s="38" t="s">
        <v>112</v>
      </c>
      <c r="B1472" t="s">
        <v>166</v>
      </c>
      <c r="D1472" s="39" t="s">
        <v>84</v>
      </c>
      <c r="E1472" s="41" t="s">
        <v>166</v>
      </c>
      <c r="F1472">
        <v>2009.5827300000001</v>
      </c>
    </row>
    <row r="1473" spans="1:6">
      <c r="A1473" s="38" t="s">
        <v>113</v>
      </c>
      <c r="B1473" t="s">
        <v>166</v>
      </c>
      <c r="D1473" s="39" t="s">
        <v>84</v>
      </c>
      <c r="E1473" s="41" t="s">
        <v>166</v>
      </c>
      <c r="F1473">
        <v>2009.6660999999999</v>
      </c>
    </row>
    <row r="1474" spans="1:6">
      <c r="A1474" s="38" t="s">
        <v>114</v>
      </c>
      <c r="B1474" t="s">
        <v>166</v>
      </c>
      <c r="D1474" s="39" t="s">
        <v>84</v>
      </c>
      <c r="E1474" s="41" t="s">
        <v>166</v>
      </c>
      <c r="F1474">
        <v>2009.74947</v>
      </c>
    </row>
    <row r="1475" spans="1:6">
      <c r="A1475" s="38" t="s">
        <v>115</v>
      </c>
      <c r="B1475" t="s">
        <v>166</v>
      </c>
      <c r="D1475" s="39" t="s">
        <v>84</v>
      </c>
      <c r="E1475" s="41" t="s">
        <v>166</v>
      </c>
      <c r="F1475">
        <v>2009.83284</v>
      </c>
    </row>
    <row r="1476" spans="1:6">
      <c r="A1476" s="38" t="s">
        <v>116</v>
      </c>
      <c r="B1476" t="s">
        <v>166</v>
      </c>
      <c r="D1476" s="39" t="s">
        <v>84</v>
      </c>
      <c r="E1476" s="41" t="s">
        <v>166</v>
      </c>
      <c r="F1476">
        <v>2009.9162100000001</v>
      </c>
    </row>
    <row r="1477" spans="1:6">
      <c r="A1477" s="38" t="s">
        <v>117</v>
      </c>
      <c r="B1477" t="s">
        <v>166</v>
      </c>
      <c r="D1477" s="39" t="s">
        <v>84</v>
      </c>
      <c r="E1477" s="41" t="s">
        <v>166</v>
      </c>
      <c r="F1477" s="42">
        <v>2009.9995799999999</v>
      </c>
    </row>
    <row r="1478" spans="1:6">
      <c r="A1478" s="38" t="s">
        <v>118</v>
      </c>
      <c r="B1478" t="s">
        <v>166</v>
      </c>
      <c r="D1478" s="39" t="s">
        <v>84</v>
      </c>
      <c r="E1478" s="41" t="s">
        <v>166</v>
      </c>
      <c r="F1478">
        <v>2010.08295</v>
      </c>
    </row>
    <row r="1479" spans="1:6">
      <c r="A1479" s="38" t="s">
        <v>119</v>
      </c>
      <c r="B1479" t="s">
        <v>166</v>
      </c>
      <c r="D1479" s="39" t="s">
        <v>84</v>
      </c>
      <c r="E1479" s="41" t="s">
        <v>166</v>
      </c>
      <c r="F1479">
        <v>2010.16632</v>
      </c>
    </row>
    <row r="1480" spans="1:6">
      <c r="A1480" s="38" t="s">
        <v>120</v>
      </c>
      <c r="B1480" t="s">
        <v>166</v>
      </c>
      <c r="D1480" s="39" t="s">
        <v>84</v>
      </c>
      <c r="E1480" s="41" t="s">
        <v>166</v>
      </c>
      <c r="F1480">
        <v>2010.2496900000001</v>
      </c>
    </row>
    <row r="1481" spans="1:6">
      <c r="A1481" s="38" t="s">
        <v>121</v>
      </c>
      <c r="B1481" t="s">
        <v>166</v>
      </c>
      <c r="D1481" s="39" t="s">
        <v>84</v>
      </c>
      <c r="E1481" s="41" t="s">
        <v>166</v>
      </c>
      <c r="F1481">
        <v>2010.3330599999999</v>
      </c>
    </row>
    <row r="1482" spans="1:6">
      <c r="A1482" s="37" t="s">
        <v>98</v>
      </c>
      <c r="D1482" s="39" t="s">
        <v>84</v>
      </c>
      <c r="E1482" s="41" t="s">
        <v>166</v>
      </c>
      <c r="F1482">
        <v>2010.41643</v>
      </c>
    </row>
    <row r="1483" spans="1:6">
      <c r="A1483" s="38" t="s">
        <v>110</v>
      </c>
      <c r="B1483" t="s">
        <v>166</v>
      </c>
      <c r="D1483" s="39" t="s">
        <v>84</v>
      </c>
      <c r="E1483" s="41" t="s">
        <v>166</v>
      </c>
      <c r="F1483">
        <v>2010.4998000000001</v>
      </c>
    </row>
    <row r="1484" spans="1:6">
      <c r="A1484" s="38" t="s">
        <v>111</v>
      </c>
      <c r="B1484" t="s">
        <v>166</v>
      </c>
      <c r="D1484" s="39" t="s">
        <v>84</v>
      </c>
      <c r="E1484" s="41" t="s">
        <v>166</v>
      </c>
      <c r="F1484">
        <v>2010.5831700000001</v>
      </c>
    </row>
    <row r="1485" spans="1:6">
      <c r="A1485" s="38" t="s">
        <v>112</v>
      </c>
      <c r="B1485" t="s">
        <v>166</v>
      </c>
      <c r="D1485" s="39" t="s">
        <v>84</v>
      </c>
      <c r="E1485" s="41" t="s">
        <v>166</v>
      </c>
      <c r="F1485">
        <v>2010.6665399999999</v>
      </c>
    </row>
    <row r="1486" spans="1:6">
      <c r="A1486" s="38" t="s">
        <v>113</v>
      </c>
      <c r="B1486" t="s">
        <v>166</v>
      </c>
      <c r="D1486" s="39" t="s">
        <v>84</v>
      </c>
      <c r="E1486" s="41" t="s">
        <v>166</v>
      </c>
      <c r="F1486">
        <v>2010.74991</v>
      </c>
    </row>
    <row r="1487" spans="1:6">
      <c r="A1487" s="38" t="s">
        <v>114</v>
      </c>
      <c r="B1487" t="s">
        <v>166</v>
      </c>
      <c r="D1487" s="39" t="s">
        <v>84</v>
      </c>
      <c r="E1487" s="41" t="s">
        <v>166</v>
      </c>
      <c r="F1487">
        <v>2010.8332800000001</v>
      </c>
    </row>
    <row r="1488" spans="1:6">
      <c r="A1488" s="38" t="s">
        <v>115</v>
      </c>
      <c r="B1488" t="s">
        <v>166</v>
      </c>
      <c r="D1488" s="39" t="s">
        <v>84</v>
      </c>
      <c r="E1488" s="41" t="s">
        <v>166</v>
      </c>
      <c r="F1488">
        <v>2010.9166499999999</v>
      </c>
    </row>
    <row r="1489" spans="1:6">
      <c r="A1489" s="38" t="s">
        <v>116</v>
      </c>
      <c r="B1489" t="s">
        <v>166</v>
      </c>
      <c r="D1489" s="39" t="s">
        <v>84</v>
      </c>
      <c r="E1489" s="41" t="s">
        <v>166</v>
      </c>
      <c r="F1489">
        <v>2011</v>
      </c>
    </row>
    <row r="1490" spans="1:6">
      <c r="A1490" s="38" t="s">
        <v>117</v>
      </c>
      <c r="B1490" t="s">
        <v>166</v>
      </c>
      <c r="D1490" s="39" t="s">
        <v>84</v>
      </c>
      <c r="E1490" s="41" t="s">
        <v>166</v>
      </c>
      <c r="F1490">
        <v>2011.0833</v>
      </c>
    </row>
    <row r="1491" spans="1:6">
      <c r="A1491" s="38" t="s">
        <v>118</v>
      </c>
      <c r="B1491" t="s">
        <v>166</v>
      </c>
      <c r="D1491" s="39" t="s">
        <v>84</v>
      </c>
      <c r="E1491" s="41" t="s">
        <v>166</v>
      </c>
      <c r="F1491">
        <v>2011.1669999999999</v>
      </c>
    </row>
    <row r="1492" spans="1:6">
      <c r="A1492" s="38" t="s">
        <v>119</v>
      </c>
      <c r="B1492" t="s">
        <v>166</v>
      </c>
      <c r="D1492" s="39" t="s">
        <v>84</v>
      </c>
      <c r="E1492" s="41" t="s">
        <v>166</v>
      </c>
      <c r="F1492">
        <v>2011.25</v>
      </c>
    </row>
    <row r="1493" spans="1:6">
      <c r="A1493" s="38" t="s">
        <v>120</v>
      </c>
      <c r="B1493" t="s">
        <v>166</v>
      </c>
      <c r="D1493" s="39" t="s">
        <v>84</v>
      </c>
      <c r="E1493" s="41" t="s">
        <v>166</v>
      </c>
      <c r="F1493">
        <v>2011.3330000000001</v>
      </c>
    </row>
    <row r="1494" spans="1:6">
      <c r="A1494" s="38" t="s">
        <v>121</v>
      </c>
      <c r="B1494" t="s">
        <v>166</v>
      </c>
      <c r="D1494" s="39" t="s">
        <v>84</v>
      </c>
      <c r="E1494" s="41" t="s">
        <v>166</v>
      </c>
      <c r="F1494">
        <v>2011.4169999999999</v>
      </c>
    </row>
    <row r="1495" spans="1:6">
      <c r="A1495" s="37" t="s">
        <v>99</v>
      </c>
      <c r="D1495" s="39" t="s">
        <v>84</v>
      </c>
      <c r="E1495" s="41" t="s">
        <v>166</v>
      </c>
      <c r="F1495">
        <v>2011.5</v>
      </c>
    </row>
    <row r="1496" spans="1:6">
      <c r="A1496" s="38" t="s">
        <v>110</v>
      </c>
      <c r="B1496" t="s">
        <v>166</v>
      </c>
      <c r="D1496" s="39" t="s">
        <v>84</v>
      </c>
      <c r="E1496" s="41" t="s">
        <v>166</v>
      </c>
      <c r="F1496">
        <v>2011.5830000000001</v>
      </c>
    </row>
    <row r="1497" spans="1:6">
      <c r="A1497" s="38" t="s">
        <v>111</v>
      </c>
      <c r="B1497" t="s">
        <v>166</v>
      </c>
      <c r="D1497" s="39" t="s">
        <v>84</v>
      </c>
      <c r="E1497" s="41" t="s">
        <v>166</v>
      </c>
      <c r="F1497">
        <v>2011.6669999999999</v>
      </c>
    </row>
    <row r="1498" spans="1:6">
      <c r="A1498" s="38" t="s">
        <v>112</v>
      </c>
      <c r="B1498" t="s">
        <v>166</v>
      </c>
      <c r="D1498" s="39" t="s">
        <v>84</v>
      </c>
      <c r="E1498" s="41" t="s">
        <v>166</v>
      </c>
      <c r="F1498">
        <v>2011.75</v>
      </c>
    </row>
    <row r="1499" spans="1:6">
      <c r="A1499" s="38" t="s">
        <v>113</v>
      </c>
      <c r="B1499" t="s">
        <v>166</v>
      </c>
      <c r="D1499" s="39" t="s">
        <v>84</v>
      </c>
      <c r="E1499" s="41" t="s">
        <v>166</v>
      </c>
      <c r="F1499">
        <v>2011.8330000000001</v>
      </c>
    </row>
    <row r="1500" spans="1:6">
      <c r="A1500" s="38" t="s">
        <v>114</v>
      </c>
      <c r="B1500" t="s">
        <v>166</v>
      </c>
      <c r="D1500" s="39" t="s">
        <v>84</v>
      </c>
      <c r="E1500" s="41" t="s">
        <v>166</v>
      </c>
      <c r="F1500">
        <v>2011.9169999999999</v>
      </c>
    </row>
    <row r="1501" spans="1:6">
      <c r="A1501" s="38" t="s">
        <v>115</v>
      </c>
      <c r="B1501" t="s">
        <v>166</v>
      </c>
      <c r="D1501" s="39" t="s">
        <v>84</v>
      </c>
      <c r="E1501" s="41" t="s">
        <v>166</v>
      </c>
      <c r="F1501">
        <v>2012</v>
      </c>
    </row>
    <row r="1502" spans="1:6">
      <c r="A1502" s="38" t="s">
        <v>116</v>
      </c>
      <c r="B1502" t="s">
        <v>166</v>
      </c>
      <c r="D1502" s="39" t="s">
        <v>84</v>
      </c>
      <c r="E1502" s="41" t="s">
        <v>166</v>
      </c>
      <c r="F1502">
        <v>2012.0833</v>
      </c>
    </row>
    <row r="1503" spans="1:6">
      <c r="A1503" s="38" t="s">
        <v>117</v>
      </c>
      <c r="B1503" t="s">
        <v>166</v>
      </c>
      <c r="D1503" s="39" t="s">
        <v>84</v>
      </c>
      <c r="E1503" s="41" t="s">
        <v>166</v>
      </c>
      <c r="F1503">
        <v>2012.1669999999999</v>
      </c>
    </row>
    <row r="1504" spans="1:6">
      <c r="A1504" s="38" t="s">
        <v>118</v>
      </c>
      <c r="B1504" t="s">
        <v>166</v>
      </c>
      <c r="D1504" s="39" t="s">
        <v>84</v>
      </c>
      <c r="E1504" s="41" t="s">
        <v>166</v>
      </c>
      <c r="F1504">
        <v>2012.25</v>
      </c>
    </row>
    <row r="1505" spans="1:6">
      <c r="A1505" s="38" t="s">
        <v>119</v>
      </c>
      <c r="B1505" t="s">
        <v>166</v>
      </c>
      <c r="D1505" s="39" t="s">
        <v>84</v>
      </c>
      <c r="E1505" s="41" t="s">
        <v>166</v>
      </c>
      <c r="F1505">
        <v>2012.3330000000001</v>
      </c>
    </row>
    <row r="1506" spans="1:6">
      <c r="A1506" s="38" t="s">
        <v>120</v>
      </c>
      <c r="B1506" t="s">
        <v>166</v>
      </c>
      <c r="D1506" s="39" t="s">
        <v>84</v>
      </c>
      <c r="E1506" s="41" t="s">
        <v>166</v>
      </c>
      <c r="F1506">
        <v>2012.4169999999999</v>
      </c>
    </row>
    <row r="1507" spans="1:6">
      <c r="A1507" s="38" t="s">
        <v>121</v>
      </c>
      <c r="B1507" t="s">
        <v>166</v>
      </c>
      <c r="D1507" s="39" t="s">
        <v>84</v>
      </c>
      <c r="E1507" s="41" t="s">
        <v>166</v>
      </c>
      <c r="F1507">
        <v>2012.5</v>
      </c>
    </row>
    <row r="1508" spans="1:6">
      <c r="A1508" s="37" t="s">
        <v>100</v>
      </c>
      <c r="D1508" s="39" t="s">
        <v>84</v>
      </c>
      <c r="E1508" s="41" t="s">
        <v>166</v>
      </c>
      <c r="F1508">
        <v>2012.5830000000001</v>
      </c>
    </row>
    <row r="1509" spans="1:6">
      <c r="A1509" s="38" t="s">
        <v>110</v>
      </c>
      <c r="B1509" t="s">
        <v>166</v>
      </c>
      <c r="D1509" s="39" t="s">
        <v>84</v>
      </c>
      <c r="E1509" s="41" t="s">
        <v>166</v>
      </c>
      <c r="F1509">
        <v>2012.6669999999999</v>
      </c>
    </row>
    <row r="1510" spans="1:6">
      <c r="A1510" s="38" t="s">
        <v>111</v>
      </c>
      <c r="B1510" t="s">
        <v>166</v>
      </c>
      <c r="D1510" s="39" t="s">
        <v>84</v>
      </c>
      <c r="E1510" s="41" t="s">
        <v>166</v>
      </c>
      <c r="F1510">
        <v>2012.75</v>
      </c>
    </row>
    <row r="1511" spans="1:6">
      <c r="A1511" s="38" t="s">
        <v>112</v>
      </c>
      <c r="B1511" t="s">
        <v>166</v>
      </c>
      <c r="D1511" s="39" t="s">
        <v>84</v>
      </c>
      <c r="E1511" s="41" t="s">
        <v>166</v>
      </c>
      <c r="F1511">
        <v>2012.8330000000001</v>
      </c>
    </row>
    <row r="1512" spans="1:6">
      <c r="A1512" s="38" t="s">
        <v>113</v>
      </c>
      <c r="B1512" t="s">
        <v>166</v>
      </c>
      <c r="D1512" s="39" t="s">
        <v>84</v>
      </c>
      <c r="E1512" s="41" t="s">
        <v>166</v>
      </c>
      <c r="F1512">
        <v>2012.9169999999999</v>
      </c>
    </row>
    <row r="1513" spans="1:6">
      <c r="A1513" s="38" t="s">
        <v>114</v>
      </c>
      <c r="B1513" t="s">
        <v>166</v>
      </c>
      <c r="D1513" s="39" t="s">
        <v>84</v>
      </c>
      <c r="E1513" s="41" t="s">
        <v>166</v>
      </c>
      <c r="F1513">
        <v>2013</v>
      </c>
    </row>
    <row r="1514" spans="1:6">
      <c r="A1514" s="38" t="s">
        <v>115</v>
      </c>
      <c r="B1514" t="s">
        <v>166</v>
      </c>
      <c r="D1514" s="39" t="s">
        <v>84</v>
      </c>
      <c r="E1514" s="41" t="s">
        <v>166</v>
      </c>
      <c r="F1514">
        <v>2013.0833</v>
      </c>
    </row>
    <row r="1515" spans="1:6">
      <c r="A1515" s="38" t="s">
        <v>116</v>
      </c>
      <c r="B1515" t="s">
        <v>166</v>
      </c>
      <c r="D1515" s="39" t="s">
        <v>84</v>
      </c>
      <c r="E1515" s="41" t="s">
        <v>166</v>
      </c>
      <c r="F1515">
        <v>2013.1669999999999</v>
      </c>
    </row>
    <row r="1516" spans="1:6">
      <c r="A1516" s="38" t="s">
        <v>117</v>
      </c>
      <c r="B1516" t="s">
        <v>166</v>
      </c>
      <c r="D1516" s="39" t="s">
        <v>84</v>
      </c>
      <c r="E1516" s="41" t="s">
        <v>166</v>
      </c>
      <c r="F1516">
        <v>2013.25</v>
      </c>
    </row>
    <row r="1517" spans="1:6">
      <c r="A1517" s="38" t="s">
        <v>118</v>
      </c>
      <c r="B1517" t="s">
        <v>166</v>
      </c>
      <c r="D1517" s="39" t="s">
        <v>84</v>
      </c>
      <c r="E1517" s="41" t="s">
        <v>166</v>
      </c>
      <c r="F1517">
        <v>2013.3330000000001</v>
      </c>
    </row>
    <row r="1518" spans="1:6">
      <c r="A1518" s="38" t="s">
        <v>119</v>
      </c>
      <c r="B1518" t="s">
        <v>166</v>
      </c>
      <c r="D1518" s="39" t="s">
        <v>84</v>
      </c>
      <c r="E1518" s="41" t="s">
        <v>166</v>
      </c>
      <c r="F1518">
        <v>2013.4169999999999</v>
      </c>
    </row>
    <row r="1519" spans="1:6">
      <c r="A1519" s="38" t="s">
        <v>120</v>
      </c>
      <c r="B1519" t="s">
        <v>166</v>
      </c>
      <c r="D1519" s="39" t="s">
        <v>84</v>
      </c>
      <c r="E1519" s="41" t="s">
        <v>166</v>
      </c>
      <c r="F1519">
        <v>2013.5</v>
      </c>
    </row>
    <row r="1520" spans="1:6">
      <c r="A1520" s="38" t="s">
        <v>121</v>
      </c>
      <c r="B1520" t="s">
        <v>166</v>
      </c>
      <c r="D1520" s="39" t="s">
        <v>84</v>
      </c>
      <c r="E1520" s="41" t="s">
        <v>166</v>
      </c>
      <c r="F1520">
        <v>2013.5830000000001</v>
      </c>
    </row>
    <row r="1521" spans="1:6">
      <c r="A1521" s="37" t="s">
        <v>101</v>
      </c>
      <c r="D1521" s="39" t="s">
        <v>84</v>
      </c>
      <c r="E1521" s="41" t="s">
        <v>166</v>
      </c>
      <c r="F1521">
        <v>2013.6669999999999</v>
      </c>
    </row>
    <row r="1522" spans="1:6">
      <c r="A1522" s="38" t="s">
        <v>110</v>
      </c>
      <c r="B1522" t="s">
        <v>166</v>
      </c>
      <c r="D1522" s="39" t="s">
        <v>84</v>
      </c>
      <c r="E1522" s="41" t="s">
        <v>166</v>
      </c>
      <c r="F1522">
        <v>2013.75</v>
      </c>
    </row>
    <row r="1523" spans="1:6">
      <c r="A1523" s="38" t="s">
        <v>111</v>
      </c>
      <c r="B1523" t="s">
        <v>166</v>
      </c>
      <c r="D1523" s="39" t="s">
        <v>84</v>
      </c>
      <c r="E1523" s="41" t="s">
        <v>166</v>
      </c>
      <c r="F1523">
        <v>2013.8330000000001</v>
      </c>
    </row>
    <row r="1524" spans="1:6">
      <c r="A1524" s="38" t="s">
        <v>112</v>
      </c>
      <c r="B1524" t="s">
        <v>166</v>
      </c>
      <c r="D1524" s="39" t="s">
        <v>84</v>
      </c>
      <c r="E1524" s="41" t="s">
        <v>166</v>
      </c>
      <c r="F1524">
        <v>2013.9169999999999</v>
      </c>
    </row>
    <row r="1525" spans="1:6">
      <c r="A1525" s="38" t="s">
        <v>113</v>
      </c>
      <c r="B1525" t="s">
        <v>166</v>
      </c>
      <c r="D1525" s="39" t="s">
        <v>84</v>
      </c>
      <c r="E1525" s="41" t="s">
        <v>166</v>
      </c>
      <c r="F1525">
        <v>2014</v>
      </c>
    </row>
    <row r="1526" spans="1:6">
      <c r="A1526" s="38" t="s">
        <v>114</v>
      </c>
      <c r="B1526">
        <v>93.608999999999995</v>
      </c>
      <c r="D1526" s="39" t="s">
        <v>84</v>
      </c>
      <c r="E1526" s="41" t="s">
        <v>166</v>
      </c>
      <c r="F1526">
        <v>2014.0833</v>
      </c>
    </row>
    <row r="1527" spans="1:6">
      <c r="A1527" s="38" t="s">
        <v>115</v>
      </c>
      <c r="B1527" t="s">
        <v>166</v>
      </c>
      <c r="D1527" s="39" t="s">
        <v>84</v>
      </c>
      <c r="E1527" s="41" t="s">
        <v>166</v>
      </c>
      <c r="F1527">
        <v>2014.1669999999999</v>
      </c>
    </row>
    <row r="1528" spans="1:6">
      <c r="A1528" s="38" t="s">
        <v>116</v>
      </c>
      <c r="B1528">
        <v>95.819000000000003</v>
      </c>
      <c r="D1528" s="39" t="s">
        <v>84</v>
      </c>
      <c r="E1528" s="41" t="s">
        <v>166</v>
      </c>
      <c r="F1528">
        <v>2014.25</v>
      </c>
    </row>
    <row r="1529" spans="1:6">
      <c r="A1529" s="38" t="s">
        <v>117</v>
      </c>
      <c r="B1529" t="s">
        <v>166</v>
      </c>
      <c r="D1529" s="39" t="s">
        <v>84</v>
      </c>
      <c r="E1529" s="41" t="s">
        <v>166</v>
      </c>
      <c r="F1529">
        <v>2014.3330000000001</v>
      </c>
    </row>
    <row r="1530" spans="1:6">
      <c r="A1530" s="38" t="s">
        <v>118</v>
      </c>
      <c r="B1530" t="s">
        <v>166</v>
      </c>
      <c r="D1530" s="39" t="s">
        <v>84</v>
      </c>
      <c r="E1530" s="41" t="s">
        <v>166</v>
      </c>
      <c r="F1530">
        <v>2014.4169999999999</v>
      </c>
    </row>
    <row r="1531" spans="1:6">
      <c r="A1531" s="38" t="s">
        <v>119</v>
      </c>
      <c r="B1531" t="s">
        <v>166</v>
      </c>
      <c r="D1531" s="39" t="s">
        <v>84</v>
      </c>
      <c r="E1531" s="41" t="s">
        <v>166</v>
      </c>
      <c r="F1531">
        <v>2014.5</v>
      </c>
    </row>
    <row r="1532" spans="1:6">
      <c r="A1532" s="38" t="s">
        <v>120</v>
      </c>
      <c r="B1532">
        <v>93.769000000000005</v>
      </c>
      <c r="D1532" s="39" t="s">
        <v>84</v>
      </c>
      <c r="E1532" s="41" t="s">
        <v>166</v>
      </c>
      <c r="F1532">
        <v>2014.5830000000001</v>
      </c>
    </row>
    <row r="1533" spans="1:6">
      <c r="A1533" s="38" t="s">
        <v>121</v>
      </c>
      <c r="B1533" t="s">
        <v>166</v>
      </c>
      <c r="D1533" s="39" t="s">
        <v>84</v>
      </c>
      <c r="E1533" s="41" t="s">
        <v>166</v>
      </c>
      <c r="F1533">
        <v>2014.6669999999999</v>
      </c>
    </row>
    <row r="1534" spans="1:6">
      <c r="A1534" s="37" t="s">
        <v>102</v>
      </c>
      <c r="D1534" s="39" t="s">
        <v>84</v>
      </c>
      <c r="E1534" s="41" t="s">
        <v>166</v>
      </c>
      <c r="F1534">
        <v>2014.75</v>
      </c>
    </row>
    <row r="1535" spans="1:6">
      <c r="A1535" s="38" t="s">
        <v>110</v>
      </c>
      <c r="B1535" t="s">
        <v>166</v>
      </c>
      <c r="D1535" s="39" t="s">
        <v>84</v>
      </c>
      <c r="E1535" s="41" t="s">
        <v>166</v>
      </c>
      <c r="F1535">
        <v>2014.8330000000001</v>
      </c>
    </row>
    <row r="1536" spans="1:6">
      <c r="A1536" s="38" t="s">
        <v>111</v>
      </c>
      <c r="B1536">
        <v>92.989000000000004</v>
      </c>
      <c r="D1536" s="39" t="s">
        <v>84</v>
      </c>
      <c r="E1536" s="41" t="s">
        <v>166</v>
      </c>
      <c r="F1536">
        <v>2014.9169999999999</v>
      </c>
    </row>
    <row r="1537" spans="1:6">
      <c r="A1537" s="38" t="s">
        <v>112</v>
      </c>
      <c r="B1537">
        <v>92.948999999999998</v>
      </c>
      <c r="D1537" s="39" t="s">
        <v>84</v>
      </c>
      <c r="E1537" s="41" t="s">
        <v>166</v>
      </c>
      <c r="F1537">
        <v>2015</v>
      </c>
    </row>
    <row r="1538" spans="1:6">
      <c r="A1538" s="38" t="s">
        <v>113</v>
      </c>
      <c r="B1538">
        <v>93.028999999999996</v>
      </c>
      <c r="D1538" s="39" t="s">
        <v>84</v>
      </c>
      <c r="E1538" s="41" t="s">
        <v>166</v>
      </c>
      <c r="F1538">
        <v>2015.0833</v>
      </c>
    </row>
    <row r="1539" spans="1:6">
      <c r="A1539" s="38" t="s">
        <v>114</v>
      </c>
      <c r="B1539">
        <v>93.338999999999999</v>
      </c>
      <c r="D1539" s="39" t="s">
        <v>84</v>
      </c>
      <c r="E1539" s="41" t="s">
        <v>166</v>
      </c>
      <c r="F1539">
        <v>2015.1669999999999</v>
      </c>
    </row>
    <row r="1540" spans="1:6">
      <c r="A1540" s="38" t="s">
        <v>115</v>
      </c>
      <c r="B1540">
        <v>94.069000000000003</v>
      </c>
      <c r="D1540" s="39" t="s">
        <v>84</v>
      </c>
      <c r="E1540" s="41" t="s">
        <v>166</v>
      </c>
      <c r="F1540">
        <v>2015.25</v>
      </c>
    </row>
    <row r="1541" spans="1:6">
      <c r="A1541" s="38" t="s">
        <v>116</v>
      </c>
      <c r="B1541">
        <v>95.478999999999999</v>
      </c>
      <c r="D1541" s="39" t="s">
        <v>84</v>
      </c>
      <c r="E1541" s="41">
        <v>80.3</v>
      </c>
      <c r="F1541">
        <v>2015.3330000000001</v>
      </c>
    </row>
    <row r="1542" spans="1:6">
      <c r="A1542" s="38" t="s">
        <v>117</v>
      </c>
      <c r="B1542">
        <v>96.039000000000001</v>
      </c>
      <c r="D1542" s="39" t="s">
        <v>84</v>
      </c>
      <c r="E1542" s="41" t="s">
        <v>166</v>
      </c>
      <c r="F1542">
        <v>2015.4169999999999</v>
      </c>
    </row>
    <row r="1543" spans="1:6">
      <c r="A1543" s="38" t="s">
        <v>118</v>
      </c>
      <c r="B1543">
        <v>95.019000000000005</v>
      </c>
      <c r="D1543" s="39" t="s">
        <v>84</v>
      </c>
      <c r="E1543" s="41">
        <v>80.83</v>
      </c>
      <c r="F1543">
        <v>2015.5</v>
      </c>
    </row>
    <row r="1544" spans="1:6">
      <c r="A1544" s="38" t="s">
        <v>119</v>
      </c>
      <c r="B1544">
        <v>94.459000000000003</v>
      </c>
      <c r="D1544" s="39" t="s">
        <v>84</v>
      </c>
      <c r="E1544" s="41" t="s">
        <v>166</v>
      </c>
      <c r="F1544">
        <v>2015.5830000000001</v>
      </c>
    </row>
    <row r="1545" spans="1:6">
      <c r="A1545" s="38" t="s">
        <v>120</v>
      </c>
      <c r="B1545">
        <v>93.819000000000003</v>
      </c>
      <c r="D1545" s="39" t="s">
        <v>84</v>
      </c>
      <c r="E1545" s="41" t="s">
        <v>166</v>
      </c>
      <c r="F1545">
        <v>2015.6669999999999</v>
      </c>
    </row>
    <row r="1546" spans="1:6">
      <c r="A1546" s="38" t="s">
        <v>121</v>
      </c>
      <c r="B1546">
        <v>93.739000000000004</v>
      </c>
      <c r="D1546" s="39" t="s">
        <v>84</v>
      </c>
      <c r="E1546" s="41" t="s">
        <v>166</v>
      </c>
      <c r="F1546">
        <v>2015.75</v>
      </c>
    </row>
    <row r="1547" spans="1:6">
      <c r="A1547" s="37" t="s">
        <v>103</v>
      </c>
      <c r="D1547" s="39" t="s">
        <v>84</v>
      </c>
      <c r="E1547" s="41">
        <v>80.290000000000006</v>
      </c>
      <c r="F1547">
        <v>2015.8330000000001</v>
      </c>
    </row>
    <row r="1548" spans="1:6">
      <c r="A1548" s="38" t="s">
        <v>110</v>
      </c>
      <c r="B1548">
        <v>93.319000000000003</v>
      </c>
      <c r="D1548" s="39" t="s">
        <v>84</v>
      </c>
      <c r="E1548" s="41" t="s">
        <v>166</v>
      </c>
      <c r="F1548">
        <v>2015.9169999999999</v>
      </c>
    </row>
    <row r="1549" spans="1:6">
      <c r="A1549" s="38" t="s">
        <v>111</v>
      </c>
      <c r="B1549">
        <v>93.198999999999998</v>
      </c>
      <c r="D1549" s="39" t="s">
        <v>84</v>
      </c>
      <c r="E1549" s="41" t="s">
        <v>166</v>
      </c>
      <c r="F1549">
        <v>2016</v>
      </c>
    </row>
    <row r="1550" spans="1:6">
      <c r="A1550" s="38" t="s">
        <v>112</v>
      </c>
      <c r="B1550">
        <v>93.028999999999996</v>
      </c>
      <c r="D1550" s="39" t="s">
        <v>84</v>
      </c>
      <c r="E1550" s="41">
        <v>79.91</v>
      </c>
      <c r="F1550">
        <v>2016.0833</v>
      </c>
    </row>
    <row r="1551" spans="1:6">
      <c r="A1551" s="38" t="s">
        <v>113</v>
      </c>
      <c r="B1551">
        <v>93.108999999999995</v>
      </c>
      <c r="D1551" s="39" t="s">
        <v>84</v>
      </c>
      <c r="E1551" s="41">
        <v>79.92</v>
      </c>
      <c r="F1551">
        <v>2016.1669999999999</v>
      </c>
    </row>
    <row r="1552" spans="1:6">
      <c r="A1552" s="38" t="s">
        <v>114</v>
      </c>
      <c r="B1552">
        <v>93.338999999999999</v>
      </c>
      <c r="D1552" s="39" t="s">
        <v>84</v>
      </c>
      <c r="E1552" s="41">
        <v>79.84</v>
      </c>
      <c r="F1552">
        <v>2016.25</v>
      </c>
    </row>
    <row r="1553" spans="1:6">
      <c r="A1553" s="38" t="s">
        <v>115</v>
      </c>
      <c r="B1553">
        <v>94.429000000000002</v>
      </c>
      <c r="D1553" s="39" t="s">
        <v>84</v>
      </c>
      <c r="E1553" s="41">
        <v>80.03</v>
      </c>
      <c r="F1553">
        <v>2016.3330000000001</v>
      </c>
    </row>
    <row r="1554" spans="1:6">
      <c r="A1554" s="38" t="s">
        <v>116</v>
      </c>
      <c r="B1554">
        <v>95.679000000000002</v>
      </c>
      <c r="D1554" s="39" t="s">
        <v>84</v>
      </c>
      <c r="E1554" s="41">
        <v>80.489999999999995</v>
      </c>
      <c r="F1554">
        <v>2016.4169999999999</v>
      </c>
    </row>
    <row r="1555" spans="1:6">
      <c r="A1555" s="38" t="s">
        <v>117</v>
      </c>
      <c r="B1555">
        <v>95.938999999999993</v>
      </c>
      <c r="D1555" s="39" t="s">
        <v>84</v>
      </c>
      <c r="E1555" s="41">
        <v>80.94</v>
      </c>
      <c r="F1555">
        <v>2016.5</v>
      </c>
    </row>
    <row r="1556" spans="1:6">
      <c r="A1556" s="38" t="s">
        <v>118</v>
      </c>
      <c r="B1556">
        <v>94.959000000000003</v>
      </c>
      <c r="D1556" s="39" t="s">
        <v>84</v>
      </c>
      <c r="E1556" s="41">
        <v>81.290000000000006</v>
      </c>
      <c r="F1556">
        <v>2016.5830000000001</v>
      </c>
    </row>
    <row r="1557" spans="1:6">
      <c r="A1557" s="38" t="s">
        <v>119</v>
      </c>
      <c r="B1557">
        <v>94.319000000000003</v>
      </c>
      <c r="D1557" s="39" t="s">
        <v>84</v>
      </c>
      <c r="E1557" s="41">
        <v>81.19</v>
      </c>
      <c r="F1557">
        <v>2016.6669999999999</v>
      </c>
    </row>
    <row r="1558" spans="1:6">
      <c r="A1558" s="38" t="s">
        <v>120</v>
      </c>
      <c r="B1558">
        <v>93.858999999999995</v>
      </c>
      <c r="D1558" s="39" t="s">
        <v>84</v>
      </c>
      <c r="E1558" s="41">
        <v>80.81</v>
      </c>
      <c r="F1558">
        <v>2016.75</v>
      </c>
    </row>
    <row r="1559" spans="1:6">
      <c r="A1559" s="38" t="s">
        <v>121</v>
      </c>
      <c r="B1559">
        <v>93.569000000000003</v>
      </c>
      <c r="D1559" s="39" t="s">
        <v>84</v>
      </c>
      <c r="E1559" s="41">
        <v>80.45</v>
      </c>
      <c r="F1559">
        <v>2016.8330000000001</v>
      </c>
    </row>
    <row r="1560" spans="1:6">
      <c r="A1560" s="37" t="s">
        <v>104</v>
      </c>
      <c r="D1560" s="39" t="s">
        <v>84</v>
      </c>
      <c r="E1560" s="41">
        <v>80.48</v>
      </c>
      <c r="F1560">
        <v>2016.9169999999999</v>
      </c>
    </row>
    <row r="1561" spans="1:6">
      <c r="A1561" s="38" t="s">
        <v>110</v>
      </c>
      <c r="B1561">
        <v>93.338999999999999</v>
      </c>
      <c r="D1561" s="39" t="s">
        <v>84</v>
      </c>
      <c r="E1561" s="41">
        <v>80.150000000000006</v>
      </c>
      <c r="F1561">
        <v>2017</v>
      </c>
    </row>
    <row r="1562" spans="1:6">
      <c r="A1562" s="38" t="s">
        <v>111</v>
      </c>
      <c r="B1562">
        <v>93.138999999999996</v>
      </c>
      <c r="D1562" s="39" t="s">
        <v>84</v>
      </c>
      <c r="E1562" s="41">
        <v>80.03</v>
      </c>
      <c r="F1562">
        <v>2017.0833</v>
      </c>
    </row>
    <row r="1563" spans="1:6">
      <c r="A1563" s="38" t="s">
        <v>112</v>
      </c>
      <c r="B1563">
        <v>93.058999999999997</v>
      </c>
      <c r="D1563" s="39" t="s">
        <v>84</v>
      </c>
      <c r="E1563" s="41">
        <v>79.8</v>
      </c>
      <c r="F1563">
        <v>2017.1669999999999</v>
      </c>
    </row>
    <row r="1564" spans="1:6">
      <c r="A1564" s="38" t="s">
        <v>113</v>
      </c>
      <c r="B1564">
        <v>93.338999999999999</v>
      </c>
      <c r="D1564" s="39" t="s">
        <v>84</v>
      </c>
      <c r="E1564" s="41">
        <v>79.78</v>
      </c>
      <c r="F1564">
        <v>2017.25</v>
      </c>
    </row>
    <row r="1565" spans="1:6">
      <c r="A1565" s="38" t="s">
        <v>114</v>
      </c>
      <c r="B1565">
        <v>93.558999999999997</v>
      </c>
      <c r="D1565" s="39" t="s">
        <v>84</v>
      </c>
      <c r="E1565" s="41">
        <v>79.8</v>
      </c>
      <c r="F1565">
        <v>2017.3330000000001</v>
      </c>
    </row>
    <row r="1566" spans="1:6">
      <c r="A1566" s="38" t="s">
        <v>115</v>
      </c>
      <c r="B1566">
        <v>94.289000000000001</v>
      </c>
      <c r="D1566" s="39" t="s">
        <v>84</v>
      </c>
      <c r="E1566" s="41">
        <v>80.31</v>
      </c>
      <c r="F1566">
        <v>2017.4169999999999</v>
      </c>
    </row>
    <row r="1567" spans="1:6">
      <c r="A1567" s="38" t="s">
        <v>116</v>
      </c>
      <c r="B1567">
        <v>95.909000000000006</v>
      </c>
      <c r="D1567" s="39" t="s">
        <v>84</v>
      </c>
      <c r="E1567" s="41">
        <v>80.84</v>
      </c>
      <c r="F1567">
        <v>2017.5</v>
      </c>
    </row>
    <row r="1568" spans="1:6">
      <c r="A1568" s="38" t="s">
        <v>117</v>
      </c>
      <c r="B1568">
        <v>96.198999999999998</v>
      </c>
      <c r="D1568" s="39" t="s">
        <v>84</v>
      </c>
      <c r="E1568" s="41">
        <v>81.22</v>
      </c>
      <c r="F1568">
        <v>2017.5830000000001</v>
      </c>
    </row>
    <row r="1569" spans="1:6">
      <c r="A1569" s="38" t="s">
        <v>118</v>
      </c>
      <c r="B1569">
        <v>94.948999999999998</v>
      </c>
      <c r="D1569" s="39" t="s">
        <v>84</v>
      </c>
      <c r="E1569" s="41">
        <v>81.08</v>
      </c>
      <c r="F1569">
        <v>2017.6669999999999</v>
      </c>
    </row>
    <row r="1570" spans="1:6">
      <c r="A1570" s="38" t="s">
        <v>119</v>
      </c>
      <c r="B1570" t="s">
        <v>166</v>
      </c>
      <c r="D1570" s="39" t="s">
        <v>84</v>
      </c>
      <c r="E1570" s="41">
        <v>80.72</v>
      </c>
      <c r="F1570">
        <v>2017.75</v>
      </c>
    </row>
    <row r="1571" spans="1:6">
      <c r="A1571" s="38" t="s">
        <v>120</v>
      </c>
      <c r="B1571">
        <v>94.129000000000005</v>
      </c>
      <c r="D1571" s="39" t="s">
        <v>84</v>
      </c>
      <c r="E1571" s="41">
        <v>80.400000000000006</v>
      </c>
      <c r="F1571">
        <v>2017.8330000000001</v>
      </c>
    </row>
    <row r="1572" spans="1:6">
      <c r="A1572" s="38" t="s">
        <v>121</v>
      </c>
      <c r="B1572">
        <v>93.909000000000006</v>
      </c>
      <c r="D1572" s="39" t="s">
        <v>84</v>
      </c>
      <c r="E1572" s="41">
        <v>80.06</v>
      </c>
      <c r="F1572">
        <v>2017.9169999999999</v>
      </c>
    </row>
    <row r="1573" spans="1:6">
      <c r="A1573" s="37" t="s">
        <v>105</v>
      </c>
      <c r="D1573" s="39" t="s">
        <v>84</v>
      </c>
      <c r="E1573" s="41">
        <v>80</v>
      </c>
      <c r="F1573">
        <v>2018</v>
      </c>
    </row>
    <row r="1574" spans="1:6">
      <c r="A1574" s="38" t="s">
        <v>110</v>
      </c>
      <c r="B1574">
        <v>93.478999999999999</v>
      </c>
      <c r="D1574" s="39" t="s">
        <v>84</v>
      </c>
      <c r="E1574" s="41">
        <v>79.88</v>
      </c>
      <c r="F1574">
        <v>2018.0833</v>
      </c>
    </row>
    <row r="1575" spans="1:6">
      <c r="A1575" s="38" t="s">
        <v>111</v>
      </c>
      <c r="B1575">
        <v>93.289000000000001</v>
      </c>
      <c r="D1575" s="39" t="s">
        <v>84</v>
      </c>
      <c r="E1575" s="41">
        <v>79.83</v>
      </c>
      <c r="F1575">
        <v>2018.1669999999999</v>
      </c>
    </row>
    <row r="1576" spans="1:6">
      <c r="A1576" s="38" t="s">
        <v>112</v>
      </c>
      <c r="B1576">
        <v>93.489000000000004</v>
      </c>
      <c r="D1576" s="39" t="s">
        <v>84</v>
      </c>
      <c r="E1576" s="41">
        <v>79.94</v>
      </c>
      <c r="F1576">
        <v>2018.25</v>
      </c>
    </row>
    <row r="1577" spans="1:6">
      <c r="A1577" s="38" t="s">
        <v>113</v>
      </c>
      <c r="B1577" t="s">
        <v>166</v>
      </c>
      <c r="D1577" s="39" t="s">
        <v>84</v>
      </c>
      <c r="E1577" s="41">
        <v>80.06</v>
      </c>
      <c r="F1577">
        <v>2018.3330000000001</v>
      </c>
    </row>
    <row r="1578" spans="1:6">
      <c r="A1578" s="38" t="s">
        <v>114</v>
      </c>
      <c r="B1578">
        <v>93.119</v>
      </c>
      <c r="D1578" s="39" t="s">
        <v>84</v>
      </c>
      <c r="E1578" s="41">
        <v>80.28</v>
      </c>
      <c r="F1578">
        <v>2018.4169999999999</v>
      </c>
    </row>
    <row r="1579" spans="1:6">
      <c r="A1579" s="38" t="s">
        <v>115</v>
      </c>
      <c r="B1579">
        <v>93.938999999999993</v>
      </c>
      <c r="D1579" s="39" t="s">
        <v>84</v>
      </c>
      <c r="E1579" s="41">
        <v>80.86</v>
      </c>
      <c r="F1579">
        <v>2018.5</v>
      </c>
    </row>
    <row r="1580" spans="1:6">
      <c r="A1580" s="38" t="s">
        <v>116</v>
      </c>
      <c r="B1580">
        <v>95.558999999999997</v>
      </c>
      <c r="D1580" s="39" t="s">
        <v>84</v>
      </c>
      <c r="E1580" s="41">
        <v>81.23</v>
      </c>
      <c r="F1580">
        <v>2018.5830000000001</v>
      </c>
    </row>
    <row r="1581" spans="1:6">
      <c r="A1581" s="38" t="s">
        <v>117</v>
      </c>
      <c r="B1581">
        <v>96.009</v>
      </c>
      <c r="D1581" s="39" t="s">
        <v>84</v>
      </c>
      <c r="E1581" s="41">
        <v>81.010000000000005</v>
      </c>
      <c r="F1581">
        <v>2018.6669999999999</v>
      </c>
    </row>
    <row r="1582" spans="1:6">
      <c r="A1582" s="38" t="s">
        <v>118</v>
      </c>
      <c r="B1582">
        <v>95.239000000000004</v>
      </c>
      <c r="D1582" s="39" t="s">
        <v>84</v>
      </c>
      <c r="E1582" s="41" t="s">
        <v>166</v>
      </c>
      <c r="F1582">
        <v>2018.75</v>
      </c>
    </row>
    <row r="1583" spans="1:6">
      <c r="A1583" s="38" t="s">
        <v>119</v>
      </c>
      <c r="B1583">
        <v>94.198999999999998</v>
      </c>
      <c r="D1583" s="39" t="s">
        <v>84</v>
      </c>
      <c r="E1583" s="41">
        <v>80.72</v>
      </c>
      <c r="F1583">
        <v>2018.8330000000001</v>
      </c>
    </row>
    <row r="1584" spans="1:6">
      <c r="A1584" s="38" t="s">
        <v>120</v>
      </c>
      <c r="B1584">
        <v>94.069000000000003</v>
      </c>
      <c r="D1584" s="39" t="s">
        <v>84</v>
      </c>
      <c r="E1584" s="41">
        <v>80.430000000000007</v>
      </c>
      <c r="F1584">
        <v>2018.9169999999999</v>
      </c>
    </row>
    <row r="1585" spans="1:6">
      <c r="A1585" s="38" t="s">
        <v>121</v>
      </c>
      <c r="B1585">
        <v>94.058999999999997</v>
      </c>
      <c r="D1585" s="39" t="s">
        <v>84</v>
      </c>
      <c r="E1585" s="41">
        <v>80.11</v>
      </c>
      <c r="F1585">
        <v>2019</v>
      </c>
    </row>
    <row r="1586" spans="1:6">
      <c r="A1586" s="24" t="s">
        <v>84</v>
      </c>
      <c r="D1586" s="39" t="s">
        <v>84</v>
      </c>
      <c r="E1586" s="41">
        <v>79.87</v>
      </c>
      <c r="F1586">
        <v>2019.0833</v>
      </c>
    </row>
    <row r="1587" spans="1:6">
      <c r="A1587" s="37" t="s">
        <v>95</v>
      </c>
      <c r="D1587" s="39" t="s">
        <v>84</v>
      </c>
      <c r="E1587" s="41">
        <v>79.69</v>
      </c>
      <c r="F1587">
        <v>2019.1669999999999</v>
      </c>
    </row>
    <row r="1588" spans="1:6">
      <c r="A1588" s="38" t="s">
        <v>110</v>
      </c>
      <c r="B1588" t="s">
        <v>166</v>
      </c>
      <c r="D1588" s="39" t="s">
        <v>84</v>
      </c>
      <c r="E1588" s="41" t="s">
        <v>166</v>
      </c>
      <c r="F1588">
        <v>2019.25</v>
      </c>
    </row>
    <row r="1589" spans="1:6">
      <c r="A1589" s="38" t="s">
        <v>111</v>
      </c>
      <c r="B1589" t="s">
        <v>166</v>
      </c>
      <c r="D1589" s="39" t="s">
        <v>84</v>
      </c>
      <c r="E1589" s="41">
        <v>79.48</v>
      </c>
      <c r="F1589">
        <v>2019.3330000000001</v>
      </c>
    </row>
    <row r="1590" spans="1:6">
      <c r="A1590" s="38" t="s">
        <v>112</v>
      </c>
      <c r="B1590" t="s">
        <v>166</v>
      </c>
      <c r="D1590" s="39" t="s">
        <v>84</v>
      </c>
      <c r="E1590" s="41">
        <v>80.099999999999994</v>
      </c>
      <c r="F1590">
        <v>2019.4169999999999</v>
      </c>
    </row>
    <row r="1591" spans="1:6">
      <c r="A1591" s="38" t="s">
        <v>113</v>
      </c>
      <c r="B1591" t="s">
        <v>166</v>
      </c>
      <c r="D1591" s="39" t="s">
        <v>84</v>
      </c>
      <c r="E1591" s="41">
        <v>80.58</v>
      </c>
      <c r="F1591">
        <v>2019.5</v>
      </c>
    </row>
    <row r="1592" spans="1:6">
      <c r="A1592" s="38" t="s">
        <v>114</v>
      </c>
      <c r="B1592" t="s">
        <v>166</v>
      </c>
      <c r="D1592" s="39" t="s">
        <v>84</v>
      </c>
      <c r="E1592" s="41">
        <v>81.12</v>
      </c>
      <c r="F1592">
        <v>2019.5830000000001</v>
      </c>
    </row>
    <row r="1593" spans="1:6">
      <c r="A1593" s="38" t="s">
        <v>115</v>
      </c>
      <c r="B1593" t="s">
        <v>166</v>
      </c>
      <c r="D1593" s="39" t="s">
        <v>84</v>
      </c>
      <c r="E1593" s="41">
        <v>81.040000000000006</v>
      </c>
      <c r="F1593">
        <v>2019.6669999999999</v>
      </c>
    </row>
    <row r="1594" spans="1:6">
      <c r="A1594" s="38" t="s">
        <v>116</v>
      </c>
      <c r="B1594" t="s">
        <v>166</v>
      </c>
      <c r="D1594" s="39" t="s">
        <v>84</v>
      </c>
      <c r="E1594" s="41">
        <v>80.72</v>
      </c>
      <c r="F1594">
        <v>2019.75</v>
      </c>
    </row>
    <row r="1595" spans="1:6">
      <c r="A1595" s="38" t="s">
        <v>117</v>
      </c>
      <c r="B1595" t="s">
        <v>166</v>
      </c>
      <c r="D1595" s="39" t="s">
        <v>84</v>
      </c>
      <c r="E1595" s="41">
        <v>80.91</v>
      </c>
      <c r="F1595">
        <v>2019.8330000000001</v>
      </c>
    </row>
    <row r="1596" spans="1:6">
      <c r="A1596" s="38" t="s">
        <v>118</v>
      </c>
      <c r="B1596" t="s">
        <v>166</v>
      </c>
      <c r="D1596" s="39" t="s">
        <v>84</v>
      </c>
      <c r="E1596" s="41">
        <v>80.7</v>
      </c>
      <c r="F1596">
        <v>2019.9169999999999</v>
      </c>
    </row>
    <row r="1597" spans="1:6">
      <c r="A1597" s="38" t="s">
        <v>119</v>
      </c>
      <c r="B1597" t="s">
        <v>166</v>
      </c>
      <c r="D1597" s="39" t="s">
        <v>84</v>
      </c>
      <c r="E1597" s="40" t="s">
        <v>166</v>
      </c>
      <c r="F1597">
        <v>2020</v>
      </c>
    </row>
    <row r="1598" spans="1:6">
      <c r="A1598" s="38" t="s">
        <v>120</v>
      </c>
      <c r="B1598" t="s">
        <v>166</v>
      </c>
      <c r="D1598" s="39" t="s">
        <v>90</v>
      </c>
      <c r="E1598" s="41">
        <v>98.16</v>
      </c>
      <c r="F1598" s="42">
        <v>2008.9991399999999</v>
      </c>
    </row>
    <row r="1599" spans="1:6">
      <c r="A1599" s="38" t="s">
        <v>121</v>
      </c>
      <c r="B1599" t="s">
        <v>166</v>
      </c>
      <c r="D1599" s="39" t="s">
        <v>90</v>
      </c>
      <c r="E1599" s="41">
        <v>98.16</v>
      </c>
      <c r="F1599">
        <v>2009.08251</v>
      </c>
    </row>
    <row r="1600" spans="1:6">
      <c r="A1600" s="37" t="s">
        <v>96</v>
      </c>
      <c r="D1600" s="39" t="s">
        <v>90</v>
      </c>
      <c r="E1600" s="41">
        <v>97.85</v>
      </c>
      <c r="F1600">
        <v>2009.16588</v>
      </c>
    </row>
    <row r="1601" spans="1:6">
      <c r="A1601" s="38" t="s">
        <v>110</v>
      </c>
      <c r="B1601" t="s">
        <v>166</v>
      </c>
      <c r="D1601" s="39" t="s">
        <v>90</v>
      </c>
      <c r="E1601" s="41">
        <v>97.8</v>
      </c>
      <c r="F1601">
        <v>2009.2492500000001</v>
      </c>
    </row>
    <row r="1602" spans="1:6">
      <c r="A1602" s="38" t="s">
        <v>111</v>
      </c>
      <c r="B1602" t="s">
        <v>166</v>
      </c>
      <c r="D1602" s="39" t="s">
        <v>90</v>
      </c>
      <c r="E1602" s="41">
        <v>97.96</v>
      </c>
      <c r="F1602">
        <v>2009.3326199999999</v>
      </c>
    </row>
    <row r="1603" spans="1:6">
      <c r="A1603" s="38" t="s">
        <v>112</v>
      </c>
      <c r="B1603" t="s">
        <v>166</v>
      </c>
      <c r="D1603" s="39" t="s">
        <v>90</v>
      </c>
      <c r="E1603" s="41">
        <v>98.8</v>
      </c>
      <c r="F1603">
        <v>2009.41599</v>
      </c>
    </row>
    <row r="1604" spans="1:6">
      <c r="A1604" s="38" t="s">
        <v>113</v>
      </c>
      <c r="B1604" t="s">
        <v>166</v>
      </c>
      <c r="D1604" s="39" t="s">
        <v>90</v>
      </c>
      <c r="E1604" s="41">
        <v>99.26</v>
      </c>
      <c r="F1604">
        <v>2009.49936</v>
      </c>
    </row>
    <row r="1605" spans="1:6">
      <c r="A1605" s="38" t="s">
        <v>114</v>
      </c>
      <c r="B1605" t="s">
        <v>166</v>
      </c>
      <c r="D1605" s="39" t="s">
        <v>90</v>
      </c>
      <c r="E1605" s="41">
        <v>99.48</v>
      </c>
      <c r="F1605">
        <v>2009.5827300000001</v>
      </c>
    </row>
    <row r="1606" spans="1:6">
      <c r="A1606" s="38" t="s">
        <v>115</v>
      </c>
      <c r="B1606" t="s">
        <v>166</v>
      </c>
      <c r="D1606" s="39" t="s">
        <v>90</v>
      </c>
      <c r="E1606" s="41">
        <v>99.01</v>
      </c>
      <c r="F1606">
        <v>2009.6660999999999</v>
      </c>
    </row>
    <row r="1607" spans="1:6">
      <c r="A1607" s="38" t="s">
        <v>116</v>
      </c>
      <c r="B1607" t="s">
        <v>166</v>
      </c>
      <c r="D1607" s="39" t="s">
        <v>90</v>
      </c>
      <c r="E1607" s="41">
        <v>98.55</v>
      </c>
      <c r="F1607">
        <v>2009.74947</v>
      </c>
    </row>
    <row r="1608" spans="1:6">
      <c r="A1608" s="38" t="s">
        <v>117</v>
      </c>
      <c r="B1608" t="s">
        <v>166</v>
      </c>
      <c r="D1608" s="39" t="s">
        <v>90</v>
      </c>
      <c r="E1608" s="41">
        <v>98.36</v>
      </c>
      <c r="F1608">
        <v>2009.83284</v>
      </c>
    </row>
    <row r="1609" spans="1:6">
      <c r="A1609" s="38" t="s">
        <v>118</v>
      </c>
      <c r="B1609" t="s">
        <v>166</v>
      </c>
      <c r="D1609" s="39" t="s">
        <v>90</v>
      </c>
      <c r="E1609" s="41">
        <v>97.93</v>
      </c>
      <c r="F1609">
        <v>2009.9162100000001</v>
      </c>
    </row>
    <row r="1610" spans="1:6">
      <c r="A1610" s="38" t="s">
        <v>119</v>
      </c>
      <c r="B1610" t="s">
        <v>166</v>
      </c>
      <c r="D1610" s="39" t="s">
        <v>90</v>
      </c>
      <c r="E1610" s="41">
        <v>97.73</v>
      </c>
      <c r="F1610" s="42">
        <v>2009.9995799999999</v>
      </c>
    </row>
    <row r="1611" spans="1:6">
      <c r="A1611" s="38" t="s">
        <v>120</v>
      </c>
      <c r="B1611" t="s">
        <v>166</v>
      </c>
      <c r="D1611" s="39" t="s">
        <v>90</v>
      </c>
      <c r="E1611" s="41">
        <v>97.8</v>
      </c>
      <c r="F1611">
        <v>2010.08295</v>
      </c>
    </row>
    <row r="1612" spans="1:6">
      <c r="A1612" s="38" t="s">
        <v>121</v>
      </c>
      <c r="B1612" t="s">
        <v>166</v>
      </c>
      <c r="D1612" s="39" t="s">
        <v>90</v>
      </c>
      <c r="E1612" s="41">
        <v>97.66</v>
      </c>
      <c r="F1612">
        <v>2010.16632</v>
      </c>
    </row>
    <row r="1613" spans="1:6">
      <c r="A1613" s="37" t="s">
        <v>97</v>
      </c>
      <c r="D1613" s="39" t="s">
        <v>90</v>
      </c>
      <c r="E1613" s="41">
        <v>97.41</v>
      </c>
      <c r="F1613">
        <v>2010.2496900000001</v>
      </c>
    </row>
    <row r="1614" spans="1:6">
      <c r="A1614" s="38" t="s">
        <v>110</v>
      </c>
      <c r="B1614" t="s">
        <v>166</v>
      </c>
      <c r="D1614" s="39" t="s">
        <v>90</v>
      </c>
      <c r="E1614" s="41">
        <v>97.61</v>
      </c>
      <c r="F1614">
        <v>2010.3330599999999</v>
      </c>
    </row>
    <row r="1615" spans="1:6">
      <c r="A1615" s="38" t="s">
        <v>111</v>
      </c>
      <c r="B1615" t="s">
        <v>166</v>
      </c>
      <c r="D1615" s="39" t="s">
        <v>90</v>
      </c>
      <c r="E1615" s="41">
        <v>98.25</v>
      </c>
      <c r="F1615">
        <v>2010.41643</v>
      </c>
    </row>
    <row r="1616" spans="1:6">
      <c r="A1616" s="38" t="s">
        <v>112</v>
      </c>
      <c r="B1616" t="s">
        <v>166</v>
      </c>
      <c r="D1616" s="39" t="s">
        <v>90</v>
      </c>
      <c r="E1616" s="41">
        <v>98.96</v>
      </c>
      <c r="F1616">
        <v>2010.4998000000001</v>
      </c>
    </row>
    <row r="1617" spans="1:6">
      <c r="A1617" s="38" t="s">
        <v>113</v>
      </c>
      <c r="B1617" t="s">
        <v>166</v>
      </c>
      <c r="D1617" s="39" t="s">
        <v>90</v>
      </c>
      <c r="E1617" s="41">
        <v>99.06</v>
      </c>
      <c r="F1617">
        <v>2010.5831700000001</v>
      </c>
    </row>
    <row r="1618" spans="1:6">
      <c r="A1618" s="38" t="s">
        <v>114</v>
      </c>
      <c r="B1618" t="s">
        <v>166</v>
      </c>
      <c r="D1618" s="39" t="s">
        <v>90</v>
      </c>
      <c r="E1618" s="41">
        <v>99.02</v>
      </c>
      <c r="F1618">
        <v>2010.6665399999999</v>
      </c>
    </row>
    <row r="1619" spans="1:6">
      <c r="A1619" s="38" t="s">
        <v>115</v>
      </c>
      <c r="B1619" t="s">
        <v>166</v>
      </c>
      <c r="D1619" s="39" t="s">
        <v>90</v>
      </c>
      <c r="E1619" s="41">
        <v>98.66</v>
      </c>
      <c r="F1619">
        <v>2010.74991</v>
      </c>
    </row>
    <row r="1620" spans="1:6">
      <c r="A1620" s="38" t="s">
        <v>116</v>
      </c>
      <c r="B1620" t="s">
        <v>166</v>
      </c>
      <c r="D1620" s="39" t="s">
        <v>90</v>
      </c>
      <c r="E1620" s="41">
        <v>98.52</v>
      </c>
      <c r="F1620">
        <v>2010.8332800000001</v>
      </c>
    </row>
    <row r="1621" spans="1:6">
      <c r="A1621" s="38" t="s">
        <v>117</v>
      </c>
      <c r="B1621" t="s">
        <v>166</v>
      </c>
      <c r="D1621" s="39" t="s">
        <v>90</v>
      </c>
      <c r="E1621" s="41">
        <v>98.21</v>
      </c>
      <c r="F1621">
        <v>2010.9166499999999</v>
      </c>
    </row>
    <row r="1622" spans="1:6">
      <c r="A1622" s="38" t="s">
        <v>118</v>
      </c>
      <c r="B1622" t="s">
        <v>166</v>
      </c>
      <c r="D1622" s="39" t="s">
        <v>90</v>
      </c>
      <c r="E1622" s="41">
        <v>98.11</v>
      </c>
      <c r="F1622">
        <v>2011</v>
      </c>
    </row>
    <row r="1623" spans="1:6">
      <c r="A1623" s="38" t="s">
        <v>119</v>
      </c>
      <c r="B1623" t="s">
        <v>166</v>
      </c>
      <c r="D1623" s="39" t="s">
        <v>90</v>
      </c>
      <c r="E1623" s="41">
        <v>97.96</v>
      </c>
      <c r="F1623">
        <v>2011.0833</v>
      </c>
    </row>
    <row r="1624" spans="1:6">
      <c r="A1624" s="38" t="s">
        <v>120</v>
      </c>
      <c r="B1624" t="s">
        <v>166</v>
      </c>
      <c r="D1624" s="39" t="s">
        <v>90</v>
      </c>
      <c r="E1624" s="41">
        <v>97.66</v>
      </c>
      <c r="F1624">
        <v>2011.1669999999999</v>
      </c>
    </row>
    <row r="1625" spans="1:6">
      <c r="A1625" s="38" t="s">
        <v>121</v>
      </c>
      <c r="B1625" t="s">
        <v>166</v>
      </c>
      <c r="D1625" s="39" t="s">
        <v>90</v>
      </c>
      <c r="E1625" s="41">
        <v>97.66</v>
      </c>
      <c r="F1625">
        <v>2011.25</v>
      </c>
    </row>
    <row r="1626" spans="1:6">
      <c r="A1626" s="37" t="s">
        <v>98</v>
      </c>
      <c r="D1626" s="39" t="s">
        <v>90</v>
      </c>
      <c r="E1626" s="41">
        <v>97.81</v>
      </c>
      <c r="F1626">
        <v>2011.3330000000001</v>
      </c>
    </row>
    <row r="1627" spans="1:6">
      <c r="A1627" s="38" t="s">
        <v>110</v>
      </c>
      <c r="B1627" t="s">
        <v>166</v>
      </c>
      <c r="D1627" s="39" t="s">
        <v>90</v>
      </c>
      <c r="E1627" s="41">
        <v>99.56</v>
      </c>
      <c r="F1627">
        <v>2011.4169999999999</v>
      </c>
    </row>
    <row r="1628" spans="1:6">
      <c r="A1628" s="38" t="s">
        <v>111</v>
      </c>
      <c r="B1628" t="s">
        <v>166</v>
      </c>
      <c r="D1628" s="39" t="s">
        <v>90</v>
      </c>
      <c r="E1628" s="41">
        <v>99.07</v>
      </c>
      <c r="F1628">
        <v>2011.5</v>
      </c>
    </row>
    <row r="1629" spans="1:6">
      <c r="A1629" s="38" t="s">
        <v>112</v>
      </c>
      <c r="B1629" t="s">
        <v>166</v>
      </c>
      <c r="D1629" s="39" t="s">
        <v>90</v>
      </c>
      <c r="E1629" s="41">
        <v>99.16</v>
      </c>
      <c r="F1629">
        <v>2011.5830000000001</v>
      </c>
    </row>
    <row r="1630" spans="1:6">
      <c r="A1630" s="38" t="s">
        <v>113</v>
      </c>
      <c r="B1630" t="s">
        <v>166</v>
      </c>
      <c r="D1630" s="39" t="s">
        <v>90</v>
      </c>
      <c r="E1630" s="41">
        <v>99</v>
      </c>
      <c r="F1630">
        <v>2011.6669999999999</v>
      </c>
    </row>
    <row r="1631" spans="1:6">
      <c r="A1631" s="38" t="s">
        <v>114</v>
      </c>
      <c r="B1631" t="s">
        <v>166</v>
      </c>
      <c r="D1631" s="39" t="s">
        <v>90</v>
      </c>
      <c r="E1631" s="41">
        <v>98.51</v>
      </c>
      <c r="F1631">
        <v>2011.75</v>
      </c>
    </row>
    <row r="1632" spans="1:6">
      <c r="A1632" s="38" t="s">
        <v>115</v>
      </c>
      <c r="B1632" t="s">
        <v>166</v>
      </c>
      <c r="D1632" s="39" t="s">
        <v>90</v>
      </c>
      <c r="E1632" s="41">
        <v>98.16</v>
      </c>
      <c r="F1632">
        <v>2011.8330000000001</v>
      </c>
    </row>
    <row r="1633" spans="1:6">
      <c r="A1633" s="38" t="s">
        <v>116</v>
      </c>
      <c r="B1633" t="s">
        <v>166</v>
      </c>
      <c r="D1633" s="39" t="s">
        <v>90</v>
      </c>
      <c r="E1633" s="41">
        <v>97.91</v>
      </c>
      <c r="F1633">
        <v>2011.9169999999999</v>
      </c>
    </row>
    <row r="1634" spans="1:6">
      <c r="A1634" s="38" t="s">
        <v>117</v>
      </c>
      <c r="B1634" t="s">
        <v>166</v>
      </c>
      <c r="D1634" s="39" t="s">
        <v>90</v>
      </c>
      <c r="E1634" s="41">
        <v>97.86</v>
      </c>
      <c r="F1634">
        <v>2012</v>
      </c>
    </row>
    <row r="1635" spans="1:6">
      <c r="A1635" s="38" t="s">
        <v>118</v>
      </c>
      <c r="B1635" t="s">
        <v>166</v>
      </c>
      <c r="D1635" s="39" t="s">
        <v>90</v>
      </c>
      <c r="E1635" s="41">
        <v>97.76</v>
      </c>
      <c r="F1635">
        <v>2012.0833</v>
      </c>
    </row>
    <row r="1636" spans="1:6">
      <c r="A1636" s="38" t="s">
        <v>119</v>
      </c>
      <c r="B1636" t="s">
        <v>166</v>
      </c>
      <c r="D1636" s="39" t="s">
        <v>90</v>
      </c>
      <c r="E1636" s="41">
        <v>97.56</v>
      </c>
      <c r="F1636">
        <v>2012.1669999999999</v>
      </c>
    </row>
    <row r="1637" spans="1:6">
      <c r="A1637" s="38" t="s">
        <v>120</v>
      </c>
      <c r="B1637" t="s">
        <v>166</v>
      </c>
      <c r="D1637" s="39" t="s">
        <v>90</v>
      </c>
      <c r="E1637" s="41">
        <v>97.26</v>
      </c>
      <c r="F1637">
        <v>2012.25</v>
      </c>
    </row>
    <row r="1638" spans="1:6">
      <c r="A1638" s="38" t="s">
        <v>121</v>
      </c>
      <c r="B1638" t="s">
        <v>166</v>
      </c>
      <c r="D1638" s="39" t="s">
        <v>90</v>
      </c>
      <c r="E1638" s="41">
        <v>97.16</v>
      </c>
      <c r="F1638">
        <v>2012.3330000000001</v>
      </c>
    </row>
    <row r="1639" spans="1:6">
      <c r="A1639" s="37" t="s">
        <v>99</v>
      </c>
      <c r="D1639" s="39" t="s">
        <v>90</v>
      </c>
      <c r="E1639" s="41">
        <v>97.56</v>
      </c>
      <c r="F1639">
        <v>2012.4169999999999</v>
      </c>
    </row>
    <row r="1640" spans="1:6">
      <c r="A1640" s="38" t="s">
        <v>110</v>
      </c>
      <c r="B1640" t="s">
        <v>166</v>
      </c>
      <c r="D1640" s="39" t="s">
        <v>90</v>
      </c>
      <c r="E1640" s="41">
        <v>98.41</v>
      </c>
      <c r="F1640">
        <v>2012.5</v>
      </c>
    </row>
    <row r="1641" spans="1:6">
      <c r="A1641" s="38" t="s">
        <v>111</v>
      </c>
      <c r="B1641" t="s">
        <v>166</v>
      </c>
      <c r="D1641" s="39" t="s">
        <v>90</v>
      </c>
      <c r="E1641" s="41">
        <v>98.99</v>
      </c>
      <c r="F1641">
        <v>2012.5830000000001</v>
      </c>
    </row>
    <row r="1642" spans="1:6">
      <c r="A1642" s="38" t="s">
        <v>112</v>
      </c>
      <c r="B1642" t="s">
        <v>166</v>
      </c>
      <c r="D1642" s="39" t="s">
        <v>90</v>
      </c>
      <c r="E1642" s="41">
        <v>98.89</v>
      </c>
      <c r="F1642">
        <v>2012.6669999999999</v>
      </c>
    </row>
    <row r="1643" spans="1:6">
      <c r="A1643" s="38" t="s">
        <v>113</v>
      </c>
      <c r="B1643" t="s">
        <v>166</v>
      </c>
      <c r="D1643" s="39" t="s">
        <v>90</v>
      </c>
      <c r="E1643" s="41">
        <v>98.43</v>
      </c>
      <c r="F1643">
        <v>2012.75</v>
      </c>
    </row>
    <row r="1644" spans="1:6">
      <c r="A1644" s="38" t="s">
        <v>114</v>
      </c>
      <c r="B1644" t="s">
        <v>166</v>
      </c>
      <c r="D1644" s="39" t="s">
        <v>90</v>
      </c>
      <c r="E1644" s="41">
        <v>98.08</v>
      </c>
      <c r="F1644">
        <v>2012.8330000000001</v>
      </c>
    </row>
    <row r="1645" spans="1:6">
      <c r="A1645" s="38" t="s">
        <v>115</v>
      </c>
      <c r="B1645" t="s">
        <v>166</v>
      </c>
      <c r="D1645" s="39" t="s">
        <v>90</v>
      </c>
      <c r="E1645" s="41">
        <v>97.81</v>
      </c>
      <c r="F1645">
        <v>2012.9169999999999</v>
      </c>
    </row>
    <row r="1646" spans="1:6">
      <c r="A1646" s="38" t="s">
        <v>116</v>
      </c>
      <c r="B1646" t="s">
        <v>166</v>
      </c>
      <c r="D1646" s="39" t="s">
        <v>90</v>
      </c>
      <c r="E1646" s="41">
        <v>97.61</v>
      </c>
      <c r="F1646">
        <v>2013</v>
      </c>
    </row>
    <row r="1647" spans="1:6">
      <c r="A1647" s="38" t="s">
        <v>117</v>
      </c>
      <c r="B1647" t="s">
        <v>166</v>
      </c>
      <c r="D1647" s="39" t="s">
        <v>90</v>
      </c>
      <c r="E1647" s="41">
        <v>97.36</v>
      </c>
      <c r="F1647">
        <v>2013.0833</v>
      </c>
    </row>
    <row r="1648" spans="1:6">
      <c r="A1648" s="38" t="s">
        <v>118</v>
      </c>
      <c r="B1648" t="s">
        <v>166</v>
      </c>
      <c r="D1648" s="39" t="s">
        <v>90</v>
      </c>
      <c r="E1648" s="41">
        <v>97.17</v>
      </c>
      <c r="F1648">
        <v>2013.1669999999999</v>
      </c>
    </row>
    <row r="1649" spans="1:6">
      <c r="A1649" s="38" t="s">
        <v>119</v>
      </c>
      <c r="B1649" t="s">
        <v>166</v>
      </c>
      <c r="D1649" s="39" t="s">
        <v>90</v>
      </c>
      <c r="E1649" s="41">
        <v>97.16</v>
      </c>
      <c r="F1649">
        <v>2013.25</v>
      </c>
    </row>
    <row r="1650" spans="1:6">
      <c r="A1650" s="38" t="s">
        <v>120</v>
      </c>
      <c r="B1650" t="s">
        <v>166</v>
      </c>
      <c r="D1650" s="39" t="s">
        <v>90</v>
      </c>
      <c r="E1650" s="41">
        <v>97.06</v>
      </c>
      <c r="F1650">
        <v>2013.3330000000001</v>
      </c>
    </row>
    <row r="1651" spans="1:6">
      <c r="A1651" s="38" t="s">
        <v>121</v>
      </c>
      <c r="B1651" t="s">
        <v>166</v>
      </c>
      <c r="D1651" s="39" t="s">
        <v>90</v>
      </c>
      <c r="E1651" s="41">
        <v>98.02</v>
      </c>
      <c r="F1651">
        <v>2013.4169999999999</v>
      </c>
    </row>
    <row r="1652" spans="1:6">
      <c r="A1652" s="37" t="s">
        <v>100</v>
      </c>
      <c r="D1652" s="39" t="s">
        <v>90</v>
      </c>
      <c r="E1652" s="41">
        <v>97.81</v>
      </c>
      <c r="F1652">
        <v>2013.5</v>
      </c>
    </row>
    <row r="1653" spans="1:6">
      <c r="A1653" s="38" t="s">
        <v>110</v>
      </c>
      <c r="B1653" t="s">
        <v>166</v>
      </c>
      <c r="D1653" s="39" t="s">
        <v>90</v>
      </c>
      <c r="E1653" s="41">
        <v>98.87</v>
      </c>
      <c r="F1653">
        <v>2013.5830000000001</v>
      </c>
    </row>
    <row r="1654" spans="1:6">
      <c r="A1654" s="38" t="s">
        <v>111</v>
      </c>
      <c r="B1654" t="s">
        <v>166</v>
      </c>
      <c r="D1654" s="39" t="s">
        <v>90</v>
      </c>
      <c r="E1654" s="41">
        <v>98.66</v>
      </c>
      <c r="F1654">
        <v>2013.6669999999999</v>
      </c>
    </row>
    <row r="1655" spans="1:6">
      <c r="A1655" s="38" t="s">
        <v>112</v>
      </c>
      <c r="B1655" t="s">
        <v>166</v>
      </c>
      <c r="D1655" s="39" t="s">
        <v>90</v>
      </c>
      <c r="E1655" s="41">
        <v>98.44</v>
      </c>
      <c r="F1655">
        <v>2013.75</v>
      </c>
    </row>
    <row r="1656" spans="1:6">
      <c r="A1656" s="38" t="s">
        <v>113</v>
      </c>
      <c r="B1656" t="s">
        <v>166</v>
      </c>
      <c r="D1656" s="39" t="s">
        <v>90</v>
      </c>
      <c r="E1656" s="41">
        <v>97.66</v>
      </c>
      <c r="F1656">
        <v>2013.8330000000001</v>
      </c>
    </row>
    <row r="1657" spans="1:6">
      <c r="A1657" s="38" t="s">
        <v>114</v>
      </c>
      <c r="B1657" t="s">
        <v>166</v>
      </c>
      <c r="D1657" s="39" t="s">
        <v>90</v>
      </c>
      <c r="E1657" s="41">
        <v>97.88</v>
      </c>
      <c r="F1657">
        <v>2013.9169999999999</v>
      </c>
    </row>
    <row r="1658" spans="1:6">
      <c r="A1658" s="38" t="s">
        <v>115</v>
      </c>
      <c r="B1658" t="s">
        <v>166</v>
      </c>
      <c r="D1658" s="39" t="s">
        <v>90</v>
      </c>
      <c r="E1658" s="41">
        <v>97.65</v>
      </c>
      <c r="F1658">
        <v>2014</v>
      </c>
    </row>
    <row r="1659" spans="1:6">
      <c r="A1659" s="38" t="s">
        <v>116</v>
      </c>
      <c r="B1659" t="s">
        <v>166</v>
      </c>
      <c r="D1659" s="39" t="s">
        <v>90</v>
      </c>
      <c r="E1659" s="41">
        <v>97.68</v>
      </c>
      <c r="F1659">
        <v>2014.0833</v>
      </c>
    </row>
    <row r="1660" spans="1:6">
      <c r="A1660" s="38" t="s">
        <v>117</v>
      </c>
      <c r="B1660" t="s">
        <v>166</v>
      </c>
      <c r="D1660" s="39" t="s">
        <v>90</v>
      </c>
      <c r="E1660" s="41">
        <v>97.83</v>
      </c>
      <c r="F1660">
        <v>2014.1669999999999</v>
      </c>
    </row>
    <row r="1661" spans="1:6">
      <c r="A1661" s="38" t="s">
        <v>118</v>
      </c>
      <c r="B1661" t="s">
        <v>166</v>
      </c>
      <c r="D1661" s="39" t="s">
        <v>90</v>
      </c>
      <c r="E1661" s="41">
        <v>97.66</v>
      </c>
      <c r="F1661">
        <v>2014.25</v>
      </c>
    </row>
    <row r="1662" spans="1:6">
      <c r="A1662" s="38" t="s">
        <v>119</v>
      </c>
      <c r="B1662" t="s">
        <v>166</v>
      </c>
      <c r="D1662" s="39" t="s">
        <v>90</v>
      </c>
      <c r="E1662" s="41">
        <v>97.51</v>
      </c>
      <c r="F1662">
        <v>2014.3330000000001</v>
      </c>
    </row>
    <row r="1663" spans="1:6">
      <c r="A1663" s="38" t="s">
        <v>120</v>
      </c>
      <c r="B1663" t="s">
        <v>166</v>
      </c>
      <c r="D1663" s="39" t="s">
        <v>90</v>
      </c>
      <c r="E1663" s="41">
        <v>98.4</v>
      </c>
      <c r="F1663">
        <v>2014.4169999999999</v>
      </c>
    </row>
    <row r="1664" spans="1:6">
      <c r="A1664" s="38" t="s">
        <v>121</v>
      </c>
      <c r="B1664" t="s">
        <v>166</v>
      </c>
      <c r="D1664" s="39" t="s">
        <v>90</v>
      </c>
      <c r="E1664" s="41">
        <v>98.9</v>
      </c>
      <c r="F1664">
        <v>2014.5</v>
      </c>
    </row>
    <row r="1665" spans="1:6">
      <c r="A1665" s="37" t="s">
        <v>101</v>
      </c>
      <c r="D1665" s="39" t="s">
        <v>90</v>
      </c>
      <c r="E1665" s="41">
        <v>99.09</v>
      </c>
      <c r="F1665">
        <v>2014.5830000000001</v>
      </c>
    </row>
    <row r="1666" spans="1:6">
      <c r="A1666" s="38" t="s">
        <v>110</v>
      </c>
      <c r="B1666" t="s">
        <v>166</v>
      </c>
      <c r="D1666" s="39" t="s">
        <v>90</v>
      </c>
      <c r="E1666" s="41">
        <v>99.02</v>
      </c>
      <c r="F1666">
        <v>2014.6669999999999</v>
      </c>
    </row>
    <row r="1667" spans="1:6">
      <c r="A1667" s="38" t="s">
        <v>111</v>
      </c>
      <c r="B1667" t="s">
        <v>166</v>
      </c>
      <c r="D1667" s="39" t="s">
        <v>90</v>
      </c>
      <c r="E1667" s="41">
        <v>98.78</v>
      </c>
      <c r="F1667">
        <v>2014.75</v>
      </c>
    </row>
    <row r="1668" spans="1:6">
      <c r="A1668" s="38" t="s">
        <v>112</v>
      </c>
      <c r="B1668" t="s">
        <v>166</v>
      </c>
      <c r="D1668" s="39" t="s">
        <v>90</v>
      </c>
      <c r="E1668" s="41">
        <v>98.25</v>
      </c>
      <c r="F1668">
        <v>2014.8330000000001</v>
      </c>
    </row>
    <row r="1669" spans="1:6">
      <c r="A1669" s="38" t="s">
        <v>113</v>
      </c>
      <c r="B1669" t="s">
        <v>166</v>
      </c>
      <c r="D1669" s="39" t="s">
        <v>90</v>
      </c>
      <c r="E1669" s="41">
        <v>98.16</v>
      </c>
      <c r="F1669">
        <v>2014.9169999999999</v>
      </c>
    </row>
    <row r="1670" spans="1:6">
      <c r="A1670" s="38" t="s">
        <v>114</v>
      </c>
      <c r="B1670">
        <v>80.3</v>
      </c>
      <c r="D1670" s="39" t="s">
        <v>90</v>
      </c>
      <c r="E1670" s="41">
        <v>97.72</v>
      </c>
      <c r="F1670">
        <v>2015</v>
      </c>
    </row>
    <row r="1671" spans="1:6">
      <c r="A1671" s="38" t="s">
        <v>115</v>
      </c>
      <c r="B1671" t="s">
        <v>166</v>
      </c>
      <c r="D1671" s="39" t="s">
        <v>90</v>
      </c>
      <c r="E1671" s="41">
        <v>97.64</v>
      </c>
      <c r="F1671">
        <v>2015.0833</v>
      </c>
    </row>
    <row r="1672" spans="1:6">
      <c r="A1672" s="38" t="s">
        <v>116</v>
      </c>
      <c r="B1672">
        <v>80.83</v>
      </c>
      <c r="D1672" s="39" t="s">
        <v>90</v>
      </c>
      <c r="E1672" s="41">
        <v>97.42</v>
      </c>
      <c r="F1672">
        <v>2015.1669999999999</v>
      </c>
    </row>
    <row r="1673" spans="1:6">
      <c r="A1673" s="38" t="s">
        <v>117</v>
      </c>
      <c r="B1673" t="s">
        <v>166</v>
      </c>
      <c r="D1673" s="39" t="s">
        <v>90</v>
      </c>
      <c r="E1673" s="41">
        <v>97.22</v>
      </c>
      <c r="F1673">
        <v>2015.25</v>
      </c>
    </row>
    <row r="1674" spans="1:6">
      <c r="A1674" s="38" t="s">
        <v>118</v>
      </c>
      <c r="B1674" t="s">
        <v>166</v>
      </c>
      <c r="D1674" s="39" t="s">
        <v>90</v>
      </c>
      <c r="E1674" s="41">
        <v>97.16</v>
      </c>
      <c r="F1674">
        <v>2015.3330000000001</v>
      </c>
    </row>
    <row r="1675" spans="1:6">
      <c r="A1675" s="38" t="s">
        <v>119</v>
      </c>
      <c r="B1675" t="s">
        <v>166</v>
      </c>
      <c r="D1675" s="39" t="s">
        <v>90</v>
      </c>
      <c r="E1675" s="41">
        <v>98.24</v>
      </c>
      <c r="F1675">
        <v>2015.4169999999999</v>
      </c>
    </row>
    <row r="1676" spans="1:6">
      <c r="A1676" s="38" t="s">
        <v>120</v>
      </c>
      <c r="B1676">
        <v>80.290000000000006</v>
      </c>
      <c r="D1676" s="39" t="s">
        <v>90</v>
      </c>
      <c r="E1676" s="41">
        <v>98.56</v>
      </c>
      <c r="F1676">
        <v>2015.5</v>
      </c>
    </row>
    <row r="1677" spans="1:6">
      <c r="A1677" s="38" t="s">
        <v>121</v>
      </c>
      <c r="B1677" t="s">
        <v>166</v>
      </c>
      <c r="D1677" s="39" t="s">
        <v>90</v>
      </c>
      <c r="E1677" s="41">
        <v>98.26</v>
      </c>
      <c r="F1677">
        <v>2015.5830000000001</v>
      </c>
    </row>
    <row r="1678" spans="1:6">
      <c r="A1678" s="37" t="s">
        <v>102</v>
      </c>
      <c r="D1678" s="39" t="s">
        <v>90</v>
      </c>
      <c r="E1678" s="41">
        <v>98.49</v>
      </c>
      <c r="F1678">
        <v>2015.6669999999999</v>
      </c>
    </row>
    <row r="1679" spans="1:6">
      <c r="A1679" s="38" t="s">
        <v>110</v>
      </c>
      <c r="B1679" t="s">
        <v>166</v>
      </c>
      <c r="D1679" s="39" t="s">
        <v>90</v>
      </c>
      <c r="E1679" s="41">
        <v>98.3</v>
      </c>
      <c r="F1679">
        <v>2015.75</v>
      </c>
    </row>
    <row r="1680" spans="1:6">
      <c r="A1680" s="38" t="s">
        <v>111</v>
      </c>
      <c r="B1680">
        <v>79.91</v>
      </c>
      <c r="D1680" s="39" t="s">
        <v>90</v>
      </c>
      <c r="E1680" s="41">
        <v>97.94</v>
      </c>
      <c r="F1680">
        <v>2015.8330000000001</v>
      </c>
    </row>
    <row r="1681" spans="1:6">
      <c r="A1681" s="38" t="s">
        <v>112</v>
      </c>
      <c r="B1681">
        <v>79.92</v>
      </c>
      <c r="D1681" s="39" t="s">
        <v>90</v>
      </c>
      <c r="E1681" s="41">
        <v>97.63</v>
      </c>
      <c r="F1681">
        <v>2015.9169999999999</v>
      </c>
    </row>
    <row r="1682" spans="1:6">
      <c r="A1682" s="38" t="s">
        <v>113</v>
      </c>
      <c r="B1682">
        <v>79.84</v>
      </c>
      <c r="D1682" s="39" t="s">
        <v>90</v>
      </c>
      <c r="E1682" s="41">
        <v>97.25</v>
      </c>
      <c r="F1682">
        <v>2016</v>
      </c>
    </row>
    <row r="1683" spans="1:6">
      <c r="A1683" s="38" t="s">
        <v>114</v>
      </c>
      <c r="B1683">
        <v>80.03</v>
      </c>
      <c r="D1683" s="39" t="s">
        <v>90</v>
      </c>
      <c r="E1683" s="41">
        <v>97.16</v>
      </c>
      <c r="F1683">
        <v>2016.0833</v>
      </c>
    </row>
    <row r="1684" spans="1:6">
      <c r="A1684" s="38" t="s">
        <v>115</v>
      </c>
      <c r="B1684">
        <v>80.489999999999995</v>
      </c>
      <c r="D1684" s="39" t="s">
        <v>90</v>
      </c>
      <c r="E1684" s="41">
        <v>97.86</v>
      </c>
      <c r="F1684">
        <v>2016.1669999999999</v>
      </c>
    </row>
    <row r="1685" spans="1:6">
      <c r="A1685" s="38" t="s">
        <v>116</v>
      </c>
      <c r="B1685">
        <v>80.94</v>
      </c>
      <c r="D1685" s="39" t="s">
        <v>90</v>
      </c>
      <c r="E1685" s="41">
        <v>97.76</v>
      </c>
      <c r="F1685">
        <v>2016.25</v>
      </c>
    </row>
    <row r="1686" spans="1:6">
      <c r="A1686" s="38" t="s">
        <v>117</v>
      </c>
      <c r="B1686">
        <v>81.290000000000006</v>
      </c>
      <c r="D1686" s="39" t="s">
        <v>90</v>
      </c>
      <c r="E1686" s="41">
        <v>97.2</v>
      </c>
      <c r="F1686">
        <v>2016.3330000000001</v>
      </c>
    </row>
    <row r="1687" spans="1:6">
      <c r="A1687" s="38" t="s">
        <v>118</v>
      </c>
      <c r="B1687">
        <v>81.19</v>
      </c>
      <c r="D1687" s="39" t="s">
        <v>90</v>
      </c>
      <c r="E1687" s="41">
        <v>97.96</v>
      </c>
      <c r="F1687">
        <v>2016.4169999999999</v>
      </c>
    </row>
    <row r="1688" spans="1:6">
      <c r="A1688" s="38" t="s">
        <v>119</v>
      </c>
      <c r="B1688">
        <v>80.81</v>
      </c>
      <c r="D1688" s="39" t="s">
        <v>90</v>
      </c>
      <c r="E1688" s="41">
        <v>98.11</v>
      </c>
      <c r="F1688">
        <v>2016.5</v>
      </c>
    </row>
    <row r="1689" spans="1:6">
      <c r="A1689" s="38" t="s">
        <v>120</v>
      </c>
      <c r="B1689">
        <v>80.45</v>
      </c>
      <c r="D1689" s="39" t="s">
        <v>90</v>
      </c>
      <c r="E1689" s="41">
        <v>98.16</v>
      </c>
      <c r="F1689">
        <v>2016.5830000000001</v>
      </c>
    </row>
    <row r="1690" spans="1:6">
      <c r="A1690" s="38" t="s">
        <v>121</v>
      </c>
      <c r="B1690">
        <v>80.48</v>
      </c>
      <c r="D1690" s="39" t="s">
        <v>90</v>
      </c>
      <c r="E1690" s="41">
        <v>98.14</v>
      </c>
      <c r="F1690">
        <v>2016.6669999999999</v>
      </c>
    </row>
    <row r="1691" spans="1:6">
      <c r="A1691" s="37" t="s">
        <v>103</v>
      </c>
      <c r="D1691" s="39" t="s">
        <v>90</v>
      </c>
      <c r="E1691" s="41">
        <v>98.66</v>
      </c>
      <c r="F1691">
        <v>2016.75</v>
      </c>
    </row>
    <row r="1692" spans="1:6">
      <c r="A1692" s="38" t="s">
        <v>110</v>
      </c>
      <c r="B1692">
        <v>80.150000000000006</v>
      </c>
      <c r="D1692" s="39" t="s">
        <v>90</v>
      </c>
      <c r="E1692" s="41">
        <v>98.04</v>
      </c>
      <c r="F1692">
        <v>2016.8330000000001</v>
      </c>
    </row>
    <row r="1693" spans="1:6">
      <c r="A1693" s="38" t="s">
        <v>111</v>
      </c>
      <c r="B1693">
        <v>80.03</v>
      </c>
      <c r="D1693" s="39" t="s">
        <v>90</v>
      </c>
      <c r="E1693" s="41">
        <v>97.96</v>
      </c>
      <c r="F1693">
        <v>2016.9169999999999</v>
      </c>
    </row>
    <row r="1694" spans="1:6">
      <c r="A1694" s="38" t="s">
        <v>112</v>
      </c>
      <c r="B1694">
        <v>79.8</v>
      </c>
      <c r="D1694" s="39" t="s">
        <v>90</v>
      </c>
      <c r="E1694" s="41" t="s">
        <v>166</v>
      </c>
      <c r="F1694">
        <v>2017</v>
      </c>
    </row>
    <row r="1695" spans="1:6">
      <c r="A1695" s="38" t="s">
        <v>113</v>
      </c>
      <c r="B1695">
        <v>79.78</v>
      </c>
      <c r="D1695" s="39" t="s">
        <v>90</v>
      </c>
      <c r="E1695" s="41" t="s">
        <v>166</v>
      </c>
      <c r="F1695">
        <v>2017.0833</v>
      </c>
    </row>
    <row r="1696" spans="1:6">
      <c r="A1696" s="38" t="s">
        <v>114</v>
      </c>
      <c r="B1696">
        <v>79.8</v>
      </c>
      <c r="D1696" s="39" t="s">
        <v>90</v>
      </c>
      <c r="E1696" s="41" t="s">
        <v>166</v>
      </c>
      <c r="F1696">
        <v>2017.1669999999999</v>
      </c>
    </row>
    <row r="1697" spans="1:6">
      <c r="A1697" s="38" t="s">
        <v>115</v>
      </c>
      <c r="B1697">
        <v>80.31</v>
      </c>
      <c r="D1697" s="39" t="s">
        <v>90</v>
      </c>
      <c r="E1697" s="41" t="s">
        <v>166</v>
      </c>
      <c r="F1697">
        <v>2017.25</v>
      </c>
    </row>
    <row r="1698" spans="1:6">
      <c r="A1698" s="38" t="s">
        <v>116</v>
      </c>
      <c r="B1698">
        <v>80.84</v>
      </c>
      <c r="D1698" s="39" t="s">
        <v>90</v>
      </c>
      <c r="E1698" s="41">
        <v>97.04</v>
      </c>
      <c r="F1698">
        <v>2017.3330000000001</v>
      </c>
    </row>
    <row r="1699" spans="1:6">
      <c r="A1699" s="38" t="s">
        <v>117</v>
      </c>
      <c r="B1699">
        <v>81.22</v>
      </c>
      <c r="D1699" s="39" t="s">
        <v>90</v>
      </c>
      <c r="E1699" s="41">
        <v>97.06</v>
      </c>
      <c r="F1699">
        <v>2017.4169999999999</v>
      </c>
    </row>
    <row r="1700" spans="1:6">
      <c r="A1700" s="38" t="s">
        <v>118</v>
      </c>
      <c r="B1700">
        <v>81.08</v>
      </c>
      <c r="D1700" s="39" t="s">
        <v>90</v>
      </c>
      <c r="E1700" s="41">
        <v>98.71</v>
      </c>
      <c r="F1700">
        <v>2017.5</v>
      </c>
    </row>
    <row r="1701" spans="1:6">
      <c r="A1701" s="38" t="s">
        <v>119</v>
      </c>
      <c r="B1701">
        <v>80.72</v>
      </c>
      <c r="D1701" s="39" t="s">
        <v>90</v>
      </c>
      <c r="E1701" s="41">
        <v>99.21</v>
      </c>
      <c r="F1701">
        <v>2017.5830000000001</v>
      </c>
    </row>
    <row r="1702" spans="1:6">
      <c r="A1702" s="38" t="s">
        <v>120</v>
      </c>
      <c r="B1702">
        <v>80.400000000000006</v>
      </c>
      <c r="D1702" s="39" t="s">
        <v>90</v>
      </c>
      <c r="E1702" s="41">
        <v>99.16</v>
      </c>
      <c r="F1702">
        <v>2017.6669999999999</v>
      </c>
    </row>
    <row r="1703" spans="1:6">
      <c r="A1703" s="38" t="s">
        <v>121</v>
      </c>
      <c r="B1703">
        <v>80.06</v>
      </c>
      <c r="D1703" s="39" t="s">
        <v>90</v>
      </c>
      <c r="E1703" s="41">
        <v>98.76</v>
      </c>
      <c r="F1703">
        <v>2017.75</v>
      </c>
    </row>
    <row r="1704" spans="1:6">
      <c r="A1704" s="37" t="s">
        <v>104</v>
      </c>
      <c r="D1704" s="39" t="s">
        <v>90</v>
      </c>
      <c r="E1704" s="41">
        <v>98.15</v>
      </c>
      <c r="F1704">
        <v>2017.8330000000001</v>
      </c>
    </row>
    <row r="1705" spans="1:6">
      <c r="A1705" s="38" t="s">
        <v>110</v>
      </c>
      <c r="B1705">
        <v>80</v>
      </c>
      <c r="D1705" s="39" t="s">
        <v>90</v>
      </c>
      <c r="E1705" s="41">
        <v>98.16</v>
      </c>
      <c r="F1705">
        <v>2017.9169999999999</v>
      </c>
    </row>
    <row r="1706" spans="1:6">
      <c r="A1706" s="38" t="s">
        <v>111</v>
      </c>
      <c r="B1706">
        <v>79.88</v>
      </c>
      <c r="D1706" s="39" t="s">
        <v>90</v>
      </c>
      <c r="E1706" s="41" t="s">
        <v>166</v>
      </c>
      <c r="F1706">
        <v>2018</v>
      </c>
    </row>
    <row r="1707" spans="1:6">
      <c r="A1707" s="38" t="s">
        <v>112</v>
      </c>
      <c r="B1707">
        <v>79.83</v>
      </c>
      <c r="D1707" s="39" t="s">
        <v>90</v>
      </c>
      <c r="E1707" s="41">
        <v>97.81</v>
      </c>
      <c r="F1707">
        <v>2018.0833</v>
      </c>
    </row>
    <row r="1708" spans="1:6">
      <c r="A1708" s="38" t="s">
        <v>113</v>
      </c>
      <c r="B1708">
        <v>79.94</v>
      </c>
      <c r="D1708" s="39" t="s">
        <v>90</v>
      </c>
      <c r="E1708" s="41">
        <v>97.56</v>
      </c>
      <c r="F1708">
        <v>2018.1669999999999</v>
      </c>
    </row>
    <row r="1709" spans="1:6">
      <c r="A1709" s="38" t="s">
        <v>114</v>
      </c>
      <c r="B1709">
        <v>80.06</v>
      </c>
      <c r="D1709" s="39" t="s">
        <v>90</v>
      </c>
      <c r="E1709" s="41">
        <v>97.46</v>
      </c>
      <c r="F1709">
        <v>2018.25</v>
      </c>
    </row>
    <row r="1710" spans="1:6">
      <c r="A1710" s="38" t="s">
        <v>115</v>
      </c>
      <c r="B1710">
        <v>80.28</v>
      </c>
      <c r="D1710" s="39" t="s">
        <v>90</v>
      </c>
      <c r="E1710" s="41">
        <v>97.99</v>
      </c>
      <c r="F1710">
        <v>2018.3330000000001</v>
      </c>
    </row>
    <row r="1711" spans="1:6">
      <c r="A1711" s="38" t="s">
        <v>116</v>
      </c>
      <c r="B1711">
        <v>80.86</v>
      </c>
      <c r="D1711" s="39" t="s">
        <v>90</v>
      </c>
      <c r="E1711" s="41">
        <v>97.96</v>
      </c>
      <c r="F1711">
        <v>2018.4169999999999</v>
      </c>
    </row>
    <row r="1712" spans="1:6">
      <c r="A1712" s="38" t="s">
        <v>117</v>
      </c>
      <c r="B1712">
        <v>81.23</v>
      </c>
      <c r="D1712" s="39" t="s">
        <v>90</v>
      </c>
      <c r="E1712" s="41">
        <v>98.6</v>
      </c>
      <c r="F1712">
        <v>2018.5</v>
      </c>
    </row>
    <row r="1713" spans="1:6">
      <c r="A1713" s="38" t="s">
        <v>118</v>
      </c>
      <c r="B1713">
        <v>81.010000000000005</v>
      </c>
      <c r="D1713" s="39" t="s">
        <v>90</v>
      </c>
      <c r="E1713" s="41">
        <v>99.16</v>
      </c>
      <c r="F1713">
        <v>2018.5830000000001</v>
      </c>
    </row>
    <row r="1714" spans="1:6">
      <c r="A1714" s="38" t="s">
        <v>119</v>
      </c>
      <c r="B1714" t="s">
        <v>166</v>
      </c>
      <c r="D1714" s="39" t="s">
        <v>90</v>
      </c>
      <c r="E1714" s="41">
        <v>98.96</v>
      </c>
      <c r="F1714">
        <v>2018.6669999999999</v>
      </c>
    </row>
    <row r="1715" spans="1:6">
      <c r="A1715" s="38" t="s">
        <v>120</v>
      </c>
      <c r="B1715">
        <v>80.72</v>
      </c>
      <c r="D1715" s="39" t="s">
        <v>90</v>
      </c>
      <c r="E1715" s="41">
        <v>98.24</v>
      </c>
      <c r="F1715">
        <v>2018.75</v>
      </c>
    </row>
    <row r="1716" spans="1:6">
      <c r="A1716" s="38" t="s">
        <v>121</v>
      </c>
      <c r="B1716">
        <v>80.430000000000007</v>
      </c>
      <c r="D1716" s="39" t="s">
        <v>90</v>
      </c>
      <c r="E1716" s="41">
        <v>98.06</v>
      </c>
      <c r="F1716">
        <v>2018.8330000000001</v>
      </c>
    </row>
    <row r="1717" spans="1:6">
      <c r="A1717" s="37" t="s">
        <v>105</v>
      </c>
      <c r="D1717" s="39" t="s">
        <v>90</v>
      </c>
      <c r="E1717" s="41">
        <v>97.86</v>
      </c>
      <c r="F1717">
        <v>2018.9169999999999</v>
      </c>
    </row>
    <row r="1718" spans="1:6">
      <c r="A1718" s="38" t="s">
        <v>110</v>
      </c>
      <c r="B1718">
        <v>80.11</v>
      </c>
      <c r="D1718" s="39" t="s">
        <v>90</v>
      </c>
      <c r="E1718" s="41">
        <v>98.76</v>
      </c>
      <c r="F1718">
        <v>2019</v>
      </c>
    </row>
    <row r="1719" spans="1:6">
      <c r="A1719" s="38" t="s">
        <v>111</v>
      </c>
      <c r="B1719">
        <v>79.87</v>
      </c>
      <c r="D1719" s="39" t="s">
        <v>90</v>
      </c>
      <c r="E1719" s="41">
        <v>97.41</v>
      </c>
      <c r="F1719">
        <v>2019.0833</v>
      </c>
    </row>
    <row r="1720" spans="1:6">
      <c r="A1720" s="38" t="s">
        <v>112</v>
      </c>
      <c r="B1720">
        <v>79.69</v>
      </c>
      <c r="D1720" s="39" t="s">
        <v>90</v>
      </c>
      <c r="E1720" s="41">
        <v>97.16</v>
      </c>
      <c r="F1720">
        <v>2019.1669999999999</v>
      </c>
    </row>
    <row r="1721" spans="1:6">
      <c r="A1721" s="38" t="s">
        <v>113</v>
      </c>
      <c r="B1721" t="s">
        <v>166</v>
      </c>
      <c r="D1721" s="39" t="s">
        <v>90</v>
      </c>
      <c r="E1721" s="41" t="s">
        <v>166</v>
      </c>
      <c r="F1721">
        <v>2019.25</v>
      </c>
    </row>
    <row r="1722" spans="1:6">
      <c r="A1722" s="38" t="s">
        <v>114</v>
      </c>
      <c r="B1722">
        <v>79.48</v>
      </c>
      <c r="D1722" s="39" t="s">
        <v>90</v>
      </c>
      <c r="E1722" s="41">
        <v>96.93</v>
      </c>
      <c r="F1722">
        <v>2019.3330000000001</v>
      </c>
    </row>
    <row r="1723" spans="1:6">
      <c r="A1723" s="38" t="s">
        <v>115</v>
      </c>
      <c r="B1723">
        <v>80.099999999999994</v>
      </c>
      <c r="D1723" s="39" t="s">
        <v>90</v>
      </c>
      <c r="E1723" s="41">
        <v>98.06</v>
      </c>
      <c r="F1723">
        <v>2019.4169999999999</v>
      </c>
    </row>
    <row r="1724" spans="1:6">
      <c r="A1724" s="38" t="s">
        <v>116</v>
      </c>
      <c r="B1724">
        <v>80.58</v>
      </c>
      <c r="D1724" s="39" t="s">
        <v>90</v>
      </c>
      <c r="E1724" s="41">
        <v>99.66</v>
      </c>
      <c r="F1724">
        <v>2019.5</v>
      </c>
    </row>
    <row r="1725" spans="1:6">
      <c r="A1725" s="38" t="s">
        <v>117</v>
      </c>
      <c r="B1725">
        <v>81.12</v>
      </c>
      <c r="D1725" s="39" t="s">
        <v>90</v>
      </c>
      <c r="E1725" s="41" t="s">
        <v>166</v>
      </c>
      <c r="F1725">
        <v>2019.5830000000001</v>
      </c>
    </row>
    <row r="1726" spans="1:6">
      <c r="A1726" s="38" t="s">
        <v>118</v>
      </c>
      <c r="B1726">
        <v>81.040000000000006</v>
      </c>
      <c r="D1726" s="39" t="s">
        <v>90</v>
      </c>
      <c r="E1726" s="41">
        <v>99.26</v>
      </c>
      <c r="F1726">
        <v>2019.6669999999999</v>
      </c>
    </row>
    <row r="1727" spans="1:6">
      <c r="A1727" s="38" t="s">
        <v>119</v>
      </c>
      <c r="B1727">
        <v>80.72</v>
      </c>
      <c r="D1727" s="39" t="s">
        <v>90</v>
      </c>
      <c r="E1727" s="41">
        <v>98.48</v>
      </c>
      <c r="F1727">
        <v>2019.75</v>
      </c>
    </row>
    <row r="1728" spans="1:6">
      <c r="A1728" s="38" t="s">
        <v>120</v>
      </c>
      <c r="B1728">
        <v>80.91</v>
      </c>
      <c r="D1728" s="39" t="s">
        <v>90</v>
      </c>
      <c r="E1728" s="41">
        <v>98.31</v>
      </c>
      <c r="F1728">
        <v>2019.8330000000001</v>
      </c>
    </row>
    <row r="1729" spans="1:6">
      <c r="A1729" s="38" t="s">
        <v>121</v>
      </c>
      <c r="B1729">
        <v>80.7</v>
      </c>
      <c r="D1729" s="39" t="s">
        <v>90</v>
      </c>
      <c r="E1729" s="41" t="s">
        <v>166</v>
      </c>
      <c r="F1729">
        <v>2019.9169999999999</v>
      </c>
    </row>
    <row r="1730" spans="1:6">
      <c r="A1730" s="24" t="s">
        <v>90</v>
      </c>
      <c r="D1730" s="39" t="s">
        <v>90</v>
      </c>
      <c r="E1730" s="41" t="s">
        <v>166</v>
      </c>
      <c r="F1730">
        <v>2020</v>
      </c>
    </row>
    <row r="1731" spans="1:6">
      <c r="A1731" s="37" t="s">
        <v>95</v>
      </c>
    </row>
    <row r="1732" spans="1:6">
      <c r="A1732" s="38" t="s">
        <v>110</v>
      </c>
      <c r="B1732">
        <v>98.16</v>
      </c>
    </row>
    <row r="1733" spans="1:6">
      <c r="A1733" s="38" t="s">
        <v>111</v>
      </c>
      <c r="B1733">
        <v>98.16</v>
      </c>
    </row>
    <row r="1734" spans="1:6">
      <c r="A1734" s="38" t="s">
        <v>112</v>
      </c>
      <c r="B1734">
        <v>97.85</v>
      </c>
    </row>
    <row r="1735" spans="1:6">
      <c r="A1735" s="38" t="s">
        <v>113</v>
      </c>
      <c r="B1735">
        <v>97.8</v>
      </c>
    </row>
    <row r="1736" spans="1:6">
      <c r="A1736" s="38" t="s">
        <v>114</v>
      </c>
      <c r="B1736">
        <v>97.96</v>
      </c>
    </row>
    <row r="1737" spans="1:6">
      <c r="A1737" s="38" t="s">
        <v>115</v>
      </c>
      <c r="B1737">
        <v>98.8</v>
      </c>
    </row>
    <row r="1738" spans="1:6">
      <c r="A1738" s="38" t="s">
        <v>116</v>
      </c>
      <c r="B1738">
        <v>99.26</v>
      </c>
    </row>
    <row r="1739" spans="1:6">
      <c r="A1739" s="38" t="s">
        <v>117</v>
      </c>
      <c r="B1739">
        <v>99.48</v>
      </c>
    </row>
    <row r="1740" spans="1:6">
      <c r="A1740" s="38" t="s">
        <v>118</v>
      </c>
      <c r="B1740">
        <v>99.01</v>
      </c>
    </row>
    <row r="1741" spans="1:6">
      <c r="A1741" s="38" t="s">
        <v>119</v>
      </c>
      <c r="B1741">
        <v>98.55</v>
      </c>
    </row>
    <row r="1742" spans="1:6">
      <c r="A1742" s="38" t="s">
        <v>120</v>
      </c>
      <c r="B1742">
        <v>98.36</v>
      </c>
    </row>
    <row r="1743" spans="1:6">
      <c r="A1743" s="38" t="s">
        <v>121</v>
      </c>
      <c r="B1743">
        <v>97.93</v>
      </c>
    </row>
    <row r="1744" spans="1:6">
      <c r="A1744" s="37" t="s">
        <v>96</v>
      </c>
    </row>
    <row r="1745" spans="1:2">
      <c r="A1745" s="38" t="s">
        <v>110</v>
      </c>
      <c r="B1745">
        <v>97.73</v>
      </c>
    </row>
    <row r="1746" spans="1:2">
      <c r="A1746" s="38" t="s">
        <v>111</v>
      </c>
      <c r="B1746">
        <v>97.8</v>
      </c>
    </row>
    <row r="1747" spans="1:2">
      <c r="A1747" s="38" t="s">
        <v>112</v>
      </c>
      <c r="B1747">
        <v>97.66</v>
      </c>
    </row>
    <row r="1748" spans="1:2">
      <c r="A1748" s="38" t="s">
        <v>113</v>
      </c>
      <c r="B1748">
        <v>97.41</v>
      </c>
    </row>
    <row r="1749" spans="1:2">
      <c r="A1749" s="38" t="s">
        <v>114</v>
      </c>
      <c r="B1749">
        <v>97.61</v>
      </c>
    </row>
    <row r="1750" spans="1:2">
      <c r="A1750" s="38" t="s">
        <v>115</v>
      </c>
      <c r="B1750">
        <v>98.25</v>
      </c>
    </row>
    <row r="1751" spans="1:2">
      <c r="A1751" s="38" t="s">
        <v>116</v>
      </c>
      <c r="B1751">
        <v>98.96</v>
      </c>
    </row>
    <row r="1752" spans="1:2">
      <c r="A1752" s="38" t="s">
        <v>117</v>
      </c>
      <c r="B1752">
        <v>99.06</v>
      </c>
    </row>
    <row r="1753" spans="1:2">
      <c r="A1753" s="38" t="s">
        <v>118</v>
      </c>
      <c r="B1753">
        <v>99.02</v>
      </c>
    </row>
    <row r="1754" spans="1:2">
      <c r="A1754" s="38" t="s">
        <v>119</v>
      </c>
      <c r="B1754">
        <v>98.66</v>
      </c>
    </row>
    <row r="1755" spans="1:2">
      <c r="A1755" s="38" t="s">
        <v>120</v>
      </c>
      <c r="B1755">
        <v>98.52</v>
      </c>
    </row>
    <row r="1756" spans="1:2">
      <c r="A1756" s="38" t="s">
        <v>121</v>
      </c>
      <c r="B1756">
        <v>98.21</v>
      </c>
    </row>
    <row r="1757" spans="1:2">
      <c r="A1757" s="37" t="s">
        <v>97</v>
      </c>
    </row>
    <row r="1758" spans="1:2">
      <c r="A1758" s="38" t="s">
        <v>110</v>
      </c>
      <c r="B1758">
        <v>98.11</v>
      </c>
    </row>
    <row r="1759" spans="1:2">
      <c r="A1759" s="38" t="s">
        <v>111</v>
      </c>
      <c r="B1759">
        <v>97.96</v>
      </c>
    </row>
    <row r="1760" spans="1:2">
      <c r="A1760" s="38" t="s">
        <v>112</v>
      </c>
      <c r="B1760">
        <v>97.66</v>
      </c>
    </row>
    <row r="1761" spans="1:2">
      <c r="A1761" s="38" t="s">
        <v>113</v>
      </c>
      <c r="B1761">
        <v>97.66</v>
      </c>
    </row>
    <row r="1762" spans="1:2">
      <c r="A1762" s="38" t="s">
        <v>114</v>
      </c>
      <c r="B1762">
        <v>97.81</v>
      </c>
    </row>
    <row r="1763" spans="1:2">
      <c r="A1763" s="38" t="s">
        <v>115</v>
      </c>
      <c r="B1763">
        <v>99.56</v>
      </c>
    </row>
    <row r="1764" spans="1:2">
      <c r="A1764" s="38" t="s">
        <v>116</v>
      </c>
      <c r="B1764">
        <v>99.07</v>
      </c>
    </row>
    <row r="1765" spans="1:2">
      <c r="A1765" s="38" t="s">
        <v>117</v>
      </c>
      <c r="B1765">
        <v>99.16</v>
      </c>
    </row>
    <row r="1766" spans="1:2">
      <c r="A1766" s="38" t="s">
        <v>118</v>
      </c>
      <c r="B1766">
        <v>99</v>
      </c>
    </row>
    <row r="1767" spans="1:2">
      <c r="A1767" s="38" t="s">
        <v>119</v>
      </c>
      <c r="B1767">
        <v>98.51</v>
      </c>
    </row>
    <row r="1768" spans="1:2">
      <c r="A1768" s="38" t="s">
        <v>120</v>
      </c>
      <c r="B1768">
        <v>98.16</v>
      </c>
    </row>
    <row r="1769" spans="1:2">
      <c r="A1769" s="38" t="s">
        <v>121</v>
      </c>
      <c r="B1769">
        <v>97.91</v>
      </c>
    </row>
    <row r="1770" spans="1:2">
      <c r="A1770" s="37" t="s">
        <v>98</v>
      </c>
    </row>
    <row r="1771" spans="1:2">
      <c r="A1771" s="38" t="s">
        <v>110</v>
      </c>
      <c r="B1771">
        <v>97.86</v>
      </c>
    </row>
    <row r="1772" spans="1:2">
      <c r="A1772" s="38" t="s">
        <v>111</v>
      </c>
      <c r="B1772">
        <v>97.76</v>
      </c>
    </row>
    <row r="1773" spans="1:2">
      <c r="A1773" s="38" t="s">
        <v>112</v>
      </c>
      <c r="B1773">
        <v>97.56</v>
      </c>
    </row>
    <row r="1774" spans="1:2">
      <c r="A1774" s="38" t="s">
        <v>113</v>
      </c>
      <c r="B1774">
        <v>97.26</v>
      </c>
    </row>
    <row r="1775" spans="1:2">
      <c r="A1775" s="38" t="s">
        <v>114</v>
      </c>
      <c r="B1775">
        <v>97.16</v>
      </c>
    </row>
    <row r="1776" spans="1:2">
      <c r="A1776" s="38" t="s">
        <v>115</v>
      </c>
      <c r="B1776">
        <v>97.56</v>
      </c>
    </row>
    <row r="1777" spans="1:2">
      <c r="A1777" s="38" t="s">
        <v>116</v>
      </c>
      <c r="B1777">
        <v>98.41</v>
      </c>
    </row>
    <row r="1778" spans="1:2">
      <c r="A1778" s="38" t="s">
        <v>117</v>
      </c>
      <c r="B1778">
        <v>98.99</v>
      </c>
    </row>
    <row r="1779" spans="1:2">
      <c r="A1779" s="38" t="s">
        <v>118</v>
      </c>
      <c r="B1779">
        <v>98.89</v>
      </c>
    </row>
    <row r="1780" spans="1:2">
      <c r="A1780" s="38" t="s">
        <v>119</v>
      </c>
      <c r="B1780">
        <v>98.43</v>
      </c>
    </row>
    <row r="1781" spans="1:2">
      <c r="A1781" s="38" t="s">
        <v>120</v>
      </c>
      <c r="B1781">
        <v>98.08</v>
      </c>
    </row>
    <row r="1782" spans="1:2">
      <c r="A1782" s="38" t="s">
        <v>121</v>
      </c>
      <c r="B1782">
        <v>97.81</v>
      </c>
    </row>
    <row r="1783" spans="1:2">
      <c r="A1783" s="37" t="s">
        <v>99</v>
      </c>
    </row>
    <row r="1784" spans="1:2">
      <c r="A1784" s="38" t="s">
        <v>110</v>
      </c>
      <c r="B1784">
        <v>97.61</v>
      </c>
    </row>
    <row r="1785" spans="1:2">
      <c r="A1785" s="38" t="s">
        <v>111</v>
      </c>
      <c r="B1785">
        <v>97.36</v>
      </c>
    </row>
    <row r="1786" spans="1:2">
      <c r="A1786" s="38" t="s">
        <v>112</v>
      </c>
      <c r="B1786">
        <v>97.17</v>
      </c>
    </row>
    <row r="1787" spans="1:2">
      <c r="A1787" s="38" t="s">
        <v>113</v>
      </c>
      <c r="B1787">
        <v>97.16</v>
      </c>
    </row>
    <row r="1788" spans="1:2">
      <c r="A1788" s="38" t="s">
        <v>114</v>
      </c>
      <c r="B1788">
        <v>97.06</v>
      </c>
    </row>
    <row r="1789" spans="1:2">
      <c r="A1789" s="38" t="s">
        <v>115</v>
      </c>
      <c r="B1789">
        <v>98.02</v>
      </c>
    </row>
    <row r="1790" spans="1:2">
      <c r="A1790" s="38" t="s">
        <v>116</v>
      </c>
      <c r="B1790">
        <v>97.81</v>
      </c>
    </row>
    <row r="1791" spans="1:2">
      <c r="A1791" s="38" t="s">
        <v>117</v>
      </c>
      <c r="B1791">
        <v>98.87</v>
      </c>
    </row>
    <row r="1792" spans="1:2">
      <c r="A1792" s="38" t="s">
        <v>118</v>
      </c>
      <c r="B1792">
        <v>98.66</v>
      </c>
    </row>
    <row r="1793" spans="1:2">
      <c r="A1793" s="38" t="s">
        <v>119</v>
      </c>
      <c r="B1793">
        <v>98.44</v>
      </c>
    </row>
    <row r="1794" spans="1:2">
      <c r="A1794" s="38" t="s">
        <v>120</v>
      </c>
      <c r="B1794">
        <v>97.66</v>
      </c>
    </row>
    <row r="1795" spans="1:2">
      <c r="A1795" s="38" t="s">
        <v>121</v>
      </c>
      <c r="B1795">
        <v>97.88</v>
      </c>
    </row>
    <row r="1796" spans="1:2">
      <c r="A1796" s="37" t="s">
        <v>100</v>
      </c>
    </row>
    <row r="1797" spans="1:2">
      <c r="A1797" s="38" t="s">
        <v>110</v>
      </c>
      <c r="B1797">
        <v>97.65</v>
      </c>
    </row>
    <row r="1798" spans="1:2">
      <c r="A1798" s="38" t="s">
        <v>111</v>
      </c>
      <c r="B1798">
        <v>97.68</v>
      </c>
    </row>
    <row r="1799" spans="1:2">
      <c r="A1799" s="38" t="s">
        <v>112</v>
      </c>
      <c r="B1799">
        <v>97.83</v>
      </c>
    </row>
    <row r="1800" spans="1:2">
      <c r="A1800" s="38" t="s">
        <v>113</v>
      </c>
      <c r="B1800">
        <v>97.66</v>
      </c>
    </row>
    <row r="1801" spans="1:2">
      <c r="A1801" s="38" t="s">
        <v>114</v>
      </c>
      <c r="B1801">
        <v>97.51</v>
      </c>
    </row>
    <row r="1802" spans="1:2">
      <c r="A1802" s="38" t="s">
        <v>115</v>
      </c>
      <c r="B1802">
        <v>98.4</v>
      </c>
    </row>
    <row r="1803" spans="1:2">
      <c r="A1803" s="38" t="s">
        <v>116</v>
      </c>
      <c r="B1803">
        <v>98.9</v>
      </c>
    </row>
    <row r="1804" spans="1:2">
      <c r="A1804" s="38" t="s">
        <v>117</v>
      </c>
      <c r="B1804">
        <v>99.09</v>
      </c>
    </row>
    <row r="1805" spans="1:2">
      <c r="A1805" s="38" t="s">
        <v>118</v>
      </c>
      <c r="B1805">
        <v>99.02</v>
      </c>
    </row>
    <row r="1806" spans="1:2">
      <c r="A1806" s="38" t="s">
        <v>119</v>
      </c>
      <c r="B1806">
        <v>98.78</v>
      </c>
    </row>
    <row r="1807" spans="1:2">
      <c r="A1807" s="38" t="s">
        <v>120</v>
      </c>
      <c r="B1807">
        <v>98.25</v>
      </c>
    </row>
    <row r="1808" spans="1:2">
      <c r="A1808" s="38" t="s">
        <v>121</v>
      </c>
      <c r="B1808">
        <v>98.16</v>
      </c>
    </row>
    <row r="1809" spans="1:2">
      <c r="A1809" s="37" t="s">
        <v>101</v>
      </c>
    </row>
    <row r="1810" spans="1:2">
      <c r="A1810" s="38" t="s">
        <v>110</v>
      </c>
      <c r="B1810">
        <v>97.72</v>
      </c>
    </row>
    <row r="1811" spans="1:2">
      <c r="A1811" s="38" t="s">
        <v>111</v>
      </c>
      <c r="B1811">
        <v>97.64</v>
      </c>
    </row>
    <row r="1812" spans="1:2">
      <c r="A1812" s="38" t="s">
        <v>112</v>
      </c>
      <c r="B1812">
        <v>97.42</v>
      </c>
    </row>
    <row r="1813" spans="1:2">
      <c r="A1813" s="38" t="s">
        <v>113</v>
      </c>
      <c r="B1813">
        <v>97.22</v>
      </c>
    </row>
    <row r="1814" spans="1:2">
      <c r="A1814" s="38" t="s">
        <v>114</v>
      </c>
      <c r="B1814">
        <v>97.16</v>
      </c>
    </row>
    <row r="1815" spans="1:2">
      <c r="A1815" s="38" t="s">
        <v>115</v>
      </c>
      <c r="B1815">
        <v>98.24</v>
      </c>
    </row>
    <row r="1816" spans="1:2">
      <c r="A1816" s="38" t="s">
        <v>116</v>
      </c>
      <c r="B1816">
        <v>98.56</v>
      </c>
    </row>
    <row r="1817" spans="1:2">
      <c r="A1817" s="38" t="s">
        <v>117</v>
      </c>
      <c r="B1817">
        <v>98.26</v>
      </c>
    </row>
    <row r="1818" spans="1:2">
      <c r="A1818" s="38" t="s">
        <v>118</v>
      </c>
      <c r="B1818">
        <v>98.49</v>
      </c>
    </row>
    <row r="1819" spans="1:2">
      <c r="A1819" s="38" t="s">
        <v>119</v>
      </c>
      <c r="B1819">
        <v>98.3</v>
      </c>
    </row>
    <row r="1820" spans="1:2">
      <c r="A1820" s="38" t="s">
        <v>120</v>
      </c>
      <c r="B1820">
        <v>97.94</v>
      </c>
    </row>
    <row r="1821" spans="1:2">
      <c r="A1821" s="38" t="s">
        <v>121</v>
      </c>
      <c r="B1821">
        <v>97.63</v>
      </c>
    </row>
    <row r="1822" spans="1:2">
      <c r="A1822" s="37" t="s">
        <v>102</v>
      </c>
    </row>
    <row r="1823" spans="1:2">
      <c r="A1823" s="38" t="s">
        <v>110</v>
      </c>
      <c r="B1823">
        <v>97.25</v>
      </c>
    </row>
    <row r="1824" spans="1:2">
      <c r="A1824" s="38" t="s">
        <v>111</v>
      </c>
      <c r="B1824">
        <v>97.16</v>
      </c>
    </row>
    <row r="1825" spans="1:2">
      <c r="A1825" s="38" t="s">
        <v>112</v>
      </c>
      <c r="B1825">
        <v>97.86</v>
      </c>
    </row>
    <row r="1826" spans="1:2">
      <c r="A1826" s="38" t="s">
        <v>113</v>
      </c>
      <c r="B1826">
        <v>97.76</v>
      </c>
    </row>
    <row r="1827" spans="1:2">
      <c r="A1827" s="38" t="s">
        <v>114</v>
      </c>
      <c r="B1827">
        <v>97.2</v>
      </c>
    </row>
    <row r="1828" spans="1:2">
      <c r="A1828" s="38" t="s">
        <v>115</v>
      </c>
      <c r="B1828">
        <v>97.96</v>
      </c>
    </row>
    <row r="1829" spans="1:2">
      <c r="A1829" s="38" t="s">
        <v>116</v>
      </c>
      <c r="B1829">
        <v>98.11</v>
      </c>
    </row>
    <row r="1830" spans="1:2">
      <c r="A1830" s="38" t="s">
        <v>117</v>
      </c>
      <c r="B1830">
        <v>98.16</v>
      </c>
    </row>
    <row r="1831" spans="1:2">
      <c r="A1831" s="38" t="s">
        <v>118</v>
      </c>
      <c r="B1831">
        <v>98.14</v>
      </c>
    </row>
    <row r="1832" spans="1:2">
      <c r="A1832" s="38" t="s">
        <v>119</v>
      </c>
      <c r="B1832">
        <v>98.66</v>
      </c>
    </row>
    <row r="1833" spans="1:2">
      <c r="A1833" s="38" t="s">
        <v>120</v>
      </c>
      <c r="B1833">
        <v>98.04</v>
      </c>
    </row>
    <row r="1834" spans="1:2">
      <c r="A1834" s="38" t="s">
        <v>121</v>
      </c>
      <c r="B1834">
        <v>97.96</v>
      </c>
    </row>
    <row r="1835" spans="1:2">
      <c r="A1835" s="37" t="s">
        <v>103</v>
      </c>
    </row>
    <row r="1836" spans="1:2">
      <c r="A1836" s="38" t="s">
        <v>110</v>
      </c>
      <c r="B1836" t="s">
        <v>166</v>
      </c>
    </row>
    <row r="1837" spans="1:2">
      <c r="A1837" s="38" t="s">
        <v>111</v>
      </c>
      <c r="B1837" t="s">
        <v>166</v>
      </c>
    </row>
    <row r="1838" spans="1:2">
      <c r="A1838" s="38" t="s">
        <v>112</v>
      </c>
      <c r="B1838" t="s">
        <v>166</v>
      </c>
    </row>
    <row r="1839" spans="1:2">
      <c r="A1839" s="38" t="s">
        <v>113</v>
      </c>
      <c r="B1839" t="s">
        <v>166</v>
      </c>
    </row>
    <row r="1840" spans="1:2">
      <c r="A1840" s="38" t="s">
        <v>114</v>
      </c>
      <c r="B1840">
        <v>97.04</v>
      </c>
    </row>
    <row r="1841" spans="1:2">
      <c r="A1841" s="38" t="s">
        <v>115</v>
      </c>
      <c r="B1841">
        <v>97.06</v>
      </c>
    </row>
    <row r="1842" spans="1:2">
      <c r="A1842" s="38" t="s">
        <v>116</v>
      </c>
      <c r="B1842">
        <v>98.71</v>
      </c>
    </row>
    <row r="1843" spans="1:2">
      <c r="A1843" s="38" t="s">
        <v>117</v>
      </c>
      <c r="B1843">
        <v>99.21</v>
      </c>
    </row>
    <row r="1844" spans="1:2">
      <c r="A1844" s="38" t="s">
        <v>118</v>
      </c>
      <c r="B1844">
        <v>99.16</v>
      </c>
    </row>
    <row r="1845" spans="1:2">
      <c r="A1845" s="38" t="s">
        <v>119</v>
      </c>
      <c r="B1845">
        <v>98.76</v>
      </c>
    </row>
    <row r="1846" spans="1:2">
      <c r="A1846" s="38" t="s">
        <v>120</v>
      </c>
      <c r="B1846">
        <v>98.15</v>
      </c>
    </row>
    <row r="1847" spans="1:2">
      <c r="A1847" s="38" t="s">
        <v>121</v>
      </c>
      <c r="B1847">
        <v>98.16</v>
      </c>
    </row>
    <row r="1848" spans="1:2">
      <c r="A1848" s="37" t="s">
        <v>104</v>
      </c>
    </row>
    <row r="1849" spans="1:2">
      <c r="A1849" s="38" t="s">
        <v>110</v>
      </c>
      <c r="B1849" t="s">
        <v>166</v>
      </c>
    </row>
    <row r="1850" spans="1:2">
      <c r="A1850" s="38" t="s">
        <v>111</v>
      </c>
      <c r="B1850">
        <v>97.81</v>
      </c>
    </row>
    <row r="1851" spans="1:2">
      <c r="A1851" s="38" t="s">
        <v>112</v>
      </c>
      <c r="B1851">
        <v>97.56</v>
      </c>
    </row>
    <row r="1852" spans="1:2">
      <c r="A1852" s="38" t="s">
        <v>113</v>
      </c>
      <c r="B1852">
        <v>97.46</v>
      </c>
    </row>
    <row r="1853" spans="1:2">
      <c r="A1853" s="38" t="s">
        <v>114</v>
      </c>
      <c r="B1853">
        <v>97.99</v>
      </c>
    </row>
    <row r="1854" spans="1:2">
      <c r="A1854" s="38" t="s">
        <v>115</v>
      </c>
      <c r="B1854">
        <v>97.96</v>
      </c>
    </row>
    <row r="1855" spans="1:2">
      <c r="A1855" s="38" t="s">
        <v>116</v>
      </c>
      <c r="B1855">
        <v>98.6</v>
      </c>
    </row>
    <row r="1856" spans="1:2">
      <c r="A1856" s="38" t="s">
        <v>117</v>
      </c>
      <c r="B1856">
        <v>99.16</v>
      </c>
    </row>
    <row r="1857" spans="1:2">
      <c r="A1857" s="38" t="s">
        <v>118</v>
      </c>
      <c r="B1857">
        <v>98.96</v>
      </c>
    </row>
    <row r="1858" spans="1:2">
      <c r="A1858" s="38" t="s">
        <v>119</v>
      </c>
      <c r="B1858">
        <v>98.24</v>
      </c>
    </row>
    <row r="1859" spans="1:2">
      <c r="A1859" s="38" t="s">
        <v>120</v>
      </c>
      <c r="B1859">
        <v>98.06</v>
      </c>
    </row>
    <row r="1860" spans="1:2">
      <c r="A1860" s="38" t="s">
        <v>121</v>
      </c>
      <c r="B1860">
        <v>97.86</v>
      </c>
    </row>
    <row r="1861" spans="1:2">
      <c r="A1861" s="37" t="s">
        <v>105</v>
      </c>
    </row>
    <row r="1862" spans="1:2">
      <c r="A1862" s="38" t="s">
        <v>110</v>
      </c>
      <c r="B1862">
        <v>98.76</v>
      </c>
    </row>
    <row r="1863" spans="1:2">
      <c r="A1863" s="38" t="s">
        <v>111</v>
      </c>
      <c r="B1863">
        <v>97.41</v>
      </c>
    </row>
    <row r="1864" spans="1:2">
      <c r="A1864" s="38" t="s">
        <v>112</v>
      </c>
      <c r="B1864">
        <v>97.16</v>
      </c>
    </row>
    <row r="1865" spans="1:2">
      <c r="A1865" s="38" t="s">
        <v>113</v>
      </c>
      <c r="B1865" t="s">
        <v>166</v>
      </c>
    </row>
    <row r="1866" spans="1:2">
      <c r="A1866" s="38" t="s">
        <v>114</v>
      </c>
      <c r="B1866">
        <v>96.93</v>
      </c>
    </row>
    <row r="1867" spans="1:2">
      <c r="A1867" s="38" t="s">
        <v>115</v>
      </c>
      <c r="B1867">
        <v>98.06</v>
      </c>
    </row>
    <row r="1868" spans="1:2">
      <c r="A1868" s="38" t="s">
        <v>116</v>
      </c>
      <c r="B1868">
        <v>99.66</v>
      </c>
    </row>
    <row r="1869" spans="1:2">
      <c r="A1869" s="38" t="s">
        <v>117</v>
      </c>
      <c r="B1869" t="s">
        <v>166</v>
      </c>
    </row>
    <row r="1870" spans="1:2">
      <c r="A1870" s="38" t="s">
        <v>118</v>
      </c>
      <c r="B1870">
        <v>99.26</v>
      </c>
    </row>
    <row r="1871" spans="1:2">
      <c r="A1871" s="38" t="s">
        <v>119</v>
      </c>
      <c r="B1871">
        <v>98.48</v>
      </c>
    </row>
    <row r="1872" spans="1:2">
      <c r="A1872" s="38" t="s">
        <v>120</v>
      </c>
      <c r="B1872">
        <v>98.31</v>
      </c>
    </row>
    <row r="1873" spans="1:2">
      <c r="A1873" s="38" t="s">
        <v>121</v>
      </c>
      <c r="B1873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f 6 5 7 2 3 2 - 7 b a 6 - 4 1 1 1 - 9 3 4 a - a 2 c e f b 8 e 5 9 4 5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c e f b e 9 2 - 7 e 8 7 - 4 9 5 b - a 7 8 1 - 4 4 2 0 0 b d a 2 a c d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4 6 e 3 4 5 1 - d 9 1 2 - 4 2 d 0 - a 8 6 1 - e 3 7 5 7 f e f d a d 5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1 6 b b 7 1 f - a f a 8 - 4 0 e 4 - b f 5 3 - 6 4 0 c e 0 b 2 8 e 3 c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 1 Q - S O G < / M e a s u r e N a m e > < D i s p l a y N a m e > 1 Q - S O G 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 2 0 2 1 - 0 6 - 1 8 T 1 6 : 0 0 : 4 5 . 8 9 6 5 6 2 + 0 2 : 0 0 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D3D7DC-3EB7-483F-AD0D-500BD2410BA8}"/>
</file>

<file path=customXml/itemProps2.xml><?xml version="1.0" encoding="utf-8"?>
<ds:datastoreItem xmlns:ds="http://schemas.openxmlformats.org/officeDocument/2006/customXml" ds:itemID="{520BFA2E-67A7-4D5A-A80B-DA14AE82B1C4}"/>
</file>

<file path=customXml/itemProps3.xml><?xml version="1.0" encoding="utf-8"?>
<ds:datastoreItem xmlns:ds="http://schemas.openxmlformats.org/officeDocument/2006/customXml" ds:itemID="{246DD16C-C4E2-48EF-921A-AE9AD64C4F67}"/>
</file>

<file path=customXml/itemProps4.xml><?xml version="1.0" encoding="utf-8"?>
<ds:datastoreItem xmlns:ds="http://schemas.openxmlformats.org/officeDocument/2006/customXml" ds:itemID="{A6D9D058-0999-4B75-A8D7-3EA7B913024E}"/>
</file>

<file path=customXml/itemProps5.xml><?xml version="1.0" encoding="utf-8"?>
<ds:datastoreItem xmlns:ds="http://schemas.openxmlformats.org/officeDocument/2006/customXml" ds:itemID="{AB643C1A-D955-4A6C-B12C-10B8834F61F1}"/>
</file>

<file path=customXml/itemProps6.xml><?xml version="1.0" encoding="utf-8"?>
<ds:datastoreItem xmlns:ds="http://schemas.openxmlformats.org/officeDocument/2006/customXml" ds:itemID="{2F5457E9-3A16-4386-B6F5-9C2EBF4755EA}"/>
</file>

<file path=customXml/itemProps7.xml><?xml version="1.0" encoding="utf-8"?>
<ds:datastoreItem xmlns:ds="http://schemas.openxmlformats.org/officeDocument/2006/customXml" ds:itemID="{2182E63A-4C9D-4B55-B9CA-476AE448E215}"/>
</file>

<file path=customXml/itemProps8.xml><?xml version="1.0" encoding="utf-8"?>
<ds:datastoreItem xmlns:ds="http://schemas.openxmlformats.org/officeDocument/2006/customXml" ds:itemID="{06E8F7AE-E7EE-464D-A83B-F33479374AFA}"/>
</file>

<file path=customXml/itemProps9.xml><?xml version="1.0" encoding="utf-8"?>
<ds:datastoreItem xmlns:ds="http://schemas.openxmlformats.org/officeDocument/2006/customXml" ds:itemID="{E6464741-FD0C-4C2E-8BC8-5A25E06016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2021-05-20T08:07:31Z</dcterms:created>
  <dcterms:modified xsi:type="dcterms:W3CDTF">2022-09-20T17:57:01Z</dcterms:modified>
  <cp:category/>
  <cp:contentStatus/>
</cp:coreProperties>
</file>