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500c20d29a797547/Desktop/TESI/Canale Villoresi/"/>
    </mc:Choice>
  </mc:AlternateContent>
  <xr:revisionPtr revIDLastSave="37" documentId="8_{B80B4CD3-1096-482C-A283-BDF2BE25FE37}" xr6:coauthVersionLast="47" xr6:coauthVersionMax="47" xr10:uidLastSave="{C46B483E-48A4-4B2A-9FD7-FCA695635F4E}"/>
  <bookViews>
    <workbookView xWindow="-108" yWindow="-108" windowWidth="23256" windowHeight="12456" xr2:uid="{E99E27E7-1732-456C-94AC-F788A5D5EB9E}"/>
  </bookViews>
  <sheets>
    <sheet name="quota_fondo" sheetId="1" r:id="rId1"/>
    <sheet name="sezion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 l="1"/>
  <c r="G4" i="1"/>
  <c r="B13" i="1"/>
  <c r="C13" i="1"/>
  <c r="E3" i="1"/>
  <c r="B8" i="1" l="1"/>
  <c r="B8" i="2"/>
  <c r="B9" i="2"/>
  <c r="B10" i="2" s="1"/>
  <c r="B11" i="2" s="1"/>
  <c r="B12" i="2" s="1"/>
  <c r="B13" i="2" s="1"/>
  <c r="B14" i="2" s="1"/>
  <c r="B10" i="1"/>
  <c r="B11" i="1"/>
  <c r="B12" i="1"/>
  <c r="C10" i="1"/>
  <c r="C11" i="1" s="1"/>
  <c r="C12" i="1" s="1"/>
  <c r="D3" i="1"/>
</calcChain>
</file>

<file path=xl/sharedStrings.xml><?xml version="1.0" encoding="utf-8"?>
<sst xmlns="http://schemas.openxmlformats.org/spreadsheetml/2006/main" count="36" uniqueCount="35">
  <si>
    <t>quota</t>
  </si>
  <si>
    <t>pendenza</t>
  </si>
  <si>
    <t>distanza</t>
  </si>
  <si>
    <t>parabiago</t>
  </si>
  <si>
    <t>nome punto</t>
  </si>
  <si>
    <t>distanza da parabiago</t>
  </si>
  <si>
    <t>rho</t>
  </si>
  <si>
    <t>distanza progressiva</t>
  </si>
  <si>
    <t>Fonte: Profilo longitudinale Lotto 4 Villoresi</t>
  </si>
  <si>
    <t>2bis corbetta</t>
  </si>
  <si>
    <t>derivatore corbetta</t>
  </si>
  <si>
    <t>1/b corbetta</t>
  </si>
  <si>
    <t>1/v corbetta</t>
  </si>
  <si>
    <t>Sezione</t>
  </si>
  <si>
    <t>A real number that is the distance relative to the left bank of the stream channel (when looking downstream) for the eight points (XCPT1 through XCPT8) used to describe the geometry of this segment of the stream channel. By definition, location XCPT1 represents the left edge of the channel cross section, and its value should be set equal to 0.0; values XCPT2 through XCPT8 should be equal to or greater than the previous distance.</t>
  </si>
  <si>
    <t>XCPT1</t>
  </si>
  <si>
    <t>XCPT2</t>
  </si>
  <si>
    <t>XCPT3</t>
  </si>
  <si>
    <t>XCPT4</t>
  </si>
  <si>
    <t>XCPT5</t>
  </si>
  <si>
    <t>XCPT6</t>
  </si>
  <si>
    <t>XCPT7</t>
  </si>
  <si>
    <t>XCPT8</t>
  </si>
  <si>
    <t>A real number that is the height relative to the top of the lowest elevation of the streambed (thalweg). One value (ZCPT1 through ZCPT8) is needed for each of the eight horizontal distances defined by XCPTi. The location of the thalweg (set equal to 0.0) can be any location from XCPT2 through XCPT7.</t>
  </si>
  <si>
    <t xml:space="preserve">ZCPTi </t>
  </si>
  <si>
    <t>XCPTi</t>
  </si>
  <si>
    <t>ZCPT1</t>
  </si>
  <si>
    <t>ZCPT2</t>
  </si>
  <si>
    <t>ZCPT3</t>
  </si>
  <si>
    <t>ZCPT4</t>
  </si>
  <si>
    <t>ZCPT5</t>
  </si>
  <si>
    <t>ZCPT6</t>
  </si>
  <si>
    <t>ZCPT7</t>
  </si>
  <si>
    <t>ZCPT8</t>
  </si>
  <si>
    <t>Parametri per ICALC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</si>
</sst>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E+00"/>
  </numFmts>
  <fonts count="3" x14ac:knownFonts="1">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0" fontId="1" fillId="0" borderId="0" xfId="0" applyFont="1"/>
    <xf numFmtId="0" fontId="1" fillId="0" borderId="1" xfId="0" applyFont="1" applyBorder="1"/>
    <xf numFmtId="0" fontId="0" fillId="0" borderId="0" xfId="0" applyAlignment="1">
      <alignment horizontal="center" vertical="center" wrapText="1"/>
    </xf>
    <xf numFmtId="0" fontId="0" fillId="0" borderId="0" xfId="0" applyAlignment="1">
      <alignment horizontal="right"/>
    </xf>
    <xf numFmtId="0" fontId="0" fillId="0" borderId="0" xfId="0" applyAlignment="1">
      <alignment vertical="center" wrapText="1"/>
    </xf>
    <xf numFmtId="164" fontId="0" fillId="0" borderId="0" xfId="0" applyNumberForma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it-IT">
                <a:solidFill>
                  <a:sysClr val="windowText" lastClr="000000"/>
                </a:solidFill>
              </a:rPr>
              <a:t>Sezione</a:t>
            </a:r>
            <a:r>
              <a:rPr lang="it-IT" baseline="0">
                <a:solidFill>
                  <a:sysClr val="windowText" lastClr="000000"/>
                </a:solidFill>
              </a:rPr>
              <a:t> CAPV</a:t>
            </a:r>
            <a:endParaRPr lang="it-IT">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t-IT"/>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sezione!$B$7:$B$14</c:f>
              <c:numCache>
                <c:formatCode>General</c:formatCode>
                <c:ptCount val="8"/>
                <c:pt idx="0">
                  <c:v>0</c:v>
                </c:pt>
                <c:pt idx="1">
                  <c:v>2.39</c:v>
                </c:pt>
                <c:pt idx="2">
                  <c:v>4.38</c:v>
                </c:pt>
                <c:pt idx="3">
                  <c:v>4.7299999999999995</c:v>
                </c:pt>
                <c:pt idx="4">
                  <c:v>9.2899999999999991</c:v>
                </c:pt>
                <c:pt idx="5">
                  <c:v>15.259999999999998</c:v>
                </c:pt>
                <c:pt idx="6">
                  <c:v>15.559999999999997</c:v>
                </c:pt>
                <c:pt idx="7">
                  <c:v>19.729999999999997</c:v>
                </c:pt>
              </c:numCache>
            </c:numRef>
          </c:xVal>
          <c:yVal>
            <c:numRef>
              <c:f>sezione!$D$7:$D$14</c:f>
              <c:numCache>
                <c:formatCode>General</c:formatCode>
                <c:ptCount val="8"/>
                <c:pt idx="0">
                  <c:v>3.29</c:v>
                </c:pt>
                <c:pt idx="1">
                  <c:v>1.8</c:v>
                </c:pt>
                <c:pt idx="2">
                  <c:v>0.2</c:v>
                </c:pt>
                <c:pt idx="3">
                  <c:v>0.1</c:v>
                </c:pt>
                <c:pt idx="4">
                  <c:v>0</c:v>
                </c:pt>
                <c:pt idx="5">
                  <c:v>0.1</c:v>
                </c:pt>
                <c:pt idx="6">
                  <c:v>0.2</c:v>
                </c:pt>
                <c:pt idx="7">
                  <c:v>3.29</c:v>
                </c:pt>
              </c:numCache>
            </c:numRef>
          </c:yVal>
          <c:smooth val="0"/>
          <c:extLst>
            <c:ext xmlns:c16="http://schemas.microsoft.com/office/drawing/2014/chart" uri="{C3380CC4-5D6E-409C-BE32-E72D297353CC}">
              <c16:uniqueId val="{00000000-9F23-4599-A6B8-415577B15F04}"/>
            </c:ext>
          </c:extLst>
        </c:ser>
        <c:dLbls>
          <c:showLegendKey val="0"/>
          <c:showVal val="0"/>
          <c:showCatName val="0"/>
          <c:showSerName val="0"/>
          <c:showPercent val="0"/>
          <c:showBubbleSize val="0"/>
        </c:dLbls>
        <c:axId val="1705217039"/>
        <c:axId val="1705216559"/>
      </c:scatterChart>
      <c:valAx>
        <c:axId val="1705217039"/>
        <c:scaling>
          <c:orientation val="minMax"/>
          <c:max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it-IT" baseline="0">
                    <a:solidFill>
                      <a:sysClr val="windowText" lastClr="000000"/>
                    </a:solidFill>
                  </a:rPr>
                  <a:t>Prog. [m]</a:t>
                </a:r>
                <a:endParaRPr lang="it-IT">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1705216559"/>
        <c:crosses val="autoZero"/>
        <c:crossBetween val="midCat"/>
      </c:valAx>
      <c:valAx>
        <c:axId val="1705216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it-IT">
                    <a:solidFill>
                      <a:sysClr val="windowText" lastClr="000000"/>
                    </a:solidFill>
                  </a:rPr>
                  <a:t>Quote</a:t>
                </a:r>
                <a:r>
                  <a:rPr lang="it-IT" baseline="0">
                    <a:solidFill>
                      <a:sysClr val="windowText" lastClr="000000"/>
                    </a:solidFill>
                  </a:rPr>
                  <a:t> relative al talweg [m]</a:t>
                </a:r>
                <a:endParaRPr lang="it-IT">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1705217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143165</xdr:colOff>
      <xdr:row>2</xdr:row>
      <xdr:rowOff>382038</xdr:rowOff>
    </xdr:from>
    <xdr:to>
      <xdr:col>8</xdr:col>
      <xdr:colOff>562957</xdr:colOff>
      <xdr:row>4</xdr:row>
      <xdr:rowOff>504824</xdr:rowOff>
    </xdr:to>
    <xdr:pic>
      <xdr:nvPicPr>
        <xdr:cNvPr id="2" name="Immagine 1">
          <a:extLst>
            <a:ext uri="{FF2B5EF4-FFF2-40B4-BE49-F238E27FC236}">
              <a16:creationId xmlns:a16="http://schemas.microsoft.com/office/drawing/2014/main" id="{9C730916-D4E9-14FD-FC95-213A4C17EE9A}"/>
            </a:ext>
          </a:extLst>
        </xdr:cNvPr>
        <xdr:cNvPicPr>
          <a:picLocks noChangeAspect="1"/>
        </xdr:cNvPicPr>
      </xdr:nvPicPr>
      <xdr:blipFill>
        <a:blip xmlns:r="http://schemas.openxmlformats.org/officeDocument/2006/relationships" r:embed="rId1"/>
        <a:stretch>
          <a:fillRect/>
        </a:stretch>
      </xdr:blipFill>
      <xdr:spPr>
        <a:xfrm>
          <a:off x="143165" y="763038"/>
          <a:ext cx="5277542" cy="1808711"/>
        </a:xfrm>
        <a:prstGeom prst="rect">
          <a:avLst/>
        </a:prstGeom>
      </xdr:spPr>
    </xdr:pic>
    <xdr:clientData/>
  </xdr:twoCellAnchor>
  <xdr:twoCellAnchor>
    <xdr:from>
      <xdr:col>4</xdr:col>
      <xdr:colOff>449580</xdr:colOff>
      <xdr:row>4</xdr:row>
      <xdr:rowOff>1070610</xdr:rowOff>
    </xdr:from>
    <xdr:to>
      <xdr:col>9</xdr:col>
      <xdr:colOff>2590800</xdr:colOff>
      <xdr:row>19</xdr:row>
      <xdr:rowOff>160020</xdr:rowOff>
    </xdr:to>
    <xdr:graphicFrame macro="">
      <xdr:nvGraphicFramePr>
        <xdr:cNvPr id="4" name="Grafico 3">
          <a:extLst>
            <a:ext uri="{FF2B5EF4-FFF2-40B4-BE49-F238E27FC236}">
              <a16:creationId xmlns:a16="http://schemas.microsoft.com/office/drawing/2014/main" id="{DFAFCD9D-5DF1-2737-1BAA-C82A371B9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6C408-2929-4B6D-A70F-53786B2517FD}">
  <dimension ref="A1:G13"/>
  <sheetViews>
    <sheetView tabSelected="1" workbookViewId="0">
      <selection activeCell="C11" sqref="C11"/>
    </sheetView>
  </sheetViews>
  <sheetFormatPr defaultRowHeight="14.4" x14ac:dyDescent="0.3"/>
  <cols>
    <col min="1" max="1" width="19.5546875" customWidth="1"/>
    <col min="2" max="2" width="11.5546875" bestFit="1" customWidth="1"/>
    <col min="3" max="3" width="20.109375" bestFit="1" customWidth="1"/>
    <col min="5" max="5" width="20" customWidth="1"/>
    <col min="7" max="7" width="11.5546875" bestFit="1" customWidth="1"/>
  </cols>
  <sheetData>
    <row r="1" spans="1:7" x14ac:dyDescent="0.3">
      <c r="A1" t="s">
        <v>8</v>
      </c>
    </row>
    <row r="2" spans="1:7" x14ac:dyDescent="0.3">
      <c r="A2" t="s">
        <v>7</v>
      </c>
      <c r="B2" t="s">
        <v>0</v>
      </c>
      <c r="D2" t="s">
        <v>2</v>
      </c>
      <c r="E2" t="s">
        <v>1</v>
      </c>
    </row>
    <row r="3" spans="1:7" x14ac:dyDescent="0.3">
      <c r="A3">
        <v>5742.28</v>
      </c>
      <c r="B3">
        <v>175.45</v>
      </c>
      <c r="D3">
        <f>A4-A3</f>
        <v>3596.8300000000008</v>
      </c>
      <c r="E3" s="6">
        <f>(B3-B4)/D3</f>
        <v>1.9461581448106573E-5</v>
      </c>
    </row>
    <row r="4" spans="1:7" x14ac:dyDescent="0.3">
      <c r="A4">
        <v>9339.11</v>
      </c>
      <c r="B4">
        <v>175.38</v>
      </c>
      <c r="G4" s="6">
        <f>0.00063-E3</f>
        <v>6.1053841855189344E-4</v>
      </c>
    </row>
    <row r="6" spans="1:7" x14ac:dyDescent="0.3">
      <c r="A6" s="2" t="s">
        <v>4</v>
      </c>
      <c r="B6" s="2" t="s">
        <v>0</v>
      </c>
      <c r="C6" s="2" t="s">
        <v>5</v>
      </c>
    </row>
    <row r="7" spans="1:7" x14ac:dyDescent="0.3">
      <c r="A7" t="s">
        <v>3</v>
      </c>
      <c r="B7">
        <v>175.45</v>
      </c>
      <c r="C7">
        <v>0</v>
      </c>
    </row>
    <row r="8" spans="1:7" x14ac:dyDescent="0.3">
      <c r="A8" t="s">
        <v>6</v>
      </c>
      <c r="B8">
        <f>B7-$E$3*C8</f>
        <v>175.33804264032494</v>
      </c>
      <c r="C8">
        <v>5752.7370000000001</v>
      </c>
    </row>
    <row r="9" spans="1:7" x14ac:dyDescent="0.3">
      <c r="A9" t="s">
        <v>9</v>
      </c>
      <c r="B9" s="6">
        <f>$B$7+$E$3*C9</f>
        <v>175.50584275042189</v>
      </c>
      <c r="C9">
        <v>2869.384</v>
      </c>
    </row>
    <row r="10" spans="1:7" x14ac:dyDescent="0.3">
      <c r="A10" t="s">
        <v>10</v>
      </c>
      <c r="B10">
        <f t="shared" ref="B10:B12" si="0">$B$7+$E$3*C10</f>
        <v>175.52790031221934</v>
      </c>
      <c r="C10">
        <f>C9+1133.39</f>
        <v>4002.7740000000003</v>
      </c>
    </row>
    <row r="11" spans="1:7" x14ac:dyDescent="0.3">
      <c r="A11" t="s">
        <v>11</v>
      </c>
      <c r="B11">
        <f t="shared" si="0"/>
        <v>175.5366595807975</v>
      </c>
      <c r="C11">
        <f>C10+450.08</f>
        <v>4452.8540000000003</v>
      </c>
    </row>
    <row r="12" spans="1:7" x14ac:dyDescent="0.3">
      <c r="A12" t="s">
        <v>12</v>
      </c>
      <c r="B12">
        <f t="shared" si="0"/>
        <v>175.55847716183416</v>
      </c>
      <c r="C12">
        <f>C11+1121.059</f>
        <v>5573.9130000000005</v>
      </c>
    </row>
    <row r="13" spans="1:7" x14ac:dyDescent="0.3">
      <c r="B13" s="6">
        <f>$B$7+$E$3*C13</f>
        <v>175.56384855831382</v>
      </c>
      <c r="C13">
        <f>5849.913</f>
        <v>5849.9129999999996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343DF-FF0F-4802-8D8D-1659FEF21E05}">
  <dimension ref="A1:L16"/>
  <sheetViews>
    <sheetView topLeftCell="A5" zoomScaleNormal="100" workbookViewId="0">
      <selection activeCell="D14" sqref="D14"/>
    </sheetView>
  </sheetViews>
  <sheetFormatPr defaultRowHeight="14.4" x14ac:dyDescent="0.3"/>
  <cols>
    <col min="1" max="1" width="8.44140625" bestFit="1" customWidth="1"/>
    <col min="2" max="3" width="8.77734375" customWidth="1"/>
    <col min="10" max="10" width="51.21875" customWidth="1"/>
  </cols>
  <sheetData>
    <row r="1" spans="1:12" x14ac:dyDescent="0.3">
      <c r="A1" s="1" t="s">
        <v>13</v>
      </c>
    </row>
    <row r="2" spans="1:12" x14ac:dyDescent="0.3">
      <c r="J2" t="s">
        <v>25</v>
      </c>
    </row>
    <row r="3" spans="1:12" ht="115.2" x14ac:dyDescent="0.3">
      <c r="J3" s="3" t="s">
        <v>14</v>
      </c>
      <c r="K3" s="5"/>
      <c r="L3" s="5"/>
    </row>
    <row r="4" spans="1:12" x14ac:dyDescent="0.3">
      <c r="J4" t="s">
        <v>24</v>
      </c>
    </row>
    <row r="5" spans="1:12" ht="92.55" customHeight="1" x14ac:dyDescent="0.3">
      <c r="J5" s="3" t="s">
        <v>23</v>
      </c>
      <c r="K5" s="3"/>
      <c r="L5" s="3"/>
    </row>
    <row r="6" spans="1:12" x14ac:dyDescent="0.3">
      <c r="A6" t="s">
        <v>34</v>
      </c>
    </row>
    <row r="7" spans="1:12" x14ac:dyDescent="0.3">
      <c r="A7" s="4" t="s">
        <v>15</v>
      </c>
      <c r="B7" s="4">
        <v>0</v>
      </c>
      <c r="C7" s="4" t="s">
        <v>26</v>
      </c>
      <c r="D7" s="4">
        <v>3.29</v>
      </c>
    </row>
    <row r="8" spans="1:12" x14ac:dyDescent="0.3">
      <c r="A8" s="4" t="s">
        <v>16</v>
      </c>
      <c r="B8" s="4">
        <f>2.21+0.18</f>
        <v>2.39</v>
      </c>
      <c r="C8" s="4" t="s">
        <v>27</v>
      </c>
      <c r="D8" s="4">
        <v>1.8</v>
      </c>
    </row>
    <row r="9" spans="1:12" x14ac:dyDescent="0.3">
      <c r="A9" s="4" t="s">
        <v>17</v>
      </c>
      <c r="B9" s="4">
        <f>2.21+0.18+1.99</f>
        <v>4.38</v>
      </c>
      <c r="C9" s="4" t="s">
        <v>28</v>
      </c>
      <c r="D9" s="4">
        <v>0.2</v>
      </c>
    </row>
    <row r="10" spans="1:12" x14ac:dyDescent="0.3">
      <c r="A10" s="4" t="s">
        <v>18</v>
      </c>
      <c r="B10" s="4">
        <f>B9+0.3+0.05</f>
        <v>4.7299999999999995</v>
      </c>
      <c r="C10" s="4" t="s">
        <v>29</v>
      </c>
      <c r="D10" s="4">
        <v>0.1</v>
      </c>
    </row>
    <row r="11" spans="1:12" x14ac:dyDescent="0.3">
      <c r="A11" s="4" t="s">
        <v>19</v>
      </c>
      <c r="B11" s="4">
        <f>B10+2.57+1.99</f>
        <v>9.2899999999999991</v>
      </c>
      <c r="C11" s="4" t="s">
        <v>30</v>
      </c>
      <c r="D11" s="4">
        <v>0</v>
      </c>
    </row>
    <row r="12" spans="1:12" ht="14.7" customHeight="1" x14ac:dyDescent="0.3">
      <c r="A12" s="4" t="s">
        <v>20</v>
      </c>
      <c r="B12" s="4">
        <f>B11+3.34+2.63</f>
        <v>15.259999999999998</v>
      </c>
      <c r="C12" s="4" t="s">
        <v>31</v>
      </c>
      <c r="D12" s="4">
        <v>0.1</v>
      </c>
    </row>
    <row r="13" spans="1:12" ht="14.85" customHeight="1" x14ac:dyDescent="0.3">
      <c r="A13" s="4" t="s">
        <v>21</v>
      </c>
      <c r="B13" s="4">
        <f>B12+0.1+0.2</f>
        <v>15.559999999999997</v>
      </c>
      <c r="C13" s="4" t="s">
        <v>32</v>
      </c>
      <c r="D13" s="4">
        <v>0.2</v>
      </c>
    </row>
    <row r="14" spans="1:12" x14ac:dyDescent="0.3">
      <c r="A14" s="4" t="s">
        <v>22</v>
      </c>
      <c r="B14" s="4">
        <f>B13+1.79+0.11+2.27</f>
        <v>19.729999999999997</v>
      </c>
      <c r="C14" s="4" t="s">
        <v>33</v>
      </c>
      <c r="D14" s="4">
        <v>3.29</v>
      </c>
    </row>
    <row r="15" spans="1:12" ht="14.85" customHeight="1" x14ac:dyDescent="0.3"/>
    <row r="16" spans="1:12" ht="14.85" customHeight="1" x14ac:dyDescent="0.3"/>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quota_fondo</vt:lpstr>
      <vt:lpstr>sezione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Colombo</dc:creator>
  <cp:lastModifiedBy>Camilla Ceola</cp:lastModifiedBy>
  <dcterms:created xsi:type="dcterms:W3CDTF">2024-10-23T13:28:18Z</dcterms:created>
  <dcterms:modified xsi:type="dcterms:W3CDTF">2025-01-23T10:48:56Z</dcterms:modified>
</cp:coreProperties>
</file>