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7655" windowHeight="11550" tabRatio="60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Triggers!$D$5:$D$5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Triggers!$D$3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Triggers!$D$5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Triggers!$D$4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I24" i="1" l="1"/>
  <c r="E24" i="1"/>
  <c r="D3" i="5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2" i="1"/>
  <c r="N11" i="1"/>
  <c r="N10" i="1"/>
  <c r="N9" i="1"/>
  <c r="N8" i="1"/>
  <c r="N7" i="1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N13" i="1"/>
  <c r="H4" i="10" l="1"/>
  <c r="L3" i="1"/>
  <c r="D40" i="1"/>
  <c r="C40" i="1" s="1"/>
  <c r="D1" i="1"/>
  <c r="C1" i="1" s="1"/>
  <c r="G4" i="8"/>
  <c r="H4" i="8"/>
  <c r="N3" i="1"/>
  <c r="H24" i="1" l="1"/>
  <c r="G24" i="1" s="1"/>
  <c r="D24" i="1"/>
  <c r="C24" i="1" s="1"/>
  <c r="D9" i="1"/>
  <c r="C9" i="1" s="1"/>
  <c r="C37" i="1"/>
  <c r="I10" i="1"/>
  <c r="I21" i="1"/>
  <c r="E21" i="1"/>
  <c r="I3" i="1"/>
  <c r="I4" i="1"/>
  <c r="E4" i="1"/>
  <c r="I19" i="1"/>
  <c r="E3" i="1"/>
  <c r="E11" i="1"/>
  <c r="I9" i="1"/>
  <c r="E19" i="1"/>
  <c r="I31" i="1"/>
  <c r="E10" i="1"/>
  <c r="I11" i="1"/>
  <c r="E31" i="1"/>
  <c r="D21" i="1" l="1"/>
  <c r="C21" i="1" s="1"/>
  <c r="D31" i="1"/>
  <c r="C31" i="1" s="1"/>
  <c r="H3" i="1"/>
  <c r="G3" i="1" s="1"/>
  <c r="H4" i="1"/>
  <c r="G4" i="1" s="1"/>
  <c r="H19" i="1"/>
  <c r="G19" i="1" s="1"/>
  <c r="H9" i="1"/>
  <c r="G9" i="1" s="1"/>
  <c r="H21" i="1"/>
  <c r="G21" i="1" s="1"/>
  <c r="H31" i="1"/>
  <c r="G31" i="1" s="1"/>
  <c r="D3" i="1"/>
  <c r="C3" i="1" s="1"/>
  <c r="D19" i="1"/>
  <c r="C19" i="1" s="1"/>
  <c r="D41" i="1"/>
  <c r="C41" i="1" s="1"/>
  <c r="D4" i="1"/>
  <c r="C4" i="1" s="1"/>
  <c r="D33" i="1"/>
  <c r="L4" i="1"/>
  <c r="N4" i="1" s="1"/>
  <c r="L5" i="1"/>
  <c r="N5" i="1" s="1"/>
  <c r="D42" i="1"/>
  <c r="H33" i="1"/>
  <c r="C33" i="1" l="1"/>
  <c r="C42" i="1"/>
  <c r="G33" i="1"/>
  <c r="D34" i="1"/>
  <c r="H34" i="1"/>
  <c r="L6" i="1"/>
  <c r="N6" i="1" s="1"/>
  <c r="C34" i="1" l="1"/>
  <c r="G34" i="1"/>
  <c r="D7" i="1" l="1"/>
  <c r="C7" i="1" s="1"/>
  <c r="H7" i="1" s="1"/>
  <c r="G7" i="1" s="1"/>
  <c r="E8" i="1"/>
  <c r="I8" i="1"/>
  <c r="H8" i="1" l="1"/>
  <c r="G8" i="1" s="1"/>
  <c r="D8" i="1"/>
  <c r="C8" i="1" s="1"/>
  <c r="D5" i="5" l="1"/>
  <c r="C10" i="1"/>
  <c r="G10" i="1"/>
  <c r="H10" i="1" l="1"/>
  <c r="D10" i="1"/>
  <c r="C11" i="1"/>
  <c r="D14" i="1"/>
  <c r="C14" i="1"/>
  <c r="B1" i="10" s="1"/>
  <c r="B4" i="10" a="1"/>
  <c r="B123" i="10"/>
  <c r="F1" i="10"/>
  <c r="I122" i="10"/>
  <c r="G1" i="10"/>
  <c r="G11" i="1"/>
  <c r="H14" i="1"/>
  <c r="G14" i="1" l="1"/>
  <c r="B1" i="8" s="1"/>
  <c r="B4" i="8" a="1"/>
  <c r="B13" i="8"/>
  <c r="F12" i="8"/>
  <c r="D12" i="8"/>
  <c r="B27" i="10"/>
  <c r="F26" i="10"/>
  <c r="D26" i="10"/>
  <c r="B51" i="10"/>
  <c r="D50" i="10" s="1"/>
  <c r="F50" i="10"/>
  <c r="I67" i="10"/>
  <c r="I121" i="10"/>
  <c r="I12" i="10"/>
  <c r="I10" i="10"/>
  <c r="I61" i="10"/>
  <c r="I100" i="10"/>
  <c r="I79" i="10"/>
  <c r="I81" i="10"/>
  <c r="I117" i="10"/>
  <c r="I43" i="10"/>
  <c r="I27" i="10"/>
  <c r="I45" i="10"/>
  <c r="I72" i="10"/>
  <c r="I47" i="10"/>
  <c r="I50" i="10"/>
  <c r="I65" i="10"/>
  <c r="I70" i="10"/>
  <c r="I44" i="10"/>
  <c r="I59" i="10"/>
  <c r="I62" i="10"/>
  <c r="I11" i="10"/>
  <c r="I37" i="10"/>
  <c r="I55" i="10"/>
  <c r="I4" i="10"/>
  <c r="H5" i="10" s="1"/>
  <c r="B6" i="10"/>
  <c r="B7" i="10"/>
  <c r="I5" i="10"/>
  <c r="B8" i="10"/>
  <c r="I6" i="10"/>
  <c r="I75" i="10"/>
  <c r="I53" i="10"/>
  <c r="I32" i="10"/>
  <c r="I114" i="10"/>
  <c r="I51" i="10"/>
  <c r="I20" i="10"/>
  <c r="I113" i="10"/>
  <c r="I18" i="10"/>
  <c r="I71" i="10"/>
  <c r="I74" i="10"/>
  <c r="I92" i="10"/>
  <c r="I98" i="10"/>
  <c r="I52" i="10"/>
  <c r="I36" i="10"/>
  <c r="I69" i="10"/>
  <c r="I26" i="10"/>
  <c r="I25" i="10"/>
  <c r="I105" i="10"/>
  <c r="I56" i="10"/>
  <c r="I19" i="10"/>
  <c r="I35" i="10"/>
  <c r="I68" i="10"/>
  <c r="I40" i="10"/>
  <c r="I119" i="10"/>
  <c r="I111" i="10"/>
  <c r="I58" i="10"/>
  <c r="I115" i="10"/>
  <c r="I17" i="10"/>
  <c r="I9" i="10"/>
  <c r="I80" i="10"/>
  <c r="I16" i="10"/>
  <c r="I8" i="10"/>
  <c r="I123" i="10"/>
  <c r="I116" i="10"/>
  <c r="I46" i="10"/>
  <c r="I49" i="10"/>
  <c r="I97" i="10"/>
  <c r="I108" i="10"/>
  <c r="I120" i="10"/>
  <c r="I94" i="10"/>
  <c r="I33" i="10"/>
  <c r="I41" i="10"/>
  <c r="I99" i="10"/>
  <c r="I31" i="10"/>
  <c r="I29" i="10"/>
  <c r="I103" i="10"/>
  <c r="I77" i="10"/>
  <c r="I85" i="10"/>
  <c r="I24" i="10"/>
  <c r="I57" i="10"/>
  <c r="I118" i="10"/>
  <c r="I54" i="10"/>
  <c r="I15" i="10"/>
  <c r="I7" i="10"/>
  <c r="I93" i="10"/>
  <c r="I78" i="10"/>
  <c r="I90" i="10"/>
  <c r="I73" i="10"/>
  <c r="I88" i="10"/>
  <c r="I84" i="10"/>
  <c r="I30" i="10"/>
  <c r="I107" i="10"/>
  <c r="I91" i="10"/>
  <c r="I76" i="10"/>
  <c r="I104" i="10"/>
  <c r="I89" i="10"/>
  <c r="I82" i="10"/>
  <c r="I23" i="10"/>
  <c r="I34" i="10"/>
  <c r="I48" i="10"/>
  <c r="I106" i="10"/>
  <c r="I39" i="10"/>
  <c r="I38" i="10"/>
  <c r="I60" i="10"/>
  <c r="I22" i="10"/>
  <c r="I14" i="10"/>
  <c r="I96" i="10"/>
  <c r="I42" i="10"/>
  <c r="I66" i="10"/>
  <c r="I110" i="10"/>
  <c r="I86" i="10"/>
  <c r="I87" i="10"/>
  <c r="I109" i="10"/>
  <c r="I83" i="10"/>
  <c r="I95" i="10"/>
  <c r="I101" i="10"/>
  <c r="I64" i="10"/>
  <c r="I102" i="10"/>
  <c r="I28" i="10"/>
  <c r="I63" i="10"/>
  <c r="I112" i="10"/>
  <c r="I21" i="10"/>
  <c r="I13" i="10"/>
  <c r="B68" i="10"/>
  <c r="B79" i="10"/>
  <c r="B58" i="10"/>
  <c r="B16" i="10"/>
  <c r="B63" i="8"/>
  <c r="D62" i="8" s="1"/>
  <c r="B64" i="8"/>
  <c r="D63" i="8" s="1"/>
  <c r="B4" i="8"/>
  <c r="B5" i="8"/>
  <c r="D4" i="8" s="1"/>
  <c r="B6" i="8"/>
  <c r="D5" i="8" s="1"/>
  <c r="B7" i="8"/>
  <c r="B8" i="8"/>
  <c r="D7" i="8" s="1"/>
  <c r="B9" i="8"/>
  <c r="F8" i="8" s="1"/>
  <c r="B10" i="8"/>
  <c r="F9" i="8" s="1"/>
  <c r="B11" i="8"/>
  <c r="B12" i="8"/>
  <c r="D11" i="8" s="1"/>
  <c r="B14" i="8"/>
  <c r="D13" i="8" s="1"/>
  <c r="B15" i="8"/>
  <c r="D14" i="8" s="1"/>
  <c r="B16" i="8"/>
  <c r="D15" i="8" s="1"/>
  <c r="B17" i="8"/>
  <c r="D16" i="8" s="1"/>
  <c r="B18" i="8"/>
  <c r="D17" i="8" s="1"/>
  <c r="B19" i="8"/>
  <c r="D18" i="8" s="1"/>
  <c r="B20" i="8"/>
  <c r="D19" i="8" s="1"/>
  <c r="B21" i="8"/>
  <c r="D20" i="8" s="1"/>
  <c r="B22" i="8"/>
  <c r="D21" i="8" s="1"/>
  <c r="B23" i="8"/>
  <c r="D22" i="8" s="1"/>
  <c r="B24" i="8"/>
  <c r="D23" i="8" s="1"/>
  <c r="B25" i="8"/>
  <c r="D24" i="8" s="1"/>
  <c r="B26" i="8"/>
  <c r="D25" i="8" s="1"/>
  <c r="B27" i="8"/>
  <c r="D26" i="8" s="1"/>
  <c r="B28" i="8"/>
  <c r="D27" i="8" s="1"/>
  <c r="B29" i="8"/>
  <c r="D28" i="8" s="1"/>
  <c r="B30" i="8"/>
  <c r="D29" i="8" s="1"/>
  <c r="B31" i="8"/>
  <c r="D30" i="8" s="1"/>
  <c r="B32" i="8"/>
  <c r="D31" i="8" s="1"/>
  <c r="B33" i="8"/>
  <c r="D32" i="8" s="1"/>
  <c r="B34" i="8"/>
  <c r="D33" i="8" s="1"/>
  <c r="B35" i="8"/>
  <c r="D34" i="8" s="1"/>
  <c r="B36" i="8"/>
  <c r="D35" i="8" s="1"/>
  <c r="B37" i="8"/>
  <c r="D36" i="8" s="1"/>
  <c r="B38" i="8"/>
  <c r="B39" i="8"/>
  <c r="D38" i="8" s="1"/>
  <c r="B40" i="8"/>
  <c r="D39" i="8" s="1"/>
  <c r="B41" i="8"/>
  <c r="D40" i="8" s="1"/>
  <c r="B42" i="8"/>
  <c r="D41" i="8" s="1"/>
  <c r="B43" i="8"/>
  <c r="D42" i="8" s="1"/>
  <c r="B44" i="8"/>
  <c r="D43" i="8" s="1"/>
  <c r="B45" i="8"/>
  <c r="D44" i="8" s="1"/>
  <c r="B46" i="8"/>
  <c r="D45" i="8" s="1"/>
  <c r="B47" i="8"/>
  <c r="D46" i="8" s="1"/>
  <c r="B48" i="8"/>
  <c r="D47" i="8" s="1"/>
  <c r="B49" i="8"/>
  <c r="D48" i="8" s="1"/>
  <c r="B50" i="8"/>
  <c r="D49" i="8" s="1"/>
  <c r="B51" i="8"/>
  <c r="D50" i="8" s="1"/>
  <c r="B52" i="8"/>
  <c r="D51" i="8" s="1"/>
  <c r="B53" i="8"/>
  <c r="D52" i="8" s="1"/>
  <c r="B54" i="8"/>
  <c r="B55" i="8"/>
  <c r="F54" i="8" s="1"/>
  <c r="B56" i="8"/>
  <c r="D55" i="8" s="1"/>
  <c r="B57" i="8"/>
  <c r="D56" i="8" s="1"/>
  <c r="B58" i="8"/>
  <c r="F57" i="8" s="1"/>
  <c r="B59" i="8"/>
  <c r="D58" i="8" s="1"/>
  <c r="B60" i="8"/>
  <c r="D59" i="8" s="1"/>
  <c r="B61" i="8"/>
  <c r="D60" i="8" s="1"/>
  <c r="B62" i="8"/>
  <c r="D61" i="8" s="1"/>
  <c r="B65" i="8"/>
  <c r="D64" i="8" s="1"/>
  <c r="B66" i="8"/>
  <c r="F65" i="8" s="1"/>
  <c r="B67" i="8"/>
  <c r="D66" i="8" s="1"/>
  <c r="B68" i="8"/>
  <c r="D67" i="8" s="1"/>
  <c r="B69" i="8"/>
  <c r="D68" i="8" s="1"/>
  <c r="B70" i="8"/>
  <c r="D69" i="8" s="1"/>
  <c r="B71" i="8"/>
  <c r="D70" i="8" s="1"/>
  <c r="B72" i="8"/>
  <c r="D71" i="8" s="1"/>
  <c r="B73" i="8"/>
  <c r="D72" i="8" s="1"/>
  <c r="B74" i="8"/>
  <c r="B75" i="8"/>
  <c r="B76" i="8"/>
  <c r="D75" i="8" s="1"/>
  <c r="B77" i="8"/>
  <c r="D76" i="8" s="1"/>
  <c r="B78" i="8"/>
  <c r="D77" i="8" s="1"/>
  <c r="B79" i="8"/>
  <c r="D78" i="8" s="1"/>
  <c r="B80" i="8"/>
  <c r="D79" i="8" s="1"/>
  <c r="B81" i="8"/>
  <c r="B82" i="8"/>
  <c r="F81" i="8" s="1"/>
  <c r="B83" i="8"/>
  <c r="D82" i="8" s="1"/>
  <c r="B84" i="8"/>
  <c r="D83" i="8" s="1"/>
  <c r="B85" i="8"/>
  <c r="D84" i="8" s="1"/>
  <c r="B86" i="8"/>
  <c r="D85" i="8" s="1"/>
  <c r="B87" i="8"/>
  <c r="D86" i="8" s="1"/>
  <c r="B88" i="8"/>
  <c r="D87" i="8" s="1"/>
  <c r="B89" i="8"/>
  <c r="D88" i="8" s="1"/>
  <c r="B90" i="8"/>
  <c r="D89" i="8" s="1"/>
  <c r="B91" i="8"/>
  <c r="D90" i="8" s="1"/>
  <c r="B92" i="8"/>
  <c r="D91" i="8" s="1"/>
  <c r="B93" i="8"/>
  <c r="D92" i="8" s="1"/>
  <c r="B94" i="8"/>
  <c r="D93" i="8" s="1"/>
  <c r="B95" i="8"/>
  <c r="B96" i="8"/>
  <c r="D95" i="8" s="1"/>
  <c r="B97" i="8"/>
  <c r="D96" i="8" s="1"/>
  <c r="B98" i="8"/>
  <c r="D97" i="8" s="1"/>
  <c r="B99" i="8"/>
  <c r="D98" i="8" s="1"/>
  <c r="B100" i="8"/>
  <c r="D99" i="8" s="1"/>
  <c r="B101" i="8"/>
  <c r="D100" i="8" s="1"/>
  <c r="B102" i="8"/>
  <c r="D101" i="8" s="1"/>
  <c r="B103" i="8"/>
  <c r="B104" i="8"/>
  <c r="D103" i="8" s="1"/>
  <c r="B105" i="8"/>
  <c r="D104" i="8" s="1"/>
  <c r="B106" i="8"/>
  <c r="F105" i="8" s="1"/>
  <c r="B107" i="8"/>
  <c r="D106" i="8" s="1"/>
  <c r="B108" i="8"/>
  <c r="D107" i="8" s="1"/>
  <c r="B109" i="8"/>
  <c r="D108" i="8" s="1"/>
  <c r="B110" i="8"/>
  <c r="D109" i="8" s="1"/>
  <c r="B111" i="8"/>
  <c r="D110" i="8" s="1"/>
  <c r="B112" i="8"/>
  <c r="D111" i="8" s="1"/>
  <c r="B113" i="8"/>
  <c r="D112" i="8" s="1"/>
  <c r="B114" i="8"/>
  <c r="D113" i="8" s="1"/>
  <c r="B115" i="8"/>
  <c r="D114" i="8" s="1"/>
  <c r="B116" i="8"/>
  <c r="D115" i="8" s="1"/>
  <c r="B117" i="8"/>
  <c r="D116" i="8" s="1"/>
  <c r="B118" i="8"/>
  <c r="D117" i="8" s="1"/>
  <c r="B119" i="8"/>
  <c r="D118" i="8" s="1"/>
  <c r="B120" i="8"/>
  <c r="D119" i="8" s="1"/>
  <c r="B121" i="8"/>
  <c r="F120" i="8" s="1"/>
  <c r="B122" i="8"/>
  <c r="D121" i="8" s="1"/>
  <c r="B123" i="8"/>
  <c r="D122" i="8" s="1"/>
  <c r="D6" i="8"/>
  <c r="D9" i="8"/>
  <c r="D10" i="8"/>
  <c r="D73" i="8"/>
  <c r="D74" i="8"/>
  <c r="D94" i="8"/>
  <c r="B44" i="10"/>
  <c r="B103" i="10"/>
  <c r="B87" i="10"/>
  <c r="B33" i="10"/>
  <c r="B108" i="10"/>
  <c r="B92" i="10"/>
  <c r="B120" i="10"/>
  <c r="B42" i="10"/>
  <c r="B62" i="10"/>
  <c r="B88" i="10"/>
  <c r="B13" i="10"/>
  <c r="B91" i="10"/>
  <c r="B113" i="10"/>
  <c r="B55" i="10"/>
  <c r="B17" i="10"/>
  <c r="B75" i="10"/>
  <c r="B78" i="10"/>
  <c r="B34" i="10"/>
  <c r="B69" i="10"/>
  <c r="B114" i="10"/>
  <c r="B71" i="10"/>
  <c r="B22" i="10"/>
  <c r="B29" i="10"/>
  <c r="B117" i="10"/>
  <c r="B31" i="10"/>
  <c r="B65" i="10"/>
  <c r="B94" i="10"/>
  <c r="B54" i="10"/>
  <c r="B53" i="10"/>
  <c r="B70" i="10"/>
  <c r="B98" i="10"/>
  <c r="B39" i="10"/>
  <c r="B52" i="10"/>
  <c r="B20" i="10"/>
  <c r="B24" i="10"/>
  <c r="B38" i="10"/>
  <c r="B82" i="10"/>
  <c r="B43" i="10"/>
  <c r="B37" i="10"/>
  <c r="B60" i="10"/>
  <c r="B121" i="10"/>
  <c r="B30" i="10"/>
  <c r="B4" i="10"/>
  <c r="B15" i="10"/>
  <c r="B12" i="10"/>
  <c r="B14" i="10"/>
  <c r="B107" i="10"/>
  <c r="B99" i="10"/>
  <c r="B73" i="10"/>
  <c r="B96" i="10"/>
  <c r="B5" i="10"/>
  <c r="B9" i="10"/>
  <c r="B85" i="10"/>
  <c r="B76" i="10"/>
  <c r="B105" i="10"/>
  <c r="B18" i="10"/>
  <c r="B72" i="10"/>
  <c r="B23" i="10"/>
  <c r="B21" i="10"/>
  <c r="B47" i="10"/>
  <c r="B41" i="10"/>
  <c r="B86" i="10"/>
  <c r="B97" i="10"/>
  <c r="B111" i="10"/>
  <c r="B74" i="10"/>
  <c r="B84" i="10"/>
  <c r="B32" i="10"/>
  <c r="B49" i="10"/>
  <c r="B48" i="10"/>
  <c r="B83" i="10"/>
  <c r="B19" i="10"/>
  <c r="B102" i="10"/>
  <c r="B56" i="10"/>
  <c r="B25" i="10"/>
  <c r="B66" i="10"/>
  <c r="F65" i="10" s="1"/>
  <c r="B89" i="10"/>
  <c r="F88" i="10" s="1"/>
  <c r="B104" i="10"/>
  <c r="B90" i="10"/>
  <c r="B67" i="10"/>
  <c r="B110" i="10"/>
  <c r="B106" i="10"/>
  <c r="B100" i="10"/>
  <c r="B40" i="10"/>
  <c r="B109" i="10"/>
  <c r="B64" i="10"/>
  <c r="B81" i="10"/>
  <c r="B101" i="10"/>
  <c r="B50" i="10"/>
  <c r="B11" i="10"/>
  <c r="B122" i="10"/>
  <c r="B118" i="10"/>
  <c r="B59" i="10"/>
  <c r="B57" i="10"/>
  <c r="B28" i="10"/>
  <c r="B93" i="10"/>
  <c r="B112" i="10"/>
  <c r="B95" i="10"/>
  <c r="B77" i="10"/>
  <c r="B45" i="10"/>
  <c r="B116" i="10"/>
  <c r="B61" i="10"/>
  <c r="B26" i="10"/>
  <c r="B46" i="10"/>
  <c r="B119" i="10"/>
  <c r="B63" i="10"/>
  <c r="B115" i="10"/>
  <c r="B10" i="10"/>
  <c r="B36" i="10"/>
  <c r="B80" i="10"/>
  <c r="B35" i="10"/>
  <c r="F47" i="8"/>
  <c r="F1" i="8"/>
  <c r="F69" i="8" l="1"/>
  <c r="D81" i="8"/>
  <c r="F108" i="8"/>
  <c r="H6" i="10"/>
  <c r="H7" i="10" s="1"/>
  <c r="D57" i="8"/>
  <c r="F33" i="8"/>
  <c r="D8" i="8"/>
  <c r="D105" i="8"/>
  <c r="D65" i="8"/>
  <c r="F76" i="8"/>
  <c r="F84" i="8"/>
  <c r="D65" i="10"/>
  <c r="F102" i="8"/>
  <c r="F71" i="8"/>
  <c r="D102" i="8"/>
  <c r="F51" i="8"/>
  <c r="F92" i="8"/>
  <c r="D88" i="10"/>
  <c r="D4" i="10"/>
  <c r="F4" i="10"/>
  <c r="D120" i="8"/>
  <c r="F80" i="8"/>
  <c r="D80" i="8"/>
  <c r="D54" i="8"/>
  <c r="F95" i="8"/>
  <c r="F87" i="8"/>
  <c r="F53" i="8"/>
  <c r="D53" i="8"/>
  <c r="F37" i="8"/>
  <c r="D37" i="8"/>
  <c r="F20" i="8"/>
  <c r="F78" i="10"/>
  <c r="D78" i="10"/>
  <c r="I21" i="8"/>
  <c r="I48" i="8"/>
  <c r="I31" i="8"/>
  <c r="I77" i="8"/>
  <c r="I106" i="8"/>
  <c r="I83" i="8"/>
  <c r="I25" i="8"/>
  <c r="I38" i="8"/>
  <c r="I78" i="8"/>
  <c r="I98" i="8"/>
  <c r="I87" i="8"/>
  <c r="I75" i="8"/>
  <c r="I19" i="8"/>
  <c r="I43" i="8"/>
  <c r="I81" i="8"/>
  <c r="I84" i="8"/>
  <c r="I109" i="8"/>
  <c r="I45" i="8"/>
  <c r="I50" i="8"/>
  <c r="I70" i="8"/>
  <c r="I51" i="8"/>
  <c r="I23" i="8"/>
  <c r="I65" i="8"/>
  <c r="I86" i="8"/>
  <c r="I40" i="8"/>
  <c r="I72" i="8"/>
  <c r="I119" i="8"/>
  <c r="I104" i="8"/>
  <c r="I53" i="8"/>
  <c r="I95" i="8"/>
  <c r="I64" i="8"/>
  <c r="I13" i="8"/>
  <c r="I103" i="8"/>
  <c r="I67" i="8"/>
  <c r="I42" i="8"/>
  <c r="I107" i="8"/>
  <c r="I121" i="8"/>
  <c r="I80" i="8"/>
  <c r="I44" i="8"/>
  <c r="I41" i="8"/>
  <c r="I22" i="8"/>
  <c r="I62" i="8"/>
  <c r="I88" i="8"/>
  <c r="I112" i="8"/>
  <c r="I24" i="8"/>
  <c r="I16" i="8"/>
  <c r="I92" i="8"/>
  <c r="I71" i="8"/>
  <c r="I102" i="8"/>
  <c r="I89" i="8"/>
  <c r="I34" i="8"/>
  <c r="I123" i="8"/>
  <c r="I74" i="8"/>
  <c r="I35" i="8"/>
  <c r="I39" i="8"/>
  <c r="I26" i="8"/>
  <c r="I55" i="8"/>
  <c r="I15" i="8"/>
  <c r="I14" i="8"/>
  <c r="I113" i="8"/>
  <c r="I32" i="8"/>
  <c r="I93" i="8"/>
  <c r="I63" i="8"/>
  <c r="I73" i="8"/>
  <c r="I28" i="8"/>
  <c r="I29" i="8"/>
  <c r="I30" i="8"/>
  <c r="I82" i="8"/>
  <c r="I66" i="8"/>
  <c r="I79" i="8"/>
  <c r="I100" i="8"/>
  <c r="I57" i="8"/>
  <c r="I37" i="8"/>
  <c r="I118" i="8"/>
  <c r="I27" i="8"/>
  <c r="I101" i="8"/>
  <c r="I58" i="8"/>
  <c r="I120" i="8"/>
  <c r="I115" i="8"/>
  <c r="I108" i="8"/>
  <c r="I114" i="8"/>
  <c r="I68" i="8"/>
  <c r="I69" i="8"/>
  <c r="I76" i="8"/>
  <c r="I97" i="8"/>
  <c r="I91" i="8"/>
  <c r="I60" i="8"/>
  <c r="I116" i="8"/>
  <c r="I117" i="8"/>
  <c r="I17" i="8"/>
  <c r="I36" i="8"/>
  <c r="I99" i="8"/>
  <c r="I85" i="8"/>
  <c r="I61" i="8"/>
  <c r="I47" i="8"/>
  <c r="I96" i="8"/>
  <c r="I54" i="8"/>
  <c r="I110" i="8"/>
  <c r="I111" i="8"/>
  <c r="I56" i="8"/>
  <c r="I18" i="8"/>
  <c r="I90" i="8"/>
  <c r="I20" i="8"/>
  <c r="I49" i="8"/>
  <c r="I59" i="8"/>
  <c r="I52" i="8"/>
  <c r="I46" i="8"/>
  <c r="I33" i="8"/>
  <c r="I105" i="8"/>
  <c r="I94" i="8"/>
  <c r="I7" i="8"/>
  <c r="I6" i="8"/>
  <c r="I12" i="8"/>
  <c r="I5" i="8"/>
  <c r="I11" i="8"/>
  <c r="I10" i="8"/>
  <c r="G1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I122" i="8"/>
  <c r="I9" i="8"/>
  <c r="I4" i="8"/>
  <c r="H5" i="8" s="1"/>
  <c r="I8" i="8"/>
  <c r="F94" i="8"/>
  <c r="F21" i="8"/>
  <c r="F107" i="8"/>
  <c r="F5" i="8"/>
  <c r="F60" i="8"/>
  <c r="F26" i="8"/>
  <c r="F17" i="8"/>
  <c r="F56" i="8"/>
  <c r="F90" i="8"/>
  <c r="F91" i="8"/>
  <c r="F115" i="8"/>
  <c r="F77" i="8"/>
  <c r="F45" i="8"/>
  <c r="F49" i="8"/>
  <c r="F42" i="8"/>
  <c r="F118" i="8"/>
  <c r="F119" i="8"/>
  <c r="F29" i="8"/>
  <c r="F27" i="8"/>
  <c r="F74" i="8"/>
  <c r="F48" i="8"/>
  <c r="F39" i="8"/>
  <c r="F46" i="8"/>
  <c r="F75" i="8"/>
  <c r="F96" i="8"/>
  <c r="F10" i="8"/>
  <c r="F117" i="8"/>
  <c r="F114" i="8"/>
  <c r="F62" i="8"/>
  <c r="F11" i="8"/>
  <c r="F25" i="8"/>
  <c r="F14" i="8"/>
  <c r="F109" i="8"/>
  <c r="F98" i="8"/>
  <c r="F83" i="8"/>
  <c r="F6" i="8"/>
  <c r="F59" i="8"/>
  <c r="F79" i="8"/>
  <c r="F18" i="8"/>
  <c r="F70" i="10"/>
  <c r="D70" i="10"/>
  <c r="F31" i="8"/>
  <c r="F101" i="8"/>
  <c r="F122" i="8"/>
  <c r="F112" i="10"/>
  <c r="D112" i="10"/>
  <c r="F105" i="10"/>
  <c r="D105" i="10"/>
  <c r="F78" i="8"/>
  <c r="F85" i="8"/>
  <c r="F36" i="8"/>
  <c r="F37" i="10"/>
  <c r="D37" i="10"/>
  <c r="F31" i="10"/>
  <c r="D31" i="10"/>
  <c r="F41" i="8"/>
  <c r="F22" i="8"/>
  <c r="F100" i="8"/>
  <c r="F15" i="8"/>
  <c r="F28" i="8"/>
  <c r="F121" i="8"/>
  <c r="F19" i="8"/>
  <c r="F116" i="8"/>
  <c r="F89" i="8"/>
  <c r="F61" i="8"/>
  <c r="F32" i="8"/>
  <c r="F34" i="8"/>
  <c r="F73" i="8"/>
  <c r="F88" i="8"/>
  <c r="F106" i="8"/>
  <c r="F93" i="10"/>
  <c r="D93" i="10"/>
  <c r="F104" i="8"/>
  <c r="F66" i="8"/>
  <c r="F67" i="8"/>
  <c r="F103" i="8"/>
  <c r="F35" i="8"/>
  <c r="F63" i="8"/>
  <c r="F110" i="8"/>
  <c r="F68" i="8"/>
  <c r="F72" i="8"/>
  <c r="F50" i="8"/>
  <c r="F55" i="8"/>
  <c r="F38" i="8"/>
  <c r="F97" i="8"/>
  <c r="F113" i="8"/>
  <c r="F64" i="8"/>
  <c r="F44" i="8"/>
  <c r="F7" i="8"/>
  <c r="F23" i="8"/>
  <c r="F52" i="8"/>
  <c r="F4" i="8"/>
  <c r="F58" i="8"/>
  <c r="F30" i="8"/>
  <c r="F74" i="10"/>
  <c r="D74" i="10"/>
  <c r="F86" i="8"/>
  <c r="F119" i="10"/>
  <c r="D119" i="10"/>
  <c r="F13" i="8"/>
  <c r="F43" i="8"/>
  <c r="F70" i="8"/>
  <c r="F46" i="10"/>
  <c r="D46" i="10"/>
  <c r="F40" i="8"/>
  <c r="F111" i="8"/>
  <c r="F63" i="10"/>
  <c r="D63" i="10"/>
  <c r="F82" i="8"/>
  <c r="F112" i="8"/>
  <c r="F99" i="8"/>
  <c r="F24" i="8"/>
  <c r="F16" i="8"/>
  <c r="F93" i="8"/>
  <c r="D79" i="10"/>
  <c r="D8" i="10"/>
  <c r="D54" i="10"/>
  <c r="D86" i="10"/>
  <c r="D16" i="10"/>
  <c r="D91" i="10"/>
  <c r="D110" i="10"/>
  <c r="D35" i="10"/>
  <c r="D52" i="10"/>
  <c r="D98" i="10"/>
  <c r="D56" i="10"/>
  <c r="D118" i="10"/>
  <c r="D103" i="10"/>
  <c r="D7" i="10"/>
  <c r="D15" i="10"/>
  <c r="D109" i="10"/>
  <c r="D36" i="10"/>
  <c r="D87" i="10"/>
  <c r="D34" i="10"/>
  <c r="D32" i="10"/>
  <c r="D76" i="10"/>
  <c r="D95" i="10"/>
  <c r="D115" i="10"/>
  <c r="D116" i="10"/>
  <c r="D45" i="10"/>
  <c r="D53" i="10"/>
  <c r="D49" i="10"/>
  <c r="D72" i="10"/>
  <c r="D81" i="10"/>
  <c r="D106" i="10"/>
  <c r="D83" i="10"/>
  <c r="D108" i="10"/>
  <c r="D10" i="10"/>
  <c r="D39" i="10"/>
  <c r="D104" i="10"/>
  <c r="D43" i="10"/>
  <c r="D96" i="10"/>
  <c r="D111" i="10"/>
  <c r="D71" i="10"/>
  <c r="D64" i="10"/>
  <c r="D20" i="10"/>
  <c r="D6" i="10"/>
  <c r="D5" i="10"/>
  <c r="D21" i="10"/>
  <c r="D29" i="10"/>
  <c r="D121" i="10"/>
  <c r="D80" i="10"/>
  <c r="D40" i="10"/>
  <c r="D94" i="10"/>
  <c r="D114" i="10"/>
  <c r="D55" i="10"/>
  <c r="D9" i="10"/>
  <c r="D117" i="10"/>
  <c r="D62" i="10"/>
  <c r="D38" i="10"/>
  <c r="D14" i="10"/>
  <c r="D99" i="10"/>
  <c r="D107" i="10"/>
  <c r="D25" i="10"/>
  <c r="D101" i="10"/>
  <c r="D90" i="10"/>
  <c r="D61" i="10"/>
  <c r="D75" i="10"/>
  <c r="D89" i="10"/>
  <c r="D28" i="10"/>
  <c r="D67" i="10"/>
  <c r="D82" i="10"/>
  <c r="D41" i="10"/>
  <c r="D84" i="10"/>
  <c r="D23" i="10"/>
  <c r="D13" i="10"/>
  <c r="D44" i="10"/>
  <c r="D47" i="10"/>
  <c r="D59" i="10"/>
  <c r="D19" i="10"/>
  <c r="D33" i="10"/>
  <c r="D120" i="10"/>
  <c r="D11" i="10"/>
  <c r="D22" i="10"/>
  <c r="D57" i="10"/>
  <c r="D85" i="10"/>
  <c r="D77" i="10"/>
  <c r="D92" i="10"/>
  <c r="D66" i="10"/>
  <c r="D48" i="10"/>
  <c r="D102" i="10"/>
  <c r="D122" i="10"/>
  <c r="D18" i="10"/>
  <c r="D51" i="10"/>
  <c r="D42" i="10"/>
  <c r="D58" i="10"/>
  <c r="D97" i="10"/>
  <c r="D17" i="10"/>
  <c r="D24" i="10"/>
  <c r="D113" i="10"/>
  <c r="D27" i="10"/>
  <c r="D69" i="10"/>
  <c r="D12" i="10"/>
  <c r="D60" i="10"/>
  <c r="D68" i="10"/>
  <c r="D100" i="10"/>
  <c r="D30" i="10"/>
  <c r="D73" i="10"/>
  <c r="F24" i="10"/>
  <c r="F69" i="10"/>
  <c r="F43" i="10"/>
  <c r="F66" i="10"/>
  <c r="F115" i="10"/>
  <c r="F104" i="10"/>
  <c r="F109" i="10"/>
  <c r="F12" i="10"/>
  <c r="F118" i="10"/>
  <c r="F73" i="10"/>
  <c r="F55" i="10"/>
  <c r="F9" i="10"/>
  <c r="F71" i="10"/>
  <c r="F48" i="10"/>
  <c r="F85" i="10"/>
  <c r="F56" i="10"/>
  <c r="F51" i="10"/>
  <c r="F59" i="10"/>
  <c r="F45" i="10"/>
  <c r="F72" i="10"/>
  <c r="F16" i="10"/>
  <c r="F114" i="10"/>
  <c r="F53" i="10"/>
  <c r="F110" i="10"/>
  <c r="F47" i="10"/>
  <c r="F35" i="10"/>
  <c r="F61" i="10"/>
  <c r="F40" i="10"/>
  <c r="F116" i="10"/>
  <c r="F28" i="10"/>
  <c r="F97" i="10"/>
  <c r="F10" i="10"/>
  <c r="F62" i="10"/>
  <c r="F23" i="10"/>
  <c r="F103" i="10"/>
  <c r="F108" i="10"/>
  <c r="F102" i="10"/>
  <c r="F67" i="10"/>
  <c r="F91" i="10"/>
  <c r="F38" i="10"/>
  <c r="F68" i="10"/>
  <c r="F89" i="10"/>
  <c r="F83" i="10"/>
  <c r="F58" i="10"/>
  <c r="F34" i="10"/>
  <c r="F30" i="10"/>
  <c r="F14" i="10"/>
  <c r="F107" i="10"/>
  <c r="F106" i="10"/>
  <c r="F100" i="10"/>
  <c r="F98" i="10"/>
  <c r="F54" i="10"/>
  <c r="F122" i="10"/>
  <c r="F13" i="10"/>
  <c r="F82" i="10"/>
  <c r="F6" i="10"/>
  <c r="F95" i="10"/>
  <c r="F94" i="10"/>
  <c r="F33" i="10"/>
  <c r="F36" i="10"/>
  <c r="F41" i="10"/>
  <c r="F42" i="10"/>
  <c r="F80" i="10"/>
  <c r="F75" i="10"/>
  <c r="F57" i="10"/>
  <c r="F76" i="10"/>
  <c r="F84" i="10"/>
  <c r="F18" i="10"/>
  <c r="F60" i="10"/>
  <c r="F121" i="10"/>
  <c r="F49" i="10"/>
  <c r="F29" i="10"/>
  <c r="F77" i="10"/>
  <c r="F81" i="10"/>
  <c r="F15" i="10"/>
  <c r="F11" i="10"/>
  <c r="F25" i="10"/>
  <c r="F39" i="10"/>
  <c r="F113" i="10"/>
  <c r="F17" i="10"/>
  <c r="F44" i="10"/>
  <c r="F20" i="10"/>
  <c r="F52" i="10"/>
  <c r="F32" i="10"/>
  <c r="F79" i="10"/>
  <c r="F117" i="10"/>
  <c r="F87" i="10"/>
  <c r="H8" i="10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F8" i="10"/>
  <c r="F111" i="10"/>
  <c r="F27" i="10"/>
  <c r="F19" i="10"/>
  <c r="F120" i="10"/>
  <c r="F90" i="10"/>
  <c r="F22" i="10"/>
  <c r="F86" i="10"/>
  <c r="F96" i="10"/>
  <c r="F92" i="10"/>
  <c r="F64" i="10"/>
  <c r="F7" i="10"/>
  <c r="F101" i="10"/>
  <c r="F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F99" i="10"/>
  <c r="F21" i="10"/>
  <c r="L27" i="1"/>
  <c r="N27" i="1"/>
  <c r="N28" i="1"/>
  <c r="C4" i="10" l="1" a="1"/>
  <c r="C64" i="10" s="1"/>
  <c r="C4" i="8" a="1"/>
  <c r="C43" i="8" s="1"/>
  <c r="H6" i="8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C51" i="8"/>
  <c r="C55" i="8"/>
  <c r="C67" i="8"/>
  <c r="C71" i="8"/>
  <c r="C91" i="8"/>
  <c r="C95" i="8"/>
  <c r="C12" i="8"/>
  <c r="C24" i="8"/>
  <c r="C68" i="8"/>
  <c r="C76" i="8"/>
  <c r="C84" i="8"/>
  <c r="C92" i="8"/>
  <c r="C108" i="8"/>
  <c r="C116" i="8"/>
  <c r="C16" i="8"/>
  <c r="C20" i="8"/>
  <c r="C5" i="8"/>
  <c r="C9" i="8"/>
  <c r="C37" i="8"/>
  <c r="C41" i="8"/>
  <c r="C45" i="8"/>
  <c r="C49" i="8"/>
  <c r="C77" i="8"/>
  <c r="C81" i="8"/>
  <c r="C101" i="8"/>
  <c r="C105" i="8"/>
  <c r="C6" i="8"/>
  <c r="C54" i="8"/>
  <c r="C70" i="8"/>
  <c r="C86" i="8"/>
  <c r="C82" i="8"/>
  <c r="C90" i="8"/>
  <c r="C114" i="8"/>
  <c r="C122" i="8"/>
  <c r="C94" i="8"/>
  <c r="C26" i="8"/>
  <c r="C76" i="10"/>
  <c r="C45" i="10"/>
  <c r="C81" i="10"/>
  <c r="C43" i="10"/>
  <c r="C59" i="10"/>
  <c r="C11" i="10"/>
  <c r="C108" i="10"/>
  <c r="C5" i="10"/>
  <c r="C4" i="10"/>
  <c r="E4" i="8" s="1" a="1"/>
  <c r="C56" i="10"/>
  <c r="C55" i="10"/>
  <c r="C38" i="10"/>
  <c r="C74" i="10"/>
  <c r="C39" i="10"/>
  <c r="C9" i="10"/>
  <c r="C14" i="10"/>
  <c r="C89" i="10"/>
  <c r="C42" i="10"/>
  <c r="C28" i="10"/>
  <c r="C66" i="10"/>
  <c r="C73" i="10"/>
  <c r="C88" i="10"/>
  <c r="C35" i="10"/>
  <c r="C34" i="10"/>
  <c r="C20" i="10"/>
  <c r="C21" i="10"/>
  <c r="C40" i="10"/>
  <c r="C82" i="10"/>
  <c r="C13" i="10"/>
  <c r="C19" i="10"/>
  <c r="C17" i="10"/>
  <c r="C100" i="10"/>
  <c r="C22" i="10"/>
  <c r="C92" i="10"/>
  <c r="C78" i="10"/>
  <c r="C32" i="10"/>
  <c r="C104" i="10"/>
  <c r="C47" i="10"/>
  <c r="C118" i="10"/>
  <c r="C109" i="10"/>
  <c r="C36" i="10"/>
  <c r="C16" i="10"/>
  <c r="C52" i="10"/>
  <c r="C119" i="10"/>
  <c r="C49" i="10"/>
  <c r="C111" i="10"/>
  <c r="C6" i="10"/>
  <c r="C29" i="10"/>
  <c r="C65" i="10"/>
  <c r="C41" i="10"/>
  <c r="C44" i="10"/>
  <c r="C33" i="10"/>
  <c r="C122" i="10"/>
  <c r="C50" i="10"/>
  <c r="C24" i="10"/>
  <c r="C12" i="10"/>
  <c r="C30" i="10"/>
  <c r="C99" i="10"/>
  <c r="C72" i="10"/>
  <c r="C98" i="10"/>
  <c r="C7" i="10"/>
  <c r="C70" i="10"/>
  <c r="C63" i="10"/>
  <c r="C31" i="10"/>
  <c r="C62" i="10"/>
  <c r="C107" i="10"/>
  <c r="C61" i="10"/>
  <c r="C85" i="10"/>
  <c r="C18" i="10"/>
  <c r="M28" i="1"/>
  <c r="J5" i="1" s="1"/>
  <c r="H11" i="1"/>
  <c r="D11" i="1"/>
  <c r="I1" i="10"/>
  <c r="I1" i="8"/>
  <c r="C123" i="10" l="1"/>
  <c r="C69" i="10"/>
  <c r="C53" i="10"/>
  <c r="C114" i="10"/>
  <c r="C75" i="10"/>
  <c r="C27" i="10"/>
  <c r="C87" i="10"/>
  <c r="C102" i="8"/>
  <c r="C97" i="8"/>
  <c r="C17" i="8"/>
  <c r="C120" i="8"/>
  <c r="C119" i="8"/>
  <c r="C39" i="8"/>
  <c r="C115" i="10"/>
  <c r="C121" i="10"/>
  <c r="C95" i="10"/>
  <c r="C71" i="10"/>
  <c r="C25" i="10"/>
  <c r="C48" i="10"/>
  <c r="C110" i="10"/>
  <c r="C78" i="8"/>
  <c r="C93" i="8"/>
  <c r="C13" i="8"/>
  <c r="C112" i="8"/>
  <c r="C115" i="8"/>
  <c r="C35" i="8"/>
  <c r="C94" i="10"/>
  <c r="C116" i="10"/>
  <c r="C77" i="10"/>
  <c r="C79" i="10"/>
  <c r="C23" i="10"/>
  <c r="C58" i="8"/>
  <c r="C22" i="8"/>
  <c r="C38" i="8"/>
  <c r="C65" i="8"/>
  <c r="C8" i="8"/>
  <c r="C72" i="8"/>
  <c r="C36" i="8"/>
  <c r="C87" i="8"/>
  <c r="C31" i="8"/>
  <c r="C93" i="10"/>
  <c r="C117" i="10"/>
  <c r="C91" i="10"/>
  <c r="C105" i="10"/>
  <c r="C60" i="10"/>
  <c r="C67" i="10"/>
  <c r="C14" i="8"/>
  <c r="C10" i="8"/>
  <c r="C18" i="8"/>
  <c r="C61" i="8"/>
  <c r="C4" i="8"/>
  <c r="E4" i="10" s="1" a="1"/>
  <c r="E8" i="10" s="1"/>
  <c r="C48" i="8"/>
  <c r="C32" i="8"/>
  <c r="C83" i="8"/>
  <c r="C27" i="8"/>
  <c r="C103" i="10"/>
  <c r="C112" i="10"/>
  <c r="C54" i="10"/>
  <c r="C96" i="10"/>
  <c r="C113" i="10"/>
  <c r="C26" i="10"/>
  <c r="C8" i="10"/>
  <c r="C10" i="10"/>
  <c r="C37" i="10"/>
  <c r="C80" i="10"/>
  <c r="C118" i="8"/>
  <c r="C106" i="8"/>
  <c r="C62" i="8"/>
  <c r="C113" i="8"/>
  <c r="C73" i="8"/>
  <c r="C33" i="8"/>
  <c r="C40" i="8"/>
  <c r="C11" i="8"/>
  <c r="C64" i="8"/>
  <c r="C103" i="8"/>
  <c r="C63" i="8"/>
  <c r="C23" i="8"/>
  <c r="C84" i="10"/>
  <c r="C83" i="10"/>
  <c r="C101" i="10"/>
  <c r="C90" i="10"/>
  <c r="C102" i="10"/>
  <c r="C106" i="10"/>
  <c r="C58" i="10"/>
  <c r="C57" i="10"/>
  <c r="C51" i="10"/>
  <c r="C15" i="10"/>
  <c r="C68" i="10"/>
  <c r="C46" i="10"/>
  <c r="C50" i="8"/>
  <c r="C98" i="8"/>
  <c r="C34" i="8"/>
  <c r="C109" i="8"/>
  <c r="C69" i="8"/>
  <c r="C29" i="8"/>
  <c r="C28" i="8"/>
  <c r="C7" i="8"/>
  <c r="C60" i="8"/>
  <c r="C99" i="8"/>
  <c r="C59" i="8"/>
  <c r="C19" i="8"/>
  <c r="C120" i="10"/>
  <c r="C86" i="10"/>
  <c r="C42" i="8"/>
  <c r="C74" i="8"/>
  <c r="C30" i="8"/>
  <c r="C121" i="8"/>
  <c r="C89" i="8"/>
  <c r="C57" i="8"/>
  <c r="C25" i="8"/>
  <c r="C80" i="8"/>
  <c r="C96" i="8"/>
  <c r="C104" i="8"/>
  <c r="C52" i="8"/>
  <c r="C111" i="8"/>
  <c r="C79" i="8"/>
  <c r="C47" i="8"/>
  <c r="C15" i="8"/>
  <c r="C97" i="10"/>
  <c r="C46" i="8"/>
  <c r="C123" i="8"/>
  <c r="C66" i="8"/>
  <c r="C110" i="8"/>
  <c r="C117" i="8"/>
  <c r="C85" i="8"/>
  <c r="C53" i="8"/>
  <c r="C21" i="8"/>
  <c r="C56" i="8"/>
  <c r="C88" i="8"/>
  <c r="C100" i="8"/>
  <c r="C44" i="8"/>
  <c r="C107" i="8"/>
  <c r="C75" i="8"/>
  <c r="E54" i="8"/>
  <c r="E12" i="8"/>
  <c r="E8" i="8"/>
  <c r="E5" i="8"/>
  <c r="E99" i="8"/>
  <c r="E104" i="8"/>
  <c r="E19" i="8"/>
  <c r="E98" i="8"/>
  <c r="E107" i="8"/>
  <c r="E123" i="8"/>
  <c r="E86" i="8"/>
  <c r="E68" i="8"/>
  <c r="E33" i="8"/>
  <c r="E38" i="8"/>
  <c r="E39" i="8"/>
  <c r="E78" i="8"/>
  <c r="E60" i="8"/>
  <c r="E24" i="8"/>
  <c r="E55" i="8"/>
  <c r="E9" i="8"/>
  <c r="E61" i="8"/>
  <c r="E40" i="8"/>
  <c r="E97" i="8"/>
  <c r="E35" i="8"/>
  <c r="E51" i="8"/>
  <c r="E83" i="8"/>
  <c r="E28" i="8"/>
  <c r="E14" i="8"/>
  <c r="E65" i="8"/>
  <c r="E18" i="8"/>
  <c r="E66" i="8"/>
  <c r="E64" i="8"/>
  <c r="E47" i="8"/>
  <c r="E81" i="8"/>
  <c r="E15" i="8"/>
  <c r="E96" i="8"/>
  <c r="E13" i="8"/>
  <c r="E89" i="8"/>
  <c r="E50" i="8"/>
  <c r="E59" i="8"/>
  <c r="E117" i="8"/>
  <c r="E46" i="8"/>
  <c r="E103" i="8"/>
  <c r="E76" i="8"/>
  <c r="E95" i="8"/>
  <c r="E113" i="8"/>
  <c r="E45" i="8"/>
  <c r="E30" i="8"/>
  <c r="E43" i="8"/>
  <c r="E118" i="8"/>
  <c r="E79" i="8"/>
  <c r="E119" i="8"/>
  <c r="E110" i="8"/>
  <c r="E114" i="8"/>
  <c r="E115" i="8"/>
  <c r="E102" i="8"/>
  <c r="E36" i="8"/>
  <c r="E16" i="8"/>
  <c r="E6" i="8"/>
  <c r="E109" i="8"/>
  <c r="E21" i="8"/>
  <c r="E84" i="8"/>
  <c r="E26" i="8"/>
  <c r="E23" i="8"/>
  <c r="E22" i="8"/>
  <c r="E100" i="8"/>
  <c r="E105" i="8"/>
  <c r="E88" i="8"/>
  <c r="E10" i="8"/>
  <c r="E92" i="8"/>
  <c r="E121" i="8"/>
  <c r="E11" i="8"/>
  <c r="E29" i="8"/>
  <c r="E44" i="8"/>
  <c r="E111" i="8"/>
  <c r="E106" i="8"/>
  <c r="E74" i="8"/>
  <c r="E57" i="8"/>
  <c r="E93" i="8"/>
  <c r="E34" i="8"/>
  <c r="E56" i="8"/>
  <c r="E58" i="8"/>
  <c r="E85" i="8"/>
  <c r="E32" i="8"/>
  <c r="E25" i="8"/>
  <c r="E90" i="8"/>
  <c r="E53" i="8"/>
  <c r="E73" i="8"/>
  <c r="E82" i="8"/>
  <c r="E63" i="8"/>
  <c r="E4" i="8"/>
  <c r="E42" i="8"/>
  <c r="E108" i="8"/>
  <c r="E120" i="8"/>
  <c r="E48" i="8"/>
  <c r="E72" i="8"/>
  <c r="E27" i="8"/>
  <c r="E20" i="8"/>
  <c r="E31" i="8"/>
  <c r="E67" i="8"/>
  <c r="E101" i="8"/>
  <c r="E71" i="8"/>
  <c r="E70" i="8"/>
  <c r="E116" i="8"/>
  <c r="E94" i="8"/>
  <c r="E7" i="8"/>
  <c r="E52" i="8"/>
  <c r="E87" i="8"/>
  <c r="E122" i="8"/>
  <c r="E41" i="8"/>
  <c r="E62" i="8"/>
  <c r="E112" i="8"/>
  <c r="E37" i="8"/>
  <c r="E77" i="8"/>
  <c r="E80" i="8"/>
  <c r="E17" i="8"/>
  <c r="E91" i="8"/>
  <c r="E75" i="8"/>
  <c r="E49" i="8"/>
  <c r="E69" i="8"/>
  <c r="E58" i="10"/>
  <c r="E16" i="10"/>
  <c r="E33" i="10"/>
  <c r="E75" i="10"/>
  <c r="E107" i="10"/>
  <c r="E5" i="10"/>
  <c r="E105" i="10"/>
  <c r="E21" i="10"/>
  <c r="E25" i="10"/>
  <c r="E60" i="10"/>
  <c r="E99" i="10"/>
  <c r="E9" i="10"/>
  <c r="E26" i="10"/>
  <c r="E31" i="10"/>
  <c r="E49" i="10"/>
  <c r="E7" i="10"/>
  <c r="E114" i="10"/>
  <c r="E117" i="10"/>
  <c r="E38" i="10"/>
  <c r="E27" i="10"/>
  <c r="E97" i="10"/>
  <c r="E90" i="10"/>
  <c r="E122" i="10"/>
  <c r="E28" i="10"/>
  <c r="E77" i="10"/>
  <c r="E44" i="10"/>
  <c r="E62" i="10"/>
  <c r="E115" i="10"/>
  <c r="E35" i="10"/>
  <c r="E71" i="10"/>
  <c r="E52" i="10"/>
  <c r="E118" i="10"/>
  <c r="E111" i="10"/>
  <c r="E93" i="10"/>
  <c r="E10" i="10"/>
  <c r="E78" i="10"/>
  <c r="E103" i="10"/>
  <c r="E92" i="10"/>
  <c r="E88" i="10"/>
  <c r="E12" i="10"/>
  <c r="E72" i="10"/>
  <c r="E6" i="10"/>
  <c r="E45" i="10"/>
  <c r="E46" i="10"/>
  <c r="E22" i="10"/>
  <c r="E56" i="10"/>
  <c r="E109" i="10"/>
  <c r="E11" i="10"/>
  <c r="E116" i="10"/>
  <c r="E76" i="10"/>
  <c r="E57" i="10"/>
  <c r="E24" i="10"/>
  <c r="E74" i="10"/>
  <c r="E83" i="10"/>
  <c r="E59" i="10"/>
  <c r="E119" i="10"/>
  <c r="E65" i="10"/>
  <c r="E50" i="10"/>
  <c r="E34" i="10"/>
  <c r="E29" i="10"/>
  <c r="E20" i="10"/>
  <c r="E37" i="10"/>
  <c r="E23" i="10"/>
  <c r="E36" i="10"/>
  <c r="E14" i="10"/>
  <c r="E120" i="10"/>
  <c r="E95" i="10"/>
  <c r="E98" i="10"/>
  <c r="D28" i="1"/>
  <c r="H28" i="1"/>
  <c r="E112" i="10" l="1"/>
  <c r="E84" i="10"/>
  <c r="E70" i="10"/>
  <c r="E86" i="10"/>
  <c r="E121" i="10"/>
  <c r="E101" i="10"/>
  <c r="E51" i="10"/>
  <c r="E19" i="10"/>
  <c r="E89" i="10"/>
  <c r="E113" i="10"/>
  <c r="E91" i="10"/>
  <c r="E48" i="10"/>
  <c r="E30" i="10"/>
  <c r="E13" i="10"/>
  <c r="E94" i="10"/>
  <c r="E55" i="10"/>
  <c r="E102" i="10"/>
  <c r="E15" i="10"/>
  <c r="E32" i="10"/>
  <c r="E40" i="10"/>
  <c r="E61" i="10"/>
  <c r="E42" i="10"/>
  <c r="E69" i="10"/>
  <c r="E64" i="10"/>
  <c r="E79" i="10"/>
  <c r="E106" i="10"/>
  <c r="E41" i="10"/>
  <c r="E96" i="10"/>
  <c r="E85" i="10"/>
  <c r="E68" i="10"/>
  <c r="E53" i="10"/>
  <c r="E66" i="10"/>
  <c r="E81" i="10"/>
  <c r="E39" i="10"/>
  <c r="E47" i="10"/>
  <c r="E80" i="10"/>
  <c r="E4" i="10"/>
  <c r="E104" i="10"/>
  <c r="E110" i="10"/>
  <c r="E87" i="10"/>
  <c r="E123" i="10"/>
  <c r="E17" i="10"/>
  <c r="E43" i="10"/>
  <c r="E73" i="10"/>
  <c r="E67" i="10"/>
  <c r="E108" i="10"/>
  <c r="E18" i="10"/>
  <c r="E100" i="10"/>
  <c r="E54" i="10"/>
  <c r="E82" i="10"/>
  <c r="E63" i="10"/>
  <c r="C28" i="1"/>
  <c r="J3" i="1" s="1"/>
  <c r="G28" i="1"/>
  <c r="J4" i="1" s="1"/>
  <c r="C29" i="1"/>
  <c r="B2" i="4" a="1"/>
  <c r="N69" i="4"/>
  <c r="E80" i="4"/>
  <c r="L29" i="4"/>
  <c r="M59" i="4"/>
  <c r="M121" i="4"/>
  <c r="M50" i="4"/>
  <c r="T68" i="4"/>
  <c r="R121" i="4"/>
  <c r="F88" i="4"/>
  <c r="M108" i="4"/>
  <c r="H73" i="4"/>
  <c r="K70" i="4"/>
  <c r="M70" i="4"/>
  <c r="P72" i="4"/>
  <c r="E99" i="4"/>
  <c r="O98" i="4"/>
  <c r="S40" i="4"/>
  <c r="R74" i="4"/>
  <c r="D52" i="4"/>
  <c r="E59" i="4"/>
  <c r="G116" i="4"/>
  <c r="M16" i="4"/>
  <c r="L9" i="4"/>
  <c r="C115" i="4"/>
  <c r="E41" i="4"/>
  <c r="J50" i="4"/>
  <c r="U97" i="4"/>
  <c r="K114" i="4"/>
  <c r="M76" i="4"/>
  <c r="H90" i="4"/>
  <c r="J65" i="4"/>
  <c r="C28" i="4"/>
  <c r="F93" i="4"/>
  <c r="S98" i="4"/>
  <c r="H119" i="4"/>
  <c r="L38" i="4"/>
  <c r="Q5" i="4"/>
  <c r="S83" i="4"/>
  <c r="K88" i="4"/>
  <c r="P86" i="4"/>
  <c r="F61" i="4"/>
  <c r="I72" i="4"/>
  <c r="K34" i="4"/>
  <c r="G101" i="4"/>
  <c r="M43" i="4"/>
  <c r="J113" i="4"/>
  <c r="U24" i="4"/>
  <c r="L30" i="4"/>
  <c r="M53" i="4"/>
  <c r="U83" i="4"/>
  <c r="K6" i="4"/>
  <c r="P52" i="4"/>
  <c r="Q39" i="4"/>
  <c r="M91" i="4"/>
  <c r="K4" i="4"/>
  <c r="S32" i="4"/>
  <c r="H117" i="4"/>
  <c r="L78" i="4"/>
  <c r="B19" i="4"/>
  <c r="T53" i="4"/>
  <c r="B75" i="4"/>
  <c r="F66" i="4"/>
  <c r="C25" i="4"/>
  <c r="G34" i="4"/>
  <c r="I16" i="4"/>
  <c r="F120" i="4"/>
  <c r="B46" i="4"/>
  <c r="D5" i="4"/>
  <c r="Q7" i="4"/>
  <c r="C55" i="4"/>
  <c r="J109" i="4"/>
  <c r="H44" i="4"/>
  <c r="R97" i="4"/>
  <c r="E24" i="4"/>
  <c r="L83" i="4"/>
  <c r="I82" i="4"/>
  <c r="F91" i="4"/>
  <c r="C121" i="4"/>
  <c r="R58" i="4"/>
  <c r="J118" i="4"/>
  <c r="E106" i="4"/>
  <c r="C30" i="4"/>
  <c r="R72" i="4"/>
  <c r="D42" i="4"/>
  <c r="D114" i="4"/>
  <c r="T13" i="4"/>
  <c r="T98" i="4"/>
  <c r="L33" i="4"/>
  <c r="B94" i="4"/>
  <c r="U62" i="4"/>
  <c r="U105" i="4"/>
  <c r="Q106" i="4"/>
  <c r="R39" i="4"/>
  <c r="H92" i="4"/>
  <c r="L85" i="4"/>
  <c r="K22" i="4"/>
  <c r="H69" i="4"/>
  <c r="Q73" i="4"/>
  <c r="N23" i="4"/>
  <c r="U120" i="4"/>
  <c r="I3" i="4"/>
  <c r="T50" i="4"/>
  <c r="F78" i="4"/>
  <c r="O120" i="4"/>
  <c r="I90" i="4"/>
  <c r="U59" i="4"/>
  <c r="L111" i="4"/>
  <c r="F104" i="4"/>
  <c r="H104" i="4"/>
  <c r="N92" i="4"/>
  <c r="K93" i="4"/>
  <c r="C24" i="4"/>
  <c r="E47" i="4"/>
  <c r="B28" i="4"/>
  <c r="H72" i="4"/>
  <c r="G57" i="4"/>
  <c r="P39" i="4"/>
  <c r="I66" i="4"/>
  <c r="F19" i="4"/>
  <c r="P79" i="4"/>
  <c r="H76" i="4"/>
  <c r="Q115" i="4"/>
  <c r="J115" i="4"/>
  <c r="F22" i="4"/>
  <c r="N7" i="4"/>
  <c r="M10" i="4"/>
  <c r="O9" i="4"/>
  <c r="R29" i="4"/>
  <c r="G104" i="4"/>
  <c r="S76" i="4"/>
  <c r="L74" i="4"/>
  <c r="O118" i="4"/>
  <c r="C68" i="4"/>
  <c r="B67" i="4"/>
  <c r="S121" i="4"/>
  <c r="T6" i="4"/>
  <c r="M63" i="4"/>
  <c r="E5" i="4"/>
  <c r="S10" i="4"/>
  <c r="P10" i="4"/>
  <c r="N14" i="4"/>
  <c r="J95" i="4"/>
  <c r="P18" i="4"/>
  <c r="I75" i="4"/>
  <c r="M102" i="4"/>
  <c r="C58" i="4"/>
  <c r="I21" i="4"/>
  <c r="C34" i="4"/>
  <c r="U43" i="4"/>
  <c r="O114" i="4"/>
  <c r="L62" i="4"/>
  <c r="T64" i="4"/>
  <c r="G84" i="4"/>
  <c r="E10" i="4"/>
  <c r="M38" i="4"/>
  <c r="G29" i="4"/>
  <c r="E8" i="4"/>
  <c r="R109" i="4"/>
  <c r="R7" i="4"/>
  <c r="L61" i="4"/>
  <c r="S67" i="4"/>
  <c r="F112" i="4"/>
  <c r="U75" i="4"/>
  <c r="H32" i="4"/>
  <c r="L93" i="4"/>
  <c r="C46" i="4"/>
  <c r="B36" i="4"/>
  <c r="L2" i="4"/>
  <c r="C71" i="4"/>
  <c r="J119" i="4"/>
  <c r="T45" i="4"/>
  <c r="U77" i="4"/>
  <c r="M62" i="4"/>
  <c r="U23" i="4"/>
  <c r="L10" i="4"/>
  <c r="P97" i="4"/>
  <c r="U95" i="4"/>
  <c r="B111" i="4"/>
  <c r="S34" i="4"/>
  <c r="R85" i="4"/>
  <c r="E111" i="4"/>
  <c r="S62" i="4"/>
  <c r="P76" i="4"/>
  <c r="N121" i="4"/>
  <c r="D34" i="4"/>
  <c r="D14" i="4"/>
  <c r="T12" i="4"/>
  <c r="B24" i="4"/>
  <c r="D33" i="4"/>
  <c r="M19" i="4"/>
  <c r="K71" i="4"/>
  <c r="T25" i="4"/>
  <c r="G63" i="4"/>
  <c r="H108" i="4"/>
  <c r="J83" i="4"/>
  <c r="S13" i="4"/>
  <c r="N99" i="4"/>
  <c r="O69" i="4"/>
  <c r="K83" i="4"/>
  <c r="E73" i="4"/>
  <c r="S63" i="4"/>
  <c r="G27" i="4"/>
  <c r="P83" i="4"/>
  <c r="E40" i="4"/>
  <c r="O107" i="4"/>
  <c r="N70" i="4"/>
  <c r="J75" i="4"/>
  <c r="I58" i="4"/>
  <c r="P44" i="4"/>
  <c r="H54" i="4"/>
  <c r="T94" i="4"/>
  <c r="E38" i="4"/>
  <c r="F7" i="4"/>
  <c r="C100" i="4"/>
  <c r="U34" i="4"/>
  <c r="M40" i="4"/>
  <c r="E114" i="4"/>
  <c r="B12" i="4"/>
  <c r="E90" i="4"/>
  <c r="S42" i="4"/>
  <c r="T26" i="4"/>
  <c r="U81" i="4"/>
  <c r="L102" i="4"/>
  <c r="N18" i="4"/>
  <c r="S117" i="4"/>
  <c r="F15" i="4"/>
  <c r="U103" i="4"/>
  <c r="C106" i="4"/>
  <c r="Q30" i="4"/>
  <c r="P4" i="4"/>
  <c r="O39" i="4"/>
  <c r="K69" i="4"/>
  <c r="U6" i="4"/>
  <c r="Q101" i="4"/>
  <c r="B60" i="4"/>
  <c r="E94" i="4"/>
  <c r="R113" i="4"/>
  <c r="M115" i="4"/>
  <c r="E37" i="4"/>
  <c r="N67" i="4"/>
  <c r="R48" i="4"/>
  <c r="D48" i="4"/>
  <c r="M89" i="4"/>
  <c r="O84" i="4"/>
  <c r="P108" i="4"/>
  <c r="G83" i="4"/>
  <c r="T31" i="4"/>
  <c r="B6" i="4"/>
  <c r="B76" i="4"/>
  <c r="J54" i="4"/>
  <c r="G64" i="4"/>
  <c r="O56" i="4"/>
  <c r="K17" i="4"/>
  <c r="L48" i="4"/>
  <c r="O70" i="4"/>
  <c r="G107" i="4"/>
  <c r="B62" i="4"/>
  <c r="O112" i="4"/>
  <c r="L82" i="4"/>
  <c r="N2" i="4"/>
  <c r="O75" i="4"/>
  <c r="E14" i="4"/>
  <c r="J12" i="4"/>
  <c r="M45" i="4"/>
  <c r="T99" i="4"/>
  <c r="J114" i="4"/>
  <c r="D47" i="4"/>
  <c r="P75" i="4"/>
  <c r="I45" i="4"/>
  <c r="M114" i="4"/>
  <c r="K98" i="4"/>
  <c r="B57" i="4"/>
  <c r="H33" i="4"/>
  <c r="M29" i="4"/>
  <c r="S108" i="4"/>
  <c r="U89" i="4"/>
  <c r="L112" i="4"/>
  <c r="E102" i="4"/>
  <c r="R92" i="4"/>
  <c r="S111" i="4"/>
  <c r="U14" i="4"/>
  <c r="G110" i="4"/>
  <c r="T59" i="4"/>
  <c r="U73" i="4"/>
  <c r="C114" i="4"/>
  <c r="P41" i="4"/>
  <c r="N63" i="4"/>
  <c r="H2" i="4"/>
  <c r="B26" i="4"/>
  <c r="B114" i="4"/>
  <c r="J107" i="4"/>
  <c r="B7" i="4"/>
  <c r="Q31" i="4"/>
  <c r="U15" i="4"/>
  <c r="K5" i="4"/>
  <c r="P106" i="4"/>
  <c r="B25" i="4"/>
  <c r="J42" i="4"/>
  <c r="P115" i="4"/>
  <c r="C104" i="4"/>
  <c r="G32" i="4"/>
  <c r="J41" i="4"/>
  <c r="H113" i="4"/>
  <c r="C43" i="4"/>
  <c r="I2" i="4"/>
  <c r="J14" i="4"/>
  <c r="I110" i="4"/>
  <c r="T55" i="4"/>
  <c r="B122" i="4"/>
  <c r="I13" i="4"/>
  <c r="R76" i="4"/>
  <c r="F11" i="4"/>
  <c r="D28" i="4"/>
  <c r="R8" i="4"/>
  <c r="K42" i="4"/>
  <c r="J93" i="4"/>
  <c r="E52" i="4"/>
  <c r="B80" i="4"/>
  <c r="D83" i="4"/>
  <c r="F118" i="4"/>
  <c r="C92" i="4"/>
  <c r="I101" i="4"/>
  <c r="L3" i="4"/>
  <c r="D53" i="4"/>
  <c r="F85" i="4"/>
  <c r="Q68" i="4"/>
  <c r="M44" i="4"/>
  <c r="Q81" i="4"/>
  <c r="G43" i="4"/>
  <c r="T60" i="4"/>
  <c r="K121" i="4"/>
  <c r="J2" i="4"/>
  <c r="O97" i="4"/>
  <c r="J99" i="4"/>
  <c r="D71" i="4"/>
  <c r="E117" i="4"/>
  <c r="K77" i="4"/>
  <c r="J56" i="4"/>
  <c r="O29" i="4"/>
  <c r="S43" i="4"/>
  <c r="F8" i="4"/>
  <c r="D79" i="4"/>
  <c r="T72" i="4"/>
  <c r="K29" i="4"/>
  <c r="M33" i="4"/>
  <c r="H38" i="4"/>
  <c r="D97" i="4"/>
  <c r="P88" i="4"/>
  <c r="Q121" i="4"/>
  <c r="E69" i="4"/>
  <c r="T73" i="4"/>
  <c r="P112" i="4"/>
  <c r="H20" i="4"/>
  <c r="M99" i="4"/>
  <c r="B2" i="4"/>
  <c r="S92" i="4"/>
  <c r="N60" i="4"/>
  <c r="K16" i="4"/>
  <c r="J21" i="4"/>
  <c r="E48" i="4"/>
  <c r="U92" i="4"/>
  <c r="Q105" i="4"/>
  <c r="B84" i="4"/>
  <c r="J24" i="4"/>
  <c r="R71" i="4"/>
  <c r="G71" i="4"/>
  <c r="O90" i="4"/>
  <c r="S93" i="4"/>
  <c r="Q33" i="4"/>
  <c r="T111" i="4"/>
  <c r="M85" i="4"/>
  <c r="E63" i="4"/>
  <c r="J88" i="4"/>
  <c r="K57" i="4"/>
  <c r="B71" i="4"/>
  <c r="H97" i="4"/>
  <c r="H7" i="4"/>
  <c r="T3" i="4"/>
  <c r="C35" i="4"/>
  <c r="I57" i="4"/>
  <c r="R80" i="4"/>
  <c r="L51" i="4"/>
  <c r="C31" i="4"/>
  <c r="D36" i="4"/>
  <c r="L98" i="4"/>
  <c r="M61" i="4"/>
  <c r="C89" i="4"/>
  <c r="U46" i="4"/>
  <c r="G66" i="4"/>
  <c r="R122" i="4"/>
  <c r="B32" i="4"/>
  <c r="P121" i="4"/>
  <c r="L35" i="4"/>
  <c r="G85" i="4"/>
  <c r="U52" i="4"/>
  <c r="M118" i="4"/>
  <c r="Q49" i="4"/>
  <c r="U98" i="4"/>
  <c r="R28" i="4"/>
  <c r="D19" i="4"/>
  <c r="M111" i="4"/>
  <c r="T40" i="4"/>
  <c r="Q26" i="4"/>
  <c r="H118" i="4"/>
  <c r="J53" i="4"/>
  <c r="D81" i="4"/>
  <c r="N34" i="4"/>
  <c r="M116" i="4"/>
  <c r="J85" i="4"/>
  <c r="J51" i="4"/>
  <c r="O88" i="4"/>
  <c r="J39" i="4"/>
  <c r="J43" i="4"/>
  <c r="H112" i="4"/>
  <c r="M101" i="4"/>
  <c r="F49" i="4"/>
  <c r="O59" i="4"/>
  <c r="C53" i="4"/>
  <c r="S8" i="4"/>
  <c r="E112" i="4"/>
  <c r="J71" i="4"/>
  <c r="P105" i="4"/>
  <c r="K39" i="4"/>
  <c r="G88" i="4"/>
  <c r="O55" i="4"/>
  <c r="Q116" i="4"/>
  <c r="K63" i="4"/>
  <c r="P37" i="4"/>
  <c r="F80" i="4"/>
  <c r="G122" i="4"/>
  <c r="Q57" i="4"/>
  <c r="J59" i="4"/>
  <c r="S48" i="4"/>
  <c r="S7" i="4"/>
  <c r="B118" i="4"/>
  <c r="G31" i="4"/>
  <c r="O85" i="4"/>
  <c r="M109" i="4"/>
  <c r="B35" i="4"/>
  <c r="Q50" i="4"/>
  <c r="N95" i="4"/>
  <c r="T67" i="4"/>
  <c r="G119" i="4"/>
  <c r="C60" i="4"/>
  <c r="U107" i="4"/>
  <c r="S78" i="4"/>
  <c r="O106" i="4"/>
  <c r="O68" i="4"/>
  <c r="E64" i="4"/>
  <c r="E12" i="4"/>
  <c r="J96" i="4"/>
  <c r="K97" i="4"/>
  <c r="T23" i="4"/>
  <c r="T120" i="4"/>
  <c r="R103" i="4"/>
  <c r="M117" i="4"/>
  <c r="S116" i="4"/>
  <c r="J37" i="4"/>
  <c r="E105" i="4"/>
  <c r="I11" i="4"/>
  <c r="H86" i="4"/>
  <c r="L7" i="4"/>
  <c r="J6" i="4"/>
  <c r="S89" i="4"/>
  <c r="F75" i="4"/>
  <c r="T2" i="4"/>
  <c r="G115" i="4"/>
  <c r="J60" i="4"/>
  <c r="P30" i="4"/>
  <c r="N77" i="4"/>
  <c r="U119" i="4"/>
  <c r="H12" i="4"/>
  <c r="H121" i="4"/>
  <c r="R20" i="4"/>
  <c r="C97" i="4"/>
  <c r="C12" i="4"/>
  <c r="H45" i="4"/>
  <c r="O95" i="4"/>
  <c r="B74" i="4"/>
  <c r="P77" i="4"/>
  <c r="N35" i="4"/>
  <c r="I61" i="4"/>
  <c r="D106" i="4"/>
  <c r="N74" i="4"/>
  <c r="I119" i="4"/>
  <c r="U86" i="4"/>
  <c r="B61" i="4"/>
  <c r="O65" i="4"/>
  <c r="N102" i="4"/>
  <c r="P46" i="4"/>
  <c r="K51" i="4"/>
  <c r="D58" i="4"/>
  <c r="Q114" i="4"/>
  <c r="N57" i="4"/>
  <c r="O42" i="4"/>
  <c r="O101" i="4"/>
  <c r="O67" i="4"/>
  <c r="K103" i="4"/>
  <c r="G47" i="4"/>
  <c r="U67" i="4"/>
  <c r="C112" i="4"/>
  <c r="B92" i="4"/>
  <c r="J45" i="4"/>
  <c r="P102" i="4"/>
  <c r="J116" i="4"/>
  <c r="S33" i="4"/>
  <c r="L68" i="4"/>
  <c r="F79" i="4"/>
  <c r="H68" i="4"/>
  <c r="R108" i="4"/>
  <c r="F43" i="4"/>
  <c r="H57" i="4"/>
  <c r="I64" i="4"/>
  <c r="E107" i="4"/>
  <c r="U9" i="4"/>
  <c r="E22" i="4"/>
  <c r="U45" i="4"/>
  <c r="I31" i="4"/>
  <c r="C26" i="4"/>
  <c r="J55" i="4"/>
  <c r="S36" i="4"/>
  <c r="K47" i="4"/>
  <c r="P19" i="4"/>
  <c r="E30" i="4"/>
  <c r="M71" i="4"/>
  <c r="P64" i="4"/>
  <c r="L21" i="4"/>
  <c r="E54" i="4"/>
  <c r="Q21" i="4"/>
  <c r="N12" i="4"/>
  <c r="N3" i="4"/>
  <c r="Q107" i="4"/>
  <c r="T70" i="4"/>
  <c r="P103" i="4"/>
  <c r="R37" i="4"/>
  <c r="Q17" i="4"/>
  <c r="P119" i="4"/>
  <c r="I70" i="4"/>
  <c r="L117" i="4"/>
  <c r="U27" i="4"/>
  <c r="I94" i="4"/>
  <c r="C117" i="4"/>
  <c r="T96" i="4"/>
  <c r="J35" i="4"/>
  <c r="N53" i="4"/>
  <c r="F57" i="4"/>
  <c r="D31" i="4"/>
  <c r="P17" i="4"/>
  <c r="Q10" i="4"/>
  <c r="P35" i="4"/>
  <c r="N42" i="4"/>
  <c r="H25" i="4"/>
  <c r="F63" i="4"/>
  <c r="M9" i="4"/>
  <c r="C11" i="4"/>
  <c r="I12" i="4"/>
  <c r="S12" i="4"/>
  <c r="C70" i="4"/>
  <c r="J105" i="4"/>
  <c r="U100" i="4"/>
  <c r="N49" i="4"/>
  <c r="C3" i="4"/>
  <c r="K106" i="4"/>
  <c r="I81" i="4"/>
  <c r="P11" i="4"/>
  <c r="H99" i="4"/>
  <c r="H11" i="4"/>
  <c r="O89" i="4"/>
  <c r="C103" i="4"/>
  <c r="G2" i="4"/>
  <c r="Q88" i="4"/>
  <c r="O53" i="4"/>
  <c r="S19" i="4"/>
  <c r="K102" i="4"/>
  <c r="N45" i="4"/>
  <c r="R60" i="4"/>
  <c r="M119" i="4"/>
  <c r="F2" i="4"/>
  <c r="Q56" i="4"/>
  <c r="B34" i="4"/>
  <c r="T110" i="4"/>
  <c r="L41" i="4"/>
  <c r="F9" i="4"/>
  <c r="N114" i="4"/>
  <c r="G40" i="4"/>
  <c r="U22" i="4"/>
  <c r="T11" i="4"/>
  <c r="D54" i="4"/>
  <c r="O115" i="4"/>
  <c r="L12" i="4"/>
  <c r="D20" i="4"/>
  <c r="K24" i="4"/>
  <c r="P9" i="4"/>
  <c r="U69" i="4"/>
  <c r="L66" i="4"/>
  <c r="R31" i="4"/>
  <c r="K19" i="4"/>
  <c r="N97" i="4"/>
  <c r="J69" i="4"/>
  <c r="B99" i="4"/>
  <c r="C87" i="4"/>
  <c r="L119" i="4"/>
  <c r="Q70" i="4"/>
  <c r="G60" i="4"/>
  <c r="P27" i="4"/>
  <c r="D21" i="4"/>
  <c r="Q111" i="4"/>
  <c r="O13" i="4"/>
  <c r="F77" i="4"/>
  <c r="B8" i="4"/>
  <c r="U13" i="4"/>
  <c r="U56" i="4"/>
  <c r="M79" i="4"/>
  <c r="E68" i="4"/>
  <c r="R112" i="4"/>
  <c r="Q78" i="4"/>
  <c r="O94" i="4"/>
  <c r="S49" i="4"/>
  <c r="C107" i="4"/>
  <c r="P99" i="4"/>
  <c r="O83" i="4"/>
  <c r="O87" i="4"/>
  <c r="P63" i="4"/>
  <c r="Q9" i="4"/>
  <c r="S55" i="4"/>
  <c r="E28" i="4"/>
  <c r="S18" i="4"/>
  <c r="D95" i="4"/>
  <c r="B37" i="4"/>
  <c r="F81" i="4"/>
  <c r="U29" i="4"/>
  <c r="B13" i="4"/>
  <c r="B18" i="4"/>
  <c r="K87" i="4"/>
  <c r="C13" i="4"/>
  <c r="D56" i="4"/>
  <c r="U72" i="4"/>
  <c r="D104" i="4"/>
  <c r="K78" i="4"/>
  <c r="M93" i="4"/>
  <c r="S74" i="4"/>
  <c r="E118" i="4"/>
  <c r="K56" i="4"/>
  <c r="G3" i="4"/>
  <c r="D113" i="4"/>
  <c r="U20" i="4"/>
  <c r="I41" i="4"/>
  <c r="Q15" i="4"/>
  <c r="Q45" i="4"/>
  <c r="Q74" i="4"/>
  <c r="G96" i="4"/>
  <c r="P70" i="4"/>
  <c r="I9" i="4"/>
  <c r="Q67" i="4"/>
  <c r="J31" i="4"/>
  <c r="U30" i="4"/>
  <c r="F68" i="4"/>
  <c r="N43" i="4"/>
  <c r="J108" i="4"/>
  <c r="P100" i="4"/>
  <c r="M52" i="4"/>
  <c r="S23" i="4"/>
  <c r="P51" i="4"/>
  <c r="O99" i="4"/>
  <c r="Q109" i="4"/>
  <c r="N80" i="4"/>
  <c r="M55" i="4"/>
  <c r="O11" i="4"/>
  <c r="I32" i="4"/>
  <c r="H102" i="4"/>
  <c r="S86" i="4"/>
  <c r="B39" i="4"/>
  <c r="O27" i="4"/>
  <c r="I106" i="4"/>
  <c r="D43" i="4"/>
  <c r="S25" i="4"/>
  <c r="Q32" i="4"/>
  <c r="B59" i="4"/>
  <c r="M5" i="4"/>
  <c r="N116" i="4"/>
  <c r="E33" i="4"/>
  <c r="T101" i="4"/>
  <c r="F17" i="4"/>
  <c r="D82" i="4"/>
  <c r="I37" i="4"/>
  <c r="N47" i="4"/>
  <c r="T24" i="4"/>
  <c r="C65" i="4"/>
  <c r="G92" i="4"/>
  <c r="P122" i="4"/>
  <c r="H16" i="4"/>
  <c r="E2" i="4"/>
  <c r="R25" i="4"/>
  <c r="Q52" i="4"/>
  <c r="F69" i="4"/>
  <c r="T16" i="4"/>
  <c r="J28" i="4"/>
  <c r="B88" i="4"/>
  <c r="J36" i="4"/>
  <c r="C73" i="4"/>
  <c r="J100" i="4"/>
  <c r="J104" i="4"/>
  <c r="E4" i="4"/>
  <c r="O72" i="4"/>
  <c r="L64" i="4"/>
  <c r="O6" i="4"/>
  <c r="J11" i="4"/>
  <c r="H84" i="4"/>
  <c r="J17" i="4"/>
  <c r="J112" i="4"/>
  <c r="F29" i="4"/>
  <c r="G39" i="4"/>
  <c r="F13" i="4"/>
  <c r="Q53" i="4"/>
  <c r="J73" i="4"/>
  <c r="E70" i="4"/>
  <c r="I52" i="4"/>
  <c r="M7" i="4"/>
  <c r="K26" i="4"/>
  <c r="H3" i="4"/>
  <c r="N13" i="4"/>
  <c r="I54" i="4"/>
  <c r="H83" i="4"/>
  <c r="E56" i="4"/>
  <c r="F72" i="4"/>
  <c r="J46" i="4"/>
  <c r="U17" i="4"/>
  <c r="O102" i="4"/>
  <c r="K74" i="4"/>
  <c r="L87" i="4"/>
  <c r="K79" i="4"/>
  <c r="M106" i="4"/>
  <c r="F76" i="4"/>
  <c r="I84" i="4"/>
  <c r="T116" i="4"/>
  <c r="J80" i="4"/>
  <c r="S69" i="4"/>
  <c r="E98" i="4"/>
  <c r="E45" i="4"/>
  <c r="F51" i="4"/>
  <c r="U78" i="4"/>
  <c r="J61" i="4"/>
  <c r="U51" i="4"/>
  <c r="H85" i="4"/>
  <c r="U74" i="4"/>
  <c r="D11" i="4"/>
  <c r="P56" i="4"/>
  <c r="E60" i="4"/>
  <c r="E58" i="4"/>
  <c r="L105" i="4"/>
  <c r="N17" i="4"/>
  <c r="B91" i="4"/>
  <c r="T10" i="4"/>
  <c r="K32" i="4"/>
  <c r="P98" i="4"/>
  <c r="O18" i="4"/>
  <c r="S37" i="4"/>
  <c r="C51" i="4"/>
  <c r="H55" i="4"/>
  <c r="U31" i="4"/>
  <c r="C79" i="4"/>
  <c r="T36" i="4"/>
  <c r="M77" i="4"/>
  <c r="Q13" i="4"/>
  <c r="G23" i="4"/>
  <c r="O31" i="4"/>
  <c r="P16" i="4"/>
  <c r="N8" i="4"/>
  <c r="P82" i="4"/>
  <c r="J74" i="4"/>
  <c r="K116" i="4"/>
  <c r="T82" i="4"/>
  <c r="D87" i="4"/>
  <c r="B108" i="4"/>
  <c r="U99" i="4"/>
  <c r="U10" i="4"/>
  <c r="C40" i="4"/>
  <c r="R102" i="4"/>
  <c r="S29" i="4"/>
  <c r="J30" i="4"/>
  <c r="S106" i="4"/>
  <c r="E119" i="4"/>
  <c r="U70" i="4"/>
  <c r="M78" i="4"/>
  <c r="F108" i="4"/>
  <c r="K73" i="4"/>
  <c r="G8" i="4"/>
  <c r="E3" i="4"/>
  <c r="I43" i="4"/>
  <c r="F24" i="4"/>
  <c r="N81" i="4"/>
  <c r="K89" i="4"/>
  <c r="I98" i="4"/>
  <c r="F100" i="4"/>
  <c r="T100" i="4"/>
  <c r="Q6" i="4"/>
  <c r="C120" i="4"/>
  <c r="B14" i="4"/>
  <c r="E78" i="4"/>
  <c r="T119" i="4"/>
  <c r="L76" i="4"/>
  <c r="S15" i="4"/>
  <c r="J40" i="4"/>
  <c r="N16" i="4"/>
  <c r="M47" i="4"/>
  <c r="H88" i="4"/>
  <c r="H17" i="4"/>
  <c r="G16" i="4"/>
  <c r="I7" i="4"/>
  <c r="G50" i="4"/>
  <c r="U113" i="4"/>
  <c r="J63" i="4"/>
  <c r="T85" i="4"/>
  <c r="D91" i="4"/>
  <c r="C91" i="4"/>
  <c r="L99" i="4"/>
  <c r="J120" i="4"/>
  <c r="T106" i="4"/>
  <c r="H36" i="4"/>
  <c r="N110" i="4"/>
  <c r="H26" i="4"/>
  <c r="N111" i="4"/>
  <c r="K92" i="4"/>
  <c r="K15" i="4"/>
  <c r="S28" i="4"/>
  <c r="T58" i="4"/>
  <c r="P32" i="4"/>
  <c r="F42" i="4"/>
  <c r="Q95" i="4"/>
  <c r="P94" i="4"/>
  <c r="O16" i="4"/>
  <c r="H42" i="4"/>
  <c r="F39" i="4"/>
  <c r="U110" i="4"/>
  <c r="H37" i="4"/>
  <c r="H95" i="4"/>
  <c r="R64" i="4"/>
  <c r="F50" i="4"/>
  <c r="Q66" i="4"/>
  <c r="C37" i="4"/>
  <c r="T108" i="4"/>
  <c r="D24" i="4"/>
  <c r="E103" i="4"/>
  <c r="O28" i="4"/>
  <c r="G19" i="4"/>
  <c r="J82" i="4"/>
  <c r="B3" i="4"/>
  <c r="H87" i="4"/>
  <c r="J66" i="4"/>
  <c r="P26" i="4"/>
  <c r="M41" i="4"/>
  <c r="S94" i="4"/>
  <c r="O33" i="4"/>
  <c r="F60" i="4"/>
  <c r="L49" i="4"/>
  <c r="I49" i="4"/>
  <c r="E16" i="4"/>
  <c r="D72" i="4"/>
  <c r="U76" i="4"/>
  <c r="I104" i="4"/>
  <c r="R63" i="4"/>
  <c r="P14" i="4"/>
  <c r="I44" i="4"/>
  <c r="J117" i="4"/>
  <c r="I27" i="4"/>
  <c r="U109" i="4"/>
  <c r="Q71" i="4"/>
  <c r="B16" i="4"/>
  <c r="R45" i="4"/>
  <c r="C85" i="4"/>
  <c r="P8" i="4"/>
  <c r="R69" i="4"/>
  <c r="L53" i="4"/>
  <c r="L90" i="4"/>
  <c r="Q61" i="4"/>
  <c r="I53" i="4"/>
  <c r="N100" i="4"/>
  <c r="R15" i="4"/>
  <c r="M72" i="4"/>
  <c r="D29" i="4"/>
  <c r="N25" i="4"/>
  <c r="L59" i="4"/>
  <c r="O51" i="4"/>
  <c r="P81" i="4"/>
  <c r="K33" i="4"/>
  <c r="I48" i="4"/>
  <c r="M75" i="4"/>
  <c r="T97" i="4"/>
  <c r="R77" i="4"/>
  <c r="T90" i="4"/>
  <c r="B58" i="4"/>
  <c r="C82" i="4"/>
  <c r="L70" i="4"/>
  <c r="R65" i="4"/>
  <c r="D67" i="4"/>
  <c r="I51" i="4"/>
  <c r="H19" i="4"/>
  <c r="F98" i="4"/>
  <c r="L100" i="4"/>
  <c r="L110" i="4"/>
  <c r="K86" i="4"/>
  <c r="P89" i="4"/>
  <c r="T20" i="4"/>
  <c r="J38" i="4"/>
  <c r="K61" i="4"/>
  <c r="B107" i="4"/>
  <c r="T54" i="4"/>
  <c r="L46" i="4"/>
  <c r="I83" i="4"/>
  <c r="E20" i="4"/>
  <c r="T32" i="4"/>
  <c r="D46" i="4"/>
  <c r="N107" i="4"/>
  <c r="P96" i="4"/>
  <c r="T118" i="4"/>
  <c r="M73" i="4"/>
  <c r="F83" i="4"/>
  <c r="M81" i="4"/>
  <c r="H35" i="4"/>
  <c r="R54" i="4"/>
  <c r="L44" i="4"/>
  <c r="U90" i="4"/>
  <c r="C64" i="4"/>
  <c r="B100" i="4"/>
  <c r="U53" i="4"/>
  <c r="H15" i="4"/>
  <c r="J25" i="4"/>
  <c r="E36" i="4"/>
  <c r="L42" i="4"/>
  <c r="G93" i="4"/>
  <c r="Q103" i="4"/>
  <c r="M60" i="4"/>
  <c r="D90" i="4"/>
  <c r="R82" i="4"/>
  <c r="O47" i="4"/>
  <c r="I8" i="4"/>
  <c r="U32" i="4"/>
  <c r="L8" i="4"/>
  <c r="R23" i="4"/>
  <c r="F65" i="4"/>
  <c r="P87" i="4"/>
  <c r="D35" i="4"/>
  <c r="U65" i="4"/>
  <c r="F87" i="4"/>
  <c r="Q102" i="4"/>
  <c r="H61" i="4"/>
  <c r="L95" i="4"/>
  <c r="T18" i="4"/>
  <c r="N101" i="4"/>
  <c r="L26" i="4"/>
  <c r="D41" i="4"/>
  <c r="P85" i="4"/>
  <c r="S91" i="4"/>
  <c r="D75" i="4"/>
  <c r="D32" i="4"/>
  <c r="J90" i="4"/>
  <c r="J101" i="4"/>
  <c r="U54" i="4"/>
  <c r="L115" i="4"/>
  <c r="I74" i="4"/>
  <c r="K45" i="4"/>
  <c r="J89" i="4"/>
  <c r="E66" i="4"/>
  <c r="L86" i="4"/>
  <c r="I34" i="4"/>
  <c r="S84" i="4"/>
  <c r="E85" i="4"/>
  <c r="D68" i="4"/>
  <c r="T15" i="4"/>
  <c r="M58" i="4"/>
  <c r="O105" i="4"/>
  <c r="Q93" i="4"/>
  <c r="U49" i="4"/>
  <c r="I46" i="4"/>
  <c r="H56" i="4"/>
  <c r="Q19" i="4"/>
  <c r="F18" i="4"/>
  <c r="O4" i="4"/>
  <c r="U114" i="4"/>
  <c r="P58" i="4"/>
  <c r="I87" i="4"/>
  <c r="U96" i="4"/>
  <c r="F47" i="4"/>
  <c r="M54" i="4"/>
  <c r="I67" i="4"/>
  <c r="H52" i="4"/>
  <c r="D101" i="4"/>
  <c r="G98" i="4"/>
  <c r="U19" i="4"/>
  <c r="T69" i="4"/>
  <c r="P107" i="4"/>
  <c r="F32" i="4"/>
  <c r="N31" i="4"/>
  <c r="Q108" i="4"/>
  <c r="S65" i="4"/>
  <c r="F36" i="4"/>
  <c r="G79" i="4"/>
  <c r="Q99" i="4"/>
  <c r="M26" i="4"/>
  <c r="L60" i="4"/>
  <c r="K111" i="4"/>
  <c r="K48" i="4"/>
  <c r="K62" i="4"/>
  <c r="S38" i="4"/>
  <c r="Q55" i="4"/>
  <c r="D3" i="4"/>
  <c r="N122" i="4"/>
  <c r="H115" i="4"/>
  <c r="R27" i="4"/>
  <c r="K52" i="4"/>
  <c r="L103" i="4"/>
  <c r="Q20" i="4"/>
  <c r="R5" i="4"/>
  <c r="E31" i="4"/>
  <c r="D78" i="4"/>
  <c r="O38" i="4"/>
  <c r="P42" i="4"/>
  <c r="B115" i="4"/>
  <c r="I107" i="4"/>
  <c r="N27" i="4"/>
  <c r="B96" i="4"/>
  <c r="F90" i="4"/>
  <c r="I89" i="4"/>
  <c r="U117" i="4"/>
  <c r="H40" i="4"/>
  <c r="F107" i="4"/>
  <c r="H8" i="4"/>
  <c r="R21" i="4"/>
  <c r="U115" i="4"/>
  <c r="U44" i="4"/>
  <c r="R50" i="4"/>
  <c r="I5" i="4"/>
  <c r="C67" i="4"/>
  <c r="H71" i="4"/>
  <c r="P110" i="4"/>
  <c r="N119" i="4"/>
  <c r="N113" i="4"/>
  <c r="U87" i="4"/>
  <c r="U64" i="4"/>
  <c r="U116" i="4"/>
  <c r="R35" i="4"/>
  <c r="P31" i="4"/>
  <c r="M25" i="4"/>
  <c r="M97" i="4"/>
  <c r="R6" i="4"/>
  <c r="U37" i="4"/>
  <c r="U7" i="4"/>
  <c r="R83" i="4"/>
  <c r="N79" i="4"/>
  <c r="M69" i="4"/>
  <c r="G25" i="4"/>
  <c r="T46" i="4"/>
  <c r="L56" i="4"/>
  <c r="C113" i="4"/>
  <c r="R91" i="4"/>
  <c r="I50" i="4"/>
  <c r="O109" i="4"/>
  <c r="M23" i="4"/>
  <c r="M110" i="4"/>
  <c r="Q80" i="4"/>
  <c r="I111" i="4"/>
  <c r="Q48" i="4"/>
  <c r="F103" i="4"/>
  <c r="K31" i="4"/>
  <c r="G45" i="4"/>
  <c r="I71" i="4"/>
  <c r="I78" i="4"/>
  <c r="D45" i="4"/>
  <c r="M32" i="4"/>
  <c r="D70" i="4"/>
  <c r="R70" i="4"/>
  <c r="F41" i="4"/>
  <c r="B89" i="4"/>
  <c r="B121" i="4"/>
  <c r="F106" i="4"/>
  <c r="I36" i="4"/>
  <c r="K72" i="4"/>
  <c r="M57" i="4"/>
  <c r="Q72" i="4"/>
  <c r="H101" i="4"/>
  <c r="T78" i="4"/>
  <c r="K85" i="4"/>
  <c r="D84" i="4"/>
  <c r="F55" i="4"/>
  <c r="S50" i="4"/>
  <c r="C84" i="4"/>
  <c r="O17" i="4"/>
  <c r="Q119" i="4"/>
  <c r="G89" i="4"/>
  <c r="T95" i="4"/>
  <c r="L120" i="4"/>
  <c r="Q110" i="4"/>
  <c r="R11" i="4"/>
  <c r="D6" i="4"/>
  <c r="C72" i="4"/>
  <c r="O5" i="4"/>
  <c r="O104" i="4"/>
  <c r="K54" i="4"/>
  <c r="J67" i="4"/>
  <c r="G86" i="4"/>
  <c r="I93" i="4"/>
  <c r="Q41" i="4"/>
  <c r="M22" i="4"/>
  <c r="F82" i="4"/>
  <c r="G24" i="4"/>
  <c r="H53" i="4"/>
  <c r="H109" i="4"/>
  <c r="U82" i="4"/>
  <c r="U40" i="4"/>
  <c r="L28" i="4"/>
  <c r="T51" i="4"/>
  <c r="C108" i="4"/>
  <c r="R16" i="4"/>
  <c r="M39" i="4"/>
  <c r="J87" i="4"/>
  <c r="T102" i="4"/>
  <c r="S79" i="4"/>
  <c r="M18" i="4"/>
  <c r="M13" i="4"/>
  <c r="O71" i="4"/>
  <c r="O14" i="4"/>
  <c r="F95" i="4"/>
  <c r="N86" i="4"/>
  <c r="D60" i="4"/>
  <c r="U38" i="4"/>
  <c r="T38" i="4"/>
  <c r="E32" i="4"/>
  <c r="R81" i="4"/>
  <c r="N11" i="4"/>
  <c r="P29" i="4"/>
  <c r="G41" i="4"/>
  <c r="T30" i="4"/>
  <c r="C75" i="4"/>
  <c r="S68" i="4"/>
  <c r="O77" i="4"/>
  <c r="M35" i="4"/>
  <c r="I38" i="4"/>
  <c r="S66" i="4"/>
  <c r="R96" i="4"/>
  <c r="N10" i="4"/>
  <c r="G68" i="4"/>
  <c r="G44" i="4"/>
  <c r="H82" i="4"/>
  <c r="Q18" i="4"/>
  <c r="M14" i="4"/>
  <c r="S80" i="4"/>
  <c r="F74" i="4"/>
  <c r="F35" i="4"/>
  <c r="C93" i="4"/>
  <c r="F99" i="4"/>
  <c r="E116" i="4"/>
  <c r="T89" i="4"/>
  <c r="H81" i="4"/>
  <c r="F84" i="4"/>
  <c r="K67" i="4"/>
  <c r="C5" i="4"/>
  <c r="B20" i="4"/>
  <c r="T43" i="4"/>
  <c r="N112" i="4"/>
  <c r="C33" i="4"/>
  <c r="H106" i="4"/>
  <c r="O37" i="4"/>
  <c r="C16" i="4"/>
  <c r="I73" i="4"/>
  <c r="S44" i="4"/>
  <c r="I56" i="4"/>
  <c r="Q54" i="4"/>
  <c r="R13" i="4"/>
  <c r="F30" i="4"/>
  <c r="K41" i="4"/>
  <c r="Q96" i="4"/>
  <c r="K37" i="4"/>
  <c r="T21" i="4"/>
  <c r="N108" i="4"/>
  <c r="G38" i="4"/>
  <c r="L40" i="4"/>
  <c r="Q43" i="4"/>
  <c r="O19" i="4"/>
  <c r="G28" i="4"/>
  <c r="F116" i="4"/>
  <c r="R94" i="4"/>
  <c r="L71" i="4"/>
  <c r="O32" i="4"/>
  <c r="L34" i="4"/>
  <c r="M37" i="4"/>
  <c r="H114" i="4"/>
  <c r="F21" i="4"/>
  <c r="R57" i="4"/>
  <c r="U102" i="4"/>
  <c r="P74" i="4"/>
  <c r="E92" i="4"/>
  <c r="S119" i="4"/>
  <c r="S105" i="4"/>
  <c r="O61" i="4"/>
  <c r="M21" i="4"/>
  <c r="J68" i="4"/>
  <c r="I65" i="4"/>
  <c r="R68" i="4"/>
  <c r="E81" i="4"/>
  <c r="P67" i="4"/>
  <c r="F38" i="4"/>
  <c r="G13" i="4"/>
  <c r="Q34" i="4"/>
  <c r="B64" i="4"/>
  <c r="D93" i="4"/>
  <c r="N52" i="4"/>
  <c r="N39" i="4"/>
  <c r="O79" i="4"/>
  <c r="P65" i="4"/>
  <c r="B44" i="4"/>
  <c r="M42" i="4"/>
  <c r="T117" i="4"/>
  <c r="S90" i="4"/>
  <c r="B10" i="4"/>
  <c r="S107" i="4"/>
  <c r="E15" i="4"/>
  <c r="O103" i="4"/>
  <c r="M95" i="4"/>
  <c r="R38" i="4"/>
  <c r="P53" i="4"/>
  <c r="J19" i="4"/>
  <c r="E25" i="4"/>
  <c r="U16" i="4"/>
  <c r="E83" i="4"/>
  <c r="S3" i="4"/>
  <c r="K112" i="4"/>
  <c r="L116" i="4"/>
  <c r="P49" i="4"/>
  <c r="J10" i="4"/>
  <c r="S115" i="4"/>
  <c r="D50" i="4"/>
  <c r="N20" i="4"/>
  <c r="I62" i="4"/>
  <c r="Q75" i="4"/>
  <c r="R59" i="4"/>
  <c r="L57" i="4"/>
  <c r="O92" i="4"/>
  <c r="Q122" i="4"/>
  <c r="Q100" i="4"/>
  <c r="M64" i="4"/>
  <c r="B102" i="4"/>
  <c r="Q35" i="4"/>
  <c r="P91" i="4"/>
  <c r="D61" i="4"/>
  <c r="J102" i="4"/>
  <c r="F33" i="4"/>
  <c r="T22" i="4"/>
  <c r="M67" i="4"/>
  <c r="P73" i="4"/>
  <c r="E108" i="4"/>
  <c r="C99" i="4"/>
  <c r="K13" i="4"/>
  <c r="F10" i="4"/>
  <c r="G14" i="4"/>
  <c r="I20" i="4"/>
  <c r="P62" i="4"/>
  <c r="L121" i="4"/>
  <c r="M120" i="4"/>
  <c r="D96" i="4"/>
  <c r="L5" i="4"/>
  <c r="B87" i="4"/>
  <c r="P78" i="4"/>
  <c r="J110" i="4"/>
  <c r="G78" i="4"/>
  <c r="P118" i="4"/>
  <c r="U60" i="4"/>
  <c r="G51" i="4"/>
  <c r="F64" i="4"/>
  <c r="L72" i="4"/>
  <c r="M87" i="4"/>
  <c r="S9" i="4"/>
  <c r="M2" i="4"/>
  <c r="B82" i="4"/>
  <c r="U48" i="4"/>
  <c r="B21" i="4"/>
  <c r="S21" i="4"/>
  <c r="E67" i="4"/>
  <c r="Q62" i="4"/>
  <c r="I76" i="4"/>
  <c r="T65" i="4"/>
  <c r="I122" i="4"/>
  <c r="B23" i="4"/>
  <c r="G117" i="4"/>
  <c r="P114" i="4"/>
  <c r="O20" i="4"/>
  <c r="C59" i="4"/>
  <c r="Q84" i="4"/>
  <c r="J49" i="4"/>
  <c r="N29" i="4"/>
  <c r="D69" i="4"/>
  <c r="H59" i="4"/>
  <c r="I55" i="4"/>
  <c r="M112" i="4"/>
  <c r="P43" i="4"/>
  <c r="H28" i="4"/>
  <c r="N48" i="4"/>
  <c r="B31" i="4"/>
  <c r="L67" i="4"/>
  <c r="R84" i="4"/>
  <c r="C10" i="4"/>
  <c r="S45" i="4"/>
  <c r="D44" i="4"/>
  <c r="S20" i="4"/>
  <c r="M80" i="4"/>
  <c r="I116" i="4"/>
  <c r="F37" i="4"/>
  <c r="F110" i="4"/>
  <c r="D105" i="4"/>
  <c r="B86" i="4"/>
  <c r="D59" i="4"/>
  <c r="N28" i="4"/>
  <c r="H30" i="4"/>
  <c r="L47" i="4"/>
  <c r="Q44" i="4"/>
  <c r="B53" i="4"/>
  <c r="D40" i="4"/>
  <c r="N19" i="4"/>
  <c r="U47" i="4"/>
  <c r="D8" i="4"/>
  <c r="S87" i="4"/>
  <c r="E97" i="4"/>
  <c r="S77" i="4"/>
  <c r="I47" i="4"/>
  <c r="G26" i="4"/>
  <c r="I114" i="4"/>
  <c r="C88" i="4"/>
  <c r="L96" i="4"/>
  <c r="I85" i="4"/>
  <c r="M20" i="4"/>
  <c r="P104" i="4"/>
  <c r="F27" i="4"/>
  <c r="I113" i="4"/>
  <c r="L84" i="4"/>
  <c r="K91" i="4"/>
  <c r="E109" i="4"/>
  <c r="G100" i="4"/>
  <c r="K107" i="4"/>
  <c r="C52" i="4"/>
  <c r="Q82" i="4"/>
  <c r="K25" i="4"/>
  <c r="H27" i="4"/>
  <c r="K20" i="4"/>
  <c r="P34" i="4"/>
  <c r="L63" i="4"/>
  <c r="I86" i="4"/>
  <c r="Q87" i="4"/>
  <c r="B119" i="4"/>
  <c r="E101" i="4"/>
  <c r="D85" i="4"/>
  <c r="R66" i="4"/>
  <c r="H47" i="4"/>
  <c r="I80" i="4"/>
  <c r="R79" i="4"/>
  <c r="B78" i="4"/>
  <c r="I35" i="4"/>
  <c r="D94" i="4"/>
  <c r="G36" i="4"/>
  <c r="E34" i="4"/>
  <c r="H93" i="4"/>
  <c r="Q51" i="4"/>
  <c r="Q42" i="4"/>
  <c r="C22" i="4"/>
  <c r="I30" i="4"/>
  <c r="K14" i="4"/>
  <c r="G52" i="4"/>
  <c r="F119" i="4"/>
  <c r="K40" i="4"/>
  <c r="E55" i="4"/>
  <c r="E77" i="4"/>
  <c r="E29" i="4"/>
  <c r="P57" i="4"/>
  <c r="B42" i="4"/>
  <c r="B15" i="4"/>
  <c r="B52" i="4"/>
  <c r="L31" i="4"/>
  <c r="N33" i="4"/>
  <c r="S122" i="4"/>
  <c r="S72" i="4"/>
  <c r="U104" i="4"/>
  <c r="C95" i="4"/>
  <c r="B27" i="4"/>
  <c r="F114" i="4"/>
  <c r="O36" i="4"/>
  <c r="P7" i="4"/>
  <c r="C63" i="4"/>
  <c r="Q4" i="4"/>
  <c r="K43" i="4"/>
  <c r="L19" i="4"/>
  <c r="O2" i="4"/>
  <c r="F31" i="4"/>
  <c r="P92" i="4"/>
  <c r="O58" i="4"/>
  <c r="B70" i="4"/>
  <c r="E18" i="4"/>
  <c r="J72" i="4"/>
  <c r="E76" i="4"/>
  <c r="S52" i="4"/>
  <c r="N76" i="4"/>
  <c r="G46" i="4"/>
  <c r="S75" i="4"/>
  <c r="R42" i="4"/>
  <c r="O24" i="4"/>
  <c r="R3" i="4"/>
  <c r="R87" i="4"/>
  <c r="J58" i="4"/>
  <c r="Q28" i="4"/>
  <c r="J5" i="4"/>
  <c r="N37" i="4"/>
  <c r="F52" i="4"/>
  <c r="N65" i="4"/>
  <c r="K81" i="4"/>
  <c r="Q63" i="4"/>
  <c r="J86" i="4"/>
  <c r="C119" i="4"/>
  <c r="C21" i="4"/>
  <c r="D110" i="4"/>
  <c r="N15" i="4"/>
  <c r="N85" i="4"/>
  <c r="M24" i="4"/>
  <c r="H77" i="4"/>
  <c r="H110" i="4"/>
  <c r="G53" i="4"/>
  <c r="G17" i="4"/>
  <c r="N91" i="4"/>
  <c r="K18" i="4"/>
  <c r="C20" i="4"/>
  <c r="D119" i="4"/>
  <c r="T27" i="4"/>
  <c r="R101" i="4"/>
  <c r="R9" i="4"/>
  <c r="N50" i="4"/>
  <c r="J20" i="4"/>
  <c r="M86" i="4"/>
  <c r="M94" i="4"/>
  <c r="L65" i="4"/>
  <c r="P95" i="4"/>
  <c r="U57" i="4"/>
  <c r="T87" i="4"/>
  <c r="D7" i="4"/>
  <c r="T121" i="4"/>
  <c r="T49" i="4"/>
  <c r="S27" i="4"/>
  <c r="E93" i="4"/>
  <c r="T47" i="4"/>
  <c r="U91" i="4"/>
  <c r="R47" i="4"/>
  <c r="J76" i="4"/>
  <c r="Q16" i="4"/>
  <c r="T103" i="4"/>
  <c r="E43" i="4"/>
  <c r="D80" i="4"/>
  <c r="O113" i="4"/>
  <c r="J121" i="4"/>
  <c r="O74" i="4"/>
  <c r="C38" i="4"/>
  <c r="T114" i="4"/>
  <c r="Q92" i="4"/>
  <c r="U58" i="4"/>
  <c r="E23" i="4"/>
  <c r="N103" i="4"/>
  <c r="O110" i="4"/>
  <c r="O41" i="4"/>
  <c r="G4" i="4"/>
  <c r="I6" i="4"/>
  <c r="U21" i="4"/>
  <c r="B45" i="4"/>
  <c r="O49" i="4"/>
  <c r="S71" i="4"/>
  <c r="K117" i="4"/>
  <c r="N89" i="4"/>
  <c r="E35" i="4"/>
  <c r="K66" i="4"/>
  <c r="C47" i="4"/>
  <c r="F54" i="4"/>
  <c r="H111" i="4"/>
  <c r="O23" i="4"/>
  <c r="N62" i="4"/>
  <c r="K58" i="4"/>
  <c r="H60" i="4"/>
  <c r="B69" i="4"/>
  <c r="M3" i="4"/>
  <c r="S113" i="4"/>
  <c r="C77" i="4"/>
  <c r="K84" i="4"/>
  <c r="F94" i="4"/>
  <c r="C9" i="4"/>
  <c r="C78" i="4"/>
  <c r="Q89" i="4"/>
  <c r="S11" i="4"/>
  <c r="P111" i="4"/>
  <c r="C32" i="4"/>
  <c r="I97" i="4"/>
  <c r="E87" i="4"/>
  <c r="Q86" i="4"/>
  <c r="C15" i="4"/>
  <c r="N61" i="4"/>
  <c r="P15" i="4"/>
  <c r="U42" i="4"/>
  <c r="J8" i="4"/>
  <c r="U118" i="4"/>
  <c r="J27" i="4"/>
  <c r="N55" i="4"/>
  <c r="E121" i="4"/>
  <c r="S103" i="4"/>
  <c r="Q91" i="4"/>
  <c r="U41" i="4"/>
  <c r="E62" i="4"/>
  <c r="O52" i="4"/>
  <c r="M48" i="4"/>
  <c r="K108" i="4"/>
  <c r="T104" i="4"/>
  <c r="F62" i="4"/>
  <c r="O73" i="4"/>
  <c r="Q46" i="4"/>
  <c r="K55" i="4"/>
  <c r="H116" i="4"/>
  <c r="C45" i="4"/>
  <c r="D2" i="4"/>
  <c r="D111" i="4"/>
  <c r="P55" i="4"/>
  <c r="J29" i="4"/>
  <c r="E65" i="4"/>
  <c r="O26" i="4"/>
  <c r="C102" i="4"/>
  <c r="N46" i="4"/>
  <c r="C50" i="4"/>
  <c r="T9" i="4"/>
  <c r="P109" i="4"/>
  <c r="P90" i="4"/>
  <c r="E104" i="4"/>
  <c r="C41" i="4"/>
  <c r="H75" i="4"/>
  <c r="C56" i="4"/>
  <c r="M6" i="4"/>
  <c r="C110" i="4"/>
  <c r="F92" i="4"/>
  <c r="T84" i="4"/>
  <c r="Q64" i="4"/>
  <c r="G112" i="4"/>
  <c r="H78" i="4"/>
  <c r="H94" i="4"/>
  <c r="I95" i="4"/>
  <c r="E13" i="4"/>
  <c r="T44" i="4"/>
  <c r="Q113" i="4"/>
  <c r="J52" i="4"/>
  <c r="L77" i="4"/>
  <c r="F53" i="4"/>
  <c r="S114" i="4"/>
  <c r="Q85" i="4"/>
  <c r="U35" i="4"/>
  <c r="S97" i="4"/>
  <c r="C8" i="4"/>
  <c r="H105" i="4"/>
  <c r="E51" i="4"/>
  <c r="Q90" i="4"/>
  <c r="F96" i="4"/>
  <c r="U4" i="4"/>
  <c r="R120" i="4"/>
  <c r="J97" i="4"/>
  <c r="S56" i="4"/>
  <c r="H96" i="4"/>
  <c r="P116" i="4"/>
  <c r="B50" i="4"/>
  <c r="O82" i="4"/>
  <c r="S99" i="4"/>
  <c r="P93" i="4"/>
  <c r="T76" i="4"/>
  <c r="P80" i="4"/>
  <c r="H66" i="4"/>
  <c r="C74" i="4"/>
  <c r="S95" i="4"/>
  <c r="H14" i="4"/>
  <c r="T42" i="4"/>
  <c r="R43" i="4"/>
  <c r="S59" i="4"/>
  <c r="R19" i="4"/>
  <c r="T48" i="4"/>
  <c r="M84" i="4"/>
  <c r="I79" i="4"/>
  <c r="R40" i="4"/>
  <c r="F102" i="4"/>
  <c r="K118" i="4"/>
  <c r="B51" i="4"/>
  <c r="D118" i="4"/>
  <c r="J33" i="4"/>
  <c r="Q36" i="4"/>
  <c r="L55" i="4"/>
  <c r="E46" i="4"/>
  <c r="F122" i="4"/>
  <c r="D18" i="4"/>
  <c r="J78" i="4"/>
  <c r="B55" i="4"/>
  <c r="L52" i="4"/>
  <c r="K30" i="4"/>
  <c r="T66" i="4"/>
  <c r="G15" i="4"/>
  <c r="T5" i="4"/>
  <c r="K76" i="4"/>
  <c r="O63" i="4"/>
  <c r="T93" i="4"/>
  <c r="E39" i="4"/>
  <c r="L43" i="4"/>
  <c r="S16" i="4"/>
  <c r="U18" i="4"/>
  <c r="Q12" i="4"/>
  <c r="J22" i="4"/>
  <c r="C86" i="4"/>
  <c r="C83" i="4"/>
  <c r="C57" i="4"/>
  <c r="U25" i="4"/>
  <c r="R22" i="4"/>
  <c r="N105" i="4"/>
  <c r="J62" i="4"/>
  <c r="S96" i="4"/>
  <c r="R95" i="4"/>
  <c r="C66" i="4"/>
  <c r="O43" i="4"/>
  <c r="R78" i="4"/>
  <c r="N98" i="4"/>
  <c r="N58" i="4"/>
  <c r="K23" i="4"/>
  <c r="G99" i="4"/>
  <c r="S39" i="4"/>
  <c r="D115" i="4"/>
  <c r="P71" i="4"/>
  <c r="G65" i="4"/>
  <c r="H100" i="4"/>
  <c r="L25" i="4"/>
  <c r="L24" i="4"/>
  <c r="U55" i="4"/>
  <c r="O122" i="4"/>
  <c r="Q83" i="4"/>
  <c r="G77" i="4"/>
  <c r="E19" i="4"/>
  <c r="P2" i="4"/>
  <c r="K53" i="4"/>
  <c r="Q65" i="4"/>
  <c r="E44" i="4"/>
  <c r="P101" i="4"/>
  <c r="L32" i="4"/>
  <c r="K100" i="4"/>
  <c r="S88" i="4"/>
  <c r="R117" i="4"/>
  <c r="R89" i="4"/>
  <c r="T75" i="4"/>
  <c r="P22" i="4"/>
  <c r="M74" i="4"/>
  <c r="N117" i="4"/>
  <c r="I77" i="4"/>
  <c r="O121" i="4"/>
  <c r="O119" i="4"/>
  <c r="K80" i="4"/>
  <c r="B38" i="4"/>
  <c r="E95" i="4"/>
  <c r="G72" i="4"/>
  <c r="O60" i="4"/>
  <c r="D10" i="4"/>
  <c r="O22" i="4"/>
  <c r="R104" i="4"/>
  <c r="U2" i="4"/>
  <c r="U39" i="4"/>
  <c r="Q69" i="4"/>
  <c r="B30" i="4"/>
  <c r="L45" i="4"/>
  <c r="J81" i="4"/>
  <c r="K9" i="4"/>
  <c r="M83" i="4"/>
  <c r="T34" i="4"/>
  <c r="D103" i="4"/>
  <c r="Q104" i="4"/>
  <c r="L88" i="4"/>
  <c r="H74" i="4"/>
  <c r="K75" i="4"/>
  <c r="U66" i="4"/>
  <c r="T115" i="4"/>
  <c r="F20" i="4"/>
  <c r="C54" i="4"/>
  <c r="I24" i="4"/>
  <c r="T61" i="4"/>
  <c r="H46" i="4"/>
  <c r="O40" i="4"/>
  <c r="H98" i="4"/>
  <c r="M51" i="4"/>
  <c r="P66" i="4"/>
  <c r="I4" i="4"/>
  <c r="S60" i="4"/>
  <c r="E26" i="4"/>
  <c r="H13" i="4"/>
  <c r="B109" i="4"/>
  <c r="S30" i="4"/>
  <c r="O25" i="4"/>
  <c r="I15" i="4"/>
  <c r="L17" i="4"/>
  <c r="F46" i="4"/>
  <c r="G120" i="4"/>
  <c r="I118" i="4"/>
  <c r="I60" i="4"/>
  <c r="K122" i="4"/>
  <c r="J18" i="4"/>
  <c r="F34" i="4"/>
  <c r="G67" i="4"/>
  <c r="D17" i="4"/>
  <c r="M122" i="4"/>
  <c r="B17" i="4"/>
  <c r="B29" i="4"/>
  <c r="M90" i="4"/>
  <c r="D74" i="4"/>
  <c r="C122" i="4"/>
  <c r="F101" i="4"/>
  <c r="E72" i="4"/>
  <c r="K120" i="4"/>
  <c r="L39" i="4"/>
  <c r="E71" i="4"/>
  <c r="T33" i="4"/>
  <c r="G18" i="4"/>
  <c r="N4" i="4"/>
  <c r="L113" i="4"/>
  <c r="H62" i="4"/>
  <c r="G73" i="4"/>
  <c r="C76" i="4"/>
  <c r="G94" i="4"/>
  <c r="S100" i="4"/>
  <c r="O100" i="4"/>
  <c r="F5" i="4"/>
  <c r="J111" i="4"/>
  <c r="K59" i="4"/>
  <c r="G76" i="4"/>
  <c r="F56" i="4"/>
  <c r="O64" i="4"/>
  <c r="R61" i="4"/>
  <c r="H49" i="4"/>
  <c r="G118" i="4"/>
  <c r="O45" i="4"/>
  <c r="I10" i="4"/>
  <c r="F86" i="4"/>
  <c r="O57" i="4"/>
  <c r="G109" i="4"/>
  <c r="S47" i="4"/>
  <c r="K28" i="4"/>
  <c r="J15" i="4"/>
  <c r="I17" i="4"/>
  <c r="N21" i="4"/>
  <c r="N22" i="4"/>
  <c r="F97" i="4"/>
  <c r="O7" i="4"/>
  <c r="G11" i="4"/>
  <c r="U94" i="4"/>
  <c r="T79" i="4"/>
  <c r="P59" i="4"/>
  <c r="B54" i="4"/>
  <c r="K65" i="4"/>
  <c r="S51" i="4"/>
  <c r="L14" i="4"/>
  <c r="J4" i="4"/>
  <c r="D57" i="4"/>
  <c r="B56" i="4"/>
  <c r="E17" i="4"/>
  <c r="B66" i="4"/>
  <c r="D112" i="4"/>
  <c r="R44" i="4"/>
  <c r="K101" i="4"/>
  <c r="G10" i="4"/>
  <c r="H58" i="4"/>
  <c r="F73" i="4"/>
  <c r="I88" i="4"/>
  <c r="T81" i="4"/>
  <c r="I22" i="4"/>
  <c r="G95" i="4"/>
  <c r="N51" i="4"/>
  <c r="F40" i="4"/>
  <c r="O96" i="4"/>
  <c r="D89" i="4"/>
  <c r="L81" i="4"/>
  <c r="N5" i="4"/>
  <c r="G62" i="4"/>
  <c r="O76" i="4"/>
  <c r="T113" i="4"/>
  <c r="P40" i="4"/>
  <c r="M100" i="4"/>
  <c r="T91" i="4"/>
  <c r="R119" i="4"/>
  <c r="S31" i="4"/>
  <c r="H48" i="4"/>
  <c r="E88" i="4"/>
  <c r="K82" i="4"/>
  <c r="F25" i="4"/>
  <c r="Q94" i="4"/>
  <c r="C69" i="4"/>
  <c r="O44" i="4"/>
  <c r="N32" i="4"/>
  <c r="G35" i="4"/>
  <c r="M4" i="4"/>
  <c r="E115" i="4"/>
  <c r="B81" i="4"/>
  <c r="S14" i="4"/>
  <c r="M34" i="4"/>
  <c r="I120" i="4"/>
  <c r="D23" i="4"/>
  <c r="Q40" i="4"/>
  <c r="R88" i="4"/>
  <c r="N88" i="4"/>
  <c r="D22" i="4"/>
  <c r="Q117" i="4"/>
  <c r="N44" i="4"/>
  <c r="O35" i="4"/>
  <c r="S6" i="4"/>
  <c r="L37" i="4"/>
  <c r="S120" i="4"/>
  <c r="G69" i="4"/>
  <c r="O46" i="4"/>
  <c r="R18" i="4"/>
  <c r="E61" i="4"/>
  <c r="K109" i="4"/>
  <c r="P48" i="4"/>
  <c r="F4" i="4"/>
  <c r="T80" i="4"/>
  <c r="R56" i="4"/>
  <c r="P47" i="4"/>
  <c r="H63" i="4"/>
  <c r="I105" i="4"/>
  <c r="K8" i="4"/>
  <c r="O108" i="4"/>
  <c r="P28" i="4"/>
  <c r="L18" i="4"/>
  <c r="O62" i="4"/>
  <c r="S102" i="4"/>
  <c r="R46" i="4"/>
  <c r="E100" i="4"/>
  <c r="J48" i="4"/>
  <c r="D116" i="4"/>
  <c r="G48" i="4"/>
  <c r="M11" i="4"/>
  <c r="G102" i="4"/>
  <c r="P12" i="4"/>
  <c r="U88" i="4"/>
  <c r="E79" i="4"/>
  <c r="J77" i="4"/>
  <c r="B103" i="4"/>
  <c r="S58" i="4"/>
  <c r="F113" i="4"/>
  <c r="H31" i="4"/>
  <c r="R51" i="4"/>
  <c r="C116" i="4"/>
  <c r="M49" i="4"/>
  <c r="N73" i="4"/>
  <c r="O81" i="4"/>
  <c r="J44" i="4"/>
  <c r="S5" i="4"/>
  <c r="N118" i="4"/>
  <c r="T71" i="4"/>
  <c r="T7" i="4"/>
  <c r="H39" i="4"/>
  <c r="O8" i="4"/>
  <c r="D98" i="4"/>
  <c r="N54" i="4"/>
  <c r="I68" i="4"/>
  <c r="O3" i="4"/>
  <c r="D26" i="4"/>
  <c r="O15" i="4"/>
  <c r="B117" i="4"/>
  <c r="Q58" i="4"/>
  <c r="L108" i="4"/>
  <c r="J16" i="4"/>
  <c r="K36" i="4"/>
  <c r="S26" i="4"/>
  <c r="O48" i="4"/>
  <c r="B104" i="4"/>
  <c r="S85" i="4"/>
  <c r="K115" i="4"/>
  <c r="G91" i="4"/>
  <c r="I112" i="4"/>
  <c r="F58" i="4"/>
  <c r="L11" i="4"/>
  <c r="P6" i="4"/>
  <c r="T56" i="4"/>
  <c r="D51" i="4"/>
  <c r="H70" i="4"/>
  <c r="B93" i="4"/>
  <c r="S35" i="4"/>
  <c r="H21" i="4"/>
  <c r="G54" i="4"/>
  <c r="D88" i="4"/>
  <c r="L4" i="4"/>
  <c r="R24" i="4"/>
  <c r="F6" i="4"/>
  <c r="C61" i="4"/>
  <c r="E96" i="4"/>
  <c r="N93" i="4"/>
  <c r="R86" i="4"/>
  <c r="L80" i="4"/>
  <c r="D100" i="4"/>
  <c r="E49" i="4"/>
  <c r="M113" i="4"/>
  <c r="F45" i="4"/>
  <c r="B73" i="4"/>
  <c r="J94" i="4"/>
  <c r="U8" i="4"/>
  <c r="E82" i="4"/>
  <c r="J3" i="4"/>
  <c r="J26" i="4"/>
  <c r="I18" i="4"/>
  <c r="M46" i="4"/>
  <c r="B98" i="4"/>
  <c r="H24" i="4"/>
  <c r="C105" i="4"/>
  <c r="I69" i="4"/>
  <c r="T39" i="4"/>
  <c r="D15" i="4"/>
  <c r="P21" i="4"/>
  <c r="G42" i="4"/>
  <c r="G70" i="4"/>
  <c r="G33" i="4"/>
  <c r="T4" i="4"/>
  <c r="D25" i="4"/>
  <c r="E50" i="4"/>
  <c r="S4" i="4"/>
  <c r="F117" i="4"/>
  <c r="B79" i="4"/>
  <c r="T28" i="4"/>
  <c r="D30" i="4"/>
  <c r="B11" i="4"/>
  <c r="U3" i="4"/>
  <c r="N56" i="4"/>
  <c r="T17" i="4"/>
  <c r="R100" i="4"/>
  <c r="C2" i="4"/>
  <c r="T83" i="4"/>
  <c r="C81" i="4"/>
  <c r="C49" i="4"/>
  <c r="R10" i="4"/>
  <c r="G55" i="4"/>
  <c r="L27" i="4"/>
  <c r="L89" i="4"/>
  <c r="Q38" i="4"/>
  <c r="E84" i="4"/>
  <c r="P113" i="4"/>
  <c r="R32" i="4"/>
  <c r="F105" i="4"/>
  <c r="U36" i="4"/>
  <c r="H4" i="4"/>
  <c r="N71" i="4"/>
  <c r="U122" i="4"/>
  <c r="R111" i="4"/>
  <c r="R30" i="4"/>
  <c r="R55" i="4"/>
  <c r="M82" i="4"/>
  <c r="F23" i="4"/>
  <c r="I14" i="4"/>
  <c r="D4" i="4"/>
  <c r="G108" i="4"/>
  <c r="G6" i="4"/>
  <c r="Q22" i="4"/>
  <c r="N83" i="4"/>
  <c r="M12" i="4"/>
  <c r="F3" i="4"/>
  <c r="T105" i="4"/>
  <c r="F14" i="4"/>
  <c r="H29" i="4"/>
  <c r="C27" i="4"/>
  <c r="F115" i="4"/>
  <c r="S101" i="4"/>
  <c r="C94" i="4"/>
  <c r="U112" i="4"/>
  <c r="K46" i="4"/>
  <c r="H122" i="4"/>
  <c r="K104" i="4"/>
  <c r="B68" i="4"/>
  <c r="G121" i="4"/>
  <c r="F28" i="4"/>
  <c r="P69" i="4"/>
  <c r="K49" i="4"/>
  <c r="M31" i="4"/>
  <c r="N40" i="4"/>
  <c r="C42" i="4"/>
  <c r="I63" i="4"/>
  <c r="N78" i="4"/>
  <c r="N36" i="4"/>
  <c r="J32" i="4"/>
  <c r="G58" i="4"/>
  <c r="B49" i="4"/>
  <c r="L109" i="4"/>
  <c r="B72" i="4"/>
  <c r="R36" i="4"/>
  <c r="K94" i="4"/>
  <c r="L114" i="4"/>
  <c r="M17" i="4"/>
  <c r="U108" i="4"/>
  <c r="G90" i="4"/>
  <c r="E6" i="4"/>
  <c r="N64" i="4"/>
  <c r="N104" i="4"/>
  <c r="M96" i="4"/>
  <c r="N68" i="4"/>
  <c r="F70" i="4"/>
  <c r="C7" i="4"/>
  <c r="G81" i="4"/>
  <c r="G49" i="4"/>
  <c r="U101" i="4"/>
  <c r="J84" i="4"/>
  <c r="T92" i="4"/>
  <c r="L73" i="4"/>
  <c r="L36" i="4"/>
  <c r="Q98" i="4"/>
  <c r="H79" i="4"/>
  <c r="P68" i="4"/>
  <c r="O66" i="4"/>
  <c r="B77" i="4"/>
  <c r="C96" i="4"/>
  <c r="C118" i="4"/>
  <c r="Q112" i="4"/>
  <c r="K7" i="4"/>
  <c r="G61" i="4"/>
  <c r="B113" i="4"/>
  <c r="R90" i="4"/>
  <c r="T14" i="4"/>
  <c r="B9" i="4"/>
  <c r="S54" i="4"/>
  <c r="D107" i="4"/>
  <c r="I26" i="4"/>
  <c r="C36" i="4"/>
  <c r="H89" i="4"/>
  <c r="D12" i="4"/>
  <c r="C109" i="4"/>
  <c r="H10" i="4"/>
  <c r="R98" i="4"/>
  <c r="R33" i="4"/>
  <c r="Q27" i="4"/>
  <c r="P20" i="4"/>
  <c r="K110" i="4"/>
  <c r="R67" i="4"/>
  <c r="D92" i="4"/>
  <c r="R114" i="4"/>
  <c r="L20" i="4"/>
  <c r="M65" i="4"/>
  <c r="S82" i="4"/>
  <c r="R106" i="4"/>
  <c r="K38" i="4"/>
  <c r="S53" i="4"/>
  <c r="U26" i="4"/>
  <c r="F67" i="4"/>
  <c r="J91" i="4"/>
  <c r="H80" i="4"/>
  <c r="U11" i="4"/>
  <c r="K90" i="4"/>
  <c r="Q24" i="4"/>
  <c r="D55" i="4"/>
  <c r="H22" i="4"/>
  <c r="R62" i="4"/>
  <c r="H64" i="4"/>
  <c r="B85" i="4"/>
  <c r="B22" i="4"/>
  <c r="I33" i="4"/>
  <c r="K10" i="4"/>
  <c r="C80" i="4"/>
  <c r="F44" i="4"/>
  <c r="S64" i="4"/>
  <c r="Q60" i="4"/>
  <c r="D63" i="4"/>
  <c r="R49" i="4"/>
  <c r="I102" i="4"/>
  <c r="T88" i="4"/>
  <c r="G5" i="4"/>
  <c r="P23" i="4"/>
  <c r="B63" i="4"/>
  <c r="C14" i="4"/>
  <c r="J23" i="4"/>
  <c r="H23" i="4"/>
  <c r="T122" i="4"/>
  <c r="K60" i="4"/>
  <c r="D62" i="4"/>
  <c r="G106" i="4"/>
  <c r="I28" i="4"/>
  <c r="S70" i="4"/>
  <c r="T62" i="4"/>
  <c r="R2" i="4"/>
  <c r="C17" i="4"/>
  <c r="B105" i="4"/>
  <c r="O116" i="4"/>
  <c r="O10" i="4"/>
  <c r="R26" i="4"/>
  <c r="F48" i="4"/>
  <c r="E27" i="4"/>
  <c r="N41" i="4"/>
  <c r="S41" i="4"/>
  <c r="K64" i="4"/>
  <c r="Q118" i="4"/>
  <c r="U80" i="4"/>
  <c r="S109" i="4"/>
  <c r="R73" i="4"/>
  <c r="U50" i="4"/>
  <c r="J13" i="4"/>
  <c r="T29" i="4"/>
  <c r="I40" i="4"/>
  <c r="B112" i="4"/>
  <c r="M56" i="4"/>
  <c r="D37" i="4"/>
  <c r="O50" i="4"/>
  <c r="M104" i="4"/>
  <c r="D66" i="4"/>
  <c r="S61" i="4"/>
  <c r="C48" i="4"/>
  <c r="M27" i="4"/>
  <c r="G87" i="4"/>
  <c r="I39" i="4"/>
  <c r="K35" i="4"/>
  <c r="O78" i="4"/>
  <c r="D102" i="4"/>
  <c r="D65" i="4"/>
  <c r="G114" i="4"/>
  <c r="L6" i="4"/>
  <c r="K11" i="4"/>
  <c r="C19" i="4"/>
  <c r="M28" i="4"/>
  <c r="J70" i="4"/>
  <c r="U85" i="4"/>
  <c r="U63" i="4"/>
  <c r="N59" i="4"/>
  <c r="T63" i="4"/>
  <c r="S73" i="4"/>
  <c r="J122" i="4"/>
  <c r="G59" i="4"/>
  <c r="T107" i="4"/>
  <c r="F26" i="4"/>
  <c r="L92" i="4"/>
  <c r="C44" i="4"/>
  <c r="J79" i="4"/>
  <c r="S22" i="4"/>
  <c r="G97" i="4"/>
  <c r="I96" i="4"/>
  <c r="I117" i="4"/>
  <c r="H65" i="4"/>
  <c r="K50" i="4"/>
  <c r="F111" i="4"/>
  <c r="K99" i="4"/>
  <c r="N90" i="4"/>
  <c r="U106" i="4"/>
  <c r="B48" i="4"/>
  <c r="R17" i="4"/>
  <c r="P5" i="4"/>
  <c r="I59" i="4"/>
  <c r="G22" i="4"/>
  <c r="M98" i="4"/>
  <c r="L23" i="4"/>
  <c r="N38" i="4"/>
  <c r="B95" i="4"/>
  <c r="F59" i="4"/>
  <c r="B40" i="4"/>
  <c r="Q59" i="4"/>
  <c r="I25" i="4"/>
  <c r="L101" i="4"/>
  <c r="F121" i="4"/>
  <c r="E120" i="4"/>
  <c r="R99" i="4"/>
  <c r="G37" i="4"/>
  <c r="G75" i="4"/>
  <c r="I23" i="4"/>
  <c r="P45" i="4"/>
  <c r="B47" i="4"/>
  <c r="P84" i="4"/>
  <c r="U28" i="4"/>
  <c r="K3" i="4"/>
  <c r="J103" i="4"/>
  <c r="P13" i="4"/>
  <c r="N26" i="4"/>
  <c r="E74" i="4"/>
  <c r="P25" i="4"/>
  <c r="E113" i="4"/>
  <c r="E42" i="4"/>
  <c r="B83" i="4"/>
  <c r="J98" i="4"/>
  <c r="U61" i="4"/>
  <c r="C98" i="4"/>
  <c r="H103" i="4"/>
  <c r="N109" i="4"/>
  <c r="S112" i="4"/>
  <c r="R110" i="4"/>
  <c r="D13" i="4"/>
  <c r="O54" i="4"/>
  <c r="R116" i="4"/>
  <c r="K68" i="4"/>
  <c r="I109" i="4"/>
  <c r="L58" i="4"/>
  <c r="L122" i="4"/>
  <c r="Q77" i="4"/>
  <c r="U68" i="4"/>
  <c r="T86" i="4"/>
  <c r="E75" i="4"/>
  <c r="I19" i="4"/>
  <c r="P38" i="4"/>
  <c r="D76" i="4"/>
  <c r="G111" i="4"/>
  <c r="N72" i="4"/>
  <c r="T109" i="4"/>
  <c r="D64" i="4"/>
  <c r="R105" i="4"/>
  <c r="M36" i="4"/>
  <c r="D117" i="4"/>
  <c r="N96" i="4"/>
  <c r="Q3" i="4"/>
  <c r="E11" i="4"/>
  <c r="B41" i="4"/>
  <c r="O93" i="4"/>
  <c r="D108" i="4"/>
  <c r="S81" i="4"/>
  <c r="T112" i="4"/>
  <c r="T74" i="4"/>
  <c r="D77" i="4"/>
  <c r="D120" i="4"/>
  <c r="L75" i="4"/>
  <c r="I42" i="4"/>
  <c r="H50" i="4"/>
  <c r="L97" i="4"/>
  <c r="I99" i="4"/>
  <c r="N87" i="4"/>
  <c r="D38" i="4"/>
  <c r="Q25" i="4"/>
  <c r="B120" i="4"/>
  <c r="T41" i="4"/>
  <c r="O86" i="4"/>
  <c r="G7" i="4"/>
  <c r="Q2" i="4"/>
  <c r="I29" i="4"/>
  <c r="M103" i="4"/>
  <c r="I91" i="4"/>
  <c r="G113" i="4"/>
  <c r="I115" i="4"/>
  <c r="P3" i="4"/>
  <c r="J57" i="4"/>
  <c r="U121" i="4"/>
  <c r="R34" i="4"/>
  <c r="B116" i="4"/>
  <c r="D27" i="4"/>
  <c r="D86" i="4"/>
  <c r="G9" i="4"/>
  <c r="B4" i="4"/>
  <c r="D121" i="4"/>
  <c r="O80" i="4"/>
  <c r="K96" i="4"/>
  <c r="N82" i="4"/>
  <c r="D99" i="4"/>
  <c r="K105" i="4"/>
  <c r="P60" i="4"/>
  <c r="R53" i="4"/>
  <c r="Q97" i="4"/>
  <c r="M8" i="4"/>
  <c r="R41" i="4"/>
  <c r="O21" i="4"/>
  <c r="Q29" i="4"/>
  <c r="L22" i="4"/>
  <c r="D16" i="4"/>
  <c r="P50" i="4"/>
  <c r="P54" i="4"/>
  <c r="H18" i="4"/>
  <c r="G21" i="4"/>
  <c r="L104" i="4"/>
  <c r="N120" i="4"/>
  <c r="J7" i="4"/>
  <c r="R52" i="4"/>
  <c r="L94" i="4"/>
  <c r="R93" i="4"/>
  <c r="J92" i="4"/>
  <c r="B101" i="4"/>
  <c r="B110" i="4"/>
  <c r="L15" i="4"/>
  <c r="I100" i="4"/>
  <c r="N84" i="4"/>
  <c r="C18" i="4"/>
  <c r="M68" i="4"/>
  <c r="K2" i="4"/>
  <c r="U93" i="4"/>
  <c r="B5" i="4"/>
  <c r="R115" i="4"/>
  <c r="C6" i="4"/>
  <c r="U84" i="4"/>
  <c r="T8" i="4"/>
  <c r="B90" i="4"/>
  <c r="J106" i="4"/>
  <c r="H41" i="4"/>
  <c r="R107" i="4"/>
  <c r="U111" i="4"/>
  <c r="K113" i="4"/>
  <c r="S57" i="4"/>
  <c r="L107" i="4"/>
  <c r="P33" i="4"/>
  <c r="R4" i="4"/>
  <c r="P120" i="4"/>
  <c r="S17" i="4"/>
  <c r="H51" i="4"/>
  <c r="T57" i="4"/>
  <c r="O111" i="4"/>
  <c r="L54" i="4"/>
  <c r="B97" i="4"/>
  <c r="Q79" i="4"/>
  <c r="D73" i="4"/>
  <c r="U33" i="4"/>
  <c r="R14" i="4"/>
  <c r="L50" i="4"/>
  <c r="R118" i="4"/>
  <c r="M15" i="4"/>
  <c r="H43" i="4"/>
  <c r="S2" i="4"/>
  <c r="I92" i="4"/>
  <c r="B43" i="4"/>
  <c r="F109" i="4"/>
  <c r="O12" i="4"/>
  <c r="B106" i="4"/>
  <c r="Q14" i="4"/>
  <c r="C4" i="4"/>
  <c r="T77" i="4"/>
  <c r="L79" i="4"/>
  <c r="G105" i="4"/>
  <c r="D49" i="4"/>
  <c r="K44" i="4"/>
  <c r="B33" i="4"/>
  <c r="P36" i="4"/>
  <c r="Q37" i="4"/>
  <c r="P24" i="4"/>
  <c r="H34" i="4"/>
  <c r="N75" i="4"/>
  <c r="K21" i="4"/>
  <c r="Q47" i="4"/>
  <c r="E7" i="4"/>
  <c r="H91" i="4"/>
  <c r="H120" i="4"/>
  <c r="N30" i="4"/>
  <c r="S118" i="4"/>
  <c r="M88" i="4"/>
  <c r="R12" i="4"/>
  <c r="D39" i="4"/>
  <c r="L106" i="4"/>
  <c r="E91" i="4"/>
  <c r="K27" i="4"/>
  <c r="C23" i="4"/>
  <c r="O91" i="4"/>
  <c r="T35" i="4"/>
  <c r="N115" i="4"/>
  <c r="G30" i="4"/>
  <c r="U79" i="4"/>
  <c r="G74" i="4"/>
  <c r="T52" i="4"/>
  <c r="E57" i="4"/>
  <c r="G56" i="4"/>
  <c r="H9" i="4"/>
  <c r="U12" i="4"/>
  <c r="K95" i="4"/>
  <c r="Q11" i="4"/>
  <c r="J34" i="4"/>
  <c r="F12" i="4"/>
  <c r="C90" i="4"/>
  <c r="L118" i="4"/>
  <c r="B65" i="4"/>
  <c r="Q23" i="4"/>
  <c r="I103" i="4"/>
  <c r="K119" i="4"/>
  <c r="N94" i="4"/>
  <c r="H6" i="4"/>
  <c r="O30" i="4"/>
  <c r="F16" i="4"/>
  <c r="I121" i="4"/>
  <c r="M105" i="4"/>
  <c r="P61" i="4"/>
  <c r="F71" i="4"/>
  <c r="E122" i="4"/>
  <c r="E21" i="4"/>
  <c r="E110" i="4"/>
  <c r="S24" i="4"/>
  <c r="U71" i="4"/>
  <c r="L16" i="4"/>
  <c r="I108" i="4"/>
  <c r="M66" i="4"/>
  <c r="J64" i="4"/>
  <c r="C29" i="4"/>
  <c r="G80" i="4"/>
  <c r="F89" i="4"/>
  <c r="M92" i="4"/>
  <c r="E86" i="4"/>
  <c r="G103" i="4"/>
  <c r="E9" i="4"/>
  <c r="C111" i="4"/>
  <c r="K12" i="4"/>
  <c r="N24" i="4"/>
  <c r="H67" i="4"/>
  <c r="N106" i="4"/>
  <c r="H107" i="4"/>
  <c r="L91" i="4"/>
  <c r="H5" i="4"/>
  <c r="S46" i="4"/>
  <c r="D109" i="4"/>
  <c r="J9" i="4"/>
  <c r="M107" i="4"/>
  <c r="L69" i="4"/>
  <c r="S110" i="4"/>
  <c r="L13" i="4"/>
  <c r="Q8" i="4"/>
  <c r="M30" i="4"/>
  <c r="S104" i="4"/>
  <c r="J47" i="4"/>
  <c r="C101" i="4"/>
  <c r="T19" i="4"/>
  <c r="O117" i="4"/>
  <c r="O34" i="4"/>
  <c r="Q120" i="4"/>
  <c r="U5" i="4"/>
  <c r="Q76" i="4"/>
  <c r="T37" i="4"/>
  <c r="N66" i="4"/>
  <c r="D122" i="4"/>
  <c r="G82" i="4"/>
  <c r="C39" i="4"/>
  <c r="G12" i="4"/>
  <c r="D9" i="4"/>
  <c r="N6" i="4"/>
  <c r="C62" i="4"/>
  <c r="N9" i="4"/>
  <c r="E89" i="4"/>
  <c r="E53" i="4"/>
  <c r="R75" i="4"/>
  <c r="G20" i="4"/>
  <c r="P117" i="4"/>
  <c r="B2" i="3" a="1"/>
  <c r="Q100" i="3"/>
  <c r="N24" i="3"/>
  <c r="M78" i="3"/>
  <c r="S107" i="3"/>
  <c r="K8" i="3"/>
  <c r="N80" i="3"/>
  <c r="C78" i="3"/>
  <c r="F28" i="3"/>
  <c r="U119" i="3"/>
  <c r="H116" i="3"/>
  <c r="B56" i="3"/>
  <c r="H63" i="3"/>
  <c r="H88" i="3"/>
  <c r="L47" i="3"/>
  <c r="N14" i="3"/>
  <c r="Q72" i="3"/>
  <c r="E31" i="3"/>
  <c r="T27" i="3"/>
  <c r="L121" i="3"/>
  <c r="L32" i="3"/>
  <c r="H84" i="3"/>
  <c r="D48" i="3"/>
  <c r="T42" i="3"/>
  <c r="O82" i="3"/>
  <c r="U7" i="3"/>
  <c r="L34" i="3"/>
  <c r="L55" i="3"/>
  <c r="M97" i="3"/>
  <c r="Q79" i="3"/>
  <c r="I7" i="3"/>
  <c r="U3" i="3"/>
  <c r="P87" i="3"/>
  <c r="Q97" i="3"/>
  <c r="S90" i="3"/>
  <c r="O84" i="3"/>
  <c r="R115" i="3"/>
  <c r="I116" i="3"/>
  <c r="J92" i="3"/>
  <c r="L48" i="3"/>
  <c r="H120" i="3"/>
  <c r="H61" i="3"/>
  <c r="U14" i="3"/>
  <c r="C64" i="3"/>
  <c r="O97" i="3"/>
  <c r="M119" i="3"/>
  <c r="R67" i="3"/>
  <c r="M71" i="3"/>
  <c r="P56" i="3"/>
  <c r="M57" i="3"/>
  <c r="H115" i="3"/>
  <c r="U104" i="3"/>
  <c r="U28" i="3"/>
  <c r="M18" i="3"/>
  <c r="F78" i="3"/>
  <c r="I94" i="3"/>
  <c r="U111" i="3"/>
  <c r="M95" i="3"/>
  <c r="T64" i="3"/>
  <c r="B72" i="3"/>
  <c r="P90" i="3"/>
  <c r="P6" i="3"/>
  <c r="C11" i="3"/>
  <c r="Q92" i="3"/>
  <c r="K78" i="3"/>
  <c r="U18" i="3"/>
  <c r="T110" i="3"/>
  <c r="D92" i="3"/>
  <c r="S25" i="3"/>
  <c r="H24" i="3"/>
  <c r="H28" i="3"/>
  <c r="B58" i="3"/>
  <c r="J53" i="3"/>
  <c r="I51" i="3"/>
  <c r="F54" i="3"/>
  <c r="H45" i="3"/>
  <c r="S77" i="3"/>
  <c r="Q65" i="3"/>
  <c r="J113" i="3"/>
  <c r="G90" i="3"/>
  <c r="J51" i="3"/>
  <c r="B60" i="3"/>
  <c r="S4" i="3"/>
  <c r="M62" i="3"/>
  <c r="D79" i="3"/>
  <c r="N122" i="3"/>
  <c r="I87" i="3"/>
  <c r="F21" i="3"/>
  <c r="U81" i="3"/>
  <c r="O11" i="3"/>
  <c r="P71" i="3"/>
  <c r="C14" i="3"/>
  <c r="K2" i="3"/>
  <c r="M80" i="3"/>
  <c r="B64" i="3"/>
  <c r="U116" i="3"/>
  <c r="L92" i="3"/>
  <c r="N11" i="3"/>
  <c r="J107" i="3"/>
  <c r="P7" i="3"/>
  <c r="C50" i="3"/>
  <c r="F64" i="3"/>
  <c r="D120" i="3"/>
  <c r="H53" i="3"/>
  <c r="Q38" i="3"/>
  <c r="J80" i="3"/>
  <c r="H8" i="3"/>
  <c r="U35" i="3"/>
  <c r="O105" i="3"/>
  <c r="N62" i="3"/>
  <c r="N51" i="3"/>
  <c r="I23" i="3"/>
  <c r="N53" i="3"/>
  <c r="M61" i="3"/>
  <c r="O46" i="3"/>
  <c r="B96" i="3"/>
  <c r="J78" i="3"/>
  <c r="E71" i="3"/>
  <c r="R69" i="3"/>
  <c r="R102" i="3"/>
  <c r="Q57" i="3"/>
  <c r="U54" i="3"/>
  <c r="G58" i="3"/>
  <c r="L108" i="3"/>
  <c r="C43" i="3"/>
  <c r="F32" i="3"/>
  <c r="L77" i="3"/>
  <c r="J59" i="3"/>
  <c r="H51" i="3"/>
  <c r="J106" i="3"/>
  <c r="P26" i="3"/>
  <c r="S57" i="3"/>
  <c r="K60" i="3"/>
  <c r="S93" i="3"/>
  <c r="D67" i="3"/>
  <c r="K10" i="3"/>
  <c r="O21" i="3"/>
  <c r="T77" i="3"/>
  <c r="B3" i="3"/>
  <c r="G100" i="3"/>
  <c r="U45" i="3"/>
  <c r="P97" i="3"/>
  <c r="K68" i="3"/>
  <c r="K90" i="3"/>
  <c r="T117" i="3"/>
  <c r="I63" i="3"/>
  <c r="C87" i="3"/>
  <c r="C75" i="3"/>
  <c r="E77" i="3"/>
  <c r="M103" i="3"/>
  <c r="E88" i="3"/>
  <c r="C71" i="3"/>
  <c r="D93" i="3"/>
  <c r="P3" i="3"/>
  <c r="F15" i="3"/>
  <c r="F2" i="3"/>
  <c r="K75" i="3"/>
  <c r="J37" i="3"/>
  <c r="B9" i="3"/>
  <c r="F63" i="3"/>
  <c r="C20" i="3"/>
  <c r="M44" i="3"/>
  <c r="G67" i="3"/>
  <c r="K63" i="3"/>
  <c r="R5" i="3"/>
  <c r="O90" i="3"/>
  <c r="P49" i="3"/>
  <c r="O29" i="3"/>
  <c r="P20" i="3"/>
  <c r="B10" i="3"/>
  <c r="F119" i="3"/>
  <c r="B30" i="3"/>
  <c r="P118" i="3"/>
  <c r="D96" i="3"/>
  <c r="P116" i="3"/>
  <c r="B85" i="3"/>
  <c r="N86" i="3"/>
  <c r="I98" i="3"/>
  <c r="G77" i="3"/>
  <c r="L118" i="3"/>
  <c r="P8" i="3"/>
  <c r="F29" i="3"/>
  <c r="B116" i="3"/>
  <c r="F108" i="3"/>
  <c r="B25" i="3"/>
  <c r="H90" i="3"/>
  <c r="R78" i="3"/>
  <c r="G95" i="3"/>
  <c r="C117" i="3"/>
  <c r="H100" i="3"/>
  <c r="F72" i="3"/>
  <c r="K112" i="3"/>
  <c r="F94" i="3"/>
  <c r="C5" i="3"/>
  <c r="C72" i="3"/>
  <c r="K106" i="3"/>
  <c r="J103" i="3"/>
  <c r="O39" i="3"/>
  <c r="N116" i="3"/>
  <c r="E108" i="3"/>
  <c r="Q4" i="3"/>
  <c r="S101" i="3"/>
  <c r="R73" i="3"/>
  <c r="N23" i="3"/>
  <c r="N26" i="3"/>
  <c r="C65" i="3"/>
  <c r="J40" i="3"/>
  <c r="R63" i="3"/>
  <c r="I49" i="3"/>
  <c r="J4" i="3"/>
  <c r="T63" i="3"/>
  <c r="O88" i="3"/>
  <c r="K46" i="3"/>
  <c r="O76" i="3"/>
  <c r="U109" i="3"/>
  <c r="T96" i="3"/>
  <c r="N42" i="3"/>
  <c r="T59" i="3"/>
  <c r="C54" i="3"/>
  <c r="N9" i="3"/>
  <c r="O22" i="3"/>
  <c r="L12" i="3"/>
  <c r="M87" i="3"/>
  <c r="D87" i="3"/>
  <c r="T30" i="3"/>
  <c r="M2" i="3"/>
  <c r="K38" i="3"/>
  <c r="L111" i="3"/>
  <c r="L45" i="3"/>
  <c r="O7" i="3"/>
  <c r="L72" i="3"/>
  <c r="D3" i="3"/>
  <c r="Q121" i="3"/>
  <c r="S13" i="3"/>
  <c r="R44" i="3"/>
  <c r="S86" i="3"/>
  <c r="U6" i="3"/>
  <c r="I100" i="3"/>
  <c r="M55" i="3"/>
  <c r="J63" i="3"/>
  <c r="I27" i="3"/>
  <c r="C101" i="3"/>
  <c r="Q59" i="3"/>
  <c r="F120" i="3"/>
  <c r="T90" i="3"/>
  <c r="I11" i="3"/>
  <c r="R41" i="3"/>
  <c r="S61" i="3"/>
  <c r="P107" i="3"/>
  <c r="N94" i="3"/>
  <c r="J117" i="3"/>
  <c r="H40" i="3"/>
  <c r="N74" i="3"/>
  <c r="C99" i="3"/>
  <c r="I20" i="3"/>
  <c r="E120" i="3"/>
  <c r="R97" i="3"/>
  <c r="D83" i="3"/>
  <c r="K70" i="3"/>
  <c r="G99" i="3"/>
  <c r="H26" i="3"/>
  <c r="O68" i="3"/>
  <c r="R3" i="3"/>
  <c r="L25" i="3"/>
  <c r="M43" i="3"/>
  <c r="S99" i="3"/>
  <c r="R7" i="3"/>
  <c r="F76" i="3"/>
  <c r="J31" i="3"/>
  <c r="C18" i="3"/>
  <c r="M40" i="3"/>
  <c r="T114" i="3"/>
  <c r="F112" i="3"/>
  <c r="M107" i="3"/>
  <c r="P48" i="3"/>
  <c r="D56" i="3"/>
  <c r="P96" i="3"/>
  <c r="N85" i="3"/>
  <c r="D14" i="3"/>
  <c r="J100" i="3"/>
  <c r="E44" i="3"/>
  <c r="H65" i="3"/>
  <c r="E30" i="3"/>
  <c r="G55" i="3"/>
  <c r="O93" i="3"/>
  <c r="B108" i="3"/>
  <c r="K102" i="3"/>
  <c r="E25" i="3"/>
  <c r="F19" i="3"/>
  <c r="P93" i="3"/>
  <c r="E118" i="3"/>
  <c r="O94" i="3"/>
  <c r="H38" i="3"/>
  <c r="C57" i="3"/>
  <c r="U100" i="3"/>
  <c r="E93" i="3"/>
  <c r="N108" i="3"/>
  <c r="H57" i="3"/>
  <c r="J91" i="3"/>
  <c r="T104" i="3"/>
  <c r="E33" i="3"/>
  <c r="H35" i="3"/>
  <c r="J79" i="3"/>
  <c r="S91" i="3"/>
  <c r="T34" i="3"/>
  <c r="I15" i="3"/>
  <c r="D68" i="3"/>
  <c r="T44" i="3"/>
  <c r="F77" i="3"/>
  <c r="G87" i="3"/>
  <c r="B21" i="3"/>
  <c r="H80" i="3"/>
  <c r="J85" i="3"/>
  <c r="L53" i="3"/>
  <c r="F95" i="3"/>
  <c r="T73" i="3"/>
  <c r="T26" i="3"/>
  <c r="C110" i="3"/>
  <c r="G109" i="3"/>
  <c r="D90" i="3"/>
  <c r="F80" i="3"/>
  <c r="E119" i="3"/>
  <c r="N16" i="3"/>
  <c r="S45" i="3"/>
  <c r="H67" i="3"/>
  <c r="F110" i="3"/>
  <c r="Q15" i="3"/>
  <c r="C28" i="3"/>
  <c r="H25" i="3"/>
  <c r="S65" i="3"/>
  <c r="T21" i="3"/>
  <c r="S26" i="3"/>
  <c r="G92" i="3"/>
  <c r="O32" i="3"/>
  <c r="T19" i="3"/>
  <c r="J114" i="3"/>
  <c r="T48" i="3"/>
  <c r="B37" i="3"/>
  <c r="H71" i="3"/>
  <c r="D55" i="3"/>
  <c r="P53" i="3"/>
  <c r="R61" i="3"/>
  <c r="U26" i="3"/>
  <c r="S71" i="3"/>
  <c r="D122" i="3"/>
  <c r="E38" i="3"/>
  <c r="I91" i="3"/>
  <c r="E76" i="3"/>
  <c r="O15" i="3"/>
  <c r="Q41" i="3"/>
  <c r="S95" i="3"/>
  <c r="Q106" i="3"/>
  <c r="H37" i="3"/>
  <c r="L49" i="3"/>
  <c r="H13" i="3"/>
  <c r="P24" i="3"/>
  <c r="Q115" i="3"/>
  <c r="U76" i="3"/>
  <c r="N29" i="3"/>
  <c r="Q94" i="3"/>
  <c r="G63" i="3"/>
  <c r="T65" i="3"/>
  <c r="K79" i="3"/>
  <c r="Q47" i="3"/>
  <c r="L115" i="3"/>
  <c r="K47" i="3"/>
  <c r="S103" i="3"/>
  <c r="N78" i="3"/>
  <c r="K45" i="3"/>
  <c r="E78" i="3"/>
  <c r="L103" i="3"/>
  <c r="O3" i="3"/>
  <c r="D85" i="3"/>
  <c r="U44" i="3"/>
  <c r="D59" i="3"/>
  <c r="E35" i="3"/>
  <c r="B76" i="3"/>
  <c r="I62" i="3"/>
  <c r="L99" i="3"/>
  <c r="T61" i="3"/>
  <c r="J98" i="3"/>
  <c r="G69" i="3"/>
  <c r="I67" i="3"/>
  <c r="G96" i="3"/>
  <c r="M70" i="3"/>
  <c r="D63" i="3"/>
  <c r="S15" i="3"/>
  <c r="F3" i="3"/>
  <c r="S55" i="3"/>
  <c r="T4" i="3"/>
  <c r="D119" i="3"/>
  <c r="J120" i="3"/>
  <c r="C32" i="3"/>
  <c r="F30" i="3"/>
  <c r="P120" i="3"/>
  <c r="F107" i="3"/>
  <c r="D84" i="3"/>
  <c r="J56" i="3"/>
  <c r="L11" i="3"/>
  <c r="J44" i="3"/>
  <c r="U117" i="3"/>
  <c r="U23" i="3"/>
  <c r="J33" i="3"/>
  <c r="Q71" i="3"/>
  <c r="I55" i="3"/>
  <c r="T112" i="3"/>
  <c r="I26" i="3"/>
  <c r="G4" i="3"/>
  <c r="G23" i="3"/>
  <c r="H60" i="3"/>
  <c r="I109" i="3"/>
  <c r="L90" i="3"/>
  <c r="O102" i="3"/>
  <c r="I36" i="3"/>
  <c r="G80" i="3"/>
  <c r="E91" i="3"/>
  <c r="E98" i="3"/>
  <c r="D12" i="3"/>
  <c r="P121" i="3"/>
  <c r="P100" i="3"/>
  <c r="F42" i="3"/>
  <c r="J81" i="3"/>
  <c r="R11" i="3"/>
  <c r="U105" i="3"/>
  <c r="R90" i="3"/>
  <c r="G18" i="3"/>
  <c r="J52" i="3"/>
  <c r="T99" i="3"/>
  <c r="C45" i="3"/>
  <c r="K49" i="3"/>
  <c r="I95" i="3"/>
  <c r="Q73" i="3"/>
  <c r="P64" i="3"/>
  <c r="J9" i="3"/>
  <c r="F100" i="3"/>
  <c r="C92" i="3"/>
  <c r="T89" i="3"/>
  <c r="L51" i="3"/>
  <c r="P70" i="3"/>
  <c r="M91" i="3"/>
  <c r="K40" i="3"/>
  <c r="F16" i="3"/>
  <c r="I30" i="3"/>
  <c r="S16" i="3"/>
  <c r="E96" i="3"/>
  <c r="G30" i="3"/>
  <c r="L17" i="3"/>
  <c r="E75" i="3"/>
  <c r="C10" i="3"/>
  <c r="G106" i="3"/>
  <c r="B90" i="3"/>
  <c r="M34" i="3"/>
  <c r="C70" i="3"/>
  <c r="C105" i="3"/>
  <c r="S20" i="3"/>
  <c r="L84" i="3"/>
  <c r="U103" i="3"/>
  <c r="E122" i="3"/>
  <c r="N33" i="3"/>
  <c r="O33" i="3"/>
  <c r="O14" i="3"/>
  <c r="F121" i="3"/>
  <c r="D10" i="3"/>
  <c r="D100" i="3"/>
  <c r="J29" i="3"/>
  <c r="U58" i="3"/>
  <c r="B59" i="3"/>
  <c r="J111" i="3"/>
  <c r="H62" i="3"/>
  <c r="C122" i="3"/>
  <c r="F36" i="3"/>
  <c r="M22" i="3"/>
  <c r="O75" i="3"/>
  <c r="H29" i="3"/>
  <c r="B35" i="3"/>
  <c r="Q20" i="3"/>
  <c r="D16" i="3"/>
  <c r="I13" i="3"/>
  <c r="U80" i="3"/>
  <c r="S115" i="3"/>
  <c r="B109" i="3"/>
  <c r="R16" i="3"/>
  <c r="P34" i="3"/>
  <c r="N61" i="3"/>
  <c r="K111" i="3"/>
  <c r="S75" i="3"/>
  <c r="G98" i="3"/>
  <c r="R113" i="3"/>
  <c r="K37" i="3"/>
  <c r="L100" i="3"/>
  <c r="P43" i="3"/>
  <c r="O119" i="3"/>
  <c r="K51" i="3"/>
  <c r="K103" i="3"/>
  <c r="O58" i="3"/>
  <c r="F25" i="3"/>
  <c r="E90" i="3"/>
  <c r="E18" i="3"/>
  <c r="G35" i="3"/>
  <c r="B110" i="3"/>
  <c r="T38" i="3"/>
  <c r="T108" i="3"/>
  <c r="L40" i="3"/>
  <c r="G28" i="3"/>
  <c r="D8" i="3"/>
  <c r="M16" i="3"/>
  <c r="Q88" i="3"/>
  <c r="J14" i="3"/>
  <c r="K19" i="3"/>
  <c r="H47" i="3"/>
  <c r="M77" i="3"/>
  <c r="N117" i="3"/>
  <c r="L28" i="3"/>
  <c r="M108" i="3"/>
  <c r="M85" i="3"/>
  <c r="R66" i="3"/>
  <c r="S108" i="3"/>
  <c r="D81" i="3"/>
  <c r="N82" i="3"/>
  <c r="C93" i="3"/>
  <c r="I121" i="3"/>
  <c r="O35" i="3"/>
  <c r="D115" i="3"/>
  <c r="C106" i="3"/>
  <c r="G37" i="3"/>
  <c r="E86" i="3"/>
  <c r="B8" i="3"/>
  <c r="H79" i="3"/>
  <c r="P2" i="3"/>
  <c r="L73" i="3"/>
  <c r="I32" i="3"/>
  <c r="S83" i="3"/>
  <c r="P39" i="3"/>
  <c r="J60" i="3"/>
  <c r="K32" i="3"/>
  <c r="B48" i="3"/>
  <c r="T57" i="3"/>
  <c r="B55" i="3"/>
  <c r="J77" i="3"/>
  <c r="H5" i="3"/>
  <c r="J47" i="3"/>
  <c r="T28" i="3"/>
  <c r="T45" i="3"/>
  <c r="T58" i="3"/>
  <c r="F40" i="3"/>
  <c r="P23" i="3"/>
  <c r="B53" i="3"/>
  <c r="U32" i="3"/>
  <c r="Q69" i="3"/>
  <c r="P101" i="3"/>
  <c r="I37" i="3"/>
  <c r="O12" i="3"/>
  <c r="R20" i="3"/>
  <c r="U2" i="3"/>
  <c r="F12" i="3"/>
  <c r="L36" i="3"/>
  <c r="R50" i="3"/>
  <c r="N46" i="3"/>
  <c r="M83" i="3"/>
  <c r="I120" i="3"/>
  <c r="K14" i="3"/>
  <c r="P46" i="3"/>
  <c r="Q35" i="3"/>
  <c r="K43" i="3"/>
  <c r="S68" i="3"/>
  <c r="K119" i="3"/>
  <c r="S79" i="3"/>
  <c r="P80" i="3"/>
  <c r="P32" i="3"/>
  <c r="C12" i="3"/>
  <c r="O113" i="3"/>
  <c r="H44" i="3"/>
  <c r="G94" i="3"/>
  <c r="J41" i="3"/>
  <c r="U61" i="3"/>
  <c r="K15" i="3"/>
  <c r="G122" i="3"/>
  <c r="B112" i="3"/>
  <c r="S30" i="3"/>
  <c r="O60" i="3"/>
  <c r="B13" i="3"/>
  <c r="N5" i="3"/>
  <c r="R93" i="3"/>
  <c r="C88" i="3"/>
  <c r="Q55" i="3"/>
  <c r="K34" i="3"/>
  <c r="D18" i="3"/>
  <c r="S8" i="3"/>
  <c r="L38" i="3"/>
  <c r="C16" i="3"/>
  <c r="S21" i="3"/>
  <c r="S70" i="3"/>
  <c r="S12" i="3"/>
  <c r="J13" i="3"/>
  <c r="F118" i="3"/>
  <c r="E32" i="3"/>
  <c r="E36" i="3"/>
  <c r="Q48" i="3"/>
  <c r="R53" i="3"/>
  <c r="D114" i="3"/>
  <c r="M114" i="3"/>
  <c r="P106" i="3"/>
  <c r="F41" i="3"/>
  <c r="O51" i="3"/>
  <c r="F57" i="3"/>
  <c r="M29" i="3"/>
  <c r="J88" i="3"/>
  <c r="M28" i="3"/>
  <c r="L22" i="3"/>
  <c r="L109" i="3"/>
  <c r="E50" i="3"/>
  <c r="M105" i="3"/>
  <c r="K58" i="3"/>
  <c r="N118" i="3"/>
  <c r="B120" i="3"/>
  <c r="L97" i="3"/>
  <c r="H114" i="3"/>
  <c r="C34" i="3"/>
  <c r="Q119" i="3"/>
  <c r="L81" i="3"/>
  <c r="O72" i="3"/>
  <c r="Q103" i="3"/>
  <c r="T18" i="3"/>
  <c r="D118" i="3"/>
  <c r="S22" i="3"/>
  <c r="U49" i="3"/>
  <c r="Q43" i="3"/>
  <c r="M94" i="3"/>
  <c r="G115" i="3"/>
  <c r="P52" i="3"/>
  <c r="O56" i="3"/>
  <c r="D65" i="3"/>
  <c r="L98" i="3"/>
  <c r="G113" i="3"/>
  <c r="M33" i="3"/>
  <c r="I5" i="3"/>
  <c r="C74" i="3"/>
  <c r="Q118" i="3"/>
  <c r="K3" i="3"/>
  <c r="T100" i="3"/>
  <c r="B31" i="3"/>
  <c r="R99" i="3"/>
  <c r="F4" i="3"/>
  <c r="S74" i="3"/>
  <c r="O69" i="3"/>
  <c r="U68" i="3"/>
  <c r="O81" i="3"/>
  <c r="P13" i="3"/>
  <c r="R45" i="3"/>
  <c r="I38" i="3"/>
  <c r="P115" i="3"/>
  <c r="B22" i="3"/>
  <c r="O112" i="3"/>
  <c r="T31" i="3"/>
  <c r="U43" i="3"/>
  <c r="N7" i="3"/>
  <c r="P16" i="3"/>
  <c r="I10" i="3"/>
  <c r="T119" i="3"/>
  <c r="H10" i="3"/>
  <c r="O53" i="3"/>
  <c r="H14" i="3"/>
  <c r="J20" i="3"/>
  <c r="D57" i="3"/>
  <c r="I4" i="3"/>
  <c r="L29" i="3"/>
  <c r="T82" i="3"/>
  <c r="O92" i="3"/>
  <c r="F70" i="3"/>
  <c r="M121" i="3"/>
  <c r="H113" i="3"/>
  <c r="B54" i="3"/>
  <c r="T25" i="3"/>
  <c r="T5" i="3"/>
  <c r="C94" i="3"/>
  <c r="B68" i="3"/>
  <c r="L52" i="3"/>
  <c r="U25" i="3"/>
  <c r="M59" i="3"/>
  <c r="E19" i="3"/>
  <c r="U46" i="3"/>
  <c r="R86" i="3"/>
  <c r="C48" i="3"/>
  <c r="H46" i="3"/>
  <c r="B5" i="3"/>
  <c r="I90" i="3"/>
  <c r="G14" i="3"/>
  <c r="T55" i="3"/>
  <c r="G7" i="3"/>
  <c r="D108" i="3"/>
  <c r="P86" i="3"/>
  <c r="C69" i="3"/>
  <c r="O38" i="3"/>
  <c r="U92" i="3"/>
  <c r="J97" i="3"/>
  <c r="L74" i="3"/>
  <c r="G21" i="3"/>
  <c r="J112" i="3"/>
  <c r="E106" i="3"/>
  <c r="N25" i="3"/>
  <c r="J35" i="3"/>
  <c r="M99" i="3"/>
  <c r="F55" i="3"/>
  <c r="K82" i="3"/>
  <c r="D82" i="3"/>
  <c r="F98" i="3"/>
  <c r="M81" i="3"/>
  <c r="U87" i="3"/>
  <c r="U114" i="3"/>
  <c r="T37" i="3"/>
  <c r="I48" i="3"/>
  <c r="N28" i="3"/>
  <c r="B118" i="3"/>
  <c r="D53" i="3"/>
  <c r="K83" i="3"/>
  <c r="G36" i="3"/>
  <c r="K120" i="3"/>
  <c r="Q113" i="3"/>
  <c r="L117" i="3"/>
  <c r="C73" i="3"/>
  <c r="L78" i="3"/>
  <c r="H105" i="3"/>
  <c r="N30" i="3"/>
  <c r="O2" i="3"/>
  <c r="D76" i="3"/>
  <c r="C107" i="3"/>
  <c r="P4" i="3"/>
  <c r="E114" i="3"/>
  <c r="B29" i="3"/>
  <c r="Q8" i="3"/>
  <c r="L95" i="3"/>
  <c r="L71" i="3"/>
  <c r="S113" i="3"/>
  <c r="U42" i="3"/>
  <c r="G51" i="3"/>
  <c r="J50" i="3"/>
  <c r="K100" i="3"/>
  <c r="I58" i="3"/>
  <c r="U31" i="3"/>
  <c r="N110" i="3"/>
  <c r="N57" i="3"/>
  <c r="P102" i="3"/>
  <c r="H12" i="3"/>
  <c r="G11" i="3"/>
  <c r="C77" i="3"/>
  <c r="T22" i="3"/>
  <c r="U79" i="3"/>
  <c r="G84" i="3"/>
  <c r="Q42" i="3"/>
  <c r="D98" i="3"/>
  <c r="N107" i="3"/>
  <c r="O111" i="3"/>
  <c r="R104" i="3"/>
  <c r="E42" i="3"/>
  <c r="S110" i="3"/>
  <c r="F88" i="3"/>
  <c r="K67" i="3"/>
  <c r="J62" i="3"/>
  <c r="R65" i="3"/>
  <c r="O100" i="3"/>
  <c r="I122" i="3"/>
  <c r="R8" i="3"/>
  <c r="J109" i="3"/>
  <c r="R52" i="3"/>
  <c r="S44" i="3"/>
  <c r="B97" i="3"/>
  <c r="F5" i="3"/>
  <c r="Q122" i="3"/>
  <c r="N100" i="3"/>
  <c r="D89" i="3"/>
  <c r="B119" i="3"/>
  <c r="J10" i="3"/>
  <c r="G38" i="3"/>
  <c r="M100" i="3"/>
  <c r="U113" i="3"/>
  <c r="Q27" i="3"/>
  <c r="Q28" i="3"/>
  <c r="M68" i="3"/>
  <c r="I57" i="3"/>
  <c r="R49" i="3"/>
  <c r="I50" i="3"/>
  <c r="E72" i="3"/>
  <c r="F51" i="3"/>
  <c r="T50" i="3"/>
  <c r="D52" i="3"/>
  <c r="H54" i="3"/>
  <c r="H75" i="3"/>
  <c r="O19" i="3"/>
  <c r="G10" i="3"/>
  <c r="P73" i="3"/>
  <c r="Q81" i="3"/>
  <c r="E34" i="3"/>
  <c r="M12" i="3"/>
  <c r="S96" i="3"/>
  <c r="J24" i="3"/>
  <c r="L2" i="3"/>
  <c r="M30" i="3"/>
  <c r="Q91" i="3"/>
  <c r="P98" i="3"/>
  <c r="K99" i="3"/>
  <c r="H74" i="3"/>
  <c r="K55" i="3"/>
  <c r="L27" i="3"/>
  <c r="Q102" i="3"/>
  <c r="T95" i="3"/>
  <c r="R75" i="3"/>
  <c r="I88" i="3"/>
  <c r="K30" i="3"/>
  <c r="R17" i="3"/>
  <c r="M10" i="3"/>
  <c r="G81" i="3"/>
  <c r="F62" i="3"/>
  <c r="J32" i="3"/>
  <c r="O44" i="3"/>
  <c r="R114" i="3"/>
  <c r="U38" i="3"/>
  <c r="O99" i="3"/>
  <c r="S121" i="3"/>
  <c r="S29" i="3"/>
  <c r="G56" i="3"/>
  <c r="C84" i="3"/>
  <c r="M64" i="3"/>
  <c r="H83" i="3"/>
  <c r="M102" i="3"/>
  <c r="H110" i="3"/>
  <c r="C104" i="3"/>
  <c r="C62" i="3"/>
  <c r="C103" i="3"/>
  <c r="K108" i="3"/>
  <c r="R36" i="3"/>
  <c r="O25" i="3"/>
  <c r="G45" i="3"/>
  <c r="P54" i="3"/>
  <c r="I107" i="3"/>
  <c r="N37" i="3"/>
  <c r="C66" i="3"/>
  <c r="H95" i="3"/>
  <c r="F37" i="3"/>
  <c r="J54" i="3"/>
  <c r="F20" i="3"/>
  <c r="M112" i="3"/>
  <c r="U82" i="3"/>
  <c r="Q62" i="3"/>
  <c r="N38" i="3"/>
  <c r="T20" i="3"/>
  <c r="L9" i="3"/>
  <c r="K98" i="3"/>
  <c r="B87" i="3"/>
  <c r="P88" i="3"/>
  <c r="M42" i="3"/>
  <c r="U88" i="3"/>
  <c r="I73" i="3"/>
  <c r="N70" i="3"/>
  <c r="J116" i="3"/>
  <c r="I39" i="3"/>
  <c r="C113" i="3"/>
  <c r="M67" i="3"/>
  <c r="T71" i="3"/>
  <c r="M74" i="3"/>
  <c r="S104" i="3"/>
  <c r="Q90" i="3"/>
  <c r="E81" i="3"/>
  <c r="D41" i="3"/>
  <c r="G112" i="3"/>
  <c r="N19" i="3"/>
  <c r="N40" i="3"/>
  <c r="N18" i="3"/>
  <c r="F18" i="3"/>
  <c r="B113" i="3"/>
  <c r="L13" i="3"/>
  <c r="U91" i="3"/>
  <c r="L6" i="3"/>
  <c r="G93" i="3"/>
  <c r="N32" i="3"/>
  <c r="L120" i="3"/>
  <c r="G59" i="3"/>
  <c r="E103" i="3"/>
  <c r="C24" i="3"/>
  <c r="K21" i="3"/>
  <c r="J87" i="3"/>
  <c r="L91" i="3"/>
  <c r="T101" i="3"/>
  <c r="E74" i="3"/>
  <c r="Q101" i="3"/>
  <c r="P5" i="3"/>
  <c r="E27" i="3"/>
  <c r="G42" i="3"/>
  <c r="R76" i="3"/>
  <c r="B38" i="3"/>
  <c r="U48" i="3"/>
  <c r="U120" i="3"/>
  <c r="I17" i="3"/>
  <c r="K117" i="3"/>
  <c r="J3" i="3"/>
  <c r="S87" i="3"/>
  <c r="E121" i="3"/>
  <c r="L23" i="3"/>
  <c r="R94" i="3"/>
  <c r="T51" i="3"/>
  <c r="R42" i="3"/>
  <c r="R62" i="3"/>
  <c r="N50" i="3"/>
  <c r="B46" i="3"/>
  <c r="M109" i="3"/>
  <c r="S102" i="3"/>
  <c r="F66" i="3"/>
  <c r="N8" i="3"/>
  <c r="B75" i="3"/>
  <c r="L75" i="3"/>
  <c r="Q96" i="3"/>
  <c r="E70" i="3"/>
  <c r="C63" i="3"/>
  <c r="M49" i="3"/>
  <c r="H91" i="3"/>
  <c r="P82" i="3"/>
  <c r="U90" i="3"/>
  <c r="L69" i="3"/>
  <c r="C41" i="3"/>
  <c r="I110" i="3"/>
  <c r="G79" i="3"/>
  <c r="E83" i="3"/>
  <c r="R59" i="3"/>
  <c r="L19" i="3"/>
  <c r="S53" i="3"/>
  <c r="P55" i="3"/>
  <c r="B43" i="3"/>
  <c r="D50" i="3"/>
  <c r="J82" i="3"/>
  <c r="M60" i="3"/>
  <c r="P122" i="3"/>
  <c r="C97" i="3"/>
  <c r="U19" i="3"/>
  <c r="E79" i="3"/>
  <c r="R30" i="3"/>
  <c r="B86" i="3"/>
  <c r="K4" i="3"/>
  <c r="C46" i="3"/>
  <c r="S63" i="3"/>
  <c r="F90" i="3"/>
  <c r="G111" i="3"/>
  <c r="M48" i="3"/>
  <c r="J7" i="3"/>
  <c r="J121" i="3"/>
  <c r="F67" i="3"/>
  <c r="R122" i="3"/>
  <c r="J84" i="3"/>
  <c r="T122" i="3"/>
  <c r="E37" i="3"/>
  <c r="G103" i="3"/>
  <c r="U8" i="3"/>
  <c r="T56" i="3"/>
  <c r="F113" i="3"/>
  <c r="U30" i="3"/>
  <c r="M66" i="3"/>
  <c r="J49" i="3"/>
  <c r="B117" i="3"/>
  <c r="C27" i="3"/>
  <c r="D7" i="3"/>
  <c r="R96" i="3"/>
  <c r="R68" i="3"/>
  <c r="G17" i="3"/>
  <c r="F61" i="3"/>
  <c r="E6" i="3"/>
  <c r="D17" i="3"/>
  <c r="G102" i="3"/>
  <c r="M110" i="3"/>
  <c r="K48" i="3"/>
  <c r="Q112" i="3"/>
  <c r="D73" i="3"/>
  <c r="B111" i="3"/>
  <c r="B79" i="3"/>
  <c r="U112" i="3"/>
  <c r="R23" i="3"/>
  <c r="N81" i="3"/>
  <c r="N96" i="3"/>
  <c r="M7" i="3"/>
  <c r="U83" i="3"/>
  <c r="J5" i="3"/>
  <c r="N79" i="3"/>
  <c r="U66" i="3"/>
  <c r="F106" i="3"/>
  <c r="M72" i="3"/>
  <c r="R111" i="3"/>
  <c r="N99" i="3"/>
  <c r="C31" i="3"/>
  <c r="F104" i="3"/>
  <c r="P61" i="3"/>
  <c r="O96" i="3"/>
  <c r="K20" i="3"/>
  <c r="G82" i="3"/>
  <c r="F122" i="3"/>
  <c r="U62" i="3"/>
  <c r="B94" i="3"/>
  <c r="I104" i="3"/>
  <c r="E111" i="3"/>
  <c r="F79" i="3"/>
  <c r="K69" i="3"/>
  <c r="T116" i="3"/>
  <c r="H22" i="3"/>
  <c r="G116" i="3"/>
  <c r="M4" i="3"/>
  <c r="T102" i="3"/>
  <c r="G6" i="3"/>
  <c r="B26" i="3"/>
  <c r="M76" i="3"/>
  <c r="P63" i="3"/>
  <c r="F10" i="3"/>
  <c r="J36" i="3"/>
  <c r="G46" i="3"/>
  <c r="I106" i="3"/>
  <c r="Q85" i="3"/>
  <c r="I71" i="3"/>
  <c r="R77" i="3"/>
  <c r="R43" i="3"/>
  <c r="M41" i="3"/>
  <c r="L42" i="3"/>
  <c r="U102" i="3"/>
  <c r="H66" i="3"/>
  <c r="R70" i="3"/>
  <c r="E22" i="3"/>
  <c r="S114" i="3"/>
  <c r="F39" i="3"/>
  <c r="G66" i="3"/>
  <c r="O28" i="3"/>
  <c r="C89" i="3"/>
  <c r="K71" i="3"/>
  <c r="F44" i="3"/>
  <c r="B47" i="3"/>
  <c r="C61" i="3"/>
  <c r="Q14" i="3"/>
  <c r="N52" i="3"/>
  <c r="U77" i="3"/>
  <c r="E113" i="3"/>
  <c r="C9" i="3"/>
  <c r="P85" i="3"/>
  <c r="S28" i="3"/>
  <c r="B121" i="3"/>
  <c r="K62" i="3"/>
  <c r="D11" i="3"/>
  <c r="E102" i="3"/>
  <c r="T6" i="3"/>
  <c r="T84" i="3"/>
  <c r="B42" i="3"/>
  <c r="F43" i="3"/>
  <c r="J70" i="3"/>
  <c r="D58" i="3"/>
  <c r="F9" i="3"/>
  <c r="E13" i="3"/>
  <c r="K66" i="3"/>
  <c r="U98" i="3"/>
  <c r="M32" i="3"/>
  <c r="P38" i="3"/>
  <c r="T14" i="3"/>
  <c r="B24" i="3"/>
  <c r="I115" i="3"/>
  <c r="M73" i="3"/>
  <c r="L104" i="3"/>
  <c r="P83" i="3"/>
  <c r="K81" i="3"/>
  <c r="J30" i="3"/>
  <c r="J34" i="3"/>
  <c r="B78" i="3"/>
  <c r="F109" i="3"/>
  <c r="E17" i="3"/>
  <c r="E87" i="3"/>
  <c r="L46" i="3"/>
  <c r="R2" i="3"/>
  <c r="Q74" i="3"/>
  <c r="M113" i="3"/>
  <c r="O24" i="3"/>
  <c r="T94" i="3"/>
  <c r="N47" i="3"/>
  <c r="E15" i="3"/>
  <c r="T118" i="3"/>
  <c r="E99" i="3"/>
  <c r="U85" i="3"/>
  <c r="R12" i="3"/>
  <c r="D60" i="3"/>
  <c r="O73" i="3"/>
  <c r="B50" i="3"/>
  <c r="H101" i="3"/>
  <c r="I84" i="3"/>
  <c r="C58" i="3"/>
  <c r="P14" i="3"/>
  <c r="B89" i="3"/>
  <c r="R14" i="3"/>
  <c r="T67" i="3"/>
  <c r="B95" i="3"/>
  <c r="G78" i="3"/>
  <c r="G48" i="3"/>
  <c r="N83" i="3"/>
  <c r="F52" i="3"/>
  <c r="O41" i="3"/>
  <c r="O26" i="3"/>
  <c r="K113" i="3"/>
  <c r="N12" i="3"/>
  <c r="D62" i="3"/>
  <c r="C42" i="3"/>
  <c r="M51" i="3"/>
  <c r="C6" i="3"/>
  <c r="D116" i="3"/>
  <c r="P111" i="3"/>
  <c r="J17" i="3"/>
  <c r="P42" i="3"/>
  <c r="H98" i="3"/>
  <c r="E11" i="3"/>
  <c r="Q77" i="3"/>
  <c r="O78" i="3"/>
  <c r="O120" i="3"/>
  <c r="H109" i="3"/>
  <c r="N65" i="3"/>
  <c r="Q34" i="3"/>
  <c r="L89" i="3"/>
  <c r="I82" i="3"/>
  <c r="I6" i="3"/>
  <c r="O43" i="3"/>
  <c r="T120" i="3"/>
  <c r="E67" i="3"/>
  <c r="B106" i="3"/>
  <c r="I24" i="3"/>
  <c r="B105" i="3"/>
  <c r="E5" i="3"/>
  <c r="N17" i="3"/>
  <c r="L88" i="3"/>
  <c r="O50" i="3"/>
  <c r="H108" i="3"/>
  <c r="P91" i="3"/>
  <c r="S89" i="3"/>
  <c r="C56" i="3"/>
  <c r="R15" i="3"/>
  <c r="P27" i="3"/>
  <c r="J119" i="3"/>
  <c r="R46" i="3"/>
  <c r="M120" i="3"/>
  <c r="G27" i="3"/>
  <c r="T72" i="3"/>
  <c r="L80" i="3"/>
  <c r="B36" i="3"/>
  <c r="O23" i="3"/>
  <c r="F60" i="3"/>
  <c r="R112" i="3"/>
  <c r="L87" i="3"/>
  <c r="N71" i="3"/>
  <c r="M79" i="3"/>
  <c r="I75" i="3"/>
  <c r="E101" i="3"/>
  <c r="F27" i="3"/>
  <c r="R34" i="3"/>
  <c r="O30" i="3"/>
  <c r="E12" i="3"/>
  <c r="M53" i="3"/>
  <c r="E14" i="3"/>
  <c r="P79" i="3"/>
  <c r="H85" i="3"/>
  <c r="I111" i="3"/>
  <c r="R88" i="3"/>
  <c r="P119" i="3"/>
  <c r="R60" i="3"/>
  <c r="K121" i="3"/>
  <c r="K35" i="3"/>
  <c r="O13" i="3"/>
  <c r="K65" i="3"/>
  <c r="T24" i="3"/>
  <c r="M11" i="3"/>
  <c r="G39" i="3"/>
  <c r="C83" i="3"/>
  <c r="L50" i="3"/>
  <c r="K9" i="3"/>
  <c r="K31" i="3"/>
  <c r="E68" i="3"/>
  <c r="G110" i="3"/>
  <c r="P59" i="3"/>
  <c r="T53" i="3"/>
  <c r="L43" i="3"/>
  <c r="T85" i="3"/>
  <c r="M19" i="3"/>
  <c r="L83" i="3"/>
  <c r="G108" i="3"/>
  <c r="C109" i="3"/>
  <c r="I108" i="3"/>
  <c r="G49" i="3"/>
  <c r="F11" i="3"/>
  <c r="D66" i="3"/>
  <c r="M37" i="3"/>
  <c r="C67" i="3"/>
  <c r="O8" i="3"/>
  <c r="N97" i="3"/>
  <c r="S100" i="3"/>
  <c r="C22" i="3"/>
  <c r="U65" i="3"/>
  <c r="B23" i="3"/>
  <c r="R19" i="3"/>
  <c r="N39" i="3"/>
  <c r="K28" i="3"/>
  <c r="P84" i="3"/>
  <c r="K73" i="3"/>
  <c r="L101" i="3"/>
  <c r="N111" i="3"/>
  <c r="D21" i="3"/>
  <c r="U20" i="3"/>
  <c r="D2" i="3"/>
  <c r="E94" i="3"/>
  <c r="I16" i="3"/>
  <c r="B62" i="3"/>
  <c r="E2" i="3"/>
  <c r="M15" i="3"/>
  <c r="I76" i="3"/>
  <c r="B102" i="3"/>
  <c r="R87" i="3"/>
  <c r="I46" i="3"/>
  <c r="E84" i="3"/>
  <c r="I35" i="3"/>
  <c r="C52" i="3"/>
  <c r="I21" i="3"/>
  <c r="I40" i="3"/>
  <c r="N95" i="3"/>
  <c r="P60" i="3"/>
  <c r="E58" i="3"/>
  <c r="E62" i="3"/>
  <c r="T115" i="3"/>
  <c r="Q95" i="3"/>
  <c r="S85" i="3"/>
  <c r="P103" i="3"/>
  <c r="J12" i="3"/>
  <c r="D45" i="3"/>
  <c r="M14" i="3"/>
  <c r="C118" i="3"/>
  <c r="R27" i="3"/>
  <c r="E115" i="3"/>
  <c r="T121" i="3"/>
  <c r="J38" i="3"/>
  <c r="L114" i="3"/>
  <c r="I54" i="3"/>
  <c r="D32" i="3"/>
  <c r="T92" i="3"/>
  <c r="D106" i="3"/>
  <c r="G12" i="3"/>
  <c r="D102" i="3"/>
  <c r="O6" i="3"/>
  <c r="Q45" i="3"/>
  <c r="B122" i="3"/>
  <c r="B57" i="3"/>
  <c r="S9" i="3"/>
  <c r="P17" i="3"/>
  <c r="P30" i="3"/>
  <c r="B66" i="3"/>
  <c r="T105" i="3"/>
  <c r="B88" i="3"/>
  <c r="L24" i="3"/>
  <c r="G33" i="3"/>
  <c r="H76" i="3"/>
  <c r="J6" i="3"/>
  <c r="I33" i="3"/>
  <c r="P58" i="3"/>
  <c r="U40" i="3"/>
  <c r="C86" i="3"/>
  <c r="U70" i="3"/>
  <c r="M27" i="3"/>
  <c r="M5" i="3"/>
  <c r="J104" i="3"/>
  <c r="I43" i="3"/>
  <c r="F87" i="3"/>
  <c r="C38" i="3"/>
  <c r="B11" i="3"/>
  <c r="N115" i="3"/>
  <c r="T23" i="3"/>
  <c r="E43" i="3"/>
  <c r="T12" i="3"/>
  <c r="F115" i="3"/>
  <c r="J73" i="3"/>
  <c r="K74" i="3"/>
  <c r="D5" i="3"/>
  <c r="R26" i="3"/>
  <c r="R72" i="3"/>
  <c r="B84" i="3"/>
  <c r="E100" i="3"/>
  <c r="I99" i="3"/>
  <c r="T88" i="3"/>
  <c r="H82" i="3"/>
  <c r="B33" i="3"/>
  <c r="D13" i="3"/>
  <c r="L64" i="3"/>
  <c r="G5" i="3"/>
  <c r="S66" i="3"/>
  <c r="S41" i="3"/>
  <c r="M82" i="3"/>
  <c r="B92" i="3"/>
  <c r="G8" i="3"/>
  <c r="I83" i="3"/>
  <c r="Q117" i="3"/>
  <c r="I28" i="3"/>
  <c r="S49" i="3"/>
  <c r="Q25" i="3"/>
  <c r="F105" i="3"/>
  <c r="F31" i="3"/>
  <c r="D15" i="3"/>
  <c r="H30" i="3"/>
  <c r="I42" i="3"/>
  <c r="C21" i="3"/>
  <c r="N102" i="3"/>
  <c r="M36" i="3"/>
  <c r="H19" i="3"/>
  <c r="H97" i="3"/>
  <c r="C30" i="3"/>
  <c r="L8" i="3"/>
  <c r="G114" i="3"/>
  <c r="P50" i="3"/>
  <c r="E51" i="3"/>
  <c r="D33" i="3"/>
  <c r="I96" i="3"/>
  <c r="H87" i="3"/>
  <c r="R54" i="3"/>
  <c r="O114" i="3"/>
  <c r="F8" i="3"/>
  <c r="B2" i="3"/>
  <c r="F23" i="3"/>
  <c r="D6" i="3"/>
  <c r="U110" i="3"/>
  <c r="U89" i="3"/>
  <c r="O64" i="3"/>
  <c r="M106" i="3"/>
  <c r="R117" i="3"/>
  <c r="J15" i="3"/>
  <c r="I19" i="3"/>
  <c r="I64" i="3"/>
  <c r="F111" i="3"/>
  <c r="N60" i="3"/>
  <c r="P62" i="3"/>
  <c r="O48" i="3"/>
  <c r="Q82" i="3"/>
  <c r="G41" i="3"/>
  <c r="N89" i="3"/>
  <c r="I2" i="3"/>
  <c r="I74" i="3"/>
  <c r="O10" i="3"/>
  <c r="N114" i="3"/>
  <c r="L96" i="3"/>
  <c r="P72" i="3"/>
  <c r="S60" i="3"/>
  <c r="E10" i="3"/>
  <c r="L56" i="3"/>
  <c r="M122" i="3"/>
  <c r="I68" i="3"/>
  <c r="B114" i="3"/>
  <c r="H7" i="3"/>
  <c r="S3" i="3"/>
  <c r="E65" i="3"/>
  <c r="B4" i="3"/>
  <c r="P114" i="3"/>
  <c r="D112" i="3"/>
  <c r="G25" i="3"/>
  <c r="L68" i="3"/>
  <c r="C102" i="3"/>
  <c r="K110" i="3"/>
  <c r="H106" i="3"/>
  <c r="G29" i="3"/>
  <c r="Q80" i="3"/>
  <c r="I56" i="3"/>
  <c r="I31" i="3"/>
  <c r="I103" i="3"/>
  <c r="L65" i="3"/>
  <c r="F69" i="3"/>
  <c r="O42" i="3"/>
  <c r="O106" i="3"/>
  <c r="N2" i="3"/>
  <c r="B49" i="3"/>
  <c r="H99" i="3"/>
  <c r="D27" i="3"/>
  <c r="O27" i="3"/>
  <c r="S69" i="3"/>
  <c r="F59" i="3"/>
  <c r="N109" i="3"/>
  <c r="K26" i="3"/>
  <c r="B39" i="3"/>
  <c r="S51" i="3"/>
  <c r="N92" i="3"/>
  <c r="B83" i="3"/>
  <c r="G24" i="3"/>
  <c r="G60" i="3"/>
  <c r="N120" i="3"/>
  <c r="N106" i="3"/>
  <c r="N27" i="3"/>
  <c r="B103" i="3"/>
  <c r="K54" i="3"/>
  <c r="E73" i="3"/>
  <c r="L107" i="3"/>
  <c r="Q104" i="3"/>
  <c r="Q12" i="3"/>
  <c r="K114" i="3"/>
  <c r="C76" i="3"/>
  <c r="H73" i="3"/>
  <c r="H41" i="3"/>
  <c r="L76" i="3"/>
  <c r="I79" i="3"/>
  <c r="G52" i="3"/>
  <c r="N34" i="3"/>
  <c r="C3" i="3"/>
  <c r="S50" i="3"/>
  <c r="U21" i="3"/>
  <c r="U11" i="3"/>
  <c r="L54" i="3"/>
  <c r="D111" i="3"/>
  <c r="M118" i="3"/>
  <c r="S24" i="3"/>
  <c r="D34" i="3"/>
  <c r="H48" i="3"/>
  <c r="B65" i="3"/>
  <c r="C8" i="3"/>
  <c r="F35" i="3"/>
  <c r="H64" i="3"/>
  <c r="N3" i="3"/>
  <c r="F96" i="3"/>
  <c r="C40" i="3"/>
  <c r="O74" i="3"/>
  <c r="K33" i="3"/>
  <c r="H112" i="3"/>
  <c r="M98" i="3"/>
  <c r="Q32" i="3"/>
  <c r="G19" i="3"/>
  <c r="B98" i="3"/>
  <c r="G32" i="3"/>
  <c r="T36" i="3"/>
  <c r="C17" i="3"/>
  <c r="B80" i="3"/>
  <c r="D22" i="3"/>
  <c r="N58" i="3"/>
  <c r="M9" i="3"/>
  <c r="I92" i="3"/>
  <c r="G121" i="3"/>
  <c r="G15" i="3"/>
  <c r="K76" i="3"/>
  <c r="N121" i="3"/>
  <c r="D107" i="3"/>
  <c r="E59" i="3"/>
  <c r="D104" i="3"/>
  <c r="G40" i="3"/>
  <c r="B18" i="3"/>
  <c r="D31" i="3"/>
  <c r="S35" i="3"/>
  <c r="G31" i="3"/>
  <c r="U52" i="3"/>
  <c r="T40" i="3"/>
  <c r="G68" i="3"/>
  <c r="Q83" i="3"/>
  <c r="P67" i="3"/>
  <c r="P22" i="3"/>
  <c r="E82" i="3"/>
  <c r="G61" i="3"/>
  <c r="T97" i="3"/>
  <c r="T60" i="3"/>
  <c r="S17" i="3"/>
  <c r="D49" i="3"/>
  <c r="B45" i="3"/>
  <c r="O49" i="3"/>
  <c r="S120" i="3"/>
  <c r="F74" i="3"/>
  <c r="D36" i="3"/>
  <c r="O4" i="3"/>
  <c r="P47" i="3"/>
  <c r="K77" i="3"/>
  <c r="H92" i="3"/>
  <c r="C26" i="3"/>
  <c r="K12" i="3"/>
  <c r="Q111" i="3"/>
  <c r="U34" i="3"/>
  <c r="U29" i="3"/>
  <c r="S31" i="3"/>
  <c r="Q56" i="3"/>
  <c r="Q116" i="3"/>
  <c r="D109" i="3"/>
  <c r="Q18" i="3"/>
  <c r="F71" i="3"/>
  <c r="H117" i="3"/>
  <c r="K64" i="3"/>
  <c r="D88" i="3"/>
  <c r="R10" i="3"/>
  <c r="B14" i="3"/>
  <c r="D117" i="3"/>
  <c r="I25" i="3"/>
  <c r="U22" i="3"/>
  <c r="J108" i="3"/>
  <c r="Q30" i="3"/>
  <c r="M92" i="3"/>
  <c r="G91" i="3"/>
  <c r="D105" i="3"/>
  <c r="L122" i="3"/>
  <c r="Q114" i="3"/>
  <c r="I60" i="3"/>
  <c r="R38" i="3"/>
  <c r="E8" i="3"/>
  <c r="N76" i="3"/>
  <c r="B61" i="3"/>
  <c r="K105" i="3"/>
  <c r="H4" i="3"/>
  <c r="T91" i="3"/>
  <c r="C114" i="3"/>
  <c r="U96" i="3"/>
  <c r="D4" i="3"/>
  <c r="M65" i="3"/>
  <c r="N21" i="3"/>
  <c r="L7" i="3"/>
  <c r="R48" i="3"/>
  <c r="L35" i="3"/>
  <c r="G76" i="3"/>
  <c r="E23" i="3"/>
  <c r="Q63" i="3"/>
  <c r="L112" i="3"/>
  <c r="R25" i="3"/>
  <c r="N13" i="3"/>
  <c r="J118" i="3"/>
  <c r="Q7" i="3"/>
  <c r="M89" i="3"/>
  <c r="Q23" i="3"/>
  <c r="E16" i="3"/>
  <c r="L31" i="3"/>
  <c r="J42" i="3"/>
  <c r="B27" i="3"/>
  <c r="C80" i="3"/>
  <c r="B104" i="3"/>
  <c r="L33" i="3"/>
  <c r="D80" i="3"/>
  <c r="N41" i="3"/>
  <c r="E60" i="3"/>
  <c r="I93" i="3"/>
  <c r="S19" i="3"/>
  <c r="P44" i="3"/>
  <c r="N119" i="3"/>
  <c r="F58" i="3"/>
  <c r="R116" i="3"/>
  <c r="F33" i="3"/>
  <c r="P109" i="3"/>
  <c r="J43" i="3"/>
  <c r="C79" i="3"/>
  <c r="C91" i="3"/>
  <c r="K24" i="3"/>
  <c r="G2" i="3"/>
  <c r="M116" i="3"/>
  <c r="H70" i="3"/>
  <c r="U63" i="3"/>
  <c r="L26" i="3"/>
  <c r="G34" i="3"/>
  <c r="T62" i="3"/>
  <c r="R95" i="3"/>
  <c r="B32" i="3"/>
  <c r="L41" i="3"/>
  <c r="O17" i="3"/>
  <c r="U12" i="3"/>
  <c r="C39" i="3"/>
  <c r="O95" i="3"/>
  <c r="J48" i="3"/>
  <c r="E48" i="3"/>
  <c r="C7" i="3"/>
  <c r="J101" i="3"/>
  <c r="K53" i="3"/>
  <c r="I41" i="3"/>
  <c r="T81" i="3"/>
  <c r="B41" i="3"/>
  <c r="J61" i="3"/>
  <c r="T98" i="3"/>
  <c r="U122" i="3"/>
  <c r="M50" i="3"/>
  <c r="O63" i="3"/>
  <c r="R4" i="3"/>
  <c r="D29" i="3"/>
  <c r="C4" i="3"/>
  <c r="F84" i="3"/>
  <c r="H72" i="3"/>
  <c r="C49" i="3"/>
  <c r="T35" i="3"/>
  <c r="O66" i="3"/>
  <c r="R74" i="3"/>
  <c r="F81" i="3"/>
  <c r="S118" i="3"/>
  <c r="T33" i="3"/>
  <c r="C55" i="3"/>
  <c r="H56" i="3"/>
  <c r="U41" i="3"/>
  <c r="O52" i="3"/>
  <c r="L4" i="3"/>
  <c r="O83" i="3"/>
  <c r="Q13" i="3"/>
  <c r="O77" i="3"/>
  <c r="L93" i="3"/>
  <c r="S7" i="3"/>
  <c r="Q58" i="3"/>
  <c r="E97" i="3"/>
  <c r="J55" i="3"/>
  <c r="L58" i="3"/>
  <c r="T107" i="3"/>
  <c r="D86" i="3"/>
  <c r="B12" i="3"/>
  <c r="E117" i="3"/>
  <c r="F56" i="3"/>
  <c r="F49" i="3"/>
  <c r="U60" i="3"/>
  <c r="Q105" i="3"/>
  <c r="I29" i="3"/>
  <c r="P69" i="3"/>
  <c r="B82" i="3"/>
  <c r="H121" i="3"/>
  <c r="O9" i="3"/>
  <c r="M63" i="3"/>
  <c r="U78" i="3"/>
  <c r="L18" i="3"/>
  <c r="S88" i="3"/>
  <c r="J21" i="3"/>
  <c r="M21" i="3"/>
  <c r="T87" i="3"/>
  <c r="Q52" i="3"/>
  <c r="E63" i="3"/>
  <c r="C85" i="3"/>
  <c r="K95" i="3"/>
  <c r="U5" i="3"/>
  <c r="R40" i="3"/>
  <c r="G47" i="3"/>
  <c r="M104" i="3"/>
  <c r="U53" i="3"/>
  <c r="D28" i="3"/>
  <c r="C19" i="3"/>
  <c r="C95" i="3"/>
  <c r="E110" i="3"/>
  <c r="M96" i="3"/>
  <c r="T17" i="3"/>
  <c r="B28" i="3"/>
  <c r="U56" i="3"/>
  <c r="I85" i="3"/>
  <c r="G89" i="3"/>
  <c r="R32" i="3"/>
  <c r="T16" i="3"/>
  <c r="T103" i="3"/>
  <c r="R24" i="3"/>
  <c r="T32" i="3"/>
  <c r="K50" i="3"/>
  <c r="N101" i="3"/>
  <c r="S6" i="3"/>
  <c r="R91" i="3"/>
  <c r="L14" i="3"/>
  <c r="O57" i="3"/>
  <c r="I18" i="3"/>
  <c r="T43" i="3"/>
  <c r="G65" i="3"/>
  <c r="K29" i="3"/>
  <c r="D121" i="3"/>
  <c r="O61" i="3"/>
  <c r="D19" i="3"/>
  <c r="H27" i="3"/>
  <c r="N84" i="3"/>
  <c r="R110" i="3"/>
  <c r="I61" i="3"/>
  <c r="N105" i="3"/>
  <c r="G118" i="3"/>
  <c r="J105" i="3"/>
  <c r="O47" i="3"/>
  <c r="U10" i="3"/>
  <c r="L67" i="3"/>
  <c r="E112" i="3"/>
  <c r="T66" i="3"/>
  <c r="L44" i="3"/>
  <c r="S72" i="3"/>
  <c r="R85" i="3"/>
  <c r="R21" i="3"/>
  <c r="D110" i="3"/>
  <c r="O85" i="3"/>
  <c r="G117" i="3"/>
  <c r="F92" i="3"/>
  <c r="P105" i="3"/>
  <c r="I114" i="3"/>
  <c r="M47" i="3"/>
  <c r="E66" i="3"/>
  <c r="D51" i="3"/>
  <c r="Q36" i="3"/>
  <c r="S112" i="3"/>
  <c r="H31" i="3"/>
  <c r="E61" i="3"/>
  <c r="B44" i="3"/>
  <c r="E29" i="3"/>
  <c r="U4" i="3"/>
  <c r="H77" i="3"/>
  <c r="U118" i="3"/>
  <c r="O117" i="3"/>
  <c r="F34" i="3"/>
  <c r="T3" i="3"/>
  <c r="R13" i="3"/>
  <c r="K109" i="3"/>
  <c r="Q2" i="3"/>
  <c r="N113" i="3"/>
  <c r="N103" i="3"/>
  <c r="I70" i="3"/>
  <c r="M75" i="3"/>
  <c r="G54" i="3"/>
  <c r="U99" i="3"/>
  <c r="M17" i="3"/>
  <c r="F50" i="3"/>
  <c r="I72" i="3"/>
  <c r="J18" i="3"/>
  <c r="E26" i="3"/>
  <c r="I34" i="3"/>
  <c r="M93" i="3"/>
  <c r="F83" i="3"/>
  <c r="K22" i="3"/>
  <c r="M45" i="3"/>
  <c r="J16" i="3"/>
  <c r="U115" i="3"/>
  <c r="E85" i="3"/>
  <c r="S119" i="3"/>
  <c r="J90" i="3"/>
  <c r="O70" i="3"/>
  <c r="U107" i="3"/>
  <c r="O103" i="3"/>
  <c r="O79" i="3"/>
  <c r="R98" i="3"/>
  <c r="N75" i="3"/>
  <c r="F103" i="3"/>
  <c r="R29" i="3"/>
  <c r="M58" i="3"/>
  <c r="I22" i="3"/>
  <c r="N112" i="3"/>
  <c r="L30" i="3"/>
  <c r="E54" i="3"/>
  <c r="F14" i="3"/>
  <c r="J99" i="3"/>
  <c r="S73" i="3"/>
  <c r="K118" i="3"/>
  <c r="I119" i="3"/>
  <c r="K115" i="3"/>
  <c r="U75" i="3"/>
  <c r="O71" i="3"/>
  <c r="P37" i="3"/>
  <c r="S58" i="3"/>
  <c r="T46" i="3"/>
  <c r="D74" i="3"/>
  <c r="J46" i="3"/>
  <c r="D101" i="3"/>
  <c r="R81" i="3"/>
  <c r="Q61" i="3"/>
  <c r="Q3" i="3"/>
  <c r="N22" i="3"/>
  <c r="K86" i="3"/>
  <c r="J58" i="3"/>
  <c r="S32" i="3"/>
  <c r="G57" i="3"/>
  <c r="T93" i="3"/>
  <c r="B91" i="3"/>
  <c r="F22" i="3"/>
  <c r="D25" i="3"/>
  <c r="G20" i="3"/>
  <c r="N49" i="3"/>
  <c r="L5" i="3"/>
  <c r="K11" i="3"/>
  <c r="L102" i="3"/>
  <c r="B107" i="3"/>
  <c r="M90" i="3"/>
  <c r="U33" i="3"/>
  <c r="M111" i="3"/>
  <c r="I8" i="3"/>
  <c r="H33" i="3"/>
  <c r="D103" i="3"/>
  <c r="G43" i="3"/>
  <c r="O107" i="3"/>
  <c r="M26" i="3"/>
  <c r="P66" i="3"/>
  <c r="B69" i="3"/>
  <c r="F101" i="3"/>
  <c r="Q86" i="3"/>
  <c r="N43" i="3"/>
  <c r="U39" i="3"/>
  <c r="R35" i="3"/>
  <c r="G97" i="3"/>
  <c r="B101" i="3"/>
  <c r="G44" i="3"/>
  <c r="S117" i="3"/>
  <c r="S36" i="3"/>
  <c r="L63" i="3"/>
  <c r="K91" i="3"/>
  <c r="L39" i="3"/>
  <c r="J27" i="3"/>
  <c r="C25" i="3"/>
  <c r="L66" i="3"/>
  <c r="F102" i="3"/>
  <c r="B74" i="3"/>
  <c r="S10" i="3"/>
  <c r="K94" i="3"/>
  <c r="F53" i="3"/>
  <c r="S84" i="3"/>
  <c r="K104" i="3"/>
  <c r="H49" i="3"/>
  <c r="P28" i="3"/>
  <c r="E89" i="3"/>
  <c r="J67" i="3"/>
  <c r="Q75" i="3"/>
  <c r="C116" i="3"/>
  <c r="L86" i="3"/>
  <c r="G86" i="3"/>
  <c r="H119" i="3"/>
  <c r="F47" i="3"/>
  <c r="G50" i="3"/>
  <c r="T74" i="3"/>
  <c r="E47" i="3"/>
  <c r="F93" i="3"/>
  <c r="K17" i="3"/>
  <c r="Q5" i="3"/>
  <c r="E80" i="3"/>
  <c r="U16" i="3"/>
  <c r="M35" i="3"/>
  <c r="H68" i="3"/>
  <c r="L15" i="3"/>
  <c r="H21" i="3"/>
  <c r="S5" i="3"/>
  <c r="U69" i="3"/>
  <c r="D37" i="3"/>
  <c r="N6" i="3"/>
  <c r="Q49" i="3"/>
  <c r="H81" i="3"/>
  <c r="C119" i="3"/>
  <c r="D113" i="3"/>
  <c r="P33" i="3"/>
  <c r="E24" i="3"/>
  <c r="O34" i="3"/>
  <c r="I78" i="3"/>
  <c r="N4" i="3"/>
  <c r="N104" i="3"/>
  <c r="U59" i="3"/>
  <c r="U27" i="3"/>
  <c r="H59" i="3"/>
  <c r="P36" i="3"/>
  <c r="K18" i="3"/>
  <c r="F114" i="3"/>
  <c r="Q76" i="3"/>
  <c r="S97" i="3"/>
  <c r="P29" i="3"/>
  <c r="H122" i="3"/>
  <c r="Q29" i="3"/>
  <c r="S34" i="3"/>
  <c r="E52" i="3"/>
  <c r="G26" i="3"/>
  <c r="H23" i="3"/>
  <c r="F91" i="3"/>
  <c r="R120" i="3"/>
  <c r="D20" i="3"/>
  <c r="C29" i="3"/>
  <c r="S92" i="3"/>
  <c r="Q108" i="3"/>
  <c r="L21" i="3"/>
  <c r="J72" i="3"/>
  <c r="T15" i="3"/>
  <c r="H78" i="3"/>
  <c r="R51" i="3"/>
  <c r="P95" i="3"/>
  <c r="U57" i="3"/>
  <c r="G64" i="3"/>
  <c r="L113" i="3"/>
  <c r="M13" i="3"/>
  <c r="Q51" i="3"/>
  <c r="G73" i="3"/>
  <c r="S80" i="3"/>
  <c r="C53" i="3"/>
  <c r="I52" i="3"/>
  <c r="Q31" i="3"/>
  <c r="N10" i="3"/>
  <c r="D38" i="3"/>
  <c r="L20" i="3"/>
  <c r="S106" i="3"/>
  <c r="O40" i="3"/>
  <c r="J110" i="3"/>
  <c r="T54" i="3"/>
  <c r="Q53" i="3"/>
  <c r="U84" i="3"/>
  <c r="H69" i="3"/>
  <c r="T111" i="3"/>
  <c r="K39" i="3"/>
  <c r="S105" i="3"/>
  <c r="F85" i="3"/>
  <c r="F48" i="3"/>
  <c r="Q10" i="3"/>
  <c r="N91" i="3"/>
  <c r="F24" i="3"/>
  <c r="U74" i="3"/>
  <c r="J66" i="3"/>
  <c r="D91" i="3"/>
  <c r="T39" i="3"/>
  <c r="R80" i="3"/>
  <c r="P89" i="3"/>
  <c r="R55" i="3"/>
  <c r="M25" i="3"/>
  <c r="M20" i="3"/>
  <c r="R118" i="3"/>
  <c r="H32" i="3"/>
  <c r="K93" i="3"/>
  <c r="Q99" i="3"/>
  <c r="S116" i="3"/>
  <c r="S82" i="3"/>
  <c r="D71" i="3"/>
  <c r="K97" i="3"/>
  <c r="L116" i="3"/>
  <c r="P78" i="3"/>
  <c r="E4" i="3"/>
  <c r="I118" i="3"/>
  <c r="O5" i="3"/>
  <c r="F73" i="3"/>
  <c r="U37" i="3"/>
  <c r="P94" i="3"/>
  <c r="N55" i="3"/>
  <c r="M101" i="3"/>
  <c r="J64" i="3"/>
  <c r="C2" i="3"/>
  <c r="C96" i="3"/>
  <c r="C23" i="3"/>
  <c r="P77" i="3"/>
  <c r="J68" i="3"/>
  <c r="O122" i="3"/>
  <c r="U51" i="3"/>
  <c r="K85" i="3"/>
  <c r="L62" i="3"/>
  <c r="R100" i="3"/>
  <c r="P15" i="3"/>
  <c r="O121" i="3"/>
  <c r="Q22" i="3"/>
  <c r="P74" i="3"/>
  <c r="O98" i="3"/>
  <c r="J23" i="3"/>
  <c r="Q37" i="3"/>
  <c r="E9" i="3"/>
  <c r="T68" i="3"/>
  <c r="E57" i="3"/>
  <c r="D72" i="3"/>
  <c r="M3" i="3"/>
  <c r="C120" i="3"/>
  <c r="Q6" i="3"/>
  <c r="R119" i="3"/>
  <c r="T106" i="3"/>
  <c r="G74" i="3"/>
  <c r="O62" i="3"/>
  <c r="D35" i="3"/>
  <c r="R79" i="3"/>
  <c r="G71" i="3"/>
  <c r="C60" i="3"/>
  <c r="E109" i="3"/>
  <c r="U47" i="3"/>
  <c r="J94" i="3"/>
  <c r="K116" i="3"/>
  <c r="M31" i="3"/>
  <c r="D78" i="3"/>
  <c r="U95" i="3"/>
  <c r="F7" i="3"/>
  <c r="R89" i="3"/>
  <c r="B71" i="3"/>
  <c r="O87" i="3"/>
  <c r="H11" i="3"/>
  <c r="N54" i="3"/>
  <c r="U55" i="3"/>
  <c r="Q70" i="3"/>
  <c r="P31" i="3"/>
  <c r="G72" i="3"/>
  <c r="S52" i="3"/>
  <c r="T8" i="3"/>
  <c r="R92" i="3"/>
  <c r="N64" i="3"/>
  <c r="G88" i="3"/>
  <c r="K27" i="3"/>
  <c r="K5" i="3"/>
  <c r="B115" i="3"/>
  <c r="N59" i="3"/>
  <c r="B19" i="3"/>
  <c r="K57" i="3"/>
  <c r="B7" i="3"/>
  <c r="K101" i="3"/>
  <c r="F6" i="3"/>
  <c r="S42" i="3"/>
  <c r="M84" i="3"/>
  <c r="Q120" i="3"/>
  <c r="I77" i="3"/>
  <c r="D54" i="3"/>
  <c r="S98" i="3"/>
  <c r="H18" i="3"/>
  <c r="J75" i="3"/>
  <c r="I101" i="3"/>
  <c r="B17" i="3"/>
  <c r="H58" i="3"/>
  <c r="P51" i="3"/>
  <c r="E53" i="3"/>
  <c r="L60" i="3"/>
  <c r="T80" i="3"/>
  <c r="G75" i="3"/>
  <c r="T29" i="3"/>
  <c r="Q19" i="3"/>
  <c r="R82" i="3"/>
  <c r="H50" i="3"/>
  <c r="G3" i="3"/>
  <c r="M69" i="3"/>
  <c r="O116" i="3"/>
  <c r="C59" i="3"/>
  <c r="Q66" i="3"/>
  <c r="M88" i="3"/>
  <c r="O65" i="3"/>
  <c r="H42" i="3"/>
  <c r="I69" i="3"/>
  <c r="E21" i="3"/>
  <c r="Q26" i="3"/>
  <c r="H9" i="3"/>
  <c r="F117" i="3"/>
  <c r="Q33" i="3"/>
  <c r="P117" i="3"/>
  <c r="L3" i="3"/>
  <c r="D77" i="3"/>
  <c r="J86" i="3"/>
  <c r="J26" i="3"/>
  <c r="T78" i="3"/>
  <c r="L85" i="3"/>
  <c r="Q39" i="3"/>
  <c r="C108" i="3"/>
  <c r="M117" i="3"/>
  <c r="H86" i="3"/>
  <c r="T52" i="3"/>
  <c r="G16" i="3"/>
  <c r="Q40" i="3"/>
  <c r="K89" i="3"/>
  <c r="K122" i="3"/>
  <c r="H6" i="3"/>
  <c r="R37" i="3"/>
  <c r="H102" i="3"/>
  <c r="J19" i="3"/>
  <c r="C51" i="3"/>
  <c r="O91" i="3"/>
  <c r="Q9" i="3"/>
  <c r="D46" i="3"/>
  <c r="H118" i="3"/>
  <c r="J65" i="3"/>
  <c r="T83" i="3"/>
  <c r="E64" i="3"/>
  <c r="J83" i="3"/>
  <c r="R105" i="3"/>
  <c r="I44" i="3"/>
  <c r="F99" i="3"/>
  <c r="J22" i="3"/>
  <c r="J57" i="3"/>
  <c r="N87" i="3"/>
  <c r="T113" i="3"/>
  <c r="F97" i="3"/>
  <c r="M46" i="3"/>
  <c r="N68" i="3"/>
  <c r="B34" i="3"/>
  <c r="B15" i="3"/>
  <c r="K36" i="3"/>
  <c r="P10" i="3"/>
  <c r="H107" i="3"/>
  <c r="Q50" i="3"/>
  <c r="D47" i="3"/>
  <c r="D24" i="3"/>
  <c r="S76" i="3"/>
  <c r="S56" i="3"/>
  <c r="C121" i="3"/>
  <c r="U36" i="3"/>
  <c r="H111" i="3"/>
  <c r="C36" i="3"/>
  <c r="S14" i="3"/>
  <c r="U15" i="3"/>
  <c r="D39" i="3"/>
  <c r="B40" i="3"/>
  <c r="U50" i="3"/>
  <c r="B51" i="3"/>
  <c r="O80" i="3"/>
  <c r="I86" i="3"/>
  <c r="R28" i="3"/>
  <c r="K96" i="3"/>
  <c r="L59" i="3"/>
  <c r="B99" i="3"/>
  <c r="P110" i="3"/>
  <c r="C47" i="3"/>
  <c r="D75" i="3"/>
  <c r="K16" i="3"/>
  <c r="I59" i="3"/>
  <c r="O18" i="3"/>
  <c r="S64" i="3"/>
  <c r="S2" i="3"/>
  <c r="M86" i="3"/>
  <c r="R22" i="3"/>
  <c r="M6" i="3"/>
  <c r="F68" i="3"/>
  <c r="R121" i="3"/>
  <c r="F86" i="3"/>
  <c r="I117" i="3"/>
  <c r="S43" i="3"/>
  <c r="R71" i="3"/>
  <c r="H96" i="3"/>
  <c r="E92" i="3"/>
  <c r="D9" i="3"/>
  <c r="O36" i="3"/>
  <c r="M38" i="3"/>
  <c r="K44" i="3"/>
  <c r="B70" i="3"/>
  <c r="F116" i="3"/>
  <c r="E49" i="3"/>
  <c r="C35" i="3"/>
  <c r="B93" i="3"/>
  <c r="T47" i="3"/>
  <c r="R83" i="3"/>
  <c r="I3" i="3"/>
  <c r="S47" i="3"/>
  <c r="Q78" i="3"/>
  <c r="J8" i="3"/>
  <c r="Q44" i="3"/>
  <c r="O37" i="3"/>
  <c r="P76" i="3"/>
  <c r="O110" i="3"/>
  <c r="F17" i="3"/>
  <c r="C81" i="3"/>
  <c r="S18" i="3"/>
  <c r="N77" i="3"/>
  <c r="R101" i="3"/>
  <c r="K84" i="3"/>
  <c r="O45" i="3"/>
  <c r="N88" i="3"/>
  <c r="N73" i="3"/>
  <c r="L70" i="3"/>
  <c r="R6" i="3"/>
  <c r="T79" i="3"/>
  <c r="Q16" i="3"/>
  <c r="K56" i="3"/>
  <c r="D69" i="3"/>
  <c r="E104" i="3"/>
  <c r="Q60" i="3"/>
  <c r="S67" i="3"/>
  <c r="I12" i="3"/>
  <c r="G119" i="3"/>
  <c r="D64" i="3"/>
  <c r="R58" i="3"/>
  <c r="U64" i="3"/>
  <c r="N98" i="3"/>
  <c r="E69" i="3"/>
  <c r="B100" i="3"/>
  <c r="N63" i="3"/>
  <c r="C98" i="3"/>
  <c r="B63" i="3"/>
  <c r="R47" i="3"/>
  <c r="I80" i="3"/>
  <c r="O109" i="3"/>
  <c r="S81" i="3"/>
  <c r="J76" i="3"/>
  <c r="H16" i="3"/>
  <c r="M52" i="3"/>
  <c r="D97" i="3"/>
  <c r="N31" i="3"/>
  <c r="I14" i="3"/>
  <c r="G120" i="3"/>
  <c r="S46" i="3"/>
  <c r="R84" i="3"/>
  <c r="O55" i="3"/>
  <c r="G9" i="3"/>
  <c r="L37" i="3"/>
  <c r="N66" i="3"/>
  <c r="P75" i="3"/>
  <c r="U94" i="3"/>
  <c r="O104" i="3"/>
  <c r="K61" i="3"/>
  <c r="T109" i="3"/>
  <c r="T75" i="3"/>
  <c r="U17" i="3"/>
  <c r="U9" i="3"/>
  <c r="G22" i="3"/>
  <c r="K7" i="3"/>
  <c r="N90" i="3"/>
  <c r="G83" i="3"/>
  <c r="U97" i="3"/>
  <c r="I105" i="3"/>
  <c r="O118" i="3"/>
  <c r="O67" i="3"/>
  <c r="L10" i="3"/>
  <c r="M24" i="3"/>
  <c r="K13" i="3"/>
  <c r="O108" i="3"/>
  <c r="S37" i="3"/>
  <c r="D99" i="3"/>
  <c r="R108" i="3"/>
  <c r="L106" i="3"/>
  <c r="S59" i="3"/>
  <c r="B67" i="3"/>
  <c r="P57" i="3"/>
  <c r="B77" i="3"/>
  <c r="B52" i="3"/>
  <c r="L16" i="3"/>
  <c r="M56" i="3"/>
  <c r="E107" i="3"/>
  <c r="H43" i="3"/>
  <c r="G53" i="3"/>
  <c r="K72" i="3"/>
  <c r="R39" i="3"/>
  <c r="M39" i="3"/>
  <c r="H20" i="3"/>
  <c r="P81" i="3"/>
  <c r="H36" i="3"/>
  <c r="I97" i="3"/>
  <c r="I89" i="3"/>
  <c r="M23" i="3"/>
  <c r="C68" i="3"/>
  <c r="E20" i="3"/>
  <c r="H17" i="3"/>
  <c r="D61" i="3"/>
  <c r="L61" i="3"/>
  <c r="L82" i="3"/>
  <c r="P92" i="3"/>
  <c r="S94" i="3"/>
  <c r="P99" i="3"/>
  <c r="D30" i="3"/>
  <c r="B81" i="3"/>
  <c r="C44" i="3"/>
  <c r="G62" i="3"/>
  <c r="B73" i="3"/>
  <c r="J71" i="3"/>
  <c r="S62" i="3"/>
  <c r="B6" i="3"/>
  <c r="N72" i="3"/>
  <c r="N48" i="3"/>
  <c r="Q54" i="3"/>
  <c r="D70" i="3"/>
  <c r="S109" i="3"/>
  <c r="P25" i="3"/>
  <c r="U93" i="3"/>
  <c r="N15" i="3"/>
  <c r="P19" i="3"/>
  <c r="K107" i="3"/>
  <c r="U73" i="3"/>
  <c r="H3" i="3"/>
  <c r="T49" i="3"/>
  <c r="R107" i="3"/>
  <c r="E40" i="3"/>
  <c r="G105" i="3"/>
  <c r="I66" i="3"/>
  <c r="I65" i="3"/>
  <c r="C82" i="3"/>
  <c r="P112" i="3"/>
  <c r="R106" i="3"/>
  <c r="C111" i="3"/>
  <c r="D26" i="3"/>
  <c r="S111" i="3"/>
  <c r="E45" i="3"/>
  <c r="B16" i="3"/>
  <c r="I102" i="3"/>
  <c r="I45" i="3"/>
  <c r="L79" i="3"/>
  <c r="E116" i="3"/>
  <c r="D23" i="3"/>
  <c r="G85" i="3"/>
  <c r="B20" i="3"/>
  <c r="F13" i="3"/>
  <c r="F38" i="3"/>
  <c r="R18" i="3"/>
  <c r="K42" i="3"/>
  <c r="K92" i="3"/>
  <c r="M115" i="3"/>
  <c r="U13" i="3"/>
  <c r="U72" i="3"/>
  <c r="Q64" i="3"/>
  <c r="E56" i="3"/>
  <c r="U108" i="3"/>
  <c r="Q11" i="3"/>
  <c r="M8" i="3"/>
  <c r="F89" i="3"/>
  <c r="P68" i="3"/>
  <c r="S122" i="3"/>
  <c r="R103" i="3"/>
  <c r="N69" i="3"/>
  <c r="Q24" i="3"/>
  <c r="R57" i="3"/>
  <c r="U86" i="3"/>
  <c r="J122" i="3"/>
  <c r="J115" i="3"/>
  <c r="T86" i="3"/>
  <c r="J89" i="3"/>
  <c r="I47" i="3"/>
  <c r="N67" i="3"/>
  <c r="L94" i="3"/>
  <c r="P104" i="3"/>
  <c r="H94" i="3"/>
  <c r="F65" i="3"/>
  <c r="P65" i="3"/>
  <c r="S78" i="3"/>
  <c r="G104" i="3"/>
  <c r="E46" i="3"/>
  <c r="U101" i="3"/>
  <c r="Q68" i="3"/>
  <c r="P40" i="3"/>
  <c r="O31" i="3"/>
  <c r="S54" i="3"/>
  <c r="U106" i="3"/>
  <c r="H34" i="3"/>
  <c r="Q87" i="3"/>
  <c r="P108" i="3"/>
  <c r="J74" i="3"/>
  <c r="H39" i="3"/>
  <c r="J93" i="3"/>
  <c r="J2" i="3"/>
  <c r="M54" i="3"/>
  <c r="N56" i="3"/>
  <c r="Q109" i="3"/>
  <c r="P45" i="3"/>
  <c r="E3" i="3"/>
  <c r="T70" i="3"/>
  <c r="S23" i="3"/>
  <c r="Q46" i="3"/>
  <c r="N20" i="3"/>
  <c r="T9" i="3"/>
  <c r="E105" i="3"/>
  <c r="K59" i="3"/>
  <c r="R33" i="3"/>
  <c r="O20" i="3"/>
  <c r="Q107" i="3"/>
  <c r="J95" i="3"/>
  <c r="O59" i="3"/>
  <c r="H55" i="3"/>
  <c r="Q110" i="3"/>
  <c r="F75" i="3"/>
  <c r="F46" i="3"/>
  <c r="S39" i="3"/>
  <c r="E39" i="3"/>
  <c r="I112" i="3"/>
  <c r="G107" i="3"/>
  <c r="D44" i="3"/>
  <c r="I113" i="3"/>
  <c r="Q67" i="3"/>
  <c r="N93" i="3"/>
  <c r="R9" i="3"/>
  <c r="J69" i="3"/>
  <c r="T2" i="3"/>
  <c r="T76" i="3"/>
  <c r="Q89" i="3"/>
  <c r="F82" i="3"/>
  <c r="E7" i="3"/>
  <c r="S40" i="3"/>
  <c r="K23" i="3"/>
  <c r="J96" i="3"/>
  <c r="I81" i="3"/>
  <c r="P35" i="3"/>
  <c r="E55" i="3"/>
  <c r="P11" i="3"/>
  <c r="J25" i="3"/>
  <c r="Q93" i="3"/>
  <c r="T11" i="3"/>
  <c r="K87" i="3"/>
  <c r="I53" i="3"/>
  <c r="O86" i="3"/>
  <c r="N35" i="3"/>
  <c r="S38" i="3"/>
  <c r="K88" i="3"/>
  <c r="F45" i="3"/>
  <c r="K6" i="3"/>
  <c r="L57" i="3"/>
  <c r="D40" i="3"/>
  <c r="Q21" i="3"/>
  <c r="F26" i="3"/>
  <c r="N36" i="3"/>
  <c r="K41" i="3"/>
  <c r="G70" i="3"/>
  <c r="D95" i="3"/>
  <c r="R109" i="3"/>
  <c r="C90" i="3"/>
  <c r="J102" i="3"/>
  <c r="S27" i="3"/>
  <c r="G13" i="3"/>
  <c r="C112" i="3"/>
  <c r="T10" i="3"/>
  <c r="Q17" i="3"/>
  <c r="R64" i="3"/>
  <c r="H93" i="3"/>
  <c r="U67" i="3"/>
  <c r="O101" i="3"/>
  <c r="R31" i="3"/>
  <c r="K25" i="3"/>
  <c r="E95" i="3"/>
  <c r="P18" i="3"/>
  <c r="T13" i="3"/>
  <c r="G101" i="3"/>
  <c r="O115" i="3"/>
  <c r="U121" i="3"/>
  <c r="C100" i="3"/>
  <c r="K80" i="3"/>
  <c r="T41" i="3"/>
  <c r="K52" i="3"/>
  <c r="E28" i="3"/>
  <c r="T7" i="3"/>
  <c r="S33" i="3"/>
  <c r="U24" i="3"/>
  <c r="R56" i="3"/>
  <c r="H2" i="3"/>
  <c r="P113" i="3"/>
  <c r="J45" i="3"/>
  <c r="I9" i="3"/>
  <c r="D94" i="3"/>
  <c r="H15" i="3"/>
  <c r="O54" i="3"/>
  <c r="D42" i="3"/>
  <c r="H52" i="3"/>
  <c r="L110" i="3"/>
  <c r="N44" i="3"/>
  <c r="J28" i="3"/>
  <c r="C33" i="3"/>
  <c r="C13" i="3"/>
  <c r="H89" i="3"/>
  <c r="O89" i="3"/>
  <c r="H103" i="3"/>
  <c r="P12" i="3"/>
  <c r="J39" i="3"/>
  <c r="C15" i="3"/>
  <c r="E41" i="3"/>
  <c r="C115" i="3"/>
  <c r="H104" i="3"/>
  <c r="U71" i="3"/>
  <c r="P9" i="3"/>
  <c r="T69" i="3"/>
  <c r="P41" i="3"/>
  <c r="S11" i="3"/>
  <c r="D43" i="3"/>
  <c r="J11" i="3"/>
  <c r="S48" i="3"/>
  <c r="O16" i="3"/>
  <c r="P21" i="3"/>
  <c r="N45" i="3"/>
  <c r="Q98" i="3"/>
  <c r="Q84" i="3"/>
  <c r="C37" i="3"/>
  <c r="L105" i="3"/>
  <c r="L119" i="3"/>
  <c r="C35" i="1"/>
  <c r="G35" i="1"/>
  <c r="C43" i="1"/>
  <c r="C45" i="1"/>
  <c r="M51" i="1"/>
  <c r="M50" i="1"/>
  <c r="C50" i="1"/>
  <c r="G50" i="1"/>
  <c r="C47" i="1"/>
  <c r="G51" i="1"/>
  <c r="G49" i="1"/>
  <c r="C51" i="1"/>
  <c r="C49" i="1"/>
  <c r="A3" i="3" a="1"/>
  <c r="A85" i="3"/>
  <c r="A26" i="3"/>
  <c r="A61" i="3"/>
  <c r="A16" i="3"/>
  <c r="A21" i="3"/>
  <c r="A121" i="3"/>
  <c r="A88" i="3"/>
  <c r="A120" i="3"/>
  <c r="A33" i="3"/>
  <c r="A73" i="3"/>
  <c r="A101" i="3"/>
  <c r="A84" i="3"/>
  <c r="A96" i="3"/>
  <c r="A15" i="3"/>
  <c r="A97" i="3"/>
  <c r="A80" i="3"/>
  <c r="A3" i="3"/>
  <c r="A56" i="3"/>
  <c r="A77" i="3"/>
  <c r="A44" i="3"/>
  <c r="A110" i="3"/>
  <c r="A58" i="3"/>
  <c r="A105" i="3"/>
  <c r="A27" i="3"/>
  <c r="A10" i="3"/>
  <c r="A39" i="3"/>
  <c r="A113" i="3"/>
  <c r="A102" i="3"/>
  <c r="A62" i="3"/>
  <c r="A63" i="3"/>
  <c r="A108" i="3"/>
  <c r="A92" i="3"/>
  <c r="A8" i="3"/>
  <c r="A35" i="3"/>
  <c r="A49" i="3"/>
  <c r="A114" i="3"/>
  <c r="A65" i="3"/>
  <c r="A14" i="3"/>
  <c r="A9" i="3"/>
  <c r="A52" i="3"/>
  <c r="A95" i="3"/>
  <c r="A93" i="3"/>
  <c r="A112" i="3"/>
  <c r="A79" i="3"/>
  <c r="A83" i="3"/>
  <c r="A119" i="3"/>
  <c r="A50" i="3"/>
  <c r="A109" i="3"/>
  <c r="A117" i="3"/>
  <c r="A103" i="3"/>
  <c r="A60" i="3"/>
  <c r="A4" i="3"/>
  <c r="A76" i="3"/>
  <c r="A7" i="3"/>
  <c r="A17" i="3"/>
  <c r="A75" i="3"/>
  <c r="A115" i="3"/>
  <c r="A53" i="3"/>
  <c r="A5" i="3"/>
  <c r="A28" i="3"/>
  <c r="A38" i="3"/>
  <c r="A31" i="3"/>
  <c r="A57" i="3"/>
  <c r="A19" i="3"/>
  <c r="A69" i="3"/>
  <c r="A34" i="3"/>
  <c r="A91" i="3"/>
  <c r="A68" i="3"/>
  <c r="A36" i="3"/>
  <c r="A29" i="3"/>
  <c r="A22" i="3"/>
  <c r="A89" i="3"/>
  <c r="A25" i="3"/>
  <c r="A111" i="3"/>
  <c r="A43" i="3"/>
  <c r="A122" i="3"/>
  <c r="A46" i="3"/>
  <c r="A81" i="3"/>
  <c r="A74" i="3"/>
  <c r="A116" i="3"/>
  <c r="A82" i="3"/>
  <c r="A51" i="3"/>
  <c r="A13" i="3"/>
  <c r="A64" i="3"/>
  <c r="A32" i="3"/>
  <c r="A71" i="3"/>
  <c r="A42" i="3"/>
  <c r="A90" i="3"/>
  <c r="A48" i="3"/>
  <c r="A67" i="3"/>
  <c r="A66" i="3"/>
  <c r="A100" i="3"/>
  <c r="A55" i="3"/>
  <c r="A104" i="3"/>
  <c r="A98" i="3"/>
  <c r="A94" i="3"/>
  <c r="A107" i="3"/>
  <c r="A41" i="3"/>
  <c r="A54" i="3"/>
  <c r="A12" i="3"/>
  <c r="A106" i="3"/>
  <c r="A59" i="3"/>
  <c r="A47" i="3"/>
  <c r="A40" i="3"/>
  <c r="A37" i="3"/>
  <c r="A11" i="3"/>
  <c r="A78" i="3"/>
  <c r="A18" i="3"/>
  <c r="A45" i="3"/>
  <c r="A118" i="3"/>
  <c r="A6" i="3"/>
  <c r="A72" i="3"/>
  <c r="A70" i="3"/>
  <c r="A99" i="3"/>
  <c r="A87" i="3"/>
  <c r="A23" i="3"/>
  <c r="A20" i="3"/>
  <c r="A24" i="3"/>
  <c r="A86" i="3"/>
  <c r="A30" i="3"/>
  <c r="A3" i="4" a="1"/>
  <c r="A102" i="4"/>
  <c r="A25" i="4"/>
  <c r="A21" i="4"/>
  <c r="A113" i="4"/>
  <c r="A122" i="4"/>
  <c r="A28" i="4"/>
  <c r="A34" i="4"/>
  <c r="A95" i="4"/>
  <c r="A105" i="4"/>
  <c r="A15" i="4"/>
  <c r="A85" i="4"/>
  <c r="A62" i="4"/>
  <c r="A63" i="4"/>
  <c r="A5" i="4"/>
  <c r="A32" i="4"/>
  <c r="A73" i="4"/>
  <c r="A29" i="4"/>
  <c r="A26" i="4"/>
  <c r="A59" i="4"/>
  <c r="A53" i="4"/>
  <c r="A89" i="4"/>
  <c r="A35" i="4"/>
  <c r="A121" i="4"/>
  <c r="A100" i="4"/>
  <c r="A116" i="4"/>
  <c r="A40" i="4"/>
  <c r="A112" i="4"/>
  <c r="A71" i="4"/>
  <c r="A74" i="4"/>
  <c r="A31" i="4"/>
  <c r="A99" i="4"/>
  <c r="A70" i="4"/>
  <c r="A90" i="4"/>
  <c r="A39" i="4"/>
  <c r="A64" i="4"/>
  <c r="A20" i="4"/>
  <c r="A30" i="4"/>
  <c r="A107" i="4"/>
  <c r="A33" i="4"/>
  <c r="A3" i="4"/>
  <c r="A98" i="4"/>
  <c r="A86" i="4"/>
  <c r="A101" i="4"/>
  <c r="A9" i="4"/>
  <c r="A45" i="4"/>
  <c r="A44" i="4"/>
  <c r="A17" i="4"/>
  <c r="A43" i="4"/>
  <c r="A106" i="4"/>
  <c r="A36" i="4"/>
  <c r="A120" i="4"/>
  <c r="A103" i="4"/>
  <c r="A83" i="4"/>
  <c r="A57" i="4"/>
  <c r="A11" i="4"/>
  <c r="A67" i="4"/>
  <c r="A76" i="4"/>
  <c r="A117" i="4"/>
  <c r="A12" i="4"/>
  <c r="A60" i="4"/>
  <c r="A50" i="4"/>
  <c r="A58" i="4"/>
  <c r="A4" i="4"/>
  <c r="A7" i="4"/>
  <c r="A24" i="4"/>
  <c r="A94" i="4"/>
  <c r="A108" i="4"/>
  <c r="A38" i="4"/>
  <c r="A8" i="4"/>
  <c r="A55" i="4"/>
  <c r="A51" i="4"/>
  <c r="A69" i="4"/>
  <c r="A119" i="4"/>
  <c r="A49" i="4"/>
  <c r="A18" i="4"/>
  <c r="A72" i="4"/>
  <c r="A93" i="4"/>
  <c r="A14" i="4"/>
  <c r="A111" i="4"/>
  <c r="A10" i="4"/>
  <c r="A66" i="4"/>
  <c r="A75" i="4"/>
  <c r="A54" i="4"/>
  <c r="A96" i="4"/>
  <c r="A91" i="4"/>
  <c r="A104" i="4"/>
  <c r="A79" i="4"/>
  <c r="A115" i="4"/>
  <c r="A37" i="4"/>
  <c r="A65" i="4"/>
  <c r="A77" i="4"/>
  <c r="A88" i="4"/>
  <c r="A47" i="4"/>
  <c r="A114" i="4"/>
  <c r="A46" i="4"/>
  <c r="A22" i="4"/>
  <c r="A16" i="4"/>
  <c r="A23" i="4"/>
  <c r="A52" i="4"/>
  <c r="A109" i="4"/>
  <c r="A27" i="4"/>
  <c r="A81" i="4"/>
  <c r="A92" i="4"/>
  <c r="A56" i="4"/>
  <c r="A68" i="4"/>
  <c r="A78" i="4"/>
  <c r="A110" i="4"/>
  <c r="A87" i="4"/>
  <c r="A97" i="4"/>
  <c r="A13" i="4"/>
  <c r="A48" i="4"/>
  <c r="A19" i="4"/>
  <c r="A82" i="4"/>
  <c r="A6" i="4"/>
  <c r="A61" i="4"/>
  <c r="A42" i="4"/>
  <c r="A84" i="4"/>
  <c r="A80" i="4"/>
  <c r="A41" i="4"/>
  <c r="A118" i="4"/>
</calcChain>
</file>

<file path=xl/sharedStrings.xml><?xml version="1.0" encoding="utf-8"?>
<sst xmlns="http://schemas.openxmlformats.org/spreadsheetml/2006/main" count="93" uniqueCount="72">
  <si>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</si>
  <si>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</si>
  <si>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</si>
  <si>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</si>
  <si>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</si>
  <si>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</si>
  <si>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</si>
  <si>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</si>
  <si>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</si>
  <si>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</si>
  <si>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</si>
  <si>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</si>
  <si>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</si>
  <si>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</si>
  <si>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</si>
  <si>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</si>
  <si>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</si>
  <si>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</si>
  <si>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</si>
  <si>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</si>
  <si>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</si>
  <si>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</si>
  <si>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</si>
  <si>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</si>
  <si>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</si>
  <si>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</si>
  <si>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</si>
  <si>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</si>
  <si>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</si>
  <si>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</si>
  <si>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</si>
  <si>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</si>
  <si>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</si>
  <si>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</si>
  <si>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</si>
  <si>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</si>
  <si>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</si>
  <si>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</si>
  <si>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</si>
  <si>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</si>
  <si>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</si>
  <si>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</si>
  <si>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</si>
  <si>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</si>
  <si>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</si>
  <si>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</si>
  <si>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</si>
  <si>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</si>
  <si>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</si>
  <si>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</si>
  <si>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</si>
  <si>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</si>
  <si>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</si>
  <si>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</si>
  <si>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</si>
  <si>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</si>
  <si>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</si>
  <si>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</si>
  <si>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</si>
  <si>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</si>
  <si>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</si>
  <si>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</si>
  <si>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</si>
  <si>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</si>
  <si>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</si>
  <si>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</si>
  <si>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6M</t>
  </si>
  <si>
    <t>AUD</t>
  </si>
  <si>
    <t>AudBBSW3M</t>
  </si>
  <si>
    <t>AudBBSW6M</t>
  </si>
  <si>
    <t>AUDON</t>
  </si>
  <si>
    <t>Modified 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</si>
</sst>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9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0" fontId="6" fillId="0" borderId="0" xfId="3" applyNumberFormat="1" applyFont="1"/>
    <xf numFmtId="0" fontId="6" fillId="0" borderId="0" xfId="0" applyNumberFormat="1" applyFont="1"/>
    <xf numFmtId="168" fontId="6" fillId="0" borderId="3" xfId="0" applyNumberFormat="1" applyFont="1" applyBorder="1" applyAlignment="1">
      <alignment vertical="center" wrapText="1"/>
    </xf>
    <xf numFmtId="168" fontId="6" fillId="0" borderId="0" xfId="0" applyNumberFormat="1" applyFont="1" applyAlignment="1">
      <alignment horizontal="right"/>
    </xf>
    <xf numFmtId="43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9" fontId="6" fillId="0" borderId="0" xfId="0" applyNumberFormat="1" applyFont="1"/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8" fillId="6" borderId="0" xfId="0" applyFont="1" applyFill="1" applyBorder="1" applyAlignment="1">
      <alignment horizontal="center"/>
    </xf>
    <xf numFmtId="0" fontId="6" fillId="0" borderId="0" xfId="0" applyFont="1" applyAlignment="1"/>
    <xf numFmtId="0" fontId="6" fillId="0" borderId="33" xfId="0" applyFont="1" applyBorder="1" applyAlignment="1"/>
    <xf numFmtId="0" fontId="6" fillId="0" borderId="12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11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Z4</v>
          </cell>
        </row>
      </sheetData>
      <sheetData sheetId="8">
        <row r="7">
          <cell r="D7" t="str">
            <v>V4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6"/>
  <sheetViews>
    <sheetView tabSelected="1" workbookViewId="0">
      <selection activeCell="D4" sqref="D4"/>
    </sheetView>
  </sheetViews>
  <sheetFormatPr defaultRowHeight="11.25" x14ac:dyDescent="0.2"/>
  <cols>
    <col min="1" max="2" width="2.83203125" style="218" customWidth="1"/>
    <col min="3" max="3" width="27.5" style="218" bestFit="1" customWidth="1"/>
    <col min="4" max="4" width="20.1640625" style="218" bestFit="1" customWidth="1"/>
    <col min="5" max="5" width="2.83203125" style="218" customWidth="1"/>
    <col min="6" max="16384" width="9.33203125" style="218"/>
  </cols>
  <sheetData>
    <row r="1" spans="2:5" ht="12" thickBot="1" x14ac:dyDescent="0.25"/>
    <row r="2" spans="2:5" x14ac:dyDescent="0.2">
      <c r="B2" s="219"/>
      <c r="C2" s="220"/>
      <c r="D2" s="220"/>
      <c r="E2" s="221"/>
    </row>
    <row r="3" spans="2:5" x14ac:dyDescent="0.2">
      <c r="B3" s="222"/>
      <c r="C3" s="64" t="s">
        <v>21</v>
      </c>
      <c r="D3" s="227">
        <f>_xll.qlSettingsEvaluationDate(Trigger)</f>
        <v>41855</v>
      </c>
      <c r="E3" s="223"/>
    </row>
    <row r="4" spans="2:5" x14ac:dyDescent="0.2">
      <c r="B4" s="222"/>
      <c r="C4" s="64" t="s">
        <v>20</v>
      </c>
      <c r="D4" s="227"/>
      <c r="E4" s="223"/>
    </row>
    <row r="5" spans="2:5" x14ac:dyDescent="0.2">
      <c r="B5" s="222"/>
      <c r="C5" s="64" t="s">
        <v>22</v>
      </c>
      <c r="D5" s="228">
        <f>[1]!TriggerCounter</f>
        <v>11</v>
      </c>
      <c r="E5" s="223"/>
    </row>
    <row r="6" spans="2:5" ht="12" thickBot="1" x14ac:dyDescent="0.25">
      <c r="B6" s="224"/>
      <c r="C6" s="225"/>
      <c r="D6" s="225"/>
      <c r="E6" s="226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workbookViewId="0">
      <selection activeCell="C4" sqref="C4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36" style="24" bestFit="1" customWidth="1"/>
    <col min="4" max="4" width="22.33203125" style="24" customWidth="1" outlineLevel="1"/>
    <col min="5" max="5" width="26.33203125" style="24" customWidth="1" outlineLevel="1"/>
    <col min="6" max="6" width="20" style="25" customWidth="1"/>
    <col min="7" max="7" width="26.33203125" style="25" bestFit="1" customWidth="1"/>
    <col min="8" max="8" width="24.5" style="24" hidden="1" customWidth="1" outlineLevel="1"/>
    <col min="9" max="9" width="27.332031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11" t="s">
        <v>67</v>
      </c>
      <c r="C1" s="65" t="str">
        <f>UPPER(IF(ISBLANK(B1),D1,B1))</f>
        <v>AUD</v>
      </c>
      <c r="D1" s="133" t="str">
        <f>E1</f>
        <v>AUD</v>
      </c>
      <c r="E1" s="17" t="s">
        <v>67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29" t="s">
        <v>53</v>
      </c>
      <c r="C2" s="230"/>
      <c r="D2" s="60" t="s">
        <v>46</v>
      </c>
      <c r="E2" s="61" t="s">
        <v>44</v>
      </c>
      <c r="F2" s="229" t="s">
        <v>54</v>
      </c>
      <c r="G2" s="230"/>
      <c r="H2" s="58" t="s">
        <v>46</v>
      </c>
      <c r="I2" s="57" t="s">
        <v>44</v>
      </c>
      <c r="J2" s="62" t="s">
        <v>17</v>
      </c>
      <c r="K2" s="63" t="s">
        <v>18</v>
      </c>
      <c r="L2" s="229" t="s">
        <v>52</v>
      </c>
      <c r="M2" s="230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Australia</v>
      </c>
      <c r="D3" s="133" t="str">
        <f t="shared" ref="D3:D8" si="1">IF(ISBLANK(F3),E3,G3)</f>
        <v>Australia</v>
      </c>
      <c r="E3" s="17" t="str">
        <f>_xll.qlIndexFixingCalendar(C$24)</f>
        <v>Australia</v>
      </c>
      <c r="F3" s="133"/>
      <c r="G3" s="65" t="str">
        <f>IF(ISBLANK(F3),H3,F3)</f>
        <v>Australia</v>
      </c>
      <c r="H3" s="133" t="str">
        <f>IF(ISBLANK(B3),I3,C3)</f>
        <v>Australia</v>
      </c>
      <c r="I3" s="17" t="str">
        <f>_xll.qlIndexFixingCalendar(G$24)</f>
        <v>Australia</v>
      </c>
      <c r="J3" s="103" t="e">
        <f>FirstLegCF</f>
        <v>#VALUE!</v>
      </c>
      <c r="K3" s="29" t="b">
        <f>C27</f>
        <v>1</v>
      </c>
      <c r="L3" s="140">
        <f>EvaluationDate</f>
        <v>41855</v>
      </c>
      <c r="M3" s="141">
        <v>0</v>
      </c>
      <c r="N3" s="1" t="str">
        <f>_xll.qlLeg(,M3,L3,,,EvaluationDate)</f>
        <v>obj_00310#0004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4"/>
      <c r="C4" s="99" t="e">
        <f>IF(ISBLANK(B4),D4,B4)</f>
        <v>#NUM!</v>
      </c>
      <c r="D4" s="134" t="e">
        <f t="shared" si="1"/>
        <v>#NUM!</v>
      </c>
      <c r="E4" s="135" t="e">
        <f>_xll.qlInterestRateIndexValueDate(C24,EvaluationDate)</f>
        <v>#NUM!</v>
      </c>
      <c r="F4" s="145"/>
      <c r="G4" s="66" t="e">
        <f>IF(ISBLANK(F4),H4,F4)</f>
        <v>#NUM!</v>
      </c>
      <c r="H4" s="134" t="e">
        <f t="shared" ref="H4:H13" si="2">IF(ISBLANK(B4),I4,C4)</f>
        <v>#NUM!</v>
      </c>
      <c r="I4" s="135" t="e">
        <f>_xll.qlInterestRateIndexValueDate(G24,EvaluationDate)</f>
        <v>#NUM!</v>
      </c>
      <c r="J4" s="21" t="e">
        <f>SecondLegCF</f>
        <v>#VALUE!</v>
      </c>
      <c r="K4" s="27" t="b">
        <f>G27</f>
        <v>0</v>
      </c>
      <c r="L4" s="142">
        <f>_xll.qlCalendarAdvance($C$3,L3,"1D","f")</f>
        <v>41856</v>
      </c>
      <c r="M4" s="143">
        <v>0</v>
      </c>
      <c r="N4" s="1" t="str">
        <f>_xll.qlLeg(,M4,L4,,,EvaluationDate)</f>
        <v>obj_00308#0015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e">
        <f>AdditionalCF</f>
        <v>#NUM!</v>
      </c>
      <c r="K5" s="30" t="b">
        <v>0</v>
      </c>
      <c r="L5" s="142">
        <f>_xll.qlCalendarAdvance($C$3,L4,"1D","f")</f>
        <v>41857</v>
      </c>
      <c r="M5" s="143">
        <v>0</v>
      </c>
      <c r="N5" s="1" t="str">
        <f>_xll.qlLeg(,M5,L5,,,EvaluationDate)</f>
        <v>obj_00307#0016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_xll.qlCalendarAdvance($C$3,L5,"1D","f")</f>
        <v>41858</v>
      </c>
      <c r="M6" s="143">
        <v>0</v>
      </c>
      <c r="N6" s="1" t="str">
        <f>_xll.qlLeg(,M6,L6,,,EvaluationDate)</f>
        <v>obj_00309#0016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 t="e">
        <f t="shared" si="0"/>
        <v>#NUM!</v>
      </c>
      <c r="D8" s="134" t="e">
        <f t="shared" si="1"/>
        <v>#NUM!</v>
      </c>
      <c r="E8" s="135" t="e">
        <f>_xll.qlCalendarAdvance("NULLCALENDAR",C$4,C$7,"Unadjusted")</f>
        <v>#NUM!</v>
      </c>
      <c r="F8" s="145"/>
      <c r="G8" s="66" t="e">
        <f t="shared" si="4"/>
        <v>#NUM!</v>
      </c>
      <c r="H8" s="134" t="e">
        <f t="shared" si="2"/>
        <v>#NUM!</v>
      </c>
      <c r="I8" s="135" t="e">
        <f>_xll.qlCalendarAdvance("NULLCALENDAR",G$4,G$7,"Unadjusted")</f>
        <v>#NUM!</v>
      </c>
      <c r="J8" s="5"/>
      <c r="K8" s="5"/>
      <c r="L8" s="142"/>
      <c r="M8" s="143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">
        <v>66</v>
      </c>
      <c r="F9" s="133"/>
      <c r="G9" s="65" t="str">
        <f t="shared" si="4"/>
        <v>1Y</v>
      </c>
      <c r="H9" s="133" t="str">
        <f>IF(G23,IF(ISBLANK(J9),I9,K9),I9)</f>
        <v>1Y</v>
      </c>
      <c r="I9" s="17" t="str">
        <f>IF(G23,_xll.qlInterestRateIndexTenor(G$24),IF(Currency="GBP","6M","1Y"))</f>
        <v>1Y</v>
      </c>
      <c r="J9" s="5"/>
      <c r="K9" s="5"/>
      <c r="L9" s="142"/>
      <c r="M9" s="143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 t="s">
        <v>71</v>
      </c>
      <c r="C10" s="100" t="str">
        <f t="shared" si="0"/>
        <v>Modified Following</v>
      </c>
      <c r="D10" s="237" t="str">
        <f>IF(ISBLANK(F10),E10,G10)</f>
        <v>Modified Following</v>
      </c>
      <c r="E10" s="238" t="str">
        <f>_xll.qlIborIndexBusinessDayConv(C$24)</f>
        <v>Half-Month Modified Following</v>
      </c>
      <c r="F10" s="133" t="s">
        <v>71</v>
      </c>
      <c r="G10" s="65" t="str">
        <f t="shared" si="4"/>
        <v>Modified Following</v>
      </c>
      <c r="H10" s="237" t="str">
        <f t="shared" si="2"/>
        <v>Modified Following</v>
      </c>
      <c r="I10" s="238" t="str">
        <f>_xll.qlIborIndexBusinessDayConv(G$24)</f>
        <v>Half-Month Modified Following</v>
      </c>
      <c r="J10" s="5"/>
      <c r="K10" s="5"/>
      <c r="L10" s="142"/>
      <c r="M10" s="143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 t="s">
        <v>71</v>
      </c>
      <c r="C11" s="100" t="str">
        <f t="shared" si="0"/>
        <v>Modified Following</v>
      </c>
      <c r="D11" s="237" t="str">
        <f>IF(ISBLANK(F11),E11,G11)</f>
        <v>Modified Following</v>
      </c>
      <c r="E11" s="238" t="str">
        <f>_xll.qlIborIndexBusinessDayConv(C$24)</f>
        <v>Half-Month Modified Following</v>
      </c>
      <c r="F11" s="133" t="s">
        <v>71</v>
      </c>
      <c r="G11" s="65" t="str">
        <f t="shared" si="4"/>
        <v>Modified Following</v>
      </c>
      <c r="H11" s="237" t="str">
        <f t="shared" si="2"/>
        <v>Modified Following</v>
      </c>
      <c r="I11" s="238" t="str">
        <f>_xll.qlIborIndexBusinessDayConv(G$24)</f>
        <v>Half-Month Modified Following</v>
      </c>
      <c r="J11" s="5"/>
      <c r="K11" s="5"/>
      <c r="L11" s="142"/>
      <c r="M11" s="143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e">
        <f t="shared" si="0"/>
        <v>#NUM!</v>
      </c>
      <c r="D14" s="138" t="e">
        <f>_xll.qlSchedule(,C4,C8,C9,C3,C10,C11,C12,C13,C5,C6)</f>
        <v>#NUM!</v>
      </c>
      <c r="E14" s="139"/>
      <c r="F14" s="115"/>
      <c r="G14" s="70" t="e">
        <f>IF(ISBLANK(F14),H14,F14)</f>
        <v>#NUM!</v>
      </c>
      <c r="H14" s="138" t="e">
        <f>_xll.qlSchedule(,G4,G8,G9,G3,G10,G11,G12,G13,G5,G6)</f>
        <v>#NUM!</v>
      </c>
      <c r="I14" s="139"/>
      <c r="J14" s="5"/>
      <c r="K14" s="5"/>
      <c r="L14" s="142"/>
      <c r="M14" s="143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8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0</v>
      </c>
      <c r="D19" s="120">
        <f>IF(ISBLANK(F19),E19,G19)</f>
        <v>0</v>
      </c>
      <c r="E19" s="121">
        <f>_xll.qlInterestRateIndexFixingDays(C$24)</f>
        <v>0</v>
      </c>
      <c r="F19" s="110"/>
      <c r="G19" s="111">
        <f t="shared" si="6"/>
        <v>0</v>
      </c>
      <c r="H19" s="120">
        <f>IF(ISBLANK(B19),I19,C19)</f>
        <v>0</v>
      </c>
      <c r="I19" s="121">
        <f>_xll.qlInterestRateIndexFixingDays(G$24)</f>
        <v>0</v>
      </c>
      <c r="J19" s="5"/>
      <c r="K19" s="5"/>
      <c r="L19" s="142"/>
      <c r="M19" s="143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Actual/365 (Fixed)</v>
      </c>
      <c r="D21" s="171" t="str">
        <f>E21</f>
        <v>Actual/365 (Fixed)</v>
      </c>
      <c r="E21" s="172" t="str">
        <f>IF(C23,_xll.qlInterestRateIndexDayCounter(C$24),IF(Currency="AUD","Actual/365 (Fixed)","30/360 (Bond Basis)"))</f>
        <v>Actual/365 (Fixed)</v>
      </c>
      <c r="F21" s="173"/>
      <c r="G21" s="174" t="str">
        <f t="shared" si="6"/>
        <v>Actual/365 (Fixed)</v>
      </c>
      <c r="H21" s="124" t="str">
        <f>I21</f>
        <v>Actual/365 (Fixed)</v>
      </c>
      <c r="I21" s="172" t="str">
        <f>IF(G23,_xll.qlInterestRateIndexDayCounter(G$24),IF(Currency="AUD","Actual/365 (Fixed)","30/360 (Bond Basis)"))</f>
        <v>Actual/365 (Fixed)</v>
      </c>
      <c r="J21" s="5"/>
      <c r="K21" s="5"/>
      <c r="L21" s="142"/>
      <c r="M21" s="143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>
        <v>1</v>
      </c>
      <c r="C23" s="98">
        <f t="shared" si="5"/>
        <v>1</v>
      </c>
      <c r="D23" s="125">
        <f>IF(ISBLANK(F23),E23,NOT(F23)*1)</f>
        <v>1</v>
      </c>
      <c r="E23" s="126">
        <v>0</v>
      </c>
      <c r="F23" s="114">
        <v>0</v>
      </c>
      <c r="G23" s="76">
        <f t="shared" si="6"/>
        <v>0</v>
      </c>
      <c r="H23" s="125">
        <f>IF(ISBLANK(B23),I23,NOT(B23)*1)</f>
        <v>0</v>
      </c>
      <c r="I23" s="126">
        <v>1</v>
      </c>
      <c r="J23" s="5"/>
      <c r="K23" s="5"/>
      <c r="L23" s="142"/>
      <c r="M23" s="143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69</v>
      </c>
      <c r="C24" s="98" t="str">
        <f t="shared" si="5"/>
        <v>AudBBSW6M</v>
      </c>
      <c r="D24" s="127" t="str">
        <f t="shared" si="7"/>
        <v>AudBBSW6M</v>
      </c>
      <c r="E24" s="128" t="str">
        <f>PROPER(Currency)&amp;"BBSW"&amp;"6M"</f>
        <v>AudBBSW6M</v>
      </c>
      <c r="F24" s="113" t="s">
        <v>68</v>
      </c>
      <c r="G24" s="74" t="str">
        <f t="shared" si="6"/>
        <v>AudBBSW3M</v>
      </c>
      <c r="H24" s="127" t="str">
        <f t="shared" si="8"/>
        <v>AudBBSW6M</v>
      </c>
      <c r="I24" s="128" t="str">
        <f>PROPER(Currency)&amp;"BBSW"&amp;"6M"</f>
        <v>AudBBSW6M</v>
      </c>
      <c r="J24" s="5"/>
      <c r="K24" s="5"/>
      <c r="L24" s="142"/>
      <c r="M24" s="143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 t="e">
        <f>_xll.qlCalendarAdjust($C$3,E8,$C$11)</f>
        <v>#NUM!</v>
      </c>
      <c r="M27" s="143">
        <v>0</v>
      </c>
      <c r="N27" s="1" t="e">
        <f>_xll.qlLeg(,M27,L27,,,EvaluationDate)</f>
        <v>#NUM!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e">
        <f t="shared" si="5"/>
        <v>#VALUE!</v>
      </c>
      <c r="D28" s="130" t="e">
        <f>_xll.qlIborLeg(B28,C16,_xll.ohPack(FirstLegAdmortization!Effective),C14,C19,C20,C21,C22,C23,C24,C25,C26)</f>
        <v>#VALUE!</v>
      </c>
      <c r="E28" s="15"/>
      <c r="F28" s="115"/>
      <c r="G28" s="75" t="e">
        <f t="shared" si="6"/>
        <v>#VALUE!</v>
      </c>
      <c r="H28" s="130" t="e">
        <f>_xll.qlIborLeg(F28,G16,_xll.ohPack(SecondLegAdmortization!Effective),G14,G19,G20,G21,G22,G23,G24,G25,G26)</f>
        <v>#VALUE!</v>
      </c>
      <c r="I28" s="15"/>
      <c r="J28" s="5"/>
      <c r="K28" s="5"/>
      <c r="L28" s="144"/>
      <c r="M28" s="65" t="e">
        <f>IF(ISBLANK(L28),N28,L28)</f>
        <v>#NUM!</v>
      </c>
      <c r="N28" s="26" t="e">
        <f>_xll.qlMultiPhaseLeg(,_xll.ohFilter(N3:N27,O3:O27),FALSE)</f>
        <v>#NUM!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e">
        <f>_xll.qlSwap(B29,$J$3:$J$5,$K$3:$K$5)</f>
        <v>#NUM!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Aud6MCapletVol</v>
      </c>
      <c r="D31" s="115" t="str">
        <f>E31</f>
        <v>Aud6MCapletVol</v>
      </c>
      <c r="E31" s="115" t="str">
        <f>PROPER(Currency)&amp;_xll.qlInterestRateIndexTenor(C24)&amp;"CapletVol"</f>
        <v>Aud6MCapletVol</v>
      </c>
      <c r="F31" s="18"/>
      <c r="G31" s="19" t="str">
        <f>IF(ISBLANK(F31),H31,IF(ISNUMBER(F31),_xll.qlConstantOptionletVol(,_xll.qlSimpleQuote(,F31),G3,"Actual/365 (Fixed)",,EvaluationDate),F31))</f>
        <v>Aud3MCapletVol</v>
      </c>
      <c r="H31" s="115" t="str">
        <f>I31</f>
        <v>Aud3MCapletVol</v>
      </c>
      <c r="I31" s="115" t="str">
        <f>PROPER(Currency)&amp;_xll.qlInterestRateIndexTenor(G24)&amp;"CapletVol"</f>
        <v>Aud3MCapletVol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>IF(ISBLANK(B33),D33,B33)</f>
        <v>#NUM!</v>
      </c>
      <c r="D33" s="163" t="e">
        <f>_xll.qlSpreadedOptionletVolatility(,C31,C32)</f>
        <v>#NUM!</v>
      </c>
      <c r="E33" s="163"/>
      <c r="F33" s="77"/>
      <c r="G33" s="78" t="e">
        <f>IF(ISBLANK(F33),H33,F33)</f>
        <v>#NUM!</v>
      </c>
      <c r="H33" s="163" t="e">
        <f>_xll.qlSpreadedOptionletVolatility(,G31,G32)</f>
        <v>#NUM!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>IF(ISBLANK(B34),D34,B34)</f>
        <v>#VALUE!</v>
      </c>
      <c r="D34" s="164" t="e">
        <f>_xll.qlIborCouponPricer(,C33,"IborByBlack")</f>
        <v>#VALUE!</v>
      </c>
      <c r="E34" s="164"/>
      <c r="F34" s="18"/>
      <c r="G34" s="19" t="e">
        <f>IF(ISBLANK(F34),H34,F34)</f>
        <v>#VALUE!</v>
      </c>
      <c r="H34" s="164" t="e">
        <f>_xll.qlIborCouponPricer(,G33,"IborByBlack")</f>
        <v>#VALUE!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>_xll.qlLegSetCouponPricers(FirstLegCF,C34)</f>
        <v>#VALUE!</v>
      </c>
      <c r="D35" s="161"/>
      <c r="E35" s="165"/>
      <c r="F35" s="166"/>
      <c r="G35" s="75" t="e">
        <f>_xll.qlLegSetCouponPricers(SecondLegCF,G34)</f>
        <v>#VALUE!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AUDON</v>
      </c>
      <c r="D37" s="82" t="s">
        <v>70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41855</v>
      </c>
      <c r="D40" s="148">
        <f>EvaluationDate</f>
        <v>41855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 t="e">
        <f>IF(ISBLANK(B41),D41,B41)</f>
        <v>#NUM!</v>
      </c>
      <c r="D41" s="148" t="e">
        <f>E4</f>
        <v>#NUM!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e">
        <f>IF(ISBLANK(B42),D42,B42)</f>
        <v>#NUM!</v>
      </c>
      <c r="D42" s="149" t="e">
        <f>_xll.qlDiscountingSwapEngine(,DiscountCurve,IncludeSettlementDate,SettlementDate,NPVDate)</f>
        <v>#NUM!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e">
        <f>_xll.qlInstrumentSetPricingEngine(SwapID,C42)</f>
        <v>#VALUE!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 t="e">
        <f>_xll.ohTrigger(AllTriggers,C43,ISERROR(C35),ISERROR(G35))</f>
        <v>#NUM!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 t="e">
        <f>_xll.qlInstrumentNPV(SwapID,C45)</f>
        <v>#VALUE!</v>
      </c>
      <c r="D47" s="9"/>
      <c r="E47" s="9"/>
      <c r="F47" s="9"/>
      <c r="G47" s="168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 t="e">
        <f>C$25-NPV/C$51/10000</f>
        <v>#VALUE!</v>
      </c>
      <c r="D49" s="156"/>
      <c r="E49" s="156"/>
      <c r="F49" s="152"/>
      <c r="G49" s="153" t="e">
        <f>G$25-NPV/G$51/10000</f>
        <v>#VALUE!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 t="e">
        <f>_xll.qlSwapLegNPV(SwapID,0,$C$45)</f>
        <v>#VALUE!</v>
      </c>
      <c r="D50" s="158"/>
      <c r="E50" s="158"/>
      <c r="F50" s="92"/>
      <c r="G50" s="157" t="e">
        <f>_xll.qlSwapLegNPV(SwapID,1,$C$45)</f>
        <v>#VALUE!</v>
      </c>
      <c r="H50" s="5"/>
      <c r="I50" s="5"/>
      <c r="J50" s="5"/>
      <c r="K50" s="5"/>
      <c r="L50" s="91"/>
      <c r="M50" s="89" t="e">
        <f>_xll.qlSwapLegNPV(SwapID,2,$C$45)</f>
        <v>#VALUE!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 t="e">
        <f>_xll.qlSwapLegBPS(SwapID,0,C45)</f>
        <v>#VALUE!</v>
      </c>
      <c r="D51" s="156"/>
      <c r="E51" s="156"/>
      <c r="F51" s="152"/>
      <c r="G51" s="159" t="e">
        <f>_xll.qlSwapLegBPS(SwapID,1,C45)</f>
        <v>#VALUE!</v>
      </c>
      <c r="H51" s="5"/>
      <c r="I51" s="5"/>
      <c r="J51" s="5"/>
      <c r="K51" s="5"/>
      <c r="L51" s="87"/>
      <c r="M51" s="90" t="e">
        <f>_xll.qlSwapLegBPS(SwapID,2,C45)</f>
        <v>#VALUE!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9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F24">
      <formula1>"AudBBSW3M,AudBBSW6M"</formula1>
    </dataValidation>
    <dataValidation type="list" allowBlank="1" showInputMessage="1" showErrorMessage="1" sqref="B1">
      <formula1>"EUR,USD,GBP,JPY,CHF,AUD,CNY,CNH,HKD"</formula1>
    </dataValidation>
    <dataValidation type="list" allowBlank="1" showInputMessage="1" showErrorMessage="1" sqref="B24">
      <formula1>"AudBBSW3M,AudBBSW6M"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>
      <selection activeCell="F50" sqref="F50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e">
        <f>Pricing!$C$14</f>
        <v>#NUM!</v>
      </c>
      <c r="C1" s="34" t="str">
        <f>UPPER(Pricing!$C$18)</f>
        <v>NONE</v>
      </c>
      <c r="D1" s="34">
        <f>Pricing!$C$17</f>
        <v>1000000</v>
      </c>
      <c r="F1" s="32" t="e">
        <f>_xll.qlScheduleSize(Schedule)-1</f>
        <v>#VALUE!</v>
      </c>
      <c r="G1" s="31" t="e">
        <f>FirstNominal/Payments</f>
        <v>#VALUE!</v>
      </c>
      <c r="H1" s="37">
        <f>Pricing!$C$25</f>
        <v>0</v>
      </c>
      <c r="I1" s="38" t="e">
        <f>SUM(_xll.ohPack(I4:I123))</f>
        <v>#VALUE!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 t="e">
        <f t="array" ref="B4:B123">_xll.qlScheduleDates(Schedule)</f>
        <v>#VALUE!</v>
      </c>
      <c r="C4" s="44" t="e">
        <f t="array" ref="C4:C123">IF(Type="MIRROR",E4:E123,IF(Type="CUSTOM",F4:F123,IF(Type="STEP",G4:G123,IF(Type="FRENCH",H4:H123,D4:D123))))</f>
        <v>#N/A</v>
      </c>
      <c r="D4" s="46" t="e">
        <f t="shared" ref="D4:D35" si="0">IF(ISNUMBER($B5),FirstNominal,NA())</f>
        <v>#N/A</v>
      </c>
      <c r="E4" s="49" t="e">
        <f t="array" ref="E4:E123">VLOOKUP(Dates,SecondLegAdmortization!$B$4:$C$123,2)</f>
        <v>#VALUE!</v>
      </c>
      <c r="F4" s="46" t="e">
        <f t="shared" ref="F4:F35" si="1">IF(ISNUMBER($B5),FirstNominal,NA())</f>
        <v>#N/A</v>
      </c>
      <c r="G4" s="49">
        <f>FirstNominal</f>
        <v>1000000</v>
      </c>
      <c r="H4" s="50">
        <f>FirstNominal</f>
        <v>1000000</v>
      </c>
      <c r="I4" s="51" t="e">
        <f t="shared" ref="I4:I35" si="2">PPMT(Rate,$A4,Payments,FirstNominal)</f>
        <v>#VALUE!</v>
      </c>
    </row>
    <row r="5" spans="1:9" x14ac:dyDescent="0.2">
      <c r="A5">
        <v>2</v>
      </c>
      <c r="B5" s="42" t="e">
        <v>#VALUE!</v>
      </c>
      <c r="C5" s="44" t="e">
        <v>#N/A</v>
      </c>
      <c r="D5" s="47" t="e">
        <f t="shared" si="0"/>
        <v>#N/A</v>
      </c>
      <c r="E5" s="47" t="e">
        <v>#VALUE!</v>
      </c>
      <c r="F5" s="47" t="e">
        <f t="shared" si="1"/>
        <v>#N/A</v>
      </c>
      <c r="G5" s="47" t="e">
        <f t="shared" ref="G5:G36" si="3">IF(ISNA($B6),NA(),MAX(G4-StepDecrement,0))</f>
        <v>#VALUE!</v>
      </c>
      <c r="H5" s="52" t="e">
        <f t="shared" ref="H5:H36" si="4">IF(ISNA($B6),NA(),H4+I4)</f>
        <v>#VALUE!</v>
      </c>
      <c r="I5" s="53" t="e">
        <f t="shared" si="2"/>
        <v>#VALUE!</v>
      </c>
    </row>
    <row r="6" spans="1:9" x14ac:dyDescent="0.2">
      <c r="A6">
        <v>3</v>
      </c>
      <c r="B6" s="42" t="e">
        <v>#VALUE!</v>
      </c>
      <c r="C6" s="44" t="e">
        <v>#N/A</v>
      </c>
      <c r="D6" s="47" t="e">
        <f t="shared" si="0"/>
        <v>#N/A</v>
      </c>
      <c r="E6" s="47" t="e">
        <v>#VALUE!</v>
      </c>
      <c r="F6" s="47" t="e">
        <f t="shared" si="1"/>
        <v>#N/A</v>
      </c>
      <c r="G6" s="47" t="e">
        <f t="shared" si="3"/>
        <v>#VALUE!</v>
      </c>
      <c r="H6" s="52" t="e">
        <f t="shared" si="4"/>
        <v>#VALUE!</v>
      </c>
      <c r="I6" s="53" t="e">
        <f t="shared" si="2"/>
        <v>#VALUE!</v>
      </c>
    </row>
    <row r="7" spans="1:9" x14ac:dyDescent="0.2">
      <c r="A7">
        <v>4</v>
      </c>
      <c r="B7" s="42" t="e">
        <v>#VALUE!</v>
      </c>
      <c r="C7" s="44" t="e">
        <v>#N/A</v>
      </c>
      <c r="D7" s="47" t="e">
        <f t="shared" si="0"/>
        <v>#N/A</v>
      </c>
      <c r="E7" s="47" t="e">
        <v>#VALUE!</v>
      </c>
      <c r="F7" s="47" t="e">
        <f t="shared" si="1"/>
        <v>#N/A</v>
      </c>
      <c r="G7" s="47" t="e">
        <f t="shared" si="3"/>
        <v>#VALUE!</v>
      </c>
      <c r="H7" s="52" t="e">
        <f t="shared" si="4"/>
        <v>#VALUE!</v>
      </c>
      <c r="I7" s="53" t="e">
        <f t="shared" si="2"/>
        <v>#VALUE!</v>
      </c>
    </row>
    <row r="8" spans="1:9" x14ac:dyDescent="0.2">
      <c r="A8">
        <v>5</v>
      </c>
      <c r="B8" s="42" t="e">
        <v>#VALUE!</v>
      </c>
      <c r="C8" s="44" t="e">
        <v>#N/A</v>
      </c>
      <c r="D8" s="47" t="e">
        <f t="shared" si="0"/>
        <v>#N/A</v>
      </c>
      <c r="E8" s="47" t="e">
        <v>#VALUE!</v>
      </c>
      <c r="F8" s="47" t="e">
        <f t="shared" si="1"/>
        <v>#N/A</v>
      </c>
      <c r="G8" s="47" t="e">
        <f t="shared" si="3"/>
        <v>#VALUE!</v>
      </c>
      <c r="H8" s="52" t="e">
        <f t="shared" si="4"/>
        <v>#VALUE!</v>
      </c>
      <c r="I8" s="53" t="e">
        <f t="shared" si="2"/>
        <v>#VALUE!</v>
      </c>
    </row>
    <row r="9" spans="1:9" x14ac:dyDescent="0.2">
      <c r="A9">
        <v>6</v>
      </c>
      <c r="B9" s="42" t="e">
        <v>#VALUE!</v>
      </c>
      <c r="C9" s="44" t="e">
        <v>#N/A</v>
      </c>
      <c r="D9" s="47" t="e">
        <f t="shared" si="0"/>
        <v>#N/A</v>
      </c>
      <c r="E9" s="47" t="e">
        <v>#VALUE!</v>
      </c>
      <c r="F9" s="47" t="e">
        <f t="shared" si="1"/>
        <v>#N/A</v>
      </c>
      <c r="G9" s="47" t="e">
        <f t="shared" si="3"/>
        <v>#VALUE!</v>
      </c>
      <c r="H9" s="52" t="e">
        <f t="shared" si="4"/>
        <v>#VALUE!</v>
      </c>
      <c r="I9" s="53" t="e">
        <f t="shared" si="2"/>
        <v>#VALUE!</v>
      </c>
    </row>
    <row r="10" spans="1:9" x14ac:dyDescent="0.2">
      <c r="A10">
        <v>7</v>
      </c>
      <c r="B10" s="42" t="e">
        <v>#VALUE!</v>
      </c>
      <c r="C10" s="44" t="e">
        <v>#N/A</v>
      </c>
      <c r="D10" s="47" t="e">
        <f t="shared" si="0"/>
        <v>#N/A</v>
      </c>
      <c r="E10" s="47" t="e">
        <v>#VALUE!</v>
      </c>
      <c r="F10" s="47" t="e">
        <f t="shared" si="1"/>
        <v>#N/A</v>
      </c>
      <c r="G10" s="47" t="e">
        <f t="shared" si="3"/>
        <v>#VALUE!</v>
      </c>
      <c r="H10" s="52" t="e">
        <f t="shared" si="4"/>
        <v>#VALUE!</v>
      </c>
      <c r="I10" s="53" t="e">
        <f t="shared" si="2"/>
        <v>#VALUE!</v>
      </c>
    </row>
    <row r="11" spans="1:9" x14ac:dyDescent="0.2">
      <c r="A11">
        <v>8</v>
      </c>
      <c r="B11" s="42" t="e">
        <v>#VALUE!</v>
      </c>
      <c r="C11" s="44" t="e">
        <v>#N/A</v>
      </c>
      <c r="D11" s="47" t="e">
        <f t="shared" si="0"/>
        <v>#N/A</v>
      </c>
      <c r="E11" s="47" t="e">
        <v>#VALUE!</v>
      </c>
      <c r="F11" s="47" t="e">
        <f t="shared" si="1"/>
        <v>#N/A</v>
      </c>
      <c r="G11" s="47" t="e">
        <f t="shared" si="3"/>
        <v>#VALUE!</v>
      </c>
      <c r="H11" s="52" t="e">
        <f t="shared" si="4"/>
        <v>#VALUE!</v>
      </c>
      <c r="I11" s="53" t="e">
        <f t="shared" si="2"/>
        <v>#VALUE!</v>
      </c>
    </row>
    <row r="12" spans="1:9" x14ac:dyDescent="0.2">
      <c r="A12">
        <v>9</v>
      </c>
      <c r="B12" s="42" t="e">
        <v>#VALUE!</v>
      </c>
      <c r="C12" s="44" t="e">
        <v>#N/A</v>
      </c>
      <c r="D12" s="47" t="e">
        <f t="shared" si="0"/>
        <v>#N/A</v>
      </c>
      <c r="E12" s="47" t="e">
        <v>#VALUE!</v>
      </c>
      <c r="F12" s="47" t="e">
        <f t="shared" si="1"/>
        <v>#N/A</v>
      </c>
      <c r="G12" s="47" t="e">
        <f t="shared" si="3"/>
        <v>#VALUE!</v>
      </c>
      <c r="H12" s="52" t="e">
        <f t="shared" si="4"/>
        <v>#VALUE!</v>
      </c>
      <c r="I12" s="53" t="e">
        <f t="shared" si="2"/>
        <v>#VALUE!</v>
      </c>
    </row>
    <row r="13" spans="1:9" x14ac:dyDescent="0.2">
      <c r="A13">
        <v>10</v>
      </c>
      <c r="B13" s="42" t="e">
        <v>#VALUE!</v>
      </c>
      <c r="C13" s="44" t="e">
        <v>#N/A</v>
      </c>
      <c r="D13" s="47" t="e">
        <f t="shared" si="0"/>
        <v>#N/A</v>
      </c>
      <c r="E13" s="47" t="e">
        <v>#VALUE!</v>
      </c>
      <c r="F13" s="47" t="e">
        <f t="shared" si="1"/>
        <v>#N/A</v>
      </c>
      <c r="G13" s="47" t="e">
        <f t="shared" si="3"/>
        <v>#VALUE!</v>
      </c>
      <c r="H13" s="52" t="e">
        <f t="shared" si="4"/>
        <v>#VALUE!</v>
      </c>
      <c r="I13" s="53" t="e">
        <f t="shared" si="2"/>
        <v>#VALUE!</v>
      </c>
    </row>
    <row r="14" spans="1:9" x14ac:dyDescent="0.2">
      <c r="A14">
        <v>11</v>
      </c>
      <c r="B14" s="42" t="e">
        <v>#VALUE!</v>
      </c>
      <c r="C14" s="44" t="e">
        <v>#N/A</v>
      </c>
      <c r="D14" s="47" t="e">
        <f t="shared" si="0"/>
        <v>#N/A</v>
      </c>
      <c r="E14" s="47" t="e">
        <v>#VALUE!</v>
      </c>
      <c r="F14" s="47" t="e">
        <f t="shared" si="1"/>
        <v>#N/A</v>
      </c>
      <c r="G14" s="47" t="e">
        <f t="shared" si="3"/>
        <v>#VALUE!</v>
      </c>
      <c r="H14" s="52" t="e">
        <f t="shared" si="4"/>
        <v>#VALUE!</v>
      </c>
      <c r="I14" s="53" t="e">
        <f t="shared" si="2"/>
        <v>#VALUE!</v>
      </c>
    </row>
    <row r="15" spans="1:9" x14ac:dyDescent="0.2">
      <c r="A15">
        <v>12</v>
      </c>
      <c r="B15" s="42" t="e">
        <v>#VALUE!</v>
      </c>
      <c r="C15" s="44" t="e">
        <v>#N/A</v>
      </c>
      <c r="D15" s="47" t="e">
        <f t="shared" si="0"/>
        <v>#N/A</v>
      </c>
      <c r="E15" s="47" t="e">
        <v>#VALUE!</v>
      </c>
      <c r="F15" s="47" t="e">
        <f t="shared" si="1"/>
        <v>#N/A</v>
      </c>
      <c r="G15" s="47" t="e">
        <f t="shared" si="3"/>
        <v>#VALUE!</v>
      </c>
      <c r="H15" s="52" t="e">
        <f t="shared" si="4"/>
        <v>#VALUE!</v>
      </c>
      <c r="I15" s="53" t="e">
        <f t="shared" si="2"/>
        <v>#VALUE!</v>
      </c>
    </row>
    <row r="16" spans="1:9" x14ac:dyDescent="0.2">
      <c r="A16">
        <v>13</v>
      </c>
      <c r="B16" s="42" t="e">
        <v>#VALUE!</v>
      </c>
      <c r="C16" s="44" t="e">
        <v>#N/A</v>
      </c>
      <c r="D16" s="47" t="e">
        <f t="shared" si="0"/>
        <v>#N/A</v>
      </c>
      <c r="E16" s="47" t="e">
        <v>#VALUE!</v>
      </c>
      <c r="F16" s="47" t="e">
        <f t="shared" si="1"/>
        <v>#N/A</v>
      </c>
      <c r="G16" s="47" t="e">
        <f t="shared" si="3"/>
        <v>#VALUE!</v>
      </c>
      <c r="H16" s="52" t="e">
        <f t="shared" si="4"/>
        <v>#VALUE!</v>
      </c>
      <c r="I16" s="53" t="e">
        <f t="shared" si="2"/>
        <v>#VALUE!</v>
      </c>
    </row>
    <row r="17" spans="1:9" x14ac:dyDescent="0.2">
      <c r="A17">
        <v>14</v>
      </c>
      <c r="B17" s="42" t="e">
        <v>#VALUE!</v>
      </c>
      <c r="C17" s="44" t="e">
        <v>#N/A</v>
      </c>
      <c r="D17" s="47" t="e">
        <f t="shared" si="0"/>
        <v>#N/A</v>
      </c>
      <c r="E17" s="47" t="e">
        <v>#VALUE!</v>
      </c>
      <c r="F17" s="47" t="e">
        <f t="shared" si="1"/>
        <v>#N/A</v>
      </c>
      <c r="G17" s="47" t="e">
        <f t="shared" si="3"/>
        <v>#VALUE!</v>
      </c>
      <c r="H17" s="52" t="e">
        <f t="shared" si="4"/>
        <v>#VALUE!</v>
      </c>
      <c r="I17" s="53" t="e">
        <f t="shared" si="2"/>
        <v>#VALUE!</v>
      </c>
    </row>
    <row r="18" spans="1:9" x14ac:dyDescent="0.2">
      <c r="A18">
        <v>15</v>
      </c>
      <c r="B18" s="42" t="e">
        <v>#VALUE!</v>
      </c>
      <c r="C18" s="44" t="e">
        <v>#N/A</v>
      </c>
      <c r="D18" s="47" t="e">
        <f t="shared" si="0"/>
        <v>#N/A</v>
      </c>
      <c r="E18" s="47" t="e">
        <v>#VALUE!</v>
      </c>
      <c r="F18" s="47" t="e">
        <f t="shared" si="1"/>
        <v>#N/A</v>
      </c>
      <c r="G18" s="47" t="e">
        <f t="shared" si="3"/>
        <v>#VALUE!</v>
      </c>
      <c r="H18" s="52" t="e">
        <f t="shared" si="4"/>
        <v>#VALUE!</v>
      </c>
      <c r="I18" s="53" t="e">
        <f t="shared" si="2"/>
        <v>#VALUE!</v>
      </c>
    </row>
    <row r="19" spans="1:9" x14ac:dyDescent="0.2">
      <c r="A19">
        <v>16</v>
      </c>
      <c r="B19" s="42" t="e">
        <v>#VALUE!</v>
      </c>
      <c r="C19" s="44" t="e">
        <v>#N/A</v>
      </c>
      <c r="D19" s="47" t="e">
        <f t="shared" si="0"/>
        <v>#N/A</v>
      </c>
      <c r="E19" s="47" t="e">
        <v>#VALUE!</v>
      </c>
      <c r="F19" s="47" t="e">
        <f t="shared" si="1"/>
        <v>#N/A</v>
      </c>
      <c r="G19" s="47" t="e">
        <f t="shared" si="3"/>
        <v>#VALUE!</v>
      </c>
      <c r="H19" s="52" t="e">
        <f t="shared" si="4"/>
        <v>#VALUE!</v>
      </c>
      <c r="I19" s="53" t="e">
        <f t="shared" si="2"/>
        <v>#VALUE!</v>
      </c>
    </row>
    <row r="20" spans="1:9" x14ac:dyDescent="0.2">
      <c r="A20">
        <v>17</v>
      </c>
      <c r="B20" s="42" t="e">
        <v>#VALUE!</v>
      </c>
      <c r="C20" s="44" t="e">
        <v>#N/A</v>
      </c>
      <c r="D20" s="47" t="e">
        <f t="shared" si="0"/>
        <v>#N/A</v>
      </c>
      <c r="E20" s="47" t="e">
        <v>#VALUE!</v>
      </c>
      <c r="F20" s="47" t="e">
        <f t="shared" si="1"/>
        <v>#N/A</v>
      </c>
      <c r="G20" s="47" t="e">
        <f t="shared" si="3"/>
        <v>#VALUE!</v>
      </c>
      <c r="H20" s="52" t="e">
        <f t="shared" si="4"/>
        <v>#VALUE!</v>
      </c>
      <c r="I20" s="53" t="e">
        <f t="shared" si="2"/>
        <v>#VALUE!</v>
      </c>
    </row>
    <row r="21" spans="1:9" x14ac:dyDescent="0.2">
      <c r="A21">
        <v>18</v>
      </c>
      <c r="B21" s="42" t="e">
        <v>#VALUE!</v>
      </c>
      <c r="C21" s="44" t="e">
        <v>#N/A</v>
      </c>
      <c r="D21" s="47" t="e">
        <f t="shared" si="0"/>
        <v>#N/A</v>
      </c>
      <c r="E21" s="47" t="e">
        <v>#VALUE!</v>
      </c>
      <c r="F21" s="47" t="e">
        <f t="shared" si="1"/>
        <v>#N/A</v>
      </c>
      <c r="G21" s="47" t="e">
        <f t="shared" si="3"/>
        <v>#VALUE!</v>
      </c>
      <c r="H21" s="52" t="e">
        <f t="shared" si="4"/>
        <v>#VALUE!</v>
      </c>
      <c r="I21" s="53" t="e">
        <f t="shared" si="2"/>
        <v>#VALUE!</v>
      </c>
    </row>
    <row r="22" spans="1:9" x14ac:dyDescent="0.2">
      <c r="A22">
        <v>19</v>
      </c>
      <c r="B22" s="42" t="e">
        <v>#VALUE!</v>
      </c>
      <c r="C22" s="44" t="e">
        <v>#N/A</v>
      </c>
      <c r="D22" s="47" t="e">
        <f t="shared" si="0"/>
        <v>#N/A</v>
      </c>
      <c r="E22" s="47" t="e">
        <v>#VALUE!</v>
      </c>
      <c r="F22" s="47" t="e">
        <f t="shared" si="1"/>
        <v>#N/A</v>
      </c>
      <c r="G22" s="47" t="e">
        <f t="shared" si="3"/>
        <v>#VALUE!</v>
      </c>
      <c r="H22" s="52" t="e">
        <f t="shared" si="4"/>
        <v>#VALUE!</v>
      </c>
      <c r="I22" s="53" t="e">
        <f t="shared" si="2"/>
        <v>#VALUE!</v>
      </c>
    </row>
    <row r="23" spans="1:9" x14ac:dyDescent="0.2">
      <c r="A23">
        <v>20</v>
      </c>
      <c r="B23" s="42" t="e">
        <v>#VALUE!</v>
      </c>
      <c r="C23" s="44" t="e">
        <v>#N/A</v>
      </c>
      <c r="D23" s="47" t="e">
        <f t="shared" si="0"/>
        <v>#N/A</v>
      </c>
      <c r="E23" s="47" t="e">
        <v>#VALUE!</v>
      </c>
      <c r="F23" s="47" t="e">
        <f t="shared" si="1"/>
        <v>#N/A</v>
      </c>
      <c r="G23" s="47" t="e">
        <f t="shared" si="3"/>
        <v>#VALUE!</v>
      </c>
      <c r="H23" s="52" t="e">
        <f t="shared" si="4"/>
        <v>#VALUE!</v>
      </c>
      <c r="I23" s="53" t="e">
        <f t="shared" si="2"/>
        <v>#VALUE!</v>
      </c>
    </row>
    <row r="24" spans="1:9" x14ac:dyDescent="0.2">
      <c r="A24">
        <v>21</v>
      </c>
      <c r="B24" s="42" t="e">
        <v>#VALUE!</v>
      </c>
      <c r="C24" s="44" t="e">
        <v>#N/A</v>
      </c>
      <c r="D24" s="47" t="e">
        <f t="shared" si="0"/>
        <v>#N/A</v>
      </c>
      <c r="E24" s="47" t="e">
        <v>#VALUE!</v>
      </c>
      <c r="F24" s="47" t="e">
        <f t="shared" si="1"/>
        <v>#N/A</v>
      </c>
      <c r="G24" s="47" t="e">
        <f t="shared" si="3"/>
        <v>#VALUE!</v>
      </c>
      <c r="H24" s="52" t="e">
        <f t="shared" si="4"/>
        <v>#VALUE!</v>
      </c>
      <c r="I24" s="53" t="e">
        <f t="shared" si="2"/>
        <v>#VALUE!</v>
      </c>
    </row>
    <row r="25" spans="1:9" x14ac:dyDescent="0.2">
      <c r="A25">
        <v>22</v>
      </c>
      <c r="B25" s="42" t="e">
        <v>#VALUE!</v>
      </c>
      <c r="C25" s="44" t="e">
        <v>#N/A</v>
      </c>
      <c r="D25" s="47" t="e">
        <f t="shared" si="0"/>
        <v>#N/A</v>
      </c>
      <c r="E25" s="47" t="e">
        <v>#VALUE!</v>
      </c>
      <c r="F25" s="47" t="e">
        <f t="shared" si="1"/>
        <v>#N/A</v>
      </c>
      <c r="G25" s="47" t="e">
        <f t="shared" si="3"/>
        <v>#VALUE!</v>
      </c>
      <c r="H25" s="52" t="e">
        <f t="shared" si="4"/>
        <v>#VALUE!</v>
      </c>
      <c r="I25" s="53" t="e">
        <f t="shared" si="2"/>
        <v>#VALUE!</v>
      </c>
    </row>
    <row r="26" spans="1:9" x14ac:dyDescent="0.2">
      <c r="A26">
        <v>23</v>
      </c>
      <c r="B26" s="42" t="e">
        <v>#VALUE!</v>
      </c>
      <c r="C26" s="44" t="e">
        <v>#N/A</v>
      </c>
      <c r="D26" s="47" t="e">
        <f t="shared" si="0"/>
        <v>#N/A</v>
      </c>
      <c r="E26" s="47" t="e">
        <v>#VALUE!</v>
      </c>
      <c r="F26" s="47" t="e">
        <f t="shared" si="1"/>
        <v>#N/A</v>
      </c>
      <c r="G26" s="47" t="e">
        <f t="shared" si="3"/>
        <v>#VALUE!</v>
      </c>
      <c r="H26" s="52" t="e">
        <f t="shared" si="4"/>
        <v>#VALUE!</v>
      </c>
      <c r="I26" s="53" t="e">
        <f t="shared" si="2"/>
        <v>#VALUE!</v>
      </c>
    </row>
    <row r="27" spans="1:9" x14ac:dyDescent="0.2">
      <c r="A27">
        <v>24</v>
      </c>
      <c r="B27" s="42" t="e">
        <v>#VALUE!</v>
      </c>
      <c r="C27" s="44" t="e">
        <v>#N/A</v>
      </c>
      <c r="D27" s="47" t="e">
        <f t="shared" si="0"/>
        <v>#N/A</v>
      </c>
      <c r="E27" s="47" t="e">
        <v>#VALUE!</v>
      </c>
      <c r="F27" s="47" t="e">
        <f t="shared" si="1"/>
        <v>#N/A</v>
      </c>
      <c r="G27" s="47" t="e">
        <f t="shared" si="3"/>
        <v>#VALUE!</v>
      </c>
      <c r="H27" s="52" t="e">
        <f t="shared" si="4"/>
        <v>#VALUE!</v>
      </c>
      <c r="I27" s="53" t="e">
        <f t="shared" si="2"/>
        <v>#VALUE!</v>
      </c>
    </row>
    <row r="28" spans="1:9" x14ac:dyDescent="0.2">
      <c r="A28">
        <v>25</v>
      </c>
      <c r="B28" s="42" t="e">
        <v>#VALUE!</v>
      </c>
      <c r="C28" s="44" t="e">
        <v>#N/A</v>
      </c>
      <c r="D28" s="47" t="e">
        <f t="shared" si="0"/>
        <v>#N/A</v>
      </c>
      <c r="E28" s="47" t="e">
        <v>#VALUE!</v>
      </c>
      <c r="F28" s="47" t="e">
        <f t="shared" si="1"/>
        <v>#N/A</v>
      </c>
      <c r="G28" s="47" t="e">
        <f t="shared" si="3"/>
        <v>#VALUE!</v>
      </c>
      <c r="H28" s="52" t="e">
        <f t="shared" si="4"/>
        <v>#VALUE!</v>
      </c>
      <c r="I28" s="53" t="e">
        <f t="shared" si="2"/>
        <v>#VALUE!</v>
      </c>
    </row>
    <row r="29" spans="1:9" x14ac:dyDescent="0.2">
      <c r="A29">
        <v>26</v>
      </c>
      <c r="B29" s="42" t="e">
        <v>#VALUE!</v>
      </c>
      <c r="C29" s="44" t="e">
        <v>#N/A</v>
      </c>
      <c r="D29" s="47" t="e">
        <f t="shared" si="0"/>
        <v>#N/A</v>
      </c>
      <c r="E29" s="47" t="e">
        <v>#VALUE!</v>
      </c>
      <c r="F29" s="47" t="e">
        <f t="shared" si="1"/>
        <v>#N/A</v>
      </c>
      <c r="G29" s="47" t="e">
        <f t="shared" si="3"/>
        <v>#VALUE!</v>
      </c>
      <c r="H29" s="52" t="e">
        <f t="shared" si="4"/>
        <v>#VALUE!</v>
      </c>
      <c r="I29" s="53" t="e">
        <f t="shared" si="2"/>
        <v>#VALUE!</v>
      </c>
    </row>
    <row r="30" spans="1:9" x14ac:dyDescent="0.2">
      <c r="A30">
        <v>27</v>
      </c>
      <c r="B30" s="42" t="e">
        <v>#VALUE!</v>
      </c>
      <c r="C30" s="44" t="e">
        <v>#N/A</v>
      </c>
      <c r="D30" s="47" t="e">
        <f t="shared" si="0"/>
        <v>#N/A</v>
      </c>
      <c r="E30" s="47" t="e">
        <v>#VALUE!</v>
      </c>
      <c r="F30" s="47" t="e">
        <f t="shared" si="1"/>
        <v>#N/A</v>
      </c>
      <c r="G30" s="47" t="e">
        <f t="shared" si="3"/>
        <v>#VALUE!</v>
      </c>
      <c r="H30" s="52" t="e">
        <f t="shared" si="4"/>
        <v>#VALUE!</v>
      </c>
      <c r="I30" s="53" t="e">
        <f t="shared" si="2"/>
        <v>#VALUE!</v>
      </c>
    </row>
    <row r="31" spans="1:9" x14ac:dyDescent="0.2">
      <c r="A31">
        <v>28</v>
      </c>
      <c r="B31" s="42" t="e">
        <v>#VALUE!</v>
      </c>
      <c r="C31" s="44" t="e">
        <v>#N/A</v>
      </c>
      <c r="D31" s="47" t="e">
        <f t="shared" si="0"/>
        <v>#N/A</v>
      </c>
      <c r="E31" s="47" t="e">
        <v>#VALUE!</v>
      </c>
      <c r="F31" s="47" t="e">
        <f t="shared" si="1"/>
        <v>#N/A</v>
      </c>
      <c r="G31" s="47" t="e">
        <f t="shared" si="3"/>
        <v>#VALUE!</v>
      </c>
      <c r="H31" s="52" t="e">
        <f t="shared" si="4"/>
        <v>#VALUE!</v>
      </c>
      <c r="I31" s="53" t="e">
        <f t="shared" si="2"/>
        <v>#VALUE!</v>
      </c>
    </row>
    <row r="32" spans="1:9" x14ac:dyDescent="0.2">
      <c r="A32">
        <v>29</v>
      </c>
      <c r="B32" s="42" t="e">
        <v>#VALUE!</v>
      </c>
      <c r="C32" s="44" t="e">
        <v>#N/A</v>
      </c>
      <c r="D32" s="47" t="e">
        <f t="shared" si="0"/>
        <v>#N/A</v>
      </c>
      <c r="E32" s="47" t="e">
        <v>#VALUE!</v>
      </c>
      <c r="F32" s="47" t="e">
        <f t="shared" si="1"/>
        <v>#N/A</v>
      </c>
      <c r="G32" s="47" t="e">
        <f t="shared" si="3"/>
        <v>#VALUE!</v>
      </c>
      <c r="H32" s="52" t="e">
        <f t="shared" si="4"/>
        <v>#VALUE!</v>
      </c>
      <c r="I32" s="53" t="e">
        <f t="shared" si="2"/>
        <v>#VALUE!</v>
      </c>
    </row>
    <row r="33" spans="1:9" x14ac:dyDescent="0.2">
      <c r="A33">
        <v>30</v>
      </c>
      <c r="B33" s="42" t="e">
        <v>#VALUE!</v>
      </c>
      <c r="C33" s="44" t="e">
        <v>#N/A</v>
      </c>
      <c r="D33" s="47" t="e">
        <f t="shared" si="0"/>
        <v>#N/A</v>
      </c>
      <c r="E33" s="47" t="e">
        <v>#VALUE!</v>
      </c>
      <c r="F33" s="47" t="e">
        <f t="shared" si="1"/>
        <v>#N/A</v>
      </c>
      <c r="G33" s="47" t="e">
        <f t="shared" si="3"/>
        <v>#VALUE!</v>
      </c>
      <c r="H33" s="52" t="e">
        <f t="shared" si="4"/>
        <v>#VALUE!</v>
      </c>
      <c r="I33" s="53" t="e">
        <f t="shared" si="2"/>
        <v>#VALUE!</v>
      </c>
    </row>
    <row r="34" spans="1:9" x14ac:dyDescent="0.2">
      <c r="A34">
        <v>31</v>
      </c>
      <c r="B34" s="42" t="e">
        <v>#VALUE!</v>
      </c>
      <c r="C34" s="44" t="e">
        <v>#N/A</v>
      </c>
      <c r="D34" s="47" t="e">
        <f t="shared" si="0"/>
        <v>#N/A</v>
      </c>
      <c r="E34" s="47" t="e">
        <v>#VALUE!</v>
      </c>
      <c r="F34" s="47" t="e">
        <f t="shared" si="1"/>
        <v>#N/A</v>
      </c>
      <c r="G34" s="47" t="e">
        <f t="shared" si="3"/>
        <v>#VALUE!</v>
      </c>
      <c r="H34" s="52" t="e">
        <f t="shared" si="4"/>
        <v>#VALUE!</v>
      </c>
      <c r="I34" s="53" t="e">
        <f t="shared" si="2"/>
        <v>#VALUE!</v>
      </c>
    </row>
    <row r="35" spans="1:9" x14ac:dyDescent="0.2">
      <c r="A35">
        <v>32</v>
      </c>
      <c r="B35" s="42" t="e">
        <v>#VALUE!</v>
      </c>
      <c r="C35" s="44" t="e">
        <v>#N/A</v>
      </c>
      <c r="D35" s="47" t="e">
        <f t="shared" si="0"/>
        <v>#N/A</v>
      </c>
      <c r="E35" s="47" t="e">
        <v>#VALUE!</v>
      </c>
      <c r="F35" s="47" t="e">
        <f t="shared" si="1"/>
        <v>#N/A</v>
      </c>
      <c r="G35" s="47" t="e">
        <f t="shared" si="3"/>
        <v>#VALUE!</v>
      </c>
      <c r="H35" s="52" t="e">
        <f t="shared" si="4"/>
        <v>#VALUE!</v>
      </c>
      <c r="I35" s="53" t="e">
        <f t="shared" si="2"/>
        <v>#VALUE!</v>
      </c>
    </row>
    <row r="36" spans="1:9" x14ac:dyDescent="0.2">
      <c r="A36">
        <v>33</v>
      </c>
      <c r="B36" s="42" t="e">
        <v>#VALUE!</v>
      </c>
      <c r="C36" s="44" t="e">
        <v>#N/A</v>
      </c>
      <c r="D36" s="47" t="e">
        <f t="shared" ref="D36:D67" si="5">IF(ISNUMBER($B37),FirstNominal,NA())</f>
        <v>#N/A</v>
      </c>
      <c r="E36" s="47" t="e">
        <v>#VALUE!</v>
      </c>
      <c r="F36" s="47" t="e">
        <f t="shared" ref="F36:F67" si="6">IF(ISNUMBER($B37),FirstNominal,NA())</f>
        <v>#N/A</v>
      </c>
      <c r="G36" s="47" t="e">
        <f t="shared" si="3"/>
        <v>#VALUE!</v>
      </c>
      <c r="H36" s="52" t="e">
        <f t="shared" si="4"/>
        <v>#VALUE!</v>
      </c>
      <c r="I36" s="53" t="e">
        <f t="shared" ref="I36:I67" si="7">PPMT(Rate,$A36,Payments,FirstNominal)</f>
        <v>#VALUE!</v>
      </c>
    </row>
    <row r="37" spans="1:9" x14ac:dyDescent="0.2">
      <c r="A37">
        <v>34</v>
      </c>
      <c r="B37" s="42" t="e">
        <v>#VALUE!</v>
      </c>
      <c r="C37" s="44" t="e">
        <v>#N/A</v>
      </c>
      <c r="D37" s="47" t="e">
        <f t="shared" si="5"/>
        <v>#N/A</v>
      </c>
      <c r="E37" s="47" t="e">
        <v>#VALUE!</v>
      </c>
      <c r="F37" s="47" t="e">
        <f t="shared" si="6"/>
        <v>#N/A</v>
      </c>
      <c r="G37" s="47" t="e">
        <f t="shared" ref="G37:G68" si="8">IF(ISNA($B38),NA(),MAX(G36-StepDecrement,0))</f>
        <v>#VALUE!</v>
      </c>
      <c r="H37" s="52" t="e">
        <f t="shared" ref="H37:H68" si="9">IF(ISNA($B38),NA(),H36+I36)</f>
        <v>#VALUE!</v>
      </c>
      <c r="I37" s="53" t="e">
        <f t="shared" si="7"/>
        <v>#VALUE!</v>
      </c>
    </row>
    <row r="38" spans="1:9" x14ac:dyDescent="0.2">
      <c r="A38">
        <v>35</v>
      </c>
      <c r="B38" s="42" t="e">
        <v>#VALUE!</v>
      </c>
      <c r="C38" s="44" t="e">
        <v>#N/A</v>
      </c>
      <c r="D38" s="47" t="e">
        <f t="shared" si="5"/>
        <v>#N/A</v>
      </c>
      <c r="E38" s="47" t="e">
        <v>#VALUE!</v>
      </c>
      <c r="F38" s="47" t="e">
        <f t="shared" si="6"/>
        <v>#N/A</v>
      </c>
      <c r="G38" s="47" t="e">
        <f t="shared" si="8"/>
        <v>#VALUE!</v>
      </c>
      <c r="H38" s="52" t="e">
        <f t="shared" si="9"/>
        <v>#VALUE!</v>
      </c>
      <c r="I38" s="53" t="e">
        <f t="shared" si="7"/>
        <v>#VALUE!</v>
      </c>
    </row>
    <row r="39" spans="1:9" x14ac:dyDescent="0.2">
      <c r="A39">
        <v>36</v>
      </c>
      <c r="B39" s="42" t="e">
        <v>#VALUE!</v>
      </c>
      <c r="C39" s="44" t="e">
        <v>#N/A</v>
      </c>
      <c r="D39" s="47" t="e">
        <f t="shared" si="5"/>
        <v>#N/A</v>
      </c>
      <c r="E39" s="47" t="e">
        <v>#VALUE!</v>
      </c>
      <c r="F39" s="47" t="e">
        <f t="shared" si="6"/>
        <v>#N/A</v>
      </c>
      <c r="G39" s="47" t="e">
        <f t="shared" si="8"/>
        <v>#VALUE!</v>
      </c>
      <c r="H39" s="52" t="e">
        <f t="shared" si="9"/>
        <v>#VALUE!</v>
      </c>
      <c r="I39" s="53" t="e">
        <f t="shared" si="7"/>
        <v>#VALUE!</v>
      </c>
    </row>
    <row r="40" spans="1:9" x14ac:dyDescent="0.2">
      <c r="A40">
        <v>37</v>
      </c>
      <c r="B40" s="42" t="e">
        <v>#VALUE!</v>
      </c>
      <c r="C40" s="44" t="e">
        <v>#N/A</v>
      </c>
      <c r="D40" s="47" t="e">
        <f t="shared" si="5"/>
        <v>#N/A</v>
      </c>
      <c r="E40" s="47" t="e">
        <v>#VALUE!</v>
      </c>
      <c r="F40" s="47" t="e">
        <f t="shared" si="6"/>
        <v>#N/A</v>
      </c>
      <c r="G40" s="47" t="e">
        <f t="shared" si="8"/>
        <v>#VALUE!</v>
      </c>
      <c r="H40" s="52" t="e">
        <f t="shared" si="9"/>
        <v>#VALUE!</v>
      </c>
      <c r="I40" s="53" t="e">
        <f t="shared" si="7"/>
        <v>#VALUE!</v>
      </c>
    </row>
    <row r="41" spans="1:9" x14ac:dyDescent="0.2">
      <c r="A41">
        <v>38</v>
      </c>
      <c r="B41" s="42" t="e">
        <v>#VALUE!</v>
      </c>
      <c r="C41" s="44" t="e">
        <v>#N/A</v>
      </c>
      <c r="D41" s="47" t="e">
        <f t="shared" si="5"/>
        <v>#N/A</v>
      </c>
      <c r="E41" s="47" t="e">
        <v>#VALUE!</v>
      </c>
      <c r="F41" s="47" t="e">
        <f t="shared" si="6"/>
        <v>#N/A</v>
      </c>
      <c r="G41" s="47" t="e">
        <f t="shared" si="8"/>
        <v>#VALUE!</v>
      </c>
      <c r="H41" s="52" t="e">
        <f t="shared" si="9"/>
        <v>#VALUE!</v>
      </c>
      <c r="I41" s="53" t="e">
        <f t="shared" si="7"/>
        <v>#VALUE!</v>
      </c>
    </row>
    <row r="42" spans="1:9" x14ac:dyDescent="0.2">
      <c r="A42">
        <v>39</v>
      </c>
      <c r="B42" s="42" t="e">
        <v>#VALUE!</v>
      </c>
      <c r="C42" s="44" t="e">
        <v>#N/A</v>
      </c>
      <c r="D42" s="47" t="e">
        <f t="shared" si="5"/>
        <v>#N/A</v>
      </c>
      <c r="E42" s="47" t="e">
        <v>#VALUE!</v>
      </c>
      <c r="F42" s="47" t="e">
        <f t="shared" si="6"/>
        <v>#N/A</v>
      </c>
      <c r="G42" s="47" t="e">
        <f t="shared" si="8"/>
        <v>#VALUE!</v>
      </c>
      <c r="H42" s="52" t="e">
        <f t="shared" si="9"/>
        <v>#VALUE!</v>
      </c>
      <c r="I42" s="53" t="e">
        <f t="shared" si="7"/>
        <v>#VALUE!</v>
      </c>
    </row>
    <row r="43" spans="1:9" x14ac:dyDescent="0.2">
      <c r="A43">
        <v>40</v>
      </c>
      <c r="B43" s="42" t="e">
        <v>#VALUE!</v>
      </c>
      <c r="C43" s="44" t="e">
        <v>#N/A</v>
      </c>
      <c r="D43" s="47" t="e">
        <f t="shared" si="5"/>
        <v>#N/A</v>
      </c>
      <c r="E43" s="47" t="e">
        <v>#VALUE!</v>
      </c>
      <c r="F43" s="47" t="e">
        <f t="shared" si="6"/>
        <v>#N/A</v>
      </c>
      <c r="G43" s="47" t="e">
        <f t="shared" si="8"/>
        <v>#VALUE!</v>
      </c>
      <c r="H43" s="52" t="e">
        <f t="shared" si="9"/>
        <v>#VALUE!</v>
      </c>
      <c r="I43" s="53" t="e">
        <f t="shared" si="7"/>
        <v>#VALUE!</v>
      </c>
    </row>
    <row r="44" spans="1:9" x14ac:dyDescent="0.2">
      <c r="A44">
        <v>41</v>
      </c>
      <c r="B44" s="42" t="e">
        <v>#VALUE!</v>
      </c>
      <c r="C44" s="44" t="e">
        <v>#N/A</v>
      </c>
      <c r="D44" s="47" t="e">
        <f t="shared" si="5"/>
        <v>#N/A</v>
      </c>
      <c r="E44" s="47" t="e">
        <v>#VALUE!</v>
      </c>
      <c r="F44" s="47" t="e">
        <f t="shared" si="6"/>
        <v>#N/A</v>
      </c>
      <c r="G44" s="47" t="e">
        <f t="shared" si="8"/>
        <v>#VALUE!</v>
      </c>
      <c r="H44" s="52" t="e">
        <f t="shared" si="9"/>
        <v>#VALUE!</v>
      </c>
      <c r="I44" s="53" t="e">
        <f t="shared" si="7"/>
        <v>#VALUE!</v>
      </c>
    </row>
    <row r="45" spans="1:9" x14ac:dyDescent="0.2">
      <c r="A45">
        <v>42</v>
      </c>
      <c r="B45" s="42" t="e">
        <v>#VALUE!</v>
      </c>
      <c r="C45" s="44" t="e">
        <v>#N/A</v>
      </c>
      <c r="D45" s="47" t="e">
        <f t="shared" si="5"/>
        <v>#N/A</v>
      </c>
      <c r="E45" s="47" t="e">
        <v>#VALUE!</v>
      </c>
      <c r="F45" s="47" t="e">
        <f t="shared" si="6"/>
        <v>#N/A</v>
      </c>
      <c r="G45" s="47" t="e">
        <f t="shared" si="8"/>
        <v>#VALUE!</v>
      </c>
      <c r="H45" s="52" t="e">
        <f t="shared" si="9"/>
        <v>#VALUE!</v>
      </c>
      <c r="I45" s="53" t="e">
        <f t="shared" si="7"/>
        <v>#VALUE!</v>
      </c>
    </row>
    <row r="46" spans="1:9" x14ac:dyDescent="0.2">
      <c r="A46">
        <v>43</v>
      </c>
      <c r="B46" s="42" t="e">
        <v>#VALUE!</v>
      </c>
      <c r="C46" s="44" t="e">
        <v>#N/A</v>
      </c>
      <c r="D46" s="47" t="e">
        <f t="shared" si="5"/>
        <v>#N/A</v>
      </c>
      <c r="E46" s="47" t="e">
        <v>#VALUE!</v>
      </c>
      <c r="F46" s="47" t="e">
        <f t="shared" si="6"/>
        <v>#N/A</v>
      </c>
      <c r="G46" s="47" t="e">
        <f t="shared" si="8"/>
        <v>#VALUE!</v>
      </c>
      <c r="H46" s="52" t="e">
        <f t="shared" si="9"/>
        <v>#VALUE!</v>
      </c>
      <c r="I46" s="53" t="e">
        <f t="shared" si="7"/>
        <v>#VALUE!</v>
      </c>
    </row>
    <row r="47" spans="1:9" x14ac:dyDescent="0.2">
      <c r="A47">
        <v>44</v>
      </c>
      <c r="B47" s="42" t="e">
        <v>#VALUE!</v>
      </c>
      <c r="C47" s="44" t="e">
        <v>#N/A</v>
      </c>
      <c r="D47" s="47" t="e">
        <f t="shared" si="5"/>
        <v>#N/A</v>
      </c>
      <c r="E47" s="47" t="e">
        <v>#VALUE!</v>
      </c>
      <c r="F47" s="47" t="e">
        <f t="shared" si="6"/>
        <v>#N/A</v>
      </c>
      <c r="G47" s="47" t="e">
        <f t="shared" si="8"/>
        <v>#VALUE!</v>
      </c>
      <c r="H47" s="52" t="e">
        <f t="shared" si="9"/>
        <v>#VALUE!</v>
      </c>
      <c r="I47" s="53" t="e">
        <f t="shared" si="7"/>
        <v>#VALUE!</v>
      </c>
    </row>
    <row r="48" spans="1:9" x14ac:dyDescent="0.2">
      <c r="A48">
        <v>45</v>
      </c>
      <c r="B48" s="42" t="e">
        <v>#VALUE!</v>
      </c>
      <c r="C48" s="44" t="e">
        <v>#N/A</v>
      </c>
      <c r="D48" s="47" t="e">
        <f t="shared" si="5"/>
        <v>#N/A</v>
      </c>
      <c r="E48" s="47" t="e">
        <v>#VALUE!</v>
      </c>
      <c r="F48" s="47" t="e">
        <f t="shared" si="6"/>
        <v>#N/A</v>
      </c>
      <c r="G48" s="47" t="e">
        <f t="shared" si="8"/>
        <v>#VALUE!</v>
      </c>
      <c r="H48" s="52" t="e">
        <f t="shared" si="9"/>
        <v>#VALUE!</v>
      </c>
      <c r="I48" s="53" t="e">
        <f t="shared" si="7"/>
        <v>#VALUE!</v>
      </c>
    </row>
    <row r="49" spans="1:9" x14ac:dyDescent="0.2">
      <c r="A49">
        <v>46</v>
      </c>
      <c r="B49" s="42" t="e">
        <v>#VALUE!</v>
      </c>
      <c r="C49" s="44" t="e">
        <v>#N/A</v>
      </c>
      <c r="D49" s="47" t="e">
        <f t="shared" si="5"/>
        <v>#N/A</v>
      </c>
      <c r="E49" s="47" t="e">
        <v>#VALUE!</v>
      </c>
      <c r="F49" s="47" t="e">
        <f t="shared" si="6"/>
        <v>#N/A</v>
      </c>
      <c r="G49" s="47" t="e">
        <f t="shared" si="8"/>
        <v>#VALUE!</v>
      </c>
      <c r="H49" s="52" t="e">
        <f t="shared" si="9"/>
        <v>#VALUE!</v>
      </c>
      <c r="I49" s="53" t="e">
        <f t="shared" si="7"/>
        <v>#VALUE!</v>
      </c>
    </row>
    <row r="50" spans="1:9" x14ac:dyDescent="0.2">
      <c r="A50">
        <v>47</v>
      </c>
      <c r="B50" s="42" t="e">
        <v>#VALUE!</v>
      </c>
      <c r="C50" s="44" t="e">
        <v>#N/A</v>
      </c>
      <c r="D50" s="47" t="e">
        <f t="shared" si="5"/>
        <v>#N/A</v>
      </c>
      <c r="E50" s="47" t="e">
        <v>#VALUE!</v>
      </c>
      <c r="F50" s="47" t="e">
        <f t="shared" si="6"/>
        <v>#N/A</v>
      </c>
      <c r="G50" s="47" t="e">
        <f t="shared" si="8"/>
        <v>#VALUE!</v>
      </c>
      <c r="H50" s="52" t="e">
        <f t="shared" si="9"/>
        <v>#VALUE!</v>
      </c>
      <c r="I50" s="53" t="e">
        <f t="shared" si="7"/>
        <v>#VALUE!</v>
      </c>
    </row>
    <row r="51" spans="1:9" x14ac:dyDescent="0.2">
      <c r="A51">
        <v>48</v>
      </c>
      <c r="B51" s="42" t="e">
        <v>#VALUE!</v>
      </c>
      <c r="C51" s="44" t="e">
        <v>#N/A</v>
      </c>
      <c r="D51" s="47" t="e">
        <f t="shared" si="5"/>
        <v>#N/A</v>
      </c>
      <c r="E51" s="47" t="e">
        <v>#VALUE!</v>
      </c>
      <c r="F51" s="47" t="e">
        <f t="shared" si="6"/>
        <v>#N/A</v>
      </c>
      <c r="G51" s="47" t="e">
        <f t="shared" si="8"/>
        <v>#VALUE!</v>
      </c>
      <c r="H51" s="52" t="e">
        <f t="shared" si="9"/>
        <v>#VALUE!</v>
      </c>
      <c r="I51" s="53" t="e">
        <f t="shared" si="7"/>
        <v>#VALUE!</v>
      </c>
    </row>
    <row r="52" spans="1:9" x14ac:dyDescent="0.2">
      <c r="A52">
        <v>49</v>
      </c>
      <c r="B52" s="42" t="e">
        <v>#VALUE!</v>
      </c>
      <c r="C52" s="44" t="e">
        <v>#N/A</v>
      </c>
      <c r="D52" s="47" t="e">
        <f t="shared" si="5"/>
        <v>#N/A</v>
      </c>
      <c r="E52" s="47" t="e">
        <v>#VALUE!</v>
      </c>
      <c r="F52" s="47" t="e">
        <f t="shared" si="6"/>
        <v>#N/A</v>
      </c>
      <c r="G52" s="47" t="e">
        <f t="shared" si="8"/>
        <v>#VALUE!</v>
      </c>
      <c r="H52" s="52" t="e">
        <f t="shared" si="9"/>
        <v>#VALUE!</v>
      </c>
      <c r="I52" s="53" t="e">
        <f t="shared" si="7"/>
        <v>#VALUE!</v>
      </c>
    </row>
    <row r="53" spans="1:9" x14ac:dyDescent="0.2">
      <c r="A53">
        <v>50</v>
      </c>
      <c r="B53" s="42" t="e">
        <v>#VALUE!</v>
      </c>
      <c r="C53" s="44" t="e">
        <v>#N/A</v>
      </c>
      <c r="D53" s="47" t="e">
        <f t="shared" si="5"/>
        <v>#N/A</v>
      </c>
      <c r="E53" s="47" t="e">
        <v>#VALUE!</v>
      </c>
      <c r="F53" s="47" t="e">
        <f t="shared" si="6"/>
        <v>#N/A</v>
      </c>
      <c r="G53" s="47" t="e">
        <f t="shared" si="8"/>
        <v>#VALUE!</v>
      </c>
      <c r="H53" s="52" t="e">
        <f t="shared" si="9"/>
        <v>#VALUE!</v>
      </c>
      <c r="I53" s="53" t="e">
        <f t="shared" si="7"/>
        <v>#VALUE!</v>
      </c>
    </row>
    <row r="54" spans="1:9" x14ac:dyDescent="0.2">
      <c r="A54">
        <v>51</v>
      </c>
      <c r="B54" s="42" t="e">
        <v>#VALUE!</v>
      </c>
      <c r="C54" s="44" t="e">
        <v>#N/A</v>
      </c>
      <c r="D54" s="47" t="e">
        <f t="shared" si="5"/>
        <v>#N/A</v>
      </c>
      <c r="E54" s="47" t="e">
        <v>#VALUE!</v>
      </c>
      <c r="F54" s="47" t="e">
        <f t="shared" si="6"/>
        <v>#N/A</v>
      </c>
      <c r="G54" s="47" t="e">
        <f t="shared" si="8"/>
        <v>#VALUE!</v>
      </c>
      <c r="H54" s="52" t="e">
        <f t="shared" si="9"/>
        <v>#VALUE!</v>
      </c>
      <c r="I54" s="53" t="e">
        <f t="shared" si="7"/>
        <v>#VALUE!</v>
      </c>
    </row>
    <row r="55" spans="1:9" x14ac:dyDescent="0.2">
      <c r="A55">
        <v>52</v>
      </c>
      <c r="B55" s="42" t="e">
        <v>#VALUE!</v>
      </c>
      <c r="C55" s="44" t="e">
        <v>#N/A</v>
      </c>
      <c r="D55" s="47" t="e">
        <f t="shared" si="5"/>
        <v>#N/A</v>
      </c>
      <c r="E55" s="47" t="e">
        <v>#VALUE!</v>
      </c>
      <c r="F55" s="47" t="e">
        <f t="shared" si="6"/>
        <v>#N/A</v>
      </c>
      <c r="G55" s="47" t="e">
        <f t="shared" si="8"/>
        <v>#VALUE!</v>
      </c>
      <c r="H55" s="52" t="e">
        <f t="shared" si="9"/>
        <v>#VALUE!</v>
      </c>
      <c r="I55" s="53" t="e">
        <f t="shared" si="7"/>
        <v>#VALUE!</v>
      </c>
    </row>
    <row r="56" spans="1:9" x14ac:dyDescent="0.2">
      <c r="A56">
        <v>53</v>
      </c>
      <c r="B56" s="42" t="e">
        <v>#VALUE!</v>
      </c>
      <c r="C56" s="44" t="e">
        <v>#N/A</v>
      </c>
      <c r="D56" s="47" t="e">
        <f t="shared" si="5"/>
        <v>#N/A</v>
      </c>
      <c r="E56" s="47" t="e">
        <v>#VALUE!</v>
      </c>
      <c r="F56" s="47" t="e">
        <f t="shared" si="6"/>
        <v>#N/A</v>
      </c>
      <c r="G56" s="47" t="e">
        <f t="shared" si="8"/>
        <v>#VALUE!</v>
      </c>
      <c r="H56" s="52" t="e">
        <f t="shared" si="9"/>
        <v>#VALUE!</v>
      </c>
      <c r="I56" s="53" t="e">
        <f t="shared" si="7"/>
        <v>#VALUE!</v>
      </c>
    </row>
    <row r="57" spans="1:9" x14ac:dyDescent="0.2">
      <c r="A57">
        <v>54</v>
      </c>
      <c r="B57" s="42" t="e">
        <v>#VALUE!</v>
      </c>
      <c r="C57" s="44" t="e">
        <v>#N/A</v>
      </c>
      <c r="D57" s="47" t="e">
        <f t="shared" si="5"/>
        <v>#N/A</v>
      </c>
      <c r="E57" s="47" t="e">
        <v>#VALUE!</v>
      </c>
      <c r="F57" s="47" t="e">
        <f t="shared" si="6"/>
        <v>#N/A</v>
      </c>
      <c r="G57" s="47" t="e">
        <f t="shared" si="8"/>
        <v>#VALUE!</v>
      </c>
      <c r="H57" s="52" t="e">
        <f t="shared" si="9"/>
        <v>#VALUE!</v>
      </c>
      <c r="I57" s="53" t="e">
        <f t="shared" si="7"/>
        <v>#VALUE!</v>
      </c>
    </row>
    <row r="58" spans="1:9" x14ac:dyDescent="0.2">
      <c r="A58">
        <v>55</v>
      </c>
      <c r="B58" s="42" t="e">
        <v>#VALUE!</v>
      </c>
      <c r="C58" s="44" t="e">
        <v>#N/A</v>
      </c>
      <c r="D58" s="47" t="e">
        <f t="shared" si="5"/>
        <v>#N/A</v>
      </c>
      <c r="E58" s="47" t="e">
        <v>#VALUE!</v>
      </c>
      <c r="F58" s="47" t="e">
        <f t="shared" si="6"/>
        <v>#N/A</v>
      </c>
      <c r="G58" s="47" t="e">
        <f t="shared" si="8"/>
        <v>#VALUE!</v>
      </c>
      <c r="H58" s="52" t="e">
        <f t="shared" si="9"/>
        <v>#VALUE!</v>
      </c>
      <c r="I58" s="53" t="e">
        <f t="shared" si="7"/>
        <v>#VALUE!</v>
      </c>
    </row>
    <row r="59" spans="1:9" x14ac:dyDescent="0.2">
      <c r="A59">
        <v>56</v>
      </c>
      <c r="B59" s="42" t="e">
        <v>#VALUE!</v>
      </c>
      <c r="C59" s="44" t="e">
        <v>#N/A</v>
      </c>
      <c r="D59" s="47" t="e">
        <f t="shared" si="5"/>
        <v>#N/A</v>
      </c>
      <c r="E59" s="47" t="e">
        <v>#VALUE!</v>
      </c>
      <c r="F59" s="47" t="e">
        <f t="shared" si="6"/>
        <v>#N/A</v>
      </c>
      <c r="G59" s="47" t="e">
        <f t="shared" si="8"/>
        <v>#VALUE!</v>
      </c>
      <c r="H59" s="52" t="e">
        <f t="shared" si="9"/>
        <v>#VALUE!</v>
      </c>
      <c r="I59" s="53" t="e">
        <f t="shared" si="7"/>
        <v>#VALUE!</v>
      </c>
    </row>
    <row r="60" spans="1:9" x14ac:dyDescent="0.2">
      <c r="A60">
        <v>57</v>
      </c>
      <c r="B60" s="42" t="e">
        <v>#VALUE!</v>
      </c>
      <c r="C60" s="44" t="e">
        <v>#N/A</v>
      </c>
      <c r="D60" s="47" t="e">
        <f t="shared" si="5"/>
        <v>#N/A</v>
      </c>
      <c r="E60" s="47" t="e">
        <v>#VALUE!</v>
      </c>
      <c r="F60" s="47" t="e">
        <f t="shared" si="6"/>
        <v>#N/A</v>
      </c>
      <c r="G60" s="47" t="e">
        <f t="shared" si="8"/>
        <v>#VALUE!</v>
      </c>
      <c r="H60" s="52" t="e">
        <f t="shared" si="9"/>
        <v>#VALUE!</v>
      </c>
      <c r="I60" s="53" t="e">
        <f t="shared" si="7"/>
        <v>#VALUE!</v>
      </c>
    </row>
    <row r="61" spans="1:9" x14ac:dyDescent="0.2">
      <c r="A61">
        <v>58</v>
      </c>
      <c r="B61" s="42" t="e">
        <v>#VALUE!</v>
      </c>
      <c r="C61" s="44" t="e">
        <v>#N/A</v>
      </c>
      <c r="D61" s="47" t="e">
        <f t="shared" si="5"/>
        <v>#N/A</v>
      </c>
      <c r="E61" s="47" t="e">
        <v>#VALUE!</v>
      </c>
      <c r="F61" s="47" t="e">
        <f t="shared" si="6"/>
        <v>#N/A</v>
      </c>
      <c r="G61" s="47" t="e">
        <f t="shared" si="8"/>
        <v>#VALUE!</v>
      </c>
      <c r="H61" s="52" t="e">
        <f t="shared" si="9"/>
        <v>#VALUE!</v>
      </c>
      <c r="I61" s="53" t="e">
        <f t="shared" si="7"/>
        <v>#VALUE!</v>
      </c>
    </row>
    <row r="62" spans="1:9" x14ac:dyDescent="0.2">
      <c r="A62">
        <v>59</v>
      </c>
      <c r="B62" s="42" t="e">
        <v>#VALUE!</v>
      </c>
      <c r="C62" s="44" t="e">
        <v>#N/A</v>
      </c>
      <c r="D62" s="47" t="e">
        <f t="shared" si="5"/>
        <v>#N/A</v>
      </c>
      <c r="E62" s="47" t="e">
        <v>#VALUE!</v>
      </c>
      <c r="F62" s="47" t="e">
        <f t="shared" si="6"/>
        <v>#N/A</v>
      </c>
      <c r="G62" s="47" t="e">
        <f t="shared" si="8"/>
        <v>#VALUE!</v>
      </c>
      <c r="H62" s="52" t="e">
        <f t="shared" si="9"/>
        <v>#VALUE!</v>
      </c>
      <c r="I62" s="53" t="e">
        <f t="shared" si="7"/>
        <v>#VALUE!</v>
      </c>
    </row>
    <row r="63" spans="1:9" x14ac:dyDescent="0.2">
      <c r="A63">
        <v>60</v>
      </c>
      <c r="B63" s="42" t="e">
        <v>#VALUE!</v>
      </c>
      <c r="C63" s="44" t="e">
        <v>#N/A</v>
      </c>
      <c r="D63" s="47" t="e">
        <f t="shared" si="5"/>
        <v>#N/A</v>
      </c>
      <c r="E63" s="47" t="e">
        <v>#VALUE!</v>
      </c>
      <c r="F63" s="47" t="e">
        <f t="shared" si="6"/>
        <v>#N/A</v>
      </c>
      <c r="G63" s="47" t="e">
        <f t="shared" si="8"/>
        <v>#VALUE!</v>
      </c>
      <c r="H63" s="52" t="e">
        <f t="shared" si="9"/>
        <v>#VALUE!</v>
      </c>
      <c r="I63" s="53" t="e">
        <f t="shared" si="7"/>
        <v>#VALUE!</v>
      </c>
    </row>
    <row r="64" spans="1:9" x14ac:dyDescent="0.2">
      <c r="A64">
        <v>61</v>
      </c>
      <c r="B64" s="42" t="e">
        <v>#VALUE!</v>
      </c>
      <c r="C64" s="44" t="e">
        <v>#N/A</v>
      </c>
      <c r="D64" s="47" t="e">
        <f t="shared" si="5"/>
        <v>#N/A</v>
      </c>
      <c r="E64" s="47" t="e">
        <v>#VALUE!</v>
      </c>
      <c r="F64" s="47" t="e">
        <f t="shared" si="6"/>
        <v>#N/A</v>
      </c>
      <c r="G64" s="47" t="e">
        <f t="shared" si="8"/>
        <v>#VALUE!</v>
      </c>
      <c r="H64" s="52" t="e">
        <f t="shared" si="9"/>
        <v>#VALUE!</v>
      </c>
      <c r="I64" s="53" t="e">
        <f t="shared" si="7"/>
        <v>#VALUE!</v>
      </c>
    </row>
    <row r="65" spans="1:9" x14ac:dyDescent="0.2">
      <c r="A65">
        <v>62</v>
      </c>
      <c r="B65" s="42" t="e">
        <v>#VALUE!</v>
      </c>
      <c r="C65" s="44" t="e">
        <v>#N/A</v>
      </c>
      <c r="D65" s="47" t="e">
        <f t="shared" si="5"/>
        <v>#N/A</v>
      </c>
      <c r="E65" s="47" t="e">
        <v>#VALUE!</v>
      </c>
      <c r="F65" s="47" t="e">
        <f t="shared" si="6"/>
        <v>#N/A</v>
      </c>
      <c r="G65" s="47" t="e">
        <f t="shared" si="8"/>
        <v>#VALUE!</v>
      </c>
      <c r="H65" s="52" t="e">
        <f t="shared" si="9"/>
        <v>#VALUE!</v>
      </c>
      <c r="I65" s="53" t="e">
        <f t="shared" si="7"/>
        <v>#VALUE!</v>
      </c>
    </row>
    <row r="66" spans="1:9" x14ac:dyDescent="0.2">
      <c r="A66">
        <v>63</v>
      </c>
      <c r="B66" s="42" t="e">
        <v>#VALUE!</v>
      </c>
      <c r="C66" s="44" t="e">
        <v>#N/A</v>
      </c>
      <c r="D66" s="47" t="e">
        <f t="shared" si="5"/>
        <v>#N/A</v>
      </c>
      <c r="E66" s="47" t="e">
        <v>#VALUE!</v>
      </c>
      <c r="F66" s="47" t="e">
        <f t="shared" si="6"/>
        <v>#N/A</v>
      </c>
      <c r="G66" s="47" t="e">
        <f t="shared" si="8"/>
        <v>#VALUE!</v>
      </c>
      <c r="H66" s="52" t="e">
        <f t="shared" si="9"/>
        <v>#VALUE!</v>
      </c>
      <c r="I66" s="53" t="e">
        <f t="shared" si="7"/>
        <v>#VALUE!</v>
      </c>
    </row>
    <row r="67" spans="1:9" x14ac:dyDescent="0.2">
      <c r="A67">
        <v>64</v>
      </c>
      <c r="B67" s="42" t="e">
        <v>#VALUE!</v>
      </c>
      <c r="C67" s="44" t="e">
        <v>#N/A</v>
      </c>
      <c r="D67" s="47" t="e">
        <f t="shared" si="5"/>
        <v>#N/A</v>
      </c>
      <c r="E67" s="47" t="e">
        <v>#VALUE!</v>
      </c>
      <c r="F67" s="47" t="e">
        <f t="shared" si="6"/>
        <v>#N/A</v>
      </c>
      <c r="G67" s="47" t="e">
        <f t="shared" si="8"/>
        <v>#VALUE!</v>
      </c>
      <c r="H67" s="52" t="e">
        <f t="shared" si="9"/>
        <v>#VALUE!</v>
      </c>
      <c r="I67" s="53" t="e">
        <f t="shared" si="7"/>
        <v>#VALUE!</v>
      </c>
    </row>
    <row r="68" spans="1:9" x14ac:dyDescent="0.2">
      <c r="A68">
        <v>65</v>
      </c>
      <c r="B68" s="42" t="e">
        <v>#VALUE!</v>
      </c>
      <c r="C68" s="44" t="e">
        <v>#N/A</v>
      </c>
      <c r="D68" s="47" t="e">
        <f t="shared" ref="D68:D99" si="10">IF(ISNUMBER($B69),FirstNominal,NA())</f>
        <v>#N/A</v>
      </c>
      <c r="E68" s="47" t="e">
        <v>#VALUE!</v>
      </c>
      <c r="F68" s="47" t="e">
        <f t="shared" ref="F68:F99" si="11">IF(ISNUMBER($B69),FirstNominal,NA())</f>
        <v>#N/A</v>
      </c>
      <c r="G68" s="47" t="e">
        <f t="shared" si="8"/>
        <v>#VALUE!</v>
      </c>
      <c r="H68" s="52" t="e">
        <f t="shared" si="9"/>
        <v>#VALUE!</v>
      </c>
      <c r="I68" s="53" t="e">
        <f t="shared" ref="I68:I99" si="12">PPMT(Rate,$A68,Payments,FirstNominal)</f>
        <v>#VALUE!</v>
      </c>
    </row>
    <row r="69" spans="1:9" x14ac:dyDescent="0.2">
      <c r="A69">
        <v>66</v>
      </c>
      <c r="B69" s="42" t="e">
        <v>#VALUE!</v>
      </c>
      <c r="C69" s="44" t="e">
        <v>#N/A</v>
      </c>
      <c r="D69" s="47" t="e">
        <f t="shared" si="10"/>
        <v>#N/A</v>
      </c>
      <c r="E69" s="47" t="e">
        <v>#VALUE!</v>
      </c>
      <c r="F69" s="47" t="e">
        <f t="shared" si="11"/>
        <v>#N/A</v>
      </c>
      <c r="G69" s="47" t="e">
        <f t="shared" ref="G69:G100" si="13">IF(ISNA($B70),NA(),MAX(G68-StepDecrement,0))</f>
        <v>#VALUE!</v>
      </c>
      <c r="H69" s="52" t="e">
        <f t="shared" ref="H69:H100" si="14">IF(ISNA($B70),NA(),H68+I68)</f>
        <v>#VALUE!</v>
      </c>
      <c r="I69" s="53" t="e">
        <f t="shared" si="12"/>
        <v>#VALUE!</v>
      </c>
    </row>
    <row r="70" spans="1:9" x14ac:dyDescent="0.2">
      <c r="A70">
        <v>67</v>
      </c>
      <c r="B70" s="42" t="e">
        <v>#VALUE!</v>
      </c>
      <c r="C70" s="44" t="e">
        <v>#N/A</v>
      </c>
      <c r="D70" s="47" t="e">
        <f t="shared" si="10"/>
        <v>#N/A</v>
      </c>
      <c r="E70" s="47" t="e">
        <v>#VALUE!</v>
      </c>
      <c r="F70" s="47" t="e">
        <f t="shared" si="11"/>
        <v>#N/A</v>
      </c>
      <c r="G70" s="47" t="e">
        <f t="shared" si="13"/>
        <v>#VALUE!</v>
      </c>
      <c r="H70" s="52" t="e">
        <f t="shared" si="14"/>
        <v>#VALUE!</v>
      </c>
      <c r="I70" s="53" t="e">
        <f t="shared" si="12"/>
        <v>#VALUE!</v>
      </c>
    </row>
    <row r="71" spans="1:9" x14ac:dyDescent="0.2">
      <c r="A71">
        <v>68</v>
      </c>
      <c r="B71" s="42" t="e">
        <v>#VALUE!</v>
      </c>
      <c r="C71" s="44" t="e">
        <v>#N/A</v>
      </c>
      <c r="D71" s="47" t="e">
        <f t="shared" si="10"/>
        <v>#N/A</v>
      </c>
      <c r="E71" s="47" t="e">
        <v>#VALUE!</v>
      </c>
      <c r="F71" s="47" t="e">
        <f t="shared" si="11"/>
        <v>#N/A</v>
      </c>
      <c r="G71" s="47" t="e">
        <f t="shared" si="13"/>
        <v>#VALUE!</v>
      </c>
      <c r="H71" s="52" t="e">
        <f t="shared" si="14"/>
        <v>#VALUE!</v>
      </c>
      <c r="I71" s="53" t="e">
        <f t="shared" si="12"/>
        <v>#VALUE!</v>
      </c>
    </row>
    <row r="72" spans="1:9" x14ac:dyDescent="0.2">
      <c r="A72">
        <v>69</v>
      </c>
      <c r="B72" s="42" t="e">
        <v>#VALUE!</v>
      </c>
      <c r="C72" s="44" t="e">
        <v>#N/A</v>
      </c>
      <c r="D72" s="47" t="e">
        <f t="shared" si="10"/>
        <v>#N/A</v>
      </c>
      <c r="E72" s="47" t="e">
        <v>#VALUE!</v>
      </c>
      <c r="F72" s="47" t="e">
        <f t="shared" si="11"/>
        <v>#N/A</v>
      </c>
      <c r="G72" s="47" t="e">
        <f t="shared" si="13"/>
        <v>#VALUE!</v>
      </c>
      <c r="H72" s="52" t="e">
        <f t="shared" si="14"/>
        <v>#VALUE!</v>
      </c>
      <c r="I72" s="53" t="e">
        <f t="shared" si="12"/>
        <v>#VALUE!</v>
      </c>
    </row>
    <row r="73" spans="1:9" x14ac:dyDescent="0.2">
      <c r="A73">
        <v>70</v>
      </c>
      <c r="B73" s="42" t="e">
        <v>#VALUE!</v>
      </c>
      <c r="C73" s="44" t="e">
        <v>#N/A</v>
      </c>
      <c r="D73" s="47" t="e">
        <f t="shared" si="10"/>
        <v>#N/A</v>
      </c>
      <c r="E73" s="47" t="e">
        <v>#VALUE!</v>
      </c>
      <c r="F73" s="47" t="e">
        <f t="shared" si="11"/>
        <v>#N/A</v>
      </c>
      <c r="G73" s="47" t="e">
        <f t="shared" si="13"/>
        <v>#VALUE!</v>
      </c>
      <c r="H73" s="52" t="e">
        <f t="shared" si="14"/>
        <v>#VALUE!</v>
      </c>
      <c r="I73" s="53" t="e">
        <f t="shared" si="12"/>
        <v>#VALUE!</v>
      </c>
    </row>
    <row r="74" spans="1:9" x14ac:dyDescent="0.2">
      <c r="A74">
        <v>71</v>
      </c>
      <c r="B74" s="42" t="e">
        <v>#VALUE!</v>
      </c>
      <c r="C74" s="44" t="e">
        <v>#N/A</v>
      </c>
      <c r="D74" s="47" t="e">
        <f t="shared" si="10"/>
        <v>#N/A</v>
      </c>
      <c r="E74" s="47" t="e">
        <v>#VALUE!</v>
      </c>
      <c r="F74" s="47" t="e">
        <f t="shared" si="11"/>
        <v>#N/A</v>
      </c>
      <c r="G74" s="47" t="e">
        <f t="shared" si="13"/>
        <v>#VALUE!</v>
      </c>
      <c r="H74" s="52" t="e">
        <f t="shared" si="14"/>
        <v>#VALUE!</v>
      </c>
      <c r="I74" s="53" t="e">
        <f t="shared" si="12"/>
        <v>#VALUE!</v>
      </c>
    </row>
    <row r="75" spans="1:9" x14ac:dyDescent="0.2">
      <c r="A75">
        <v>72</v>
      </c>
      <c r="B75" s="42" t="e">
        <v>#VALUE!</v>
      </c>
      <c r="C75" s="44" t="e">
        <v>#N/A</v>
      </c>
      <c r="D75" s="47" t="e">
        <f t="shared" si="10"/>
        <v>#N/A</v>
      </c>
      <c r="E75" s="47" t="e">
        <v>#VALUE!</v>
      </c>
      <c r="F75" s="47" t="e">
        <f t="shared" si="11"/>
        <v>#N/A</v>
      </c>
      <c r="G75" s="47" t="e">
        <f t="shared" si="13"/>
        <v>#VALUE!</v>
      </c>
      <c r="H75" s="52" t="e">
        <f t="shared" si="14"/>
        <v>#VALUE!</v>
      </c>
      <c r="I75" s="53" t="e">
        <f t="shared" si="12"/>
        <v>#VALUE!</v>
      </c>
    </row>
    <row r="76" spans="1:9" x14ac:dyDescent="0.2">
      <c r="A76">
        <v>73</v>
      </c>
      <c r="B76" s="42" t="e">
        <v>#VALUE!</v>
      </c>
      <c r="C76" s="44" t="e">
        <v>#N/A</v>
      </c>
      <c r="D76" s="47" t="e">
        <f t="shared" si="10"/>
        <v>#N/A</v>
      </c>
      <c r="E76" s="47" t="e">
        <v>#VALUE!</v>
      </c>
      <c r="F76" s="47" t="e">
        <f t="shared" si="11"/>
        <v>#N/A</v>
      </c>
      <c r="G76" s="47" t="e">
        <f t="shared" si="13"/>
        <v>#VALUE!</v>
      </c>
      <c r="H76" s="52" t="e">
        <f t="shared" si="14"/>
        <v>#VALUE!</v>
      </c>
      <c r="I76" s="53" t="e">
        <f t="shared" si="12"/>
        <v>#VALUE!</v>
      </c>
    </row>
    <row r="77" spans="1:9" x14ac:dyDescent="0.2">
      <c r="A77">
        <v>74</v>
      </c>
      <c r="B77" s="42" t="e">
        <v>#VALUE!</v>
      </c>
      <c r="C77" s="44" t="e">
        <v>#N/A</v>
      </c>
      <c r="D77" s="47" t="e">
        <f t="shared" si="10"/>
        <v>#N/A</v>
      </c>
      <c r="E77" s="47" t="e">
        <v>#VALUE!</v>
      </c>
      <c r="F77" s="47" t="e">
        <f t="shared" si="11"/>
        <v>#N/A</v>
      </c>
      <c r="G77" s="47" t="e">
        <f t="shared" si="13"/>
        <v>#VALUE!</v>
      </c>
      <c r="H77" s="52" t="e">
        <f t="shared" si="14"/>
        <v>#VALUE!</v>
      </c>
      <c r="I77" s="53" t="e">
        <f t="shared" si="12"/>
        <v>#VALUE!</v>
      </c>
    </row>
    <row r="78" spans="1:9" x14ac:dyDescent="0.2">
      <c r="A78">
        <v>75</v>
      </c>
      <c r="B78" s="42" t="e">
        <v>#VALUE!</v>
      </c>
      <c r="C78" s="44" t="e">
        <v>#N/A</v>
      </c>
      <c r="D78" s="47" t="e">
        <f t="shared" si="10"/>
        <v>#N/A</v>
      </c>
      <c r="E78" s="47" t="e">
        <v>#VALUE!</v>
      </c>
      <c r="F78" s="47" t="e">
        <f t="shared" si="11"/>
        <v>#N/A</v>
      </c>
      <c r="G78" s="47" t="e">
        <f t="shared" si="13"/>
        <v>#VALUE!</v>
      </c>
      <c r="H78" s="52" t="e">
        <f t="shared" si="14"/>
        <v>#VALUE!</v>
      </c>
      <c r="I78" s="53" t="e">
        <f t="shared" si="12"/>
        <v>#VALUE!</v>
      </c>
    </row>
    <row r="79" spans="1:9" x14ac:dyDescent="0.2">
      <c r="A79">
        <v>76</v>
      </c>
      <c r="B79" s="42" t="e">
        <v>#VALUE!</v>
      </c>
      <c r="C79" s="44" t="e">
        <v>#N/A</v>
      </c>
      <c r="D79" s="47" t="e">
        <f t="shared" si="10"/>
        <v>#N/A</v>
      </c>
      <c r="E79" s="47" t="e">
        <v>#VALUE!</v>
      </c>
      <c r="F79" s="47" t="e">
        <f t="shared" si="11"/>
        <v>#N/A</v>
      </c>
      <c r="G79" s="47" t="e">
        <f t="shared" si="13"/>
        <v>#VALUE!</v>
      </c>
      <c r="H79" s="52" t="e">
        <f t="shared" si="14"/>
        <v>#VALUE!</v>
      </c>
      <c r="I79" s="53" t="e">
        <f t="shared" si="12"/>
        <v>#VALUE!</v>
      </c>
    </row>
    <row r="80" spans="1:9" x14ac:dyDescent="0.2">
      <c r="A80">
        <v>77</v>
      </c>
      <c r="B80" s="42" t="e">
        <v>#VALUE!</v>
      </c>
      <c r="C80" s="44" t="e">
        <v>#N/A</v>
      </c>
      <c r="D80" s="47" t="e">
        <f t="shared" si="10"/>
        <v>#N/A</v>
      </c>
      <c r="E80" s="47" t="e">
        <v>#VALUE!</v>
      </c>
      <c r="F80" s="47" t="e">
        <f t="shared" si="11"/>
        <v>#N/A</v>
      </c>
      <c r="G80" s="47" t="e">
        <f t="shared" si="13"/>
        <v>#VALUE!</v>
      </c>
      <c r="H80" s="52" t="e">
        <f t="shared" si="14"/>
        <v>#VALUE!</v>
      </c>
      <c r="I80" s="53" t="e">
        <f t="shared" si="12"/>
        <v>#VALUE!</v>
      </c>
    </row>
    <row r="81" spans="1:9" x14ac:dyDescent="0.2">
      <c r="A81">
        <v>78</v>
      </c>
      <c r="B81" s="42" t="e">
        <v>#VALUE!</v>
      </c>
      <c r="C81" s="44" t="e">
        <v>#N/A</v>
      </c>
      <c r="D81" s="47" t="e">
        <f t="shared" si="10"/>
        <v>#N/A</v>
      </c>
      <c r="E81" s="47" t="e">
        <v>#VALUE!</v>
      </c>
      <c r="F81" s="47" t="e">
        <f t="shared" si="11"/>
        <v>#N/A</v>
      </c>
      <c r="G81" s="47" t="e">
        <f t="shared" si="13"/>
        <v>#VALUE!</v>
      </c>
      <c r="H81" s="52" t="e">
        <f t="shared" si="14"/>
        <v>#VALUE!</v>
      </c>
      <c r="I81" s="53" t="e">
        <f t="shared" si="12"/>
        <v>#VALUE!</v>
      </c>
    </row>
    <row r="82" spans="1:9" x14ac:dyDescent="0.2">
      <c r="A82">
        <v>79</v>
      </c>
      <c r="B82" s="42" t="e">
        <v>#VALUE!</v>
      </c>
      <c r="C82" s="44" t="e">
        <v>#N/A</v>
      </c>
      <c r="D82" s="47" t="e">
        <f t="shared" si="10"/>
        <v>#N/A</v>
      </c>
      <c r="E82" s="47" t="e">
        <v>#VALUE!</v>
      </c>
      <c r="F82" s="47" t="e">
        <f t="shared" si="11"/>
        <v>#N/A</v>
      </c>
      <c r="G82" s="47" t="e">
        <f t="shared" si="13"/>
        <v>#VALUE!</v>
      </c>
      <c r="H82" s="52" t="e">
        <f t="shared" si="14"/>
        <v>#VALUE!</v>
      </c>
      <c r="I82" s="53" t="e">
        <f t="shared" si="12"/>
        <v>#VALUE!</v>
      </c>
    </row>
    <row r="83" spans="1:9" x14ac:dyDescent="0.2">
      <c r="A83">
        <v>80</v>
      </c>
      <c r="B83" s="42" t="e">
        <v>#VALUE!</v>
      </c>
      <c r="C83" s="44" t="e">
        <v>#N/A</v>
      </c>
      <c r="D83" s="47" t="e">
        <f t="shared" si="10"/>
        <v>#N/A</v>
      </c>
      <c r="E83" s="47" t="e">
        <v>#VALUE!</v>
      </c>
      <c r="F83" s="47" t="e">
        <f t="shared" si="11"/>
        <v>#N/A</v>
      </c>
      <c r="G83" s="47" t="e">
        <f t="shared" si="13"/>
        <v>#VALUE!</v>
      </c>
      <c r="H83" s="52" t="e">
        <f t="shared" si="14"/>
        <v>#VALUE!</v>
      </c>
      <c r="I83" s="53" t="e">
        <f t="shared" si="12"/>
        <v>#VALUE!</v>
      </c>
    </row>
    <row r="84" spans="1:9" x14ac:dyDescent="0.2">
      <c r="A84">
        <v>81</v>
      </c>
      <c r="B84" s="42" t="e">
        <v>#VALUE!</v>
      </c>
      <c r="C84" s="44" t="e">
        <v>#N/A</v>
      </c>
      <c r="D84" s="47" t="e">
        <f t="shared" si="10"/>
        <v>#N/A</v>
      </c>
      <c r="E84" s="47" t="e">
        <v>#VALUE!</v>
      </c>
      <c r="F84" s="47" t="e">
        <f t="shared" si="11"/>
        <v>#N/A</v>
      </c>
      <c r="G84" s="47" t="e">
        <f t="shared" si="13"/>
        <v>#VALUE!</v>
      </c>
      <c r="H84" s="52" t="e">
        <f t="shared" si="14"/>
        <v>#VALUE!</v>
      </c>
      <c r="I84" s="53" t="e">
        <f t="shared" si="12"/>
        <v>#VALUE!</v>
      </c>
    </row>
    <row r="85" spans="1:9" x14ac:dyDescent="0.2">
      <c r="A85">
        <v>82</v>
      </c>
      <c r="B85" s="42" t="e">
        <v>#VALUE!</v>
      </c>
      <c r="C85" s="44" t="e">
        <v>#N/A</v>
      </c>
      <c r="D85" s="47" t="e">
        <f t="shared" si="10"/>
        <v>#N/A</v>
      </c>
      <c r="E85" s="47" t="e">
        <v>#VALUE!</v>
      </c>
      <c r="F85" s="47" t="e">
        <f t="shared" si="11"/>
        <v>#N/A</v>
      </c>
      <c r="G85" s="47" t="e">
        <f t="shared" si="13"/>
        <v>#VALUE!</v>
      </c>
      <c r="H85" s="52" t="e">
        <f t="shared" si="14"/>
        <v>#VALUE!</v>
      </c>
      <c r="I85" s="53" t="e">
        <f t="shared" si="12"/>
        <v>#VALUE!</v>
      </c>
    </row>
    <row r="86" spans="1:9" x14ac:dyDescent="0.2">
      <c r="A86">
        <v>83</v>
      </c>
      <c r="B86" s="42" t="e">
        <v>#VALUE!</v>
      </c>
      <c r="C86" s="44" t="e">
        <v>#N/A</v>
      </c>
      <c r="D86" s="47" t="e">
        <f t="shared" si="10"/>
        <v>#N/A</v>
      </c>
      <c r="E86" s="47" t="e">
        <v>#VALUE!</v>
      </c>
      <c r="F86" s="47" t="e">
        <f t="shared" si="11"/>
        <v>#N/A</v>
      </c>
      <c r="G86" s="47" t="e">
        <f t="shared" si="13"/>
        <v>#VALUE!</v>
      </c>
      <c r="H86" s="52" t="e">
        <f t="shared" si="14"/>
        <v>#VALUE!</v>
      </c>
      <c r="I86" s="53" t="e">
        <f t="shared" si="12"/>
        <v>#VALUE!</v>
      </c>
    </row>
    <row r="87" spans="1:9" x14ac:dyDescent="0.2">
      <c r="A87">
        <v>84</v>
      </c>
      <c r="B87" s="42" t="e">
        <v>#VALUE!</v>
      </c>
      <c r="C87" s="44" t="e">
        <v>#N/A</v>
      </c>
      <c r="D87" s="47" t="e">
        <f t="shared" si="10"/>
        <v>#N/A</v>
      </c>
      <c r="E87" s="47" t="e">
        <v>#VALUE!</v>
      </c>
      <c r="F87" s="47" t="e">
        <f t="shared" si="11"/>
        <v>#N/A</v>
      </c>
      <c r="G87" s="47" t="e">
        <f t="shared" si="13"/>
        <v>#VALUE!</v>
      </c>
      <c r="H87" s="52" t="e">
        <f t="shared" si="14"/>
        <v>#VALUE!</v>
      </c>
      <c r="I87" s="53" t="e">
        <f t="shared" si="12"/>
        <v>#VALUE!</v>
      </c>
    </row>
    <row r="88" spans="1:9" x14ac:dyDescent="0.2">
      <c r="A88">
        <v>85</v>
      </c>
      <c r="B88" s="42" t="e">
        <v>#VALUE!</v>
      </c>
      <c r="C88" s="44" t="e">
        <v>#N/A</v>
      </c>
      <c r="D88" s="47" t="e">
        <f t="shared" si="10"/>
        <v>#N/A</v>
      </c>
      <c r="E88" s="47" t="e">
        <v>#VALUE!</v>
      </c>
      <c r="F88" s="47" t="e">
        <f t="shared" si="11"/>
        <v>#N/A</v>
      </c>
      <c r="G88" s="47" t="e">
        <f t="shared" si="13"/>
        <v>#VALUE!</v>
      </c>
      <c r="H88" s="52" t="e">
        <f t="shared" si="14"/>
        <v>#VALUE!</v>
      </c>
      <c r="I88" s="53" t="e">
        <f t="shared" si="12"/>
        <v>#VALUE!</v>
      </c>
    </row>
    <row r="89" spans="1:9" x14ac:dyDescent="0.2">
      <c r="A89">
        <v>86</v>
      </c>
      <c r="B89" s="42" t="e">
        <v>#VALUE!</v>
      </c>
      <c r="C89" s="44" t="e">
        <v>#N/A</v>
      </c>
      <c r="D89" s="47" t="e">
        <f t="shared" si="10"/>
        <v>#N/A</v>
      </c>
      <c r="E89" s="47" t="e">
        <v>#VALUE!</v>
      </c>
      <c r="F89" s="47" t="e">
        <f t="shared" si="11"/>
        <v>#N/A</v>
      </c>
      <c r="G89" s="47" t="e">
        <f t="shared" si="13"/>
        <v>#VALUE!</v>
      </c>
      <c r="H89" s="52" t="e">
        <f t="shared" si="14"/>
        <v>#VALUE!</v>
      </c>
      <c r="I89" s="53" t="e">
        <f t="shared" si="12"/>
        <v>#VALUE!</v>
      </c>
    </row>
    <row r="90" spans="1:9" x14ac:dyDescent="0.2">
      <c r="A90">
        <v>87</v>
      </c>
      <c r="B90" s="42" t="e">
        <v>#VALUE!</v>
      </c>
      <c r="C90" s="44" t="e">
        <v>#N/A</v>
      </c>
      <c r="D90" s="47" t="e">
        <f t="shared" si="10"/>
        <v>#N/A</v>
      </c>
      <c r="E90" s="47" t="e">
        <v>#VALUE!</v>
      </c>
      <c r="F90" s="47" t="e">
        <f t="shared" si="11"/>
        <v>#N/A</v>
      </c>
      <c r="G90" s="47" t="e">
        <f t="shared" si="13"/>
        <v>#VALUE!</v>
      </c>
      <c r="H90" s="52" t="e">
        <f t="shared" si="14"/>
        <v>#VALUE!</v>
      </c>
      <c r="I90" s="53" t="e">
        <f t="shared" si="12"/>
        <v>#VALUE!</v>
      </c>
    </row>
    <row r="91" spans="1:9" x14ac:dyDescent="0.2">
      <c r="A91">
        <v>88</v>
      </c>
      <c r="B91" s="42" t="e">
        <v>#VALUE!</v>
      </c>
      <c r="C91" s="44" t="e">
        <v>#N/A</v>
      </c>
      <c r="D91" s="47" t="e">
        <f t="shared" si="10"/>
        <v>#N/A</v>
      </c>
      <c r="E91" s="47" t="e">
        <v>#VALUE!</v>
      </c>
      <c r="F91" s="47" t="e">
        <f t="shared" si="11"/>
        <v>#N/A</v>
      </c>
      <c r="G91" s="47" t="e">
        <f t="shared" si="13"/>
        <v>#VALUE!</v>
      </c>
      <c r="H91" s="52" t="e">
        <f t="shared" si="14"/>
        <v>#VALUE!</v>
      </c>
      <c r="I91" s="53" t="e">
        <f t="shared" si="12"/>
        <v>#VALUE!</v>
      </c>
    </row>
    <row r="92" spans="1:9" x14ac:dyDescent="0.2">
      <c r="A92">
        <v>89</v>
      </c>
      <c r="B92" s="42" t="e">
        <v>#VALUE!</v>
      </c>
      <c r="C92" s="44" t="e">
        <v>#N/A</v>
      </c>
      <c r="D92" s="47" t="e">
        <f t="shared" si="10"/>
        <v>#N/A</v>
      </c>
      <c r="E92" s="47" t="e">
        <v>#VALUE!</v>
      </c>
      <c r="F92" s="47" t="e">
        <f t="shared" si="11"/>
        <v>#N/A</v>
      </c>
      <c r="G92" s="47" t="e">
        <f t="shared" si="13"/>
        <v>#VALUE!</v>
      </c>
      <c r="H92" s="52" t="e">
        <f t="shared" si="14"/>
        <v>#VALUE!</v>
      </c>
      <c r="I92" s="53" t="e">
        <f t="shared" si="12"/>
        <v>#VALUE!</v>
      </c>
    </row>
    <row r="93" spans="1:9" x14ac:dyDescent="0.2">
      <c r="A93">
        <v>90</v>
      </c>
      <c r="B93" s="42" t="e">
        <v>#VALUE!</v>
      </c>
      <c r="C93" s="44" t="e">
        <v>#N/A</v>
      </c>
      <c r="D93" s="47" t="e">
        <f t="shared" si="10"/>
        <v>#N/A</v>
      </c>
      <c r="E93" s="47" t="e">
        <v>#VALUE!</v>
      </c>
      <c r="F93" s="47" t="e">
        <f t="shared" si="11"/>
        <v>#N/A</v>
      </c>
      <c r="G93" s="47" t="e">
        <f t="shared" si="13"/>
        <v>#VALUE!</v>
      </c>
      <c r="H93" s="52" t="e">
        <f t="shared" si="14"/>
        <v>#VALUE!</v>
      </c>
      <c r="I93" s="53" t="e">
        <f t="shared" si="12"/>
        <v>#VALUE!</v>
      </c>
    </row>
    <row r="94" spans="1:9" x14ac:dyDescent="0.2">
      <c r="A94">
        <v>91</v>
      </c>
      <c r="B94" s="42" t="e">
        <v>#VALUE!</v>
      </c>
      <c r="C94" s="44" t="e">
        <v>#N/A</v>
      </c>
      <c r="D94" s="47" t="e">
        <f t="shared" si="10"/>
        <v>#N/A</v>
      </c>
      <c r="E94" s="47" t="e">
        <v>#VALUE!</v>
      </c>
      <c r="F94" s="47" t="e">
        <f t="shared" si="11"/>
        <v>#N/A</v>
      </c>
      <c r="G94" s="47" t="e">
        <f t="shared" si="13"/>
        <v>#VALUE!</v>
      </c>
      <c r="H94" s="52" t="e">
        <f t="shared" si="14"/>
        <v>#VALUE!</v>
      </c>
      <c r="I94" s="53" t="e">
        <f t="shared" si="12"/>
        <v>#VALUE!</v>
      </c>
    </row>
    <row r="95" spans="1:9" x14ac:dyDescent="0.2">
      <c r="A95">
        <v>92</v>
      </c>
      <c r="B95" s="42" t="e">
        <v>#VALUE!</v>
      </c>
      <c r="C95" s="44" t="e">
        <v>#N/A</v>
      </c>
      <c r="D95" s="47" t="e">
        <f t="shared" si="10"/>
        <v>#N/A</v>
      </c>
      <c r="E95" s="47" t="e">
        <v>#VALUE!</v>
      </c>
      <c r="F95" s="47" t="e">
        <f t="shared" si="11"/>
        <v>#N/A</v>
      </c>
      <c r="G95" s="47" t="e">
        <f t="shared" si="13"/>
        <v>#VALUE!</v>
      </c>
      <c r="H95" s="52" t="e">
        <f t="shared" si="14"/>
        <v>#VALUE!</v>
      </c>
      <c r="I95" s="53" t="e">
        <f t="shared" si="12"/>
        <v>#VALUE!</v>
      </c>
    </row>
    <row r="96" spans="1:9" x14ac:dyDescent="0.2">
      <c r="A96">
        <v>93</v>
      </c>
      <c r="B96" s="42" t="e">
        <v>#VALUE!</v>
      </c>
      <c r="C96" s="44" t="e">
        <v>#N/A</v>
      </c>
      <c r="D96" s="47" t="e">
        <f t="shared" si="10"/>
        <v>#N/A</v>
      </c>
      <c r="E96" s="47" t="e">
        <v>#VALUE!</v>
      </c>
      <c r="F96" s="47" t="e">
        <f t="shared" si="11"/>
        <v>#N/A</v>
      </c>
      <c r="G96" s="47" t="e">
        <f t="shared" si="13"/>
        <v>#VALUE!</v>
      </c>
      <c r="H96" s="52" t="e">
        <f t="shared" si="14"/>
        <v>#VALUE!</v>
      </c>
      <c r="I96" s="53" t="e">
        <f t="shared" si="12"/>
        <v>#VALUE!</v>
      </c>
    </row>
    <row r="97" spans="1:9" x14ac:dyDescent="0.2">
      <c r="A97">
        <v>94</v>
      </c>
      <c r="B97" s="42" t="e">
        <v>#VALUE!</v>
      </c>
      <c r="C97" s="44" t="e">
        <v>#N/A</v>
      </c>
      <c r="D97" s="47" t="e">
        <f t="shared" si="10"/>
        <v>#N/A</v>
      </c>
      <c r="E97" s="47" t="e">
        <v>#VALUE!</v>
      </c>
      <c r="F97" s="47" t="e">
        <f t="shared" si="11"/>
        <v>#N/A</v>
      </c>
      <c r="G97" s="47" t="e">
        <f t="shared" si="13"/>
        <v>#VALUE!</v>
      </c>
      <c r="H97" s="52" t="e">
        <f t="shared" si="14"/>
        <v>#VALUE!</v>
      </c>
      <c r="I97" s="53" t="e">
        <f t="shared" si="12"/>
        <v>#VALUE!</v>
      </c>
    </row>
    <row r="98" spans="1:9" x14ac:dyDescent="0.2">
      <c r="A98">
        <v>95</v>
      </c>
      <c r="B98" s="42" t="e">
        <v>#VALUE!</v>
      </c>
      <c r="C98" s="44" t="e">
        <v>#N/A</v>
      </c>
      <c r="D98" s="47" t="e">
        <f t="shared" si="10"/>
        <v>#N/A</v>
      </c>
      <c r="E98" s="47" t="e">
        <v>#VALUE!</v>
      </c>
      <c r="F98" s="47" t="e">
        <f t="shared" si="11"/>
        <v>#N/A</v>
      </c>
      <c r="G98" s="47" t="e">
        <f t="shared" si="13"/>
        <v>#VALUE!</v>
      </c>
      <c r="H98" s="52" t="e">
        <f t="shared" si="14"/>
        <v>#VALUE!</v>
      </c>
      <c r="I98" s="53" t="e">
        <f t="shared" si="12"/>
        <v>#VALUE!</v>
      </c>
    </row>
    <row r="99" spans="1:9" x14ac:dyDescent="0.2">
      <c r="A99">
        <v>96</v>
      </c>
      <c r="B99" s="42" t="e">
        <v>#VALUE!</v>
      </c>
      <c r="C99" s="44" t="e">
        <v>#N/A</v>
      </c>
      <c r="D99" s="47" t="e">
        <f t="shared" si="10"/>
        <v>#N/A</v>
      </c>
      <c r="E99" s="47" t="e">
        <v>#VALUE!</v>
      </c>
      <c r="F99" s="47" t="e">
        <f t="shared" si="11"/>
        <v>#N/A</v>
      </c>
      <c r="G99" s="47" t="e">
        <f t="shared" si="13"/>
        <v>#VALUE!</v>
      </c>
      <c r="H99" s="52" t="e">
        <f t="shared" si="14"/>
        <v>#VALUE!</v>
      </c>
      <c r="I99" s="53" t="e">
        <f t="shared" si="12"/>
        <v>#VALUE!</v>
      </c>
    </row>
    <row r="100" spans="1:9" x14ac:dyDescent="0.2">
      <c r="A100">
        <v>97</v>
      </c>
      <c r="B100" s="42" t="e">
        <v>#VALUE!</v>
      </c>
      <c r="C100" s="44" t="e">
        <v>#N/A</v>
      </c>
      <c r="D100" s="47" t="e">
        <f t="shared" ref="D100:D123" si="15">IF(ISNUMBER($B101),FirstNominal,NA())</f>
        <v>#N/A</v>
      </c>
      <c r="E100" s="47" t="e">
        <v>#VALUE!</v>
      </c>
      <c r="F100" s="47" t="e">
        <f t="shared" ref="F100:F123" si="16">IF(ISNUMBER($B101),FirstNominal,NA())</f>
        <v>#N/A</v>
      </c>
      <c r="G100" s="47" t="e">
        <f t="shared" si="13"/>
        <v>#VALUE!</v>
      </c>
      <c r="H100" s="52" t="e">
        <f t="shared" si="14"/>
        <v>#VALUE!</v>
      </c>
      <c r="I100" s="53" t="e">
        <f t="shared" ref="I100:I123" si="17">PPMT(Rate,$A100,Payments,FirstNominal)</f>
        <v>#VALUE!</v>
      </c>
    </row>
    <row r="101" spans="1:9" x14ac:dyDescent="0.2">
      <c r="A101">
        <v>98</v>
      </c>
      <c r="B101" s="42" t="e">
        <v>#VALUE!</v>
      </c>
      <c r="C101" s="44" t="e">
        <v>#N/A</v>
      </c>
      <c r="D101" s="47" t="e">
        <f t="shared" si="15"/>
        <v>#N/A</v>
      </c>
      <c r="E101" s="47" t="e">
        <v>#VALUE!</v>
      </c>
      <c r="F101" s="47" t="e">
        <f t="shared" si="16"/>
        <v>#N/A</v>
      </c>
      <c r="G101" s="47" t="e">
        <f t="shared" ref="G101:G123" si="18">IF(ISNA($B102),NA(),MAX(G100-StepDecrement,0))</f>
        <v>#VALUE!</v>
      </c>
      <c r="H101" s="52" t="e">
        <f t="shared" ref="H101:H123" si="19">IF(ISNA($B102),NA(),H100+I100)</f>
        <v>#VALUE!</v>
      </c>
      <c r="I101" s="53" t="e">
        <f t="shared" si="17"/>
        <v>#VALUE!</v>
      </c>
    </row>
    <row r="102" spans="1:9" x14ac:dyDescent="0.2">
      <c r="A102">
        <v>99</v>
      </c>
      <c r="B102" s="42" t="e">
        <v>#VALUE!</v>
      </c>
      <c r="C102" s="44" t="e">
        <v>#N/A</v>
      </c>
      <c r="D102" s="47" t="e">
        <f t="shared" si="15"/>
        <v>#N/A</v>
      </c>
      <c r="E102" s="47" t="e">
        <v>#VALUE!</v>
      </c>
      <c r="F102" s="47" t="e">
        <f t="shared" si="16"/>
        <v>#N/A</v>
      </c>
      <c r="G102" s="47" t="e">
        <f t="shared" si="18"/>
        <v>#VALUE!</v>
      </c>
      <c r="H102" s="52" t="e">
        <f t="shared" si="19"/>
        <v>#VALUE!</v>
      </c>
      <c r="I102" s="53" t="e">
        <f t="shared" si="17"/>
        <v>#VALUE!</v>
      </c>
    </row>
    <row r="103" spans="1:9" x14ac:dyDescent="0.2">
      <c r="A103">
        <v>100</v>
      </c>
      <c r="B103" s="42" t="e">
        <v>#VALUE!</v>
      </c>
      <c r="C103" s="44" t="e">
        <v>#N/A</v>
      </c>
      <c r="D103" s="47" t="e">
        <f t="shared" si="15"/>
        <v>#N/A</v>
      </c>
      <c r="E103" s="47" t="e">
        <v>#VALUE!</v>
      </c>
      <c r="F103" s="47" t="e">
        <f t="shared" si="16"/>
        <v>#N/A</v>
      </c>
      <c r="G103" s="47" t="e">
        <f t="shared" si="18"/>
        <v>#VALUE!</v>
      </c>
      <c r="H103" s="52" t="e">
        <f t="shared" si="19"/>
        <v>#VALUE!</v>
      </c>
      <c r="I103" s="53" t="e">
        <f t="shared" si="17"/>
        <v>#VALUE!</v>
      </c>
    </row>
    <row r="104" spans="1:9" x14ac:dyDescent="0.2">
      <c r="A104">
        <v>101</v>
      </c>
      <c r="B104" s="42" t="e">
        <v>#VALUE!</v>
      </c>
      <c r="C104" s="44" t="e">
        <v>#N/A</v>
      </c>
      <c r="D104" s="47" t="e">
        <f t="shared" si="15"/>
        <v>#N/A</v>
      </c>
      <c r="E104" s="47" t="e">
        <v>#VALUE!</v>
      </c>
      <c r="F104" s="47" t="e">
        <f t="shared" si="16"/>
        <v>#N/A</v>
      </c>
      <c r="G104" s="47" t="e">
        <f t="shared" si="18"/>
        <v>#VALUE!</v>
      </c>
      <c r="H104" s="52" t="e">
        <f t="shared" si="19"/>
        <v>#VALUE!</v>
      </c>
      <c r="I104" s="53" t="e">
        <f t="shared" si="17"/>
        <v>#VALUE!</v>
      </c>
    </row>
    <row r="105" spans="1:9" x14ac:dyDescent="0.2">
      <c r="A105">
        <v>102</v>
      </c>
      <c r="B105" s="42" t="e">
        <v>#VALUE!</v>
      </c>
      <c r="C105" s="44" t="e">
        <v>#N/A</v>
      </c>
      <c r="D105" s="47" t="e">
        <f t="shared" si="15"/>
        <v>#N/A</v>
      </c>
      <c r="E105" s="47" t="e">
        <v>#VALUE!</v>
      </c>
      <c r="F105" s="47" t="e">
        <f t="shared" si="16"/>
        <v>#N/A</v>
      </c>
      <c r="G105" s="47" t="e">
        <f t="shared" si="18"/>
        <v>#VALUE!</v>
      </c>
      <c r="H105" s="52" t="e">
        <f t="shared" si="19"/>
        <v>#VALUE!</v>
      </c>
      <c r="I105" s="53" t="e">
        <f t="shared" si="17"/>
        <v>#VALUE!</v>
      </c>
    </row>
    <row r="106" spans="1:9" x14ac:dyDescent="0.2">
      <c r="A106">
        <v>103</v>
      </c>
      <c r="B106" s="42" t="e">
        <v>#VALUE!</v>
      </c>
      <c r="C106" s="44" t="e">
        <v>#N/A</v>
      </c>
      <c r="D106" s="47" t="e">
        <f t="shared" si="15"/>
        <v>#N/A</v>
      </c>
      <c r="E106" s="47" t="e">
        <v>#VALUE!</v>
      </c>
      <c r="F106" s="47" t="e">
        <f t="shared" si="16"/>
        <v>#N/A</v>
      </c>
      <c r="G106" s="47" t="e">
        <f t="shared" si="18"/>
        <v>#VALUE!</v>
      </c>
      <c r="H106" s="52" t="e">
        <f t="shared" si="19"/>
        <v>#VALUE!</v>
      </c>
      <c r="I106" s="53" t="e">
        <f t="shared" si="17"/>
        <v>#VALUE!</v>
      </c>
    </row>
    <row r="107" spans="1:9" x14ac:dyDescent="0.2">
      <c r="A107">
        <v>104</v>
      </c>
      <c r="B107" s="42" t="e">
        <v>#VALUE!</v>
      </c>
      <c r="C107" s="44" t="e">
        <v>#N/A</v>
      </c>
      <c r="D107" s="47" t="e">
        <f t="shared" si="15"/>
        <v>#N/A</v>
      </c>
      <c r="E107" s="47" t="e">
        <v>#VALUE!</v>
      </c>
      <c r="F107" s="47" t="e">
        <f t="shared" si="16"/>
        <v>#N/A</v>
      </c>
      <c r="G107" s="47" t="e">
        <f t="shared" si="18"/>
        <v>#VALUE!</v>
      </c>
      <c r="H107" s="52" t="e">
        <f t="shared" si="19"/>
        <v>#VALUE!</v>
      </c>
      <c r="I107" s="53" t="e">
        <f t="shared" si="17"/>
        <v>#VALUE!</v>
      </c>
    </row>
    <row r="108" spans="1:9" x14ac:dyDescent="0.2">
      <c r="A108">
        <v>105</v>
      </c>
      <c r="B108" s="42" t="e">
        <v>#VALUE!</v>
      </c>
      <c r="C108" s="44" t="e">
        <v>#N/A</v>
      </c>
      <c r="D108" s="47" t="e">
        <f t="shared" si="15"/>
        <v>#N/A</v>
      </c>
      <c r="E108" s="47" t="e">
        <v>#VALUE!</v>
      </c>
      <c r="F108" s="47" t="e">
        <f t="shared" si="16"/>
        <v>#N/A</v>
      </c>
      <c r="G108" s="47" t="e">
        <f t="shared" si="18"/>
        <v>#VALUE!</v>
      </c>
      <c r="H108" s="52" t="e">
        <f t="shared" si="19"/>
        <v>#VALUE!</v>
      </c>
      <c r="I108" s="53" t="e">
        <f t="shared" si="17"/>
        <v>#VALUE!</v>
      </c>
    </row>
    <row r="109" spans="1:9" x14ac:dyDescent="0.2">
      <c r="A109">
        <v>106</v>
      </c>
      <c r="B109" s="42" t="e">
        <v>#VALUE!</v>
      </c>
      <c r="C109" s="44" t="e">
        <v>#N/A</v>
      </c>
      <c r="D109" s="47" t="e">
        <f t="shared" si="15"/>
        <v>#N/A</v>
      </c>
      <c r="E109" s="47" t="e">
        <v>#VALUE!</v>
      </c>
      <c r="F109" s="47" t="e">
        <f t="shared" si="16"/>
        <v>#N/A</v>
      </c>
      <c r="G109" s="47" t="e">
        <f t="shared" si="18"/>
        <v>#VALUE!</v>
      </c>
      <c r="H109" s="52" t="e">
        <f t="shared" si="19"/>
        <v>#VALUE!</v>
      </c>
      <c r="I109" s="53" t="e">
        <f t="shared" si="17"/>
        <v>#VALUE!</v>
      </c>
    </row>
    <row r="110" spans="1:9" x14ac:dyDescent="0.2">
      <c r="A110">
        <v>107</v>
      </c>
      <c r="B110" s="42" t="e">
        <v>#VALUE!</v>
      </c>
      <c r="C110" s="44" t="e">
        <v>#N/A</v>
      </c>
      <c r="D110" s="47" t="e">
        <f t="shared" si="15"/>
        <v>#N/A</v>
      </c>
      <c r="E110" s="47" t="e">
        <v>#VALUE!</v>
      </c>
      <c r="F110" s="47" t="e">
        <f t="shared" si="16"/>
        <v>#N/A</v>
      </c>
      <c r="G110" s="47" t="e">
        <f t="shared" si="18"/>
        <v>#VALUE!</v>
      </c>
      <c r="H110" s="52" t="e">
        <f t="shared" si="19"/>
        <v>#VALUE!</v>
      </c>
      <c r="I110" s="53" t="e">
        <f t="shared" si="17"/>
        <v>#VALUE!</v>
      </c>
    </row>
    <row r="111" spans="1:9" x14ac:dyDescent="0.2">
      <c r="A111">
        <v>108</v>
      </c>
      <c r="B111" s="42" t="e">
        <v>#VALUE!</v>
      </c>
      <c r="C111" s="44" t="e">
        <v>#N/A</v>
      </c>
      <c r="D111" s="47" t="e">
        <f t="shared" si="15"/>
        <v>#N/A</v>
      </c>
      <c r="E111" s="47" t="e">
        <v>#VALUE!</v>
      </c>
      <c r="F111" s="47" t="e">
        <f t="shared" si="16"/>
        <v>#N/A</v>
      </c>
      <c r="G111" s="47" t="e">
        <f t="shared" si="18"/>
        <v>#VALUE!</v>
      </c>
      <c r="H111" s="52" t="e">
        <f t="shared" si="19"/>
        <v>#VALUE!</v>
      </c>
      <c r="I111" s="53" t="e">
        <f t="shared" si="17"/>
        <v>#VALUE!</v>
      </c>
    </row>
    <row r="112" spans="1:9" x14ac:dyDescent="0.2">
      <c r="A112">
        <v>109</v>
      </c>
      <c r="B112" s="42" t="e">
        <v>#VALUE!</v>
      </c>
      <c r="C112" s="44" t="e">
        <v>#N/A</v>
      </c>
      <c r="D112" s="47" t="e">
        <f t="shared" si="15"/>
        <v>#N/A</v>
      </c>
      <c r="E112" s="47" t="e">
        <v>#VALUE!</v>
      </c>
      <c r="F112" s="47" t="e">
        <f t="shared" si="16"/>
        <v>#N/A</v>
      </c>
      <c r="G112" s="47" t="e">
        <f t="shared" si="18"/>
        <v>#VALUE!</v>
      </c>
      <c r="H112" s="52" t="e">
        <f t="shared" si="19"/>
        <v>#VALUE!</v>
      </c>
      <c r="I112" s="53" t="e">
        <f t="shared" si="17"/>
        <v>#VALUE!</v>
      </c>
    </row>
    <row r="113" spans="1:9" x14ac:dyDescent="0.2">
      <c r="A113">
        <v>110</v>
      </c>
      <c r="B113" s="42" t="e">
        <v>#VALUE!</v>
      </c>
      <c r="C113" s="44" t="e">
        <v>#N/A</v>
      </c>
      <c r="D113" s="47" t="e">
        <f t="shared" si="15"/>
        <v>#N/A</v>
      </c>
      <c r="E113" s="47" t="e">
        <v>#VALUE!</v>
      </c>
      <c r="F113" s="47" t="e">
        <f t="shared" si="16"/>
        <v>#N/A</v>
      </c>
      <c r="G113" s="47" t="e">
        <f t="shared" si="18"/>
        <v>#VALUE!</v>
      </c>
      <c r="H113" s="52" t="e">
        <f t="shared" si="19"/>
        <v>#VALUE!</v>
      </c>
      <c r="I113" s="53" t="e">
        <f t="shared" si="17"/>
        <v>#VALUE!</v>
      </c>
    </row>
    <row r="114" spans="1:9" x14ac:dyDescent="0.2">
      <c r="A114">
        <v>111</v>
      </c>
      <c r="B114" s="42" t="e">
        <v>#VALUE!</v>
      </c>
      <c r="C114" s="44" t="e">
        <v>#N/A</v>
      </c>
      <c r="D114" s="47" t="e">
        <f t="shared" si="15"/>
        <v>#N/A</v>
      </c>
      <c r="E114" s="47" t="e">
        <v>#VALUE!</v>
      </c>
      <c r="F114" s="47" t="e">
        <f t="shared" si="16"/>
        <v>#N/A</v>
      </c>
      <c r="G114" s="47" t="e">
        <f t="shared" si="18"/>
        <v>#VALUE!</v>
      </c>
      <c r="H114" s="52" t="e">
        <f t="shared" si="19"/>
        <v>#VALUE!</v>
      </c>
      <c r="I114" s="53" t="e">
        <f t="shared" si="17"/>
        <v>#VALUE!</v>
      </c>
    </row>
    <row r="115" spans="1:9" x14ac:dyDescent="0.2">
      <c r="A115">
        <v>112</v>
      </c>
      <c r="B115" s="42" t="e">
        <v>#VALUE!</v>
      </c>
      <c r="C115" s="44" t="e">
        <v>#N/A</v>
      </c>
      <c r="D115" s="47" t="e">
        <f t="shared" si="15"/>
        <v>#N/A</v>
      </c>
      <c r="E115" s="47" t="e">
        <v>#VALUE!</v>
      </c>
      <c r="F115" s="47" t="e">
        <f t="shared" si="16"/>
        <v>#N/A</v>
      </c>
      <c r="G115" s="47" t="e">
        <f t="shared" si="18"/>
        <v>#VALUE!</v>
      </c>
      <c r="H115" s="52" t="e">
        <f t="shared" si="19"/>
        <v>#VALUE!</v>
      </c>
      <c r="I115" s="53" t="e">
        <f t="shared" si="17"/>
        <v>#VALUE!</v>
      </c>
    </row>
    <row r="116" spans="1:9" x14ac:dyDescent="0.2">
      <c r="A116">
        <v>113</v>
      </c>
      <c r="B116" s="42" t="e">
        <v>#VALUE!</v>
      </c>
      <c r="C116" s="44" t="e">
        <v>#N/A</v>
      </c>
      <c r="D116" s="47" t="e">
        <f t="shared" si="15"/>
        <v>#N/A</v>
      </c>
      <c r="E116" s="47" t="e">
        <v>#VALUE!</v>
      </c>
      <c r="F116" s="47" t="e">
        <f t="shared" si="16"/>
        <v>#N/A</v>
      </c>
      <c r="G116" s="47" t="e">
        <f t="shared" si="18"/>
        <v>#VALUE!</v>
      </c>
      <c r="H116" s="52" t="e">
        <f t="shared" si="19"/>
        <v>#VALUE!</v>
      </c>
      <c r="I116" s="53" t="e">
        <f t="shared" si="17"/>
        <v>#VALUE!</v>
      </c>
    </row>
    <row r="117" spans="1:9" x14ac:dyDescent="0.2">
      <c r="A117">
        <v>114</v>
      </c>
      <c r="B117" s="42" t="e">
        <v>#VALUE!</v>
      </c>
      <c r="C117" s="44" t="e">
        <v>#N/A</v>
      </c>
      <c r="D117" s="47" t="e">
        <f t="shared" si="15"/>
        <v>#N/A</v>
      </c>
      <c r="E117" s="47" t="e">
        <v>#VALUE!</v>
      </c>
      <c r="F117" s="47" t="e">
        <f t="shared" si="16"/>
        <v>#N/A</v>
      </c>
      <c r="G117" s="47" t="e">
        <f t="shared" si="18"/>
        <v>#VALUE!</v>
      </c>
      <c r="H117" s="52" t="e">
        <f t="shared" si="19"/>
        <v>#VALUE!</v>
      </c>
      <c r="I117" s="53" t="e">
        <f t="shared" si="17"/>
        <v>#VALUE!</v>
      </c>
    </row>
    <row r="118" spans="1:9" x14ac:dyDescent="0.2">
      <c r="A118">
        <v>115</v>
      </c>
      <c r="B118" s="42" t="e">
        <v>#VALUE!</v>
      </c>
      <c r="C118" s="44" t="e">
        <v>#N/A</v>
      </c>
      <c r="D118" s="47" t="e">
        <f t="shared" si="15"/>
        <v>#N/A</v>
      </c>
      <c r="E118" s="47" t="e">
        <v>#VALUE!</v>
      </c>
      <c r="F118" s="47" t="e">
        <f t="shared" si="16"/>
        <v>#N/A</v>
      </c>
      <c r="G118" s="47" t="e">
        <f t="shared" si="18"/>
        <v>#VALUE!</v>
      </c>
      <c r="H118" s="52" t="e">
        <f t="shared" si="19"/>
        <v>#VALUE!</v>
      </c>
      <c r="I118" s="53" t="e">
        <f t="shared" si="17"/>
        <v>#VALUE!</v>
      </c>
    </row>
    <row r="119" spans="1:9" x14ac:dyDescent="0.2">
      <c r="A119">
        <v>116</v>
      </c>
      <c r="B119" s="42" t="e">
        <v>#VALUE!</v>
      </c>
      <c r="C119" s="44" t="e">
        <v>#N/A</v>
      </c>
      <c r="D119" s="47" t="e">
        <f t="shared" si="15"/>
        <v>#N/A</v>
      </c>
      <c r="E119" s="47" t="e">
        <v>#VALUE!</v>
      </c>
      <c r="F119" s="47" t="e">
        <f t="shared" si="16"/>
        <v>#N/A</v>
      </c>
      <c r="G119" s="47" t="e">
        <f t="shared" si="18"/>
        <v>#VALUE!</v>
      </c>
      <c r="H119" s="52" t="e">
        <f t="shared" si="19"/>
        <v>#VALUE!</v>
      </c>
      <c r="I119" s="53" t="e">
        <f t="shared" si="17"/>
        <v>#VALUE!</v>
      </c>
    </row>
    <row r="120" spans="1:9" x14ac:dyDescent="0.2">
      <c r="A120">
        <v>117</v>
      </c>
      <c r="B120" s="42" t="e">
        <v>#VALUE!</v>
      </c>
      <c r="C120" s="44" t="e">
        <v>#N/A</v>
      </c>
      <c r="D120" s="47" t="e">
        <f t="shared" si="15"/>
        <v>#N/A</v>
      </c>
      <c r="E120" s="47" t="e">
        <v>#VALUE!</v>
      </c>
      <c r="F120" s="47" t="e">
        <f t="shared" si="16"/>
        <v>#N/A</v>
      </c>
      <c r="G120" s="47" t="e">
        <f t="shared" si="18"/>
        <v>#VALUE!</v>
      </c>
      <c r="H120" s="52" t="e">
        <f t="shared" si="19"/>
        <v>#VALUE!</v>
      </c>
      <c r="I120" s="53" t="e">
        <f t="shared" si="17"/>
        <v>#VALUE!</v>
      </c>
    </row>
    <row r="121" spans="1:9" x14ac:dyDescent="0.2">
      <c r="A121">
        <v>118</v>
      </c>
      <c r="B121" s="42" t="e">
        <v>#VALUE!</v>
      </c>
      <c r="C121" s="44" t="e">
        <v>#N/A</v>
      </c>
      <c r="D121" s="47" t="e">
        <f t="shared" si="15"/>
        <v>#N/A</v>
      </c>
      <c r="E121" s="47" t="e">
        <v>#VALUE!</v>
      </c>
      <c r="F121" s="47" t="e">
        <f t="shared" si="16"/>
        <v>#N/A</v>
      </c>
      <c r="G121" s="47" t="e">
        <f t="shared" si="18"/>
        <v>#VALUE!</v>
      </c>
      <c r="H121" s="52" t="e">
        <f t="shared" si="19"/>
        <v>#VALUE!</v>
      </c>
      <c r="I121" s="53" t="e">
        <f t="shared" si="17"/>
        <v>#VALUE!</v>
      </c>
    </row>
    <row r="122" spans="1:9" x14ac:dyDescent="0.2">
      <c r="A122">
        <v>119</v>
      </c>
      <c r="B122" s="42" t="e">
        <v>#VALUE!</v>
      </c>
      <c r="C122" s="44" t="e">
        <v>#N/A</v>
      </c>
      <c r="D122" s="47" t="e">
        <f t="shared" si="15"/>
        <v>#N/A</v>
      </c>
      <c r="E122" s="47" t="e">
        <v>#VALUE!</v>
      </c>
      <c r="F122" s="47" t="e">
        <f t="shared" si="16"/>
        <v>#N/A</v>
      </c>
      <c r="G122" s="47" t="e">
        <f t="shared" si="18"/>
        <v>#VALUE!</v>
      </c>
      <c r="H122" s="52" t="e">
        <f t="shared" si="19"/>
        <v>#VALUE!</v>
      </c>
      <c r="I122" s="53" t="e">
        <f t="shared" si="17"/>
        <v>#VALUE!</v>
      </c>
    </row>
    <row r="123" spans="1:9" x14ac:dyDescent="0.2">
      <c r="A123">
        <v>120</v>
      </c>
      <c r="B123" s="43" t="e">
        <v>#VALUE!</v>
      </c>
      <c r="C123" s="45" t="e">
        <v>#N/A</v>
      </c>
      <c r="D123" s="48" t="e">
        <f t="shared" si="15"/>
        <v>#N/A</v>
      </c>
      <c r="E123" s="48" t="e">
        <v>#VALUE!</v>
      </c>
      <c r="F123" s="48" t="e">
        <f t="shared" si="16"/>
        <v>#N/A</v>
      </c>
      <c r="G123" s="48" t="e">
        <f t="shared" si="18"/>
        <v>#VALUE!</v>
      </c>
      <c r="H123" s="54" t="e">
        <f t="shared" si="19"/>
        <v>#VALUE!</v>
      </c>
      <c r="I123" s="55" t="e">
        <f t="shared" si="17"/>
        <v>#VALUE!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6" activePane="bottomLeft" state="frozen"/>
      <selection pane="bottomLeft" activeCell="A47" sqref="A47:A49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31" t="s">
        <v>31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3"/>
    </row>
    <row r="2" spans="1:21" ht="34.5" thickBot="1" x14ac:dyDescent="0.25">
      <c r="A2" s="193" t="s">
        <v>65</v>
      </c>
      <c r="B2" s="194" t="e">
        <f t="array" ref="B2:U122">_xll.qlSwapLegAnalysis(SwapID,0)</f>
        <v>#VALUE!</v>
      </c>
      <c r="C2" s="194" t="e">
        <v>#VALUE!</v>
      </c>
      <c r="D2" s="194" t="e">
        <v>#VALUE!</v>
      </c>
      <c r="E2" s="194" t="e">
        <v>#VALUE!</v>
      </c>
      <c r="F2" s="194" t="e">
        <v>#VALUE!</v>
      </c>
      <c r="G2" s="194" t="e">
        <v>#VALUE!</v>
      </c>
      <c r="H2" s="194" t="e">
        <v>#VALUE!</v>
      </c>
      <c r="I2" s="194" t="e">
        <v>#VALUE!</v>
      </c>
      <c r="J2" s="194" t="e">
        <v>#VALUE!</v>
      </c>
      <c r="K2" s="194" t="e">
        <v>#VALUE!</v>
      </c>
      <c r="L2" s="194" t="e">
        <v>#VALUE!</v>
      </c>
      <c r="M2" s="194" t="e">
        <v>#VALUE!</v>
      </c>
      <c r="N2" s="194" t="e">
        <v>#VALUE!</v>
      </c>
      <c r="O2" s="194" t="e">
        <v>#VALUE!</v>
      </c>
      <c r="P2" s="194" t="e">
        <v>#VALUE!</v>
      </c>
      <c r="Q2" s="194" t="e">
        <v>#VALUE!</v>
      </c>
      <c r="R2" s="194" t="e">
        <v>#VALUE!</v>
      </c>
      <c r="S2" s="194" t="e">
        <v>#VALUE!</v>
      </c>
      <c r="T2" s="194" t="e">
        <v>#VALUE!</v>
      </c>
      <c r="U2" s="195" t="e">
        <v>#VALUE!</v>
      </c>
    </row>
    <row r="3" spans="1:21" x14ac:dyDescent="0.2">
      <c r="A3" s="196" t="e">
        <f t="array" ref="A3:A122">_xll.qlYieldTSDiscount(DiscountCurve,_xll.ohPack(B3:B122))</f>
        <v>#NUM!</v>
      </c>
      <c r="B3" s="197" t="e">
        <v>#VALUE!</v>
      </c>
      <c r="C3" s="198" t="e">
        <v>#VALUE!</v>
      </c>
      <c r="D3" s="198" t="e">
        <v>#VALUE!</v>
      </c>
      <c r="E3" s="197" t="e">
        <v>#VALUE!</v>
      </c>
      <c r="F3" s="197" t="e">
        <v>#VALUE!</v>
      </c>
      <c r="G3" s="199" t="e">
        <v>#VALUE!</v>
      </c>
      <c r="H3" s="200" t="e">
        <v>#VALUE!</v>
      </c>
      <c r="I3" s="201" t="e">
        <v>#VALUE!</v>
      </c>
      <c r="J3" s="197" t="e">
        <v>#VALUE!</v>
      </c>
      <c r="K3" s="199" t="e">
        <v>#VALUE!</v>
      </c>
      <c r="L3" s="202" t="e">
        <v>#VALUE!</v>
      </c>
      <c r="M3" s="203" t="e">
        <v>#VALUE!</v>
      </c>
      <c r="N3" s="203" t="e">
        <v>#VALUE!</v>
      </c>
      <c r="O3" s="204" t="e">
        <v>#VALUE!</v>
      </c>
      <c r="P3" s="203" t="e">
        <v>#VALUE!</v>
      </c>
      <c r="Q3" s="203" t="e">
        <v>#VALUE!</v>
      </c>
      <c r="R3" s="203" t="e">
        <v>#VALUE!</v>
      </c>
      <c r="S3" s="203" t="e">
        <v>#VALUE!</v>
      </c>
      <c r="T3" s="203" t="e">
        <v>#VALUE!</v>
      </c>
      <c r="U3" s="205" t="e">
        <v>#VALUE!</v>
      </c>
    </row>
    <row r="4" spans="1:21" x14ac:dyDescent="0.2">
      <c r="A4" s="206" t="e">
        <v>#NUM!</v>
      </c>
      <c r="B4" s="177" t="e">
        <v>#VALUE!</v>
      </c>
      <c r="C4" s="187" t="e">
        <v>#VALUE!</v>
      </c>
      <c r="D4" s="187" t="e">
        <v>#VALUE!</v>
      </c>
      <c r="E4" s="177" t="e">
        <v>#VALUE!</v>
      </c>
      <c r="F4" s="177" t="e">
        <v>#VALUE!</v>
      </c>
      <c r="G4" s="186" t="e">
        <v>#VALUE!</v>
      </c>
      <c r="H4" s="188" t="e">
        <v>#VALUE!</v>
      </c>
      <c r="I4" s="189" t="e">
        <v>#VALUE!</v>
      </c>
      <c r="J4" s="177" t="e">
        <v>#VALUE!</v>
      </c>
      <c r="K4" s="186" t="e">
        <v>#VALUE!</v>
      </c>
      <c r="L4" s="190" t="e">
        <v>#VALUE!</v>
      </c>
      <c r="M4" s="191" t="e">
        <v>#VALUE!</v>
      </c>
      <c r="N4" s="191" t="e">
        <v>#VALUE!</v>
      </c>
      <c r="O4" s="192" t="e">
        <v>#VALUE!</v>
      </c>
      <c r="P4" s="191" t="e">
        <v>#VALUE!</v>
      </c>
      <c r="Q4" s="191" t="e">
        <v>#VALUE!</v>
      </c>
      <c r="R4" s="191" t="e">
        <v>#VALUE!</v>
      </c>
      <c r="S4" s="191" t="e">
        <v>#VALUE!</v>
      </c>
      <c r="T4" s="191" t="e">
        <v>#VALUE!</v>
      </c>
      <c r="U4" s="207" t="e">
        <v>#VALUE!</v>
      </c>
    </row>
    <row r="5" spans="1:21" x14ac:dyDescent="0.2">
      <c r="A5" s="206" t="e">
        <v>#NUM!</v>
      </c>
      <c r="B5" s="177" t="e">
        <v>#VALUE!</v>
      </c>
      <c r="C5" s="187" t="e">
        <v>#VALUE!</v>
      </c>
      <c r="D5" s="187" t="e">
        <v>#VALUE!</v>
      </c>
      <c r="E5" s="177" t="e">
        <v>#VALUE!</v>
      </c>
      <c r="F5" s="177" t="e">
        <v>#VALUE!</v>
      </c>
      <c r="G5" s="186" t="e">
        <v>#VALUE!</v>
      </c>
      <c r="H5" s="188" t="e">
        <v>#VALUE!</v>
      </c>
      <c r="I5" s="189" t="e">
        <v>#VALUE!</v>
      </c>
      <c r="J5" s="177" t="e">
        <v>#VALUE!</v>
      </c>
      <c r="K5" s="186" t="e">
        <v>#VALUE!</v>
      </c>
      <c r="L5" s="190" t="e">
        <v>#VALUE!</v>
      </c>
      <c r="M5" s="191" t="e">
        <v>#VALUE!</v>
      </c>
      <c r="N5" s="191" t="e">
        <v>#VALUE!</v>
      </c>
      <c r="O5" s="192" t="e">
        <v>#VALUE!</v>
      </c>
      <c r="P5" s="191" t="e">
        <v>#VALUE!</v>
      </c>
      <c r="Q5" s="191" t="e">
        <v>#VALUE!</v>
      </c>
      <c r="R5" s="191" t="e">
        <v>#VALUE!</v>
      </c>
      <c r="S5" s="191" t="e">
        <v>#VALUE!</v>
      </c>
      <c r="T5" s="191" t="e">
        <v>#VALUE!</v>
      </c>
      <c r="U5" s="207" t="e">
        <v>#VALUE!</v>
      </c>
    </row>
    <row r="6" spans="1:21" x14ac:dyDescent="0.2">
      <c r="A6" s="206" t="e">
        <v>#NUM!</v>
      </c>
      <c r="B6" s="177" t="e">
        <v>#VALUE!</v>
      </c>
      <c r="C6" s="187" t="e">
        <v>#VALUE!</v>
      </c>
      <c r="D6" s="187" t="e">
        <v>#VALUE!</v>
      </c>
      <c r="E6" s="177" t="e">
        <v>#VALUE!</v>
      </c>
      <c r="F6" s="177" t="e">
        <v>#VALUE!</v>
      </c>
      <c r="G6" s="186" t="e">
        <v>#VALUE!</v>
      </c>
      <c r="H6" s="188" t="e">
        <v>#VALUE!</v>
      </c>
      <c r="I6" s="189" t="e">
        <v>#VALUE!</v>
      </c>
      <c r="J6" s="177" t="e">
        <v>#VALUE!</v>
      </c>
      <c r="K6" s="186" t="e">
        <v>#VALUE!</v>
      </c>
      <c r="L6" s="190" t="e">
        <v>#VALUE!</v>
      </c>
      <c r="M6" s="191" t="e">
        <v>#VALUE!</v>
      </c>
      <c r="N6" s="191" t="e">
        <v>#VALUE!</v>
      </c>
      <c r="O6" s="192" t="e">
        <v>#VALUE!</v>
      </c>
      <c r="P6" s="191" t="e">
        <v>#VALUE!</v>
      </c>
      <c r="Q6" s="191" t="e">
        <v>#VALUE!</v>
      </c>
      <c r="R6" s="191" t="e">
        <v>#VALUE!</v>
      </c>
      <c r="S6" s="191" t="e">
        <v>#VALUE!</v>
      </c>
      <c r="T6" s="191" t="e">
        <v>#VALUE!</v>
      </c>
      <c r="U6" s="207" t="e">
        <v>#VALUE!</v>
      </c>
    </row>
    <row r="7" spans="1:21" x14ac:dyDescent="0.2">
      <c r="A7" s="206" t="e">
        <v>#NUM!</v>
      </c>
      <c r="B7" s="177" t="e">
        <v>#VALUE!</v>
      </c>
      <c r="C7" s="187" t="e">
        <v>#VALUE!</v>
      </c>
      <c r="D7" s="187" t="e">
        <v>#VALUE!</v>
      </c>
      <c r="E7" s="177" t="e">
        <v>#VALUE!</v>
      </c>
      <c r="F7" s="177" t="e">
        <v>#VALUE!</v>
      </c>
      <c r="G7" s="186" t="e">
        <v>#VALUE!</v>
      </c>
      <c r="H7" s="188" t="e">
        <v>#VALUE!</v>
      </c>
      <c r="I7" s="189" t="e">
        <v>#VALUE!</v>
      </c>
      <c r="J7" s="177" t="e">
        <v>#VALUE!</v>
      </c>
      <c r="K7" s="186" t="e">
        <v>#VALUE!</v>
      </c>
      <c r="L7" s="190" t="e">
        <v>#VALUE!</v>
      </c>
      <c r="M7" s="191" t="e">
        <v>#VALUE!</v>
      </c>
      <c r="N7" s="191" t="e">
        <v>#VALUE!</v>
      </c>
      <c r="O7" s="192" t="e">
        <v>#VALUE!</v>
      </c>
      <c r="P7" s="191" t="e">
        <v>#VALUE!</v>
      </c>
      <c r="Q7" s="191" t="e">
        <v>#VALUE!</v>
      </c>
      <c r="R7" s="191" t="e">
        <v>#VALUE!</v>
      </c>
      <c r="S7" s="191" t="e">
        <v>#VALUE!</v>
      </c>
      <c r="T7" s="191" t="e">
        <v>#VALUE!</v>
      </c>
      <c r="U7" s="207" t="e">
        <v>#VALUE!</v>
      </c>
    </row>
    <row r="8" spans="1:21" x14ac:dyDescent="0.2">
      <c r="A8" s="206" t="e">
        <v>#NUM!</v>
      </c>
      <c r="B8" s="177" t="e">
        <v>#VALUE!</v>
      </c>
      <c r="C8" s="187" t="e">
        <v>#VALUE!</v>
      </c>
      <c r="D8" s="187" t="e">
        <v>#VALUE!</v>
      </c>
      <c r="E8" s="177" t="e">
        <v>#VALUE!</v>
      </c>
      <c r="F8" s="177" t="e">
        <v>#VALUE!</v>
      </c>
      <c r="G8" s="186" t="e">
        <v>#VALUE!</v>
      </c>
      <c r="H8" s="188" t="e">
        <v>#VALUE!</v>
      </c>
      <c r="I8" s="189" t="e">
        <v>#VALUE!</v>
      </c>
      <c r="J8" s="177" t="e">
        <v>#VALUE!</v>
      </c>
      <c r="K8" s="186" t="e">
        <v>#VALUE!</v>
      </c>
      <c r="L8" s="190" t="e">
        <v>#VALUE!</v>
      </c>
      <c r="M8" s="191" t="e">
        <v>#VALUE!</v>
      </c>
      <c r="N8" s="191" t="e">
        <v>#VALUE!</v>
      </c>
      <c r="O8" s="192" t="e">
        <v>#VALUE!</v>
      </c>
      <c r="P8" s="191" t="e">
        <v>#VALUE!</v>
      </c>
      <c r="Q8" s="191" t="e">
        <v>#VALUE!</v>
      </c>
      <c r="R8" s="191" t="e">
        <v>#VALUE!</v>
      </c>
      <c r="S8" s="191" t="e">
        <v>#VALUE!</v>
      </c>
      <c r="T8" s="191" t="e">
        <v>#VALUE!</v>
      </c>
      <c r="U8" s="207" t="e">
        <v>#VALUE!</v>
      </c>
    </row>
    <row r="9" spans="1:21" x14ac:dyDescent="0.2">
      <c r="A9" s="206" t="e">
        <v>#NUM!</v>
      </c>
      <c r="B9" s="177" t="e">
        <v>#VALUE!</v>
      </c>
      <c r="C9" s="187" t="e">
        <v>#VALUE!</v>
      </c>
      <c r="D9" s="187" t="e">
        <v>#VALUE!</v>
      </c>
      <c r="E9" s="177" t="e">
        <v>#VALUE!</v>
      </c>
      <c r="F9" s="177" t="e">
        <v>#VALUE!</v>
      </c>
      <c r="G9" s="186" t="e">
        <v>#VALUE!</v>
      </c>
      <c r="H9" s="188" t="e">
        <v>#VALUE!</v>
      </c>
      <c r="I9" s="189" t="e">
        <v>#VALUE!</v>
      </c>
      <c r="J9" s="177" t="e">
        <v>#VALUE!</v>
      </c>
      <c r="K9" s="186" t="e">
        <v>#VALUE!</v>
      </c>
      <c r="L9" s="190" t="e">
        <v>#VALUE!</v>
      </c>
      <c r="M9" s="191" t="e">
        <v>#VALUE!</v>
      </c>
      <c r="N9" s="191" t="e">
        <v>#VALUE!</v>
      </c>
      <c r="O9" s="192" t="e">
        <v>#VALUE!</v>
      </c>
      <c r="P9" s="191" t="e">
        <v>#VALUE!</v>
      </c>
      <c r="Q9" s="191" t="e">
        <v>#VALUE!</v>
      </c>
      <c r="R9" s="191" t="e">
        <v>#VALUE!</v>
      </c>
      <c r="S9" s="191" t="e">
        <v>#VALUE!</v>
      </c>
      <c r="T9" s="191" t="e">
        <v>#VALUE!</v>
      </c>
      <c r="U9" s="207" t="e">
        <v>#VALUE!</v>
      </c>
    </row>
    <row r="10" spans="1:21" x14ac:dyDescent="0.2">
      <c r="A10" s="206" t="e">
        <v>#NUM!</v>
      </c>
      <c r="B10" s="177" t="e">
        <v>#VALUE!</v>
      </c>
      <c r="C10" s="187" t="e">
        <v>#VALUE!</v>
      </c>
      <c r="D10" s="187" t="e">
        <v>#VALUE!</v>
      </c>
      <c r="E10" s="177" t="e">
        <v>#VALUE!</v>
      </c>
      <c r="F10" s="177" t="e">
        <v>#VALUE!</v>
      </c>
      <c r="G10" s="186" t="e">
        <v>#VALUE!</v>
      </c>
      <c r="H10" s="188" t="e">
        <v>#VALUE!</v>
      </c>
      <c r="I10" s="189" t="e">
        <v>#VALUE!</v>
      </c>
      <c r="J10" s="177" t="e">
        <v>#VALUE!</v>
      </c>
      <c r="K10" s="186" t="e">
        <v>#VALUE!</v>
      </c>
      <c r="L10" s="190" t="e">
        <v>#VALUE!</v>
      </c>
      <c r="M10" s="191" t="e">
        <v>#VALUE!</v>
      </c>
      <c r="N10" s="191" t="e">
        <v>#VALUE!</v>
      </c>
      <c r="O10" s="192" t="e">
        <v>#VALUE!</v>
      </c>
      <c r="P10" s="191" t="e">
        <v>#VALUE!</v>
      </c>
      <c r="Q10" s="191" t="e">
        <v>#VALUE!</v>
      </c>
      <c r="R10" s="191" t="e">
        <v>#VALUE!</v>
      </c>
      <c r="S10" s="191" t="e">
        <v>#VALUE!</v>
      </c>
      <c r="T10" s="191" t="e">
        <v>#VALUE!</v>
      </c>
      <c r="U10" s="207" t="e">
        <v>#VALUE!</v>
      </c>
    </row>
    <row r="11" spans="1:21" x14ac:dyDescent="0.2">
      <c r="A11" s="206" t="e">
        <v>#NUM!</v>
      </c>
      <c r="B11" s="177" t="e">
        <v>#VALUE!</v>
      </c>
      <c r="C11" s="187" t="e">
        <v>#VALUE!</v>
      </c>
      <c r="D11" s="187" t="e">
        <v>#VALUE!</v>
      </c>
      <c r="E11" s="177" t="e">
        <v>#VALUE!</v>
      </c>
      <c r="F11" s="177" t="e">
        <v>#VALUE!</v>
      </c>
      <c r="G11" s="186" t="e">
        <v>#VALUE!</v>
      </c>
      <c r="H11" s="188" t="e">
        <v>#VALUE!</v>
      </c>
      <c r="I11" s="189" t="e">
        <v>#VALUE!</v>
      </c>
      <c r="J11" s="177" t="e">
        <v>#VALUE!</v>
      </c>
      <c r="K11" s="186" t="e">
        <v>#VALUE!</v>
      </c>
      <c r="L11" s="190" t="e">
        <v>#VALUE!</v>
      </c>
      <c r="M11" s="191" t="e">
        <v>#VALUE!</v>
      </c>
      <c r="N11" s="191" t="e">
        <v>#VALUE!</v>
      </c>
      <c r="O11" s="192" t="e">
        <v>#VALUE!</v>
      </c>
      <c r="P11" s="191" t="e">
        <v>#VALUE!</v>
      </c>
      <c r="Q11" s="191" t="e">
        <v>#VALUE!</v>
      </c>
      <c r="R11" s="191" t="e">
        <v>#VALUE!</v>
      </c>
      <c r="S11" s="191" t="e">
        <v>#VALUE!</v>
      </c>
      <c r="T11" s="191" t="e">
        <v>#VALUE!</v>
      </c>
      <c r="U11" s="207" t="e">
        <v>#VALUE!</v>
      </c>
    </row>
    <row r="12" spans="1:21" x14ac:dyDescent="0.2">
      <c r="A12" s="206" t="e">
        <v>#NUM!</v>
      </c>
      <c r="B12" s="177" t="e">
        <v>#VALUE!</v>
      </c>
      <c r="C12" s="187" t="e">
        <v>#VALUE!</v>
      </c>
      <c r="D12" s="187" t="e">
        <v>#VALUE!</v>
      </c>
      <c r="E12" s="177" t="e">
        <v>#VALUE!</v>
      </c>
      <c r="F12" s="177" t="e">
        <v>#VALUE!</v>
      </c>
      <c r="G12" s="186" t="e">
        <v>#VALUE!</v>
      </c>
      <c r="H12" s="188" t="e">
        <v>#VALUE!</v>
      </c>
      <c r="I12" s="189" t="e">
        <v>#VALUE!</v>
      </c>
      <c r="J12" s="177" t="e">
        <v>#VALUE!</v>
      </c>
      <c r="K12" s="186" t="e">
        <v>#VALUE!</v>
      </c>
      <c r="L12" s="190" t="e">
        <v>#VALUE!</v>
      </c>
      <c r="M12" s="191" t="e">
        <v>#VALUE!</v>
      </c>
      <c r="N12" s="191" t="e">
        <v>#VALUE!</v>
      </c>
      <c r="O12" s="192" t="e">
        <v>#VALUE!</v>
      </c>
      <c r="P12" s="191" t="e">
        <v>#VALUE!</v>
      </c>
      <c r="Q12" s="191" t="e">
        <v>#VALUE!</v>
      </c>
      <c r="R12" s="191" t="e">
        <v>#VALUE!</v>
      </c>
      <c r="S12" s="191" t="e">
        <v>#VALUE!</v>
      </c>
      <c r="T12" s="191" t="e">
        <v>#VALUE!</v>
      </c>
      <c r="U12" s="207" t="e">
        <v>#VALUE!</v>
      </c>
    </row>
    <row r="13" spans="1:21" x14ac:dyDescent="0.2">
      <c r="A13" s="206" t="e">
        <v>#NUM!</v>
      </c>
      <c r="B13" s="177" t="e">
        <v>#VALUE!</v>
      </c>
      <c r="C13" s="187" t="e">
        <v>#VALUE!</v>
      </c>
      <c r="D13" s="187" t="e">
        <v>#VALUE!</v>
      </c>
      <c r="E13" s="177" t="e">
        <v>#VALUE!</v>
      </c>
      <c r="F13" s="177" t="e">
        <v>#VALUE!</v>
      </c>
      <c r="G13" s="186" t="e">
        <v>#VALUE!</v>
      </c>
      <c r="H13" s="188" t="e">
        <v>#VALUE!</v>
      </c>
      <c r="I13" s="189" t="e">
        <v>#VALUE!</v>
      </c>
      <c r="J13" s="177" t="e">
        <v>#VALUE!</v>
      </c>
      <c r="K13" s="186" t="e">
        <v>#VALUE!</v>
      </c>
      <c r="L13" s="190" t="e">
        <v>#VALUE!</v>
      </c>
      <c r="M13" s="191" t="e">
        <v>#VALUE!</v>
      </c>
      <c r="N13" s="191" t="e">
        <v>#VALUE!</v>
      </c>
      <c r="O13" s="192" t="e">
        <v>#VALUE!</v>
      </c>
      <c r="P13" s="191" t="e">
        <v>#VALUE!</v>
      </c>
      <c r="Q13" s="191" t="e">
        <v>#VALUE!</v>
      </c>
      <c r="R13" s="191" t="e">
        <v>#VALUE!</v>
      </c>
      <c r="S13" s="191" t="e">
        <v>#VALUE!</v>
      </c>
      <c r="T13" s="191" t="e">
        <v>#VALUE!</v>
      </c>
      <c r="U13" s="207" t="e">
        <v>#VALUE!</v>
      </c>
    </row>
    <row r="14" spans="1:21" x14ac:dyDescent="0.2">
      <c r="A14" s="206" t="e">
        <v>#NUM!</v>
      </c>
      <c r="B14" s="177" t="e">
        <v>#VALUE!</v>
      </c>
      <c r="C14" s="187" t="e">
        <v>#VALUE!</v>
      </c>
      <c r="D14" s="187" t="e">
        <v>#VALUE!</v>
      </c>
      <c r="E14" s="177" t="e">
        <v>#VALUE!</v>
      </c>
      <c r="F14" s="177" t="e">
        <v>#VALUE!</v>
      </c>
      <c r="G14" s="186" t="e">
        <v>#VALUE!</v>
      </c>
      <c r="H14" s="188" t="e">
        <v>#VALUE!</v>
      </c>
      <c r="I14" s="189" t="e">
        <v>#VALUE!</v>
      </c>
      <c r="J14" s="177" t="e">
        <v>#VALUE!</v>
      </c>
      <c r="K14" s="186" t="e">
        <v>#VALUE!</v>
      </c>
      <c r="L14" s="190" t="e">
        <v>#VALUE!</v>
      </c>
      <c r="M14" s="191" t="e">
        <v>#VALUE!</v>
      </c>
      <c r="N14" s="191" t="e">
        <v>#VALUE!</v>
      </c>
      <c r="O14" s="192" t="e">
        <v>#VALUE!</v>
      </c>
      <c r="P14" s="191" t="e">
        <v>#VALUE!</v>
      </c>
      <c r="Q14" s="191" t="e">
        <v>#VALUE!</v>
      </c>
      <c r="R14" s="191" t="e">
        <v>#VALUE!</v>
      </c>
      <c r="S14" s="191" t="e">
        <v>#VALUE!</v>
      </c>
      <c r="T14" s="191" t="e">
        <v>#VALUE!</v>
      </c>
      <c r="U14" s="207" t="e">
        <v>#VALUE!</v>
      </c>
    </row>
    <row r="15" spans="1:21" x14ac:dyDescent="0.2">
      <c r="A15" s="206" t="e">
        <v>#NUM!</v>
      </c>
      <c r="B15" s="177" t="e">
        <v>#VALUE!</v>
      </c>
      <c r="C15" s="187" t="e">
        <v>#VALUE!</v>
      </c>
      <c r="D15" s="187" t="e">
        <v>#VALUE!</v>
      </c>
      <c r="E15" s="177" t="e">
        <v>#VALUE!</v>
      </c>
      <c r="F15" s="177" t="e">
        <v>#VALUE!</v>
      </c>
      <c r="G15" s="186" t="e">
        <v>#VALUE!</v>
      </c>
      <c r="H15" s="188" t="e">
        <v>#VALUE!</v>
      </c>
      <c r="I15" s="189" t="e">
        <v>#VALUE!</v>
      </c>
      <c r="J15" s="177" t="e">
        <v>#VALUE!</v>
      </c>
      <c r="K15" s="186" t="e">
        <v>#VALUE!</v>
      </c>
      <c r="L15" s="190" t="e">
        <v>#VALUE!</v>
      </c>
      <c r="M15" s="191" t="e">
        <v>#VALUE!</v>
      </c>
      <c r="N15" s="191" t="e">
        <v>#VALUE!</v>
      </c>
      <c r="O15" s="192" t="e">
        <v>#VALUE!</v>
      </c>
      <c r="P15" s="191" t="e">
        <v>#VALUE!</v>
      </c>
      <c r="Q15" s="191" t="e">
        <v>#VALUE!</v>
      </c>
      <c r="R15" s="191" t="e">
        <v>#VALUE!</v>
      </c>
      <c r="S15" s="191" t="e">
        <v>#VALUE!</v>
      </c>
      <c r="T15" s="191" t="e">
        <v>#VALUE!</v>
      </c>
      <c r="U15" s="207" t="e">
        <v>#VALUE!</v>
      </c>
    </row>
    <row r="16" spans="1:21" x14ac:dyDescent="0.2">
      <c r="A16" s="206" t="e">
        <v>#NUM!</v>
      </c>
      <c r="B16" s="177" t="e">
        <v>#VALUE!</v>
      </c>
      <c r="C16" s="187" t="e">
        <v>#VALUE!</v>
      </c>
      <c r="D16" s="187" t="e">
        <v>#VALUE!</v>
      </c>
      <c r="E16" s="177" t="e">
        <v>#VALUE!</v>
      </c>
      <c r="F16" s="177" t="e">
        <v>#VALUE!</v>
      </c>
      <c r="G16" s="186" t="e">
        <v>#VALUE!</v>
      </c>
      <c r="H16" s="188" t="e">
        <v>#VALUE!</v>
      </c>
      <c r="I16" s="189" t="e">
        <v>#VALUE!</v>
      </c>
      <c r="J16" s="177" t="e">
        <v>#VALUE!</v>
      </c>
      <c r="K16" s="186" t="e">
        <v>#VALUE!</v>
      </c>
      <c r="L16" s="190" t="e">
        <v>#VALUE!</v>
      </c>
      <c r="M16" s="191" t="e">
        <v>#VALUE!</v>
      </c>
      <c r="N16" s="191" t="e">
        <v>#VALUE!</v>
      </c>
      <c r="O16" s="192" t="e">
        <v>#VALUE!</v>
      </c>
      <c r="P16" s="191" t="e">
        <v>#VALUE!</v>
      </c>
      <c r="Q16" s="191" t="e">
        <v>#VALUE!</v>
      </c>
      <c r="R16" s="191" t="e">
        <v>#VALUE!</v>
      </c>
      <c r="S16" s="191" t="e">
        <v>#VALUE!</v>
      </c>
      <c r="T16" s="191" t="e">
        <v>#VALUE!</v>
      </c>
      <c r="U16" s="207" t="e">
        <v>#VALUE!</v>
      </c>
    </row>
    <row r="17" spans="1:21" x14ac:dyDescent="0.2">
      <c r="A17" s="206" t="e">
        <v>#NUM!</v>
      </c>
      <c r="B17" s="177" t="e">
        <v>#VALUE!</v>
      </c>
      <c r="C17" s="187" t="e">
        <v>#VALUE!</v>
      </c>
      <c r="D17" s="187" t="e">
        <v>#VALUE!</v>
      </c>
      <c r="E17" s="177" t="e">
        <v>#VALUE!</v>
      </c>
      <c r="F17" s="177" t="e">
        <v>#VALUE!</v>
      </c>
      <c r="G17" s="186" t="e">
        <v>#VALUE!</v>
      </c>
      <c r="H17" s="188" t="e">
        <v>#VALUE!</v>
      </c>
      <c r="I17" s="189" t="e">
        <v>#VALUE!</v>
      </c>
      <c r="J17" s="177" t="e">
        <v>#VALUE!</v>
      </c>
      <c r="K17" s="186" t="e">
        <v>#VALUE!</v>
      </c>
      <c r="L17" s="190" t="e">
        <v>#VALUE!</v>
      </c>
      <c r="M17" s="191" t="e">
        <v>#VALUE!</v>
      </c>
      <c r="N17" s="191" t="e">
        <v>#VALUE!</v>
      </c>
      <c r="O17" s="192" t="e">
        <v>#VALUE!</v>
      </c>
      <c r="P17" s="191" t="e">
        <v>#VALUE!</v>
      </c>
      <c r="Q17" s="191" t="e">
        <v>#VALUE!</v>
      </c>
      <c r="R17" s="191" t="e">
        <v>#VALUE!</v>
      </c>
      <c r="S17" s="191" t="e">
        <v>#VALUE!</v>
      </c>
      <c r="T17" s="191" t="e">
        <v>#VALUE!</v>
      </c>
      <c r="U17" s="207" t="e">
        <v>#VALUE!</v>
      </c>
    </row>
    <row r="18" spans="1:21" x14ac:dyDescent="0.2">
      <c r="A18" s="206" t="e">
        <v>#NUM!</v>
      </c>
      <c r="B18" s="177" t="e">
        <v>#VALUE!</v>
      </c>
      <c r="C18" s="187" t="e">
        <v>#VALUE!</v>
      </c>
      <c r="D18" s="187" t="e">
        <v>#VALUE!</v>
      </c>
      <c r="E18" s="177" t="e">
        <v>#VALUE!</v>
      </c>
      <c r="F18" s="177" t="e">
        <v>#VALUE!</v>
      </c>
      <c r="G18" s="186" t="e">
        <v>#VALUE!</v>
      </c>
      <c r="H18" s="188" t="e">
        <v>#VALUE!</v>
      </c>
      <c r="I18" s="189" t="e">
        <v>#VALUE!</v>
      </c>
      <c r="J18" s="177" t="e">
        <v>#VALUE!</v>
      </c>
      <c r="K18" s="186" t="e">
        <v>#VALUE!</v>
      </c>
      <c r="L18" s="190" t="e">
        <v>#VALUE!</v>
      </c>
      <c r="M18" s="191" t="e">
        <v>#VALUE!</v>
      </c>
      <c r="N18" s="191" t="e">
        <v>#VALUE!</v>
      </c>
      <c r="O18" s="192" t="e">
        <v>#VALUE!</v>
      </c>
      <c r="P18" s="191" t="e">
        <v>#VALUE!</v>
      </c>
      <c r="Q18" s="191" t="e">
        <v>#VALUE!</v>
      </c>
      <c r="R18" s="191" t="e">
        <v>#VALUE!</v>
      </c>
      <c r="S18" s="191" t="e">
        <v>#VALUE!</v>
      </c>
      <c r="T18" s="191" t="e">
        <v>#VALUE!</v>
      </c>
      <c r="U18" s="207" t="e">
        <v>#VALUE!</v>
      </c>
    </row>
    <row r="19" spans="1:21" x14ac:dyDescent="0.2">
      <c r="A19" s="206" t="e">
        <v>#NUM!</v>
      </c>
      <c r="B19" s="177" t="e">
        <v>#VALUE!</v>
      </c>
      <c r="C19" s="187" t="e">
        <v>#VALUE!</v>
      </c>
      <c r="D19" s="187" t="e">
        <v>#VALUE!</v>
      </c>
      <c r="E19" s="177" t="e">
        <v>#VALUE!</v>
      </c>
      <c r="F19" s="177" t="e">
        <v>#VALUE!</v>
      </c>
      <c r="G19" s="186" t="e">
        <v>#VALUE!</v>
      </c>
      <c r="H19" s="188" t="e">
        <v>#VALUE!</v>
      </c>
      <c r="I19" s="189" t="e">
        <v>#VALUE!</v>
      </c>
      <c r="J19" s="177" t="e">
        <v>#VALUE!</v>
      </c>
      <c r="K19" s="186" t="e">
        <v>#VALUE!</v>
      </c>
      <c r="L19" s="190" t="e">
        <v>#VALUE!</v>
      </c>
      <c r="M19" s="191" t="e">
        <v>#VALUE!</v>
      </c>
      <c r="N19" s="191" t="e">
        <v>#VALUE!</v>
      </c>
      <c r="O19" s="192" t="e">
        <v>#VALUE!</v>
      </c>
      <c r="P19" s="191" t="e">
        <v>#VALUE!</v>
      </c>
      <c r="Q19" s="191" t="e">
        <v>#VALUE!</v>
      </c>
      <c r="R19" s="191" t="e">
        <v>#VALUE!</v>
      </c>
      <c r="S19" s="191" t="e">
        <v>#VALUE!</v>
      </c>
      <c r="T19" s="191" t="e">
        <v>#VALUE!</v>
      </c>
      <c r="U19" s="207" t="e">
        <v>#VALUE!</v>
      </c>
    </row>
    <row r="20" spans="1:21" x14ac:dyDescent="0.2">
      <c r="A20" s="206" t="e">
        <v>#NUM!</v>
      </c>
      <c r="B20" s="177" t="e">
        <v>#VALUE!</v>
      </c>
      <c r="C20" s="187" t="e">
        <v>#VALUE!</v>
      </c>
      <c r="D20" s="187" t="e">
        <v>#VALUE!</v>
      </c>
      <c r="E20" s="177" t="e">
        <v>#VALUE!</v>
      </c>
      <c r="F20" s="177" t="e">
        <v>#VALUE!</v>
      </c>
      <c r="G20" s="186" t="e">
        <v>#VALUE!</v>
      </c>
      <c r="H20" s="188" t="e">
        <v>#VALUE!</v>
      </c>
      <c r="I20" s="189" t="e">
        <v>#VALUE!</v>
      </c>
      <c r="J20" s="177" t="e">
        <v>#VALUE!</v>
      </c>
      <c r="K20" s="186" t="e">
        <v>#VALUE!</v>
      </c>
      <c r="L20" s="190" t="e">
        <v>#VALUE!</v>
      </c>
      <c r="M20" s="191" t="e">
        <v>#VALUE!</v>
      </c>
      <c r="N20" s="191" t="e">
        <v>#VALUE!</v>
      </c>
      <c r="O20" s="192" t="e">
        <v>#VALUE!</v>
      </c>
      <c r="P20" s="191" t="e">
        <v>#VALUE!</v>
      </c>
      <c r="Q20" s="191" t="e">
        <v>#VALUE!</v>
      </c>
      <c r="R20" s="191" t="e">
        <v>#VALUE!</v>
      </c>
      <c r="S20" s="191" t="e">
        <v>#VALUE!</v>
      </c>
      <c r="T20" s="191" t="e">
        <v>#VALUE!</v>
      </c>
      <c r="U20" s="207" t="e">
        <v>#VALUE!</v>
      </c>
    </row>
    <row r="21" spans="1:21" x14ac:dyDescent="0.2">
      <c r="A21" s="206" t="e">
        <v>#NUM!</v>
      </c>
      <c r="B21" s="177" t="e">
        <v>#VALUE!</v>
      </c>
      <c r="C21" s="187" t="e">
        <v>#VALUE!</v>
      </c>
      <c r="D21" s="187" t="e">
        <v>#VALUE!</v>
      </c>
      <c r="E21" s="177" t="e">
        <v>#VALUE!</v>
      </c>
      <c r="F21" s="177" t="e">
        <v>#VALUE!</v>
      </c>
      <c r="G21" s="186" t="e">
        <v>#VALUE!</v>
      </c>
      <c r="H21" s="188" t="e">
        <v>#VALUE!</v>
      </c>
      <c r="I21" s="189" t="e">
        <v>#VALUE!</v>
      </c>
      <c r="J21" s="177" t="e">
        <v>#VALUE!</v>
      </c>
      <c r="K21" s="186" t="e">
        <v>#VALUE!</v>
      </c>
      <c r="L21" s="190" t="e">
        <v>#VALUE!</v>
      </c>
      <c r="M21" s="191" t="e">
        <v>#VALUE!</v>
      </c>
      <c r="N21" s="191" t="e">
        <v>#VALUE!</v>
      </c>
      <c r="O21" s="192" t="e">
        <v>#VALUE!</v>
      </c>
      <c r="P21" s="191" t="e">
        <v>#VALUE!</v>
      </c>
      <c r="Q21" s="191" t="e">
        <v>#VALUE!</v>
      </c>
      <c r="R21" s="191" t="e">
        <v>#VALUE!</v>
      </c>
      <c r="S21" s="191" t="e">
        <v>#VALUE!</v>
      </c>
      <c r="T21" s="191" t="e">
        <v>#VALUE!</v>
      </c>
      <c r="U21" s="207" t="e">
        <v>#VALUE!</v>
      </c>
    </row>
    <row r="22" spans="1:21" x14ac:dyDescent="0.2">
      <c r="A22" s="206" t="e">
        <v>#NUM!</v>
      </c>
      <c r="B22" s="177" t="e">
        <v>#VALUE!</v>
      </c>
      <c r="C22" s="187" t="e">
        <v>#VALUE!</v>
      </c>
      <c r="D22" s="187" t="e">
        <v>#VALUE!</v>
      </c>
      <c r="E22" s="177" t="e">
        <v>#VALUE!</v>
      </c>
      <c r="F22" s="177" t="e">
        <v>#VALUE!</v>
      </c>
      <c r="G22" s="186" t="e">
        <v>#VALUE!</v>
      </c>
      <c r="H22" s="188" t="e">
        <v>#VALUE!</v>
      </c>
      <c r="I22" s="189" t="e">
        <v>#VALUE!</v>
      </c>
      <c r="J22" s="177" t="e">
        <v>#VALUE!</v>
      </c>
      <c r="K22" s="186" t="e">
        <v>#VALUE!</v>
      </c>
      <c r="L22" s="190" t="e">
        <v>#VALUE!</v>
      </c>
      <c r="M22" s="191" t="e">
        <v>#VALUE!</v>
      </c>
      <c r="N22" s="191" t="e">
        <v>#VALUE!</v>
      </c>
      <c r="O22" s="192" t="e">
        <v>#VALUE!</v>
      </c>
      <c r="P22" s="191" t="e">
        <v>#VALUE!</v>
      </c>
      <c r="Q22" s="191" t="e">
        <v>#VALUE!</v>
      </c>
      <c r="R22" s="191" t="e">
        <v>#VALUE!</v>
      </c>
      <c r="S22" s="191" t="e">
        <v>#VALUE!</v>
      </c>
      <c r="T22" s="191" t="e">
        <v>#VALUE!</v>
      </c>
      <c r="U22" s="207" t="e">
        <v>#VALUE!</v>
      </c>
    </row>
    <row r="23" spans="1:21" x14ac:dyDescent="0.2">
      <c r="A23" s="206" t="e">
        <v>#NUM!</v>
      </c>
      <c r="B23" s="177" t="e">
        <v>#VALUE!</v>
      </c>
      <c r="C23" s="187" t="e">
        <v>#VALUE!</v>
      </c>
      <c r="D23" s="187" t="e">
        <v>#VALUE!</v>
      </c>
      <c r="E23" s="177" t="e">
        <v>#VALUE!</v>
      </c>
      <c r="F23" s="177" t="e">
        <v>#VALUE!</v>
      </c>
      <c r="G23" s="186" t="e">
        <v>#VALUE!</v>
      </c>
      <c r="H23" s="188" t="e">
        <v>#VALUE!</v>
      </c>
      <c r="I23" s="189" t="e">
        <v>#VALUE!</v>
      </c>
      <c r="J23" s="177" t="e">
        <v>#VALUE!</v>
      </c>
      <c r="K23" s="186" t="e">
        <v>#VALUE!</v>
      </c>
      <c r="L23" s="190" t="e">
        <v>#VALUE!</v>
      </c>
      <c r="M23" s="191" t="e">
        <v>#VALUE!</v>
      </c>
      <c r="N23" s="191" t="e">
        <v>#VALUE!</v>
      </c>
      <c r="O23" s="192" t="e">
        <v>#VALUE!</v>
      </c>
      <c r="P23" s="191" t="e">
        <v>#VALUE!</v>
      </c>
      <c r="Q23" s="191" t="e">
        <v>#VALUE!</v>
      </c>
      <c r="R23" s="191" t="e">
        <v>#VALUE!</v>
      </c>
      <c r="S23" s="191" t="e">
        <v>#VALUE!</v>
      </c>
      <c r="T23" s="191" t="e">
        <v>#VALUE!</v>
      </c>
      <c r="U23" s="207" t="e">
        <v>#VALUE!</v>
      </c>
    </row>
    <row r="24" spans="1:21" x14ac:dyDescent="0.2">
      <c r="A24" s="206" t="e">
        <v>#NUM!</v>
      </c>
      <c r="B24" s="177" t="e">
        <v>#VALUE!</v>
      </c>
      <c r="C24" s="187" t="e">
        <v>#VALUE!</v>
      </c>
      <c r="D24" s="187" t="e">
        <v>#VALUE!</v>
      </c>
      <c r="E24" s="177" t="e">
        <v>#VALUE!</v>
      </c>
      <c r="F24" s="177" t="e">
        <v>#VALUE!</v>
      </c>
      <c r="G24" s="186" t="e">
        <v>#VALUE!</v>
      </c>
      <c r="H24" s="188" t="e">
        <v>#VALUE!</v>
      </c>
      <c r="I24" s="189" t="e">
        <v>#VALUE!</v>
      </c>
      <c r="J24" s="177" t="e">
        <v>#VALUE!</v>
      </c>
      <c r="K24" s="186" t="e">
        <v>#VALUE!</v>
      </c>
      <c r="L24" s="190" t="e">
        <v>#VALUE!</v>
      </c>
      <c r="M24" s="191" t="e">
        <v>#VALUE!</v>
      </c>
      <c r="N24" s="191" t="e">
        <v>#VALUE!</v>
      </c>
      <c r="O24" s="192" t="e">
        <v>#VALUE!</v>
      </c>
      <c r="P24" s="191" t="e">
        <v>#VALUE!</v>
      </c>
      <c r="Q24" s="191" t="e">
        <v>#VALUE!</v>
      </c>
      <c r="R24" s="191" t="e">
        <v>#VALUE!</v>
      </c>
      <c r="S24" s="191" t="e">
        <v>#VALUE!</v>
      </c>
      <c r="T24" s="191" t="e">
        <v>#VALUE!</v>
      </c>
      <c r="U24" s="207" t="e">
        <v>#VALUE!</v>
      </c>
    </row>
    <row r="25" spans="1:21" x14ac:dyDescent="0.2">
      <c r="A25" s="206" t="e">
        <v>#NUM!</v>
      </c>
      <c r="B25" s="177" t="e">
        <v>#VALUE!</v>
      </c>
      <c r="C25" s="187" t="e">
        <v>#VALUE!</v>
      </c>
      <c r="D25" s="187" t="e">
        <v>#VALUE!</v>
      </c>
      <c r="E25" s="177" t="e">
        <v>#VALUE!</v>
      </c>
      <c r="F25" s="177" t="e">
        <v>#VALUE!</v>
      </c>
      <c r="G25" s="186" t="e">
        <v>#VALUE!</v>
      </c>
      <c r="H25" s="188" t="e">
        <v>#VALUE!</v>
      </c>
      <c r="I25" s="189" t="e">
        <v>#VALUE!</v>
      </c>
      <c r="J25" s="177" t="e">
        <v>#VALUE!</v>
      </c>
      <c r="K25" s="186" t="e">
        <v>#VALUE!</v>
      </c>
      <c r="L25" s="190" t="e">
        <v>#VALUE!</v>
      </c>
      <c r="M25" s="191" t="e">
        <v>#VALUE!</v>
      </c>
      <c r="N25" s="191" t="e">
        <v>#VALUE!</v>
      </c>
      <c r="O25" s="192" t="e">
        <v>#VALUE!</v>
      </c>
      <c r="P25" s="191" t="e">
        <v>#VALUE!</v>
      </c>
      <c r="Q25" s="191" t="e">
        <v>#VALUE!</v>
      </c>
      <c r="R25" s="191" t="e">
        <v>#VALUE!</v>
      </c>
      <c r="S25" s="191" t="e">
        <v>#VALUE!</v>
      </c>
      <c r="T25" s="191" t="e">
        <v>#VALUE!</v>
      </c>
      <c r="U25" s="207" t="e">
        <v>#VALUE!</v>
      </c>
    </row>
    <row r="26" spans="1:21" x14ac:dyDescent="0.2">
      <c r="A26" s="206" t="e">
        <v>#NUM!</v>
      </c>
      <c r="B26" s="177" t="e">
        <v>#VALUE!</v>
      </c>
      <c r="C26" s="187" t="e">
        <v>#VALUE!</v>
      </c>
      <c r="D26" s="187" t="e">
        <v>#VALUE!</v>
      </c>
      <c r="E26" s="177" t="e">
        <v>#VALUE!</v>
      </c>
      <c r="F26" s="177" t="e">
        <v>#VALUE!</v>
      </c>
      <c r="G26" s="186" t="e">
        <v>#VALUE!</v>
      </c>
      <c r="H26" s="188" t="e">
        <v>#VALUE!</v>
      </c>
      <c r="I26" s="189" t="e">
        <v>#VALUE!</v>
      </c>
      <c r="J26" s="177" t="e">
        <v>#VALUE!</v>
      </c>
      <c r="K26" s="186" t="e">
        <v>#VALUE!</v>
      </c>
      <c r="L26" s="190" t="e">
        <v>#VALUE!</v>
      </c>
      <c r="M26" s="191" t="e">
        <v>#VALUE!</v>
      </c>
      <c r="N26" s="191" t="e">
        <v>#VALUE!</v>
      </c>
      <c r="O26" s="192" t="e">
        <v>#VALUE!</v>
      </c>
      <c r="P26" s="191" t="e">
        <v>#VALUE!</v>
      </c>
      <c r="Q26" s="191" t="e">
        <v>#VALUE!</v>
      </c>
      <c r="R26" s="191" t="e">
        <v>#VALUE!</v>
      </c>
      <c r="S26" s="191" t="e">
        <v>#VALUE!</v>
      </c>
      <c r="T26" s="191" t="e">
        <v>#VALUE!</v>
      </c>
      <c r="U26" s="207" t="e">
        <v>#VALUE!</v>
      </c>
    </row>
    <row r="27" spans="1:21" x14ac:dyDescent="0.2">
      <c r="A27" s="206" t="e">
        <v>#NUM!</v>
      </c>
      <c r="B27" s="177" t="e">
        <v>#VALUE!</v>
      </c>
      <c r="C27" s="187" t="e">
        <v>#VALUE!</v>
      </c>
      <c r="D27" s="187" t="e">
        <v>#VALUE!</v>
      </c>
      <c r="E27" s="177" t="e">
        <v>#VALUE!</v>
      </c>
      <c r="F27" s="177" t="e">
        <v>#VALUE!</v>
      </c>
      <c r="G27" s="186" t="e">
        <v>#VALUE!</v>
      </c>
      <c r="H27" s="188" t="e">
        <v>#VALUE!</v>
      </c>
      <c r="I27" s="189" t="e">
        <v>#VALUE!</v>
      </c>
      <c r="J27" s="177" t="e">
        <v>#VALUE!</v>
      </c>
      <c r="K27" s="186" t="e">
        <v>#VALUE!</v>
      </c>
      <c r="L27" s="190" t="e">
        <v>#VALUE!</v>
      </c>
      <c r="M27" s="191" t="e">
        <v>#VALUE!</v>
      </c>
      <c r="N27" s="191" t="e">
        <v>#VALUE!</v>
      </c>
      <c r="O27" s="192" t="e">
        <v>#VALUE!</v>
      </c>
      <c r="P27" s="191" t="e">
        <v>#VALUE!</v>
      </c>
      <c r="Q27" s="191" t="e">
        <v>#VALUE!</v>
      </c>
      <c r="R27" s="191" t="e">
        <v>#VALUE!</v>
      </c>
      <c r="S27" s="191" t="e">
        <v>#VALUE!</v>
      </c>
      <c r="T27" s="191" t="e">
        <v>#VALUE!</v>
      </c>
      <c r="U27" s="207" t="e">
        <v>#VALUE!</v>
      </c>
    </row>
    <row r="28" spans="1:21" x14ac:dyDescent="0.2">
      <c r="A28" s="206" t="e">
        <v>#NUM!</v>
      </c>
      <c r="B28" s="177" t="e">
        <v>#VALUE!</v>
      </c>
      <c r="C28" s="187" t="e">
        <v>#VALUE!</v>
      </c>
      <c r="D28" s="187" t="e">
        <v>#VALUE!</v>
      </c>
      <c r="E28" s="177" t="e">
        <v>#VALUE!</v>
      </c>
      <c r="F28" s="177" t="e">
        <v>#VALUE!</v>
      </c>
      <c r="G28" s="186" t="e">
        <v>#VALUE!</v>
      </c>
      <c r="H28" s="188" t="e">
        <v>#VALUE!</v>
      </c>
      <c r="I28" s="189" t="e">
        <v>#VALUE!</v>
      </c>
      <c r="J28" s="177" t="e">
        <v>#VALUE!</v>
      </c>
      <c r="K28" s="186" t="e">
        <v>#VALUE!</v>
      </c>
      <c r="L28" s="190" t="e">
        <v>#VALUE!</v>
      </c>
      <c r="M28" s="191" t="e">
        <v>#VALUE!</v>
      </c>
      <c r="N28" s="191" t="e">
        <v>#VALUE!</v>
      </c>
      <c r="O28" s="192" t="e">
        <v>#VALUE!</v>
      </c>
      <c r="P28" s="191" t="e">
        <v>#VALUE!</v>
      </c>
      <c r="Q28" s="191" t="e">
        <v>#VALUE!</v>
      </c>
      <c r="R28" s="191" t="e">
        <v>#VALUE!</v>
      </c>
      <c r="S28" s="191" t="e">
        <v>#VALUE!</v>
      </c>
      <c r="T28" s="191" t="e">
        <v>#VALUE!</v>
      </c>
      <c r="U28" s="207" t="e">
        <v>#VALUE!</v>
      </c>
    </row>
    <row r="29" spans="1:21" x14ac:dyDescent="0.2">
      <c r="A29" s="206" t="e">
        <v>#NUM!</v>
      </c>
      <c r="B29" s="177" t="e">
        <v>#VALUE!</v>
      </c>
      <c r="C29" s="187" t="e">
        <v>#VALUE!</v>
      </c>
      <c r="D29" s="187" t="e">
        <v>#VALUE!</v>
      </c>
      <c r="E29" s="177" t="e">
        <v>#VALUE!</v>
      </c>
      <c r="F29" s="177" t="e">
        <v>#VALUE!</v>
      </c>
      <c r="G29" s="186" t="e">
        <v>#VALUE!</v>
      </c>
      <c r="H29" s="188" t="e">
        <v>#VALUE!</v>
      </c>
      <c r="I29" s="189" t="e">
        <v>#VALUE!</v>
      </c>
      <c r="J29" s="177" t="e">
        <v>#VALUE!</v>
      </c>
      <c r="K29" s="186" t="e">
        <v>#VALUE!</v>
      </c>
      <c r="L29" s="190" t="e">
        <v>#VALUE!</v>
      </c>
      <c r="M29" s="191" t="e">
        <v>#VALUE!</v>
      </c>
      <c r="N29" s="191" t="e">
        <v>#VALUE!</v>
      </c>
      <c r="O29" s="192" t="e">
        <v>#VALUE!</v>
      </c>
      <c r="P29" s="191" t="e">
        <v>#VALUE!</v>
      </c>
      <c r="Q29" s="191" t="e">
        <v>#VALUE!</v>
      </c>
      <c r="R29" s="191" t="e">
        <v>#VALUE!</v>
      </c>
      <c r="S29" s="191" t="e">
        <v>#VALUE!</v>
      </c>
      <c r="T29" s="191" t="e">
        <v>#VALUE!</v>
      </c>
      <c r="U29" s="207" t="e">
        <v>#VALUE!</v>
      </c>
    </row>
    <row r="30" spans="1:21" x14ac:dyDescent="0.2">
      <c r="A30" s="206" t="e">
        <v>#NUM!</v>
      </c>
      <c r="B30" s="177" t="e">
        <v>#VALUE!</v>
      </c>
      <c r="C30" s="187" t="e">
        <v>#VALUE!</v>
      </c>
      <c r="D30" s="187" t="e">
        <v>#VALUE!</v>
      </c>
      <c r="E30" s="177" t="e">
        <v>#VALUE!</v>
      </c>
      <c r="F30" s="177" t="e">
        <v>#VALUE!</v>
      </c>
      <c r="G30" s="186" t="e">
        <v>#VALUE!</v>
      </c>
      <c r="H30" s="188" t="e">
        <v>#VALUE!</v>
      </c>
      <c r="I30" s="189" t="e">
        <v>#VALUE!</v>
      </c>
      <c r="J30" s="177" t="e">
        <v>#VALUE!</v>
      </c>
      <c r="K30" s="186" t="e">
        <v>#VALUE!</v>
      </c>
      <c r="L30" s="190" t="e">
        <v>#VALUE!</v>
      </c>
      <c r="M30" s="191" t="e">
        <v>#VALUE!</v>
      </c>
      <c r="N30" s="191" t="e">
        <v>#VALUE!</v>
      </c>
      <c r="O30" s="192" t="e">
        <v>#VALUE!</v>
      </c>
      <c r="P30" s="191" t="e">
        <v>#VALUE!</v>
      </c>
      <c r="Q30" s="191" t="e">
        <v>#VALUE!</v>
      </c>
      <c r="R30" s="191" t="e">
        <v>#VALUE!</v>
      </c>
      <c r="S30" s="191" t="e">
        <v>#VALUE!</v>
      </c>
      <c r="T30" s="191" t="e">
        <v>#VALUE!</v>
      </c>
      <c r="U30" s="207" t="e">
        <v>#VALUE!</v>
      </c>
    </row>
    <row r="31" spans="1:21" x14ac:dyDescent="0.2">
      <c r="A31" s="206" t="e">
        <v>#NUM!</v>
      </c>
      <c r="B31" s="177" t="e">
        <v>#VALUE!</v>
      </c>
      <c r="C31" s="187" t="e">
        <v>#VALUE!</v>
      </c>
      <c r="D31" s="187" t="e">
        <v>#VALUE!</v>
      </c>
      <c r="E31" s="177" t="e">
        <v>#VALUE!</v>
      </c>
      <c r="F31" s="177" t="e">
        <v>#VALUE!</v>
      </c>
      <c r="G31" s="186" t="e">
        <v>#VALUE!</v>
      </c>
      <c r="H31" s="188" t="e">
        <v>#VALUE!</v>
      </c>
      <c r="I31" s="189" t="e">
        <v>#VALUE!</v>
      </c>
      <c r="J31" s="177" t="e">
        <v>#VALUE!</v>
      </c>
      <c r="K31" s="186" t="e">
        <v>#VALUE!</v>
      </c>
      <c r="L31" s="190" t="e">
        <v>#VALUE!</v>
      </c>
      <c r="M31" s="191" t="e">
        <v>#VALUE!</v>
      </c>
      <c r="N31" s="191" t="e">
        <v>#VALUE!</v>
      </c>
      <c r="O31" s="192" t="e">
        <v>#VALUE!</v>
      </c>
      <c r="P31" s="191" t="e">
        <v>#VALUE!</v>
      </c>
      <c r="Q31" s="191" t="e">
        <v>#VALUE!</v>
      </c>
      <c r="R31" s="191" t="e">
        <v>#VALUE!</v>
      </c>
      <c r="S31" s="191" t="e">
        <v>#VALUE!</v>
      </c>
      <c r="T31" s="191" t="e">
        <v>#VALUE!</v>
      </c>
      <c r="U31" s="207" t="e">
        <v>#VALUE!</v>
      </c>
    </row>
    <row r="32" spans="1:21" x14ac:dyDescent="0.2">
      <c r="A32" s="206" t="e">
        <v>#NUM!</v>
      </c>
      <c r="B32" s="177" t="e">
        <v>#VALUE!</v>
      </c>
      <c r="C32" s="187" t="e">
        <v>#VALUE!</v>
      </c>
      <c r="D32" s="187" t="e">
        <v>#VALUE!</v>
      </c>
      <c r="E32" s="177" t="e">
        <v>#VALUE!</v>
      </c>
      <c r="F32" s="177" t="e">
        <v>#VALUE!</v>
      </c>
      <c r="G32" s="186" t="e">
        <v>#VALUE!</v>
      </c>
      <c r="H32" s="188" t="e">
        <v>#VALUE!</v>
      </c>
      <c r="I32" s="189" t="e">
        <v>#VALUE!</v>
      </c>
      <c r="J32" s="177" t="e">
        <v>#VALUE!</v>
      </c>
      <c r="K32" s="186" t="e">
        <v>#VALUE!</v>
      </c>
      <c r="L32" s="190" t="e">
        <v>#VALUE!</v>
      </c>
      <c r="M32" s="191" t="e">
        <v>#VALUE!</v>
      </c>
      <c r="N32" s="191" t="e">
        <v>#VALUE!</v>
      </c>
      <c r="O32" s="192" t="e">
        <v>#VALUE!</v>
      </c>
      <c r="P32" s="191" t="e">
        <v>#VALUE!</v>
      </c>
      <c r="Q32" s="191" t="e">
        <v>#VALUE!</v>
      </c>
      <c r="R32" s="191" t="e">
        <v>#VALUE!</v>
      </c>
      <c r="S32" s="191" t="e">
        <v>#VALUE!</v>
      </c>
      <c r="T32" s="191" t="e">
        <v>#VALUE!</v>
      </c>
      <c r="U32" s="207" t="e">
        <v>#VALUE!</v>
      </c>
    </row>
    <row r="33" spans="1:21" x14ac:dyDescent="0.2">
      <c r="A33" s="206" t="e">
        <v>#NUM!</v>
      </c>
      <c r="B33" s="177" t="e">
        <v>#VALUE!</v>
      </c>
      <c r="C33" s="187" t="e">
        <v>#VALUE!</v>
      </c>
      <c r="D33" s="187" t="e">
        <v>#VALUE!</v>
      </c>
      <c r="E33" s="177" t="e">
        <v>#VALUE!</v>
      </c>
      <c r="F33" s="177" t="e">
        <v>#VALUE!</v>
      </c>
      <c r="G33" s="186" t="e">
        <v>#VALUE!</v>
      </c>
      <c r="H33" s="188" t="e">
        <v>#VALUE!</v>
      </c>
      <c r="I33" s="189" t="e">
        <v>#VALUE!</v>
      </c>
      <c r="J33" s="177" t="e">
        <v>#VALUE!</v>
      </c>
      <c r="K33" s="186" t="e">
        <v>#VALUE!</v>
      </c>
      <c r="L33" s="190" t="e">
        <v>#VALUE!</v>
      </c>
      <c r="M33" s="191" t="e">
        <v>#VALUE!</v>
      </c>
      <c r="N33" s="191" t="e">
        <v>#VALUE!</v>
      </c>
      <c r="O33" s="192" t="e">
        <v>#VALUE!</v>
      </c>
      <c r="P33" s="191" t="e">
        <v>#VALUE!</v>
      </c>
      <c r="Q33" s="191" t="e">
        <v>#VALUE!</v>
      </c>
      <c r="R33" s="191" t="e">
        <v>#VALUE!</v>
      </c>
      <c r="S33" s="191" t="e">
        <v>#VALUE!</v>
      </c>
      <c r="T33" s="191" t="e">
        <v>#VALUE!</v>
      </c>
      <c r="U33" s="207" t="e">
        <v>#VALUE!</v>
      </c>
    </row>
    <row r="34" spans="1:21" x14ac:dyDescent="0.2">
      <c r="A34" s="206" t="e">
        <v>#NUM!</v>
      </c>
      <c r="B34" s="177" t="e">
        <v>#VALUE!</v>
      </c>
      <c r="C34" s="187" t="e">
        <v>#VALUE!</v>
      </c>
      <c r="D34" s="187" t="e">
        <v>#VALUE!</v>
      </c>
      <c r="E34" s="177" t="e">
        <v>#VALUE!</v>
      </c>
      <c r="F34" s="177" t="e">
        <v>#VALUE!</v>
      </c>
      <c r="G34" s="186" t="e">
        <v>#VALUE!</v>
      </c>
      <c r="H34" s="188" t="e">
        <v>#VALUE!</v>
      </c>
      <c r="I34" s="189" t="e">
        <v>#VALUE!</v>
      </c>
      <c r="J34" s="177" t="e">
        <v>#VALUE!</v>
      </c>
      <c r="K34" s="186" t="e">
        <v>#VALUE!</v>
      </c>
      <c r="L34" s="190" t="e">
        <v>#VALUE!</v>
      </c>
      <c r="M34" s="191" t="e">
        <v>#VALUE!</v>
      </c>
      <c r="N34" s="191" t="e">
        <v>#VALUE!</v>
      </c>
      <c r="O34" s="192" t="e">
        <v>#VALUE!</v>
      </c>
      <c r="P34" s="191" t="e">
        <v>#VALUE!</v>
      </c>
      <c r="Q34" s="191" t="e">
        <v>#VALUE!</v>
      </c>
      <c r="R34" s="191" t="e">
        <v>#VALUE!</v>
      </c>
      <c r="S34" s="191" t="e">
        <v>#VALUE!</v>
      </c>
      <c r="T34" s="191" t="e">
        <v>#VALUE!</v>
      </c>
      <c r="U34" s="207" t="e">
        <v>#VALUE!</v>
      </c>
    </row>
    <row r="35" spans="1:21" x14ac:dyDescent="0.2">
      <c r="A35" s="206" t="e">
        <v>#NUM!</v>
      </c>
      <c r="B35" s="177" t="e">
        <v>#VALUE!</v>
      </c>
      <c r="C35" s="187" t="e">
        <v>#VALUE!</v>
      </c>
      <c r="D35" s="187" t="e">
        <v>#VALUE!</v>
      </c>
      <c r="E35" s="177" t="e">
        <v>#VALUE!</v>
      </c>
      <c r="F35" s="177" t="e">
        <v>#VALUE!</v>
      </c>
      <c r="G35" s="186" t="e">
        <v>#VALUE!</v>
      </c>
      <c r="H35" s="188" t="e">
        <v>#VALUE!</v>
      </c>
      <c r="I35" s="189" t="e">
        <v>#VALUE!</v>
      </c>
      <c r="J35" s="177" t="e">
        <v>#VALUE!</v>
      </c>
      <c r="K35" s="186" t="e">
        <v>#VALUE!</v>
      </c>
      <c r="L35" s="190" t="e">
        <v>#VALUE!</v>
      </c>
      <c r="M35" s="191" t="e">
        <v>#VALUE!</v>
      </c>
      <c r="N35" s="191" t="e">
        <v>#VALUE!</v>
      </c>
      <c r="O35" s="192" t="e">
        <v>#VALUE!</v>
      </c>
      <c r="P35" s="191" t="e">
        <v>#VALUE!</v>
      </c>
      <c r="Q35" s="191" t="e">
        <v>#VALUE!</v>
      </c>
      <c r="R35" s="191" t="e">
        <v>#VALUE!</v>
      </c>
      <c r="S35" s="191" t="e">
        <v>#VALUE!</v>
      </c>
      <c r="T35" s="191" t="e">
        <v>#VALUE!</v>
      </c>
      <c r="U35" s="207" t="e">
        <v>#VALUE!</v>
      </c>
    </row>
    <row r="36" spans="1:21" x14ac:dyDescent="0.2">
      <c r="A36" s="206" t="e">
        <v>#NUM!</v>
      </c>
      <c r="B36" s="177" t="e">
        <v>#VALUE!</v>
      </c>
      <c r="C36" s="187" t="e">
        <v>#VALUE!</v>
      </c>
      <c r="D36" s="187" t="e">
        <v>#VALUE!</v>
      </c>
      <c r="E36" s="177" t="e">
        <v>#VALUE!</v>
      </c>
      <c r="F36" s="177" t="e">
        <v>#VALUE!</v>
      </c>
      <c r="G36" s="186" t="e">
        <v>#VALUE!</v>
      </c>
      <c r="H36" s="188" t="e">
        <v>#VALUE!</v>
      </c>
      <c r="I36" s="189" t="e">
        <v>#VALUE!</v>
      </c>
      <c r="J36" s="177" t="e">
        <v>#VALUE!</v>
      </c>
      <c r="K36" s="186" t="e">
        <v>#VALUE!</v>
      </c>
      <c r="L36" s="190" t="e">
        <v>#VALUE!</v>
      </c>
      <c r="M36" s="191" t="e">
        <v>#VALUE!</v>
      </c>
      <c r="N36" s="191" t="e">
        <v>#VALUE!</v>
      </c>
      <c r="O36" s="192" t="e">
        <v>#VALUE!</v>
      </c>
      <c r="P36" s="191" t="e">
        <v>#VALUE!</v>
      </c>
      <c r="Q36" s="191" t="e">
        <v>#VALUE!</v>
      </c>
      <c r="R36" s="191" t="e">
        <v>#VALUE!</v>
      </c>
      <c r="S36" s="191" t="e">
        <v>#VALUE!</v>
      </c>
      <c r="T36" s="191" t="e">
        <v>#VALUE!</v>
      </c>
      <c r="U36" s="207" t="e">
        <v>#VALUE!</v>
      </c>
    </row>
    <row r="37" spans="1:21" x14ac:dyDescent="0.2">
      <c r="A37" s="206" t="e">
        <v>#NUM!</v>
      </c>
      <c r="B37" s="177" t="e">
        <v>#VALUE!</v>
      </c>
      <c r="C37" s="187" t="e">
        <v>#VALUE!</v>
      </c>
      <c r="D37" s="187" t="e">
        <v>#VALUE!</v>
      </c>
      <c r="E37" s="177" t="e">
        <v>#VALUE!</v>
      </c>
      <c r="F37" s="177" t="e">
        <v>#VALUE!</v>
      </c>
      <c r="G37" s="186" t="e">
        <v>#VALUE!</v>
      </c>
      <c r="H37" s="188" t="e">
        <v>#VALUE!</v>
      </c>
      <c r="I37" s="189" t="e">
        <v>#VALUE!</v>
      </c>
      <c r="J37" s="177" t="e">
        <v>#VALUE!</v>
      </c>
      <c r="K37" s="186" t="e">
        <v>#VALUE!</v>
      </c>
      <c r="L37" s="190" t="e">
        <v>#VALUE!</v>
      </c>
      <c r="M37" s="191" t="e">
        <v>#VALUE!</v>
      </c>
      <c r="N37" s="191" t="e">
        <v>#VALUE!</v>
      </c>
      <c r="O37" s="192" t="e">
        <v>#VALUE!</v>
      </c>
      <c r="P37" s="191" t="e">
        <v>#VALUE!</v>
      </c>
      <c r="Q37" s="191" t="e">
        <v>#VALUE!</v>
      </c>
      <c r="R37" s="191" t="e">
        <v>#VALUE!</v>
      </c>
      <c r="S37" s="191" t="e">
        <v>#VALUE!</v>
      </c>
      <c r="T37" s="191" t="e">
        <v>#VALUE!</v>
      </c>
      <c r="U37" s="207" t="e">
        <v>#VALUE!</v>
      </c>
    </row>
    <row r="38" spans="1:21" x14ac:dyDescent="0.2">
      <c r="A38" s="206" t="e">
        <v>#NUM!</v>
      </c>
      <c r="B38" s="177" t="e">
        <v>#VALUE!</v>
      </c>
      <c r="C38" s="187" t="e">
        <v>#VALUE!</v>
      </c>
      <c r="D38" s="187" t="e">
        <v>#VALUE!</v>
      </c>
      <c r="E38" s="177" t="e">
        <v>#VALUE!</v>
      </c>
      <c r="F38" s="177" t="e">
        <v>#VALUE!</v>
      </c>
      <c r="G38" s="186" t="e">
        <v>#VALUE!</v>
      </c>
      <c r="H38" s="188" t="e">
        <v>#VALUE!</v>
      </c>
      <c r="I38" s="189" t="e">
        <v>#VALUE!</v>
      </c>
      <c r="J38" s="177" t="e">
        <v>#VALUE!</v>
      </c>
      <c r="K38" s="186" t="e">
        <v>#VALUE!</v>
      </c>
      <c r="L38" s="190" t="e">
        <v>#VALUE!</v>
      </c>
      <c r="M38" s="191" t="e">
        <v>#VALUE!</v>
      </c>
      <c r="N38" s="191" t="e">
        <v>#VALUE!</v>
      </c>
      <c r="O38" s="192" t="e">
        <v>#VALUE!</v>
      </c>
      <c r="P38" s="191" t="e">
        <v>#VALUE!</v>
      </c>
      <c r="Q38" s="191" t="e">
        <v>#VALUE!</v>
      </c>
      <c r="R38" s="191" t="e">
        <v>#VALUE!</v>
      </c>
      <c r="S38" s="191" t="e">
        <v>#VALUE!</v>
      </c>
      <c r="T38" s="191" t="e">
        <v>#VALUE!</v>
      </c>
      <c r="U38" s="207" t="e">
        <v>#VALUE!</v>
      </c>
    </row>
    <row r="39" spans="1:21" x14ac:dyDescent="0.2">
      <c r="A39" s="206" t="e">
        <v>#NUM!</v>
      </c>
      <c r="B39" s="177" t="e">
        <v>#VALUE!</v>
      </c>
      <c r="C39" s="187" t="e">
        <v>#VALUE!</v>
      </c>
      <c r="D39" s="187" t="e">
        <v>#VALUE!</v>
      </c>
      <c r="E39" s="177" t="e">
        <v>#VALUE!</v>
      </c>
      <c r="F39" s="177" t="e">
        <v>#VALUE!</v>
      </c>
      <c r="G39" s="186" t="e">
        <v>#VALUE!</v>
      </c>
      <c r="H39" s="188" t="e">
        <v>#VALUE!</v>
      </c>
      <c r="I39" s="189" t="e">
        <v>#VALUE!</v>
      </c>
      <c r="J39" s="177" t="e">
        <v>#VALUE!</v>
      </c>
      <c r="K39" s="186" t="e">
        <v>#VALUE!</v>
      </c>
      <c r="L39" s="190" t="e">
        <v>#VALUE!</v>
      </c>
      <c r="M39" s="191" t="e">
        <v>#VALUE!</v>
      </c>
      <c r="N39" s="191" t="e">
        <v>#VALUE!</v>
      </c>
      <c r="O39" s="192" t="e">
        <v>#VALUE!</v>
      </c>
      <c r="P39" s="191" t="e">
        <v>#VALUE!</v>
      </c>
      <c r="Q39" s="191" t="e">
        <v>#VALUE!</v>
      </c>
      <c r="R39" s="191" t="e">
        <v>#VALUE!</v>
      </c>
      <c r="S39" s="191" t="e">
        <v>#VALUE!</v>
      </c>
      <c r="T39" s="191" t="e">
        <v>#VALUE!</v>
      </c>
      <c r="U39" s="207" t="e">
        <v>#VALUE!</v>
      </c>
    </row>
    <row r="40" spans="1:21" x14ac:dyDescent="0.2">
      <c r="A40" s="206" t="e">
        <v>#NUM!</v>
      </c>
      <c r="B40" s="177" t="e">
        <v>#VALUE!</v>
      </c>
      <c r="C40" s="187" t="e">
        <v>#VALUE!</v>
      </c>
      <c r="D40" s="187" t="e">
        <v>#VALUE!</v>
      </c>
      <c r="E40" s="177" t="e">
        <v>#VALUE!</v>
      </c>
      <c r="F40" s="177" t="e">
        <v>#VALUE!</v>
      </c>
      <c r="G40" s="186" t="e">
        <v>#VALUE!</v>
      </c>
      <c r="H40" s="188" t="e">
        <v>#VALUE!</v>
      </c>
      <c r="I40" s="189" t="e">
        <v>#VALUE!</v>
      </c>
      <c r="J40" s="177" t="e">
        <v>#VALUE!</v>
      </c>
      <c r="K40" s="186" t="e">
        <v>#VALUE!</v>
      </c>
      <c r="L40" s="190" t="e">
        <v>#VALUE!</v>
      </c>
      <c r="M40" s="191" t="e">
        <v>#VALUE!</v>
      </c>
      <c r="N40" s="191" t="e">
        <v>#VALUE!</v>
      </c>
      <c r="O40" s="192" t="e">
        <v>#VALUE!</v>
      </c>
      <c r="P40" s="191" t="e">
        <v>#VALUE!</v>
      </c>
      <c r="Q40" s="191" t="e">
        <v>#VALUE!</v>
      </c>
      <c r="R40" s="191" t="e">
        <v>#VALUE!</v>
      </c>
      <c r="S40" s="191" t="e">
        <v>#VALUE!</v>
      </c>
      <c r="T40" s="191" t="e">
        <v>#VALUE!</v>
      </c>
      <c r="U40" s="207" t="e">
        <v>#VALUE!</v>
      </c>
    </row>
    <row r="41" spans="1:21" x14ac:dyDescent="0.2">
      <c r="A41" s="206" t="e">
        <v>#NUM!</v>
      </c>
      <c r="B41" s="177" t="e">
        <v>#VALUE!</v>
      </c>
      <c r="C41" s="187" t="e">
        <v>#VALUE!</v>
      </c>
      <c r="D41" s="187" t="e">
        <v>#VALUE!</v>
      </c>
      <c r="E41" s="177" t="e">
        <v>#VALUE!</v>
      </c>
      <c r="F41" s="177" t="e">
        <v>#VALUE!</v>
      </c>
      <c r="G41" s="186" t="e">
        <v>#VALUE!</v>
      </c>
      <c r="H41" s="188" t="e">
        <v>#VALUE!</v>
      </c>
      <c r="I41" s="189" t="e">
        <v>#VALUE!</v>
      </c>
      <c r="J41" s="177" t="e">
        <v>#VALUE!</v>
      </c>
      <c r="K41" s="186" t="e">
        <v>#VALUE!</v>
      </c>
      <c r="L41" s="190" t="e">
        <v>#VALUE!</v>
      </c>
      <c r="M41" s="191" t="e">
        <v>#VALUE!</v>
      </c>
      <c r="N41" s="191" t="e">
        <v>#VALUE!</v>
      </c>
      <c r="O41" s="192" t="e">
        <v>#VALUE!</v>
      </c>
      <c r="P41" s="191" t="e">
        <v>#VALUE!</v>
      </c>
      <c r="Q41" s="191" t="e">
        <v>#VALUE!</v>
      </c>
      <c r="R41" s="191" t="e">
        <v>#VALUE!</v>
      </c>
      <c r="S41" s="191" t="e">
        <v>#VALUE!</v>
      </c>
      <c r="T41" s="191" t="e">
        <v>#VALUE!</v>
      </c>
      <c r="U41" s="207" t="e">
        <v>#VALUE!</v>
      </c>
    </row>
    <row r="42" spans="1:21" x14ac:dyDescent="0.2">
      <c r="A42" s="206" t="e">
        <v>#NUM!</v>
      </c>
      <c r="B42" s="177" t="e">
        <v>#VALUE!</v>
      </c>
      <c r="C42" s="187" t="e">
        <v>#VALUE!</v>
      </c>
      <c r="D42" s="187" t="e">
        <v>#VALUE!</v>
      </c>
      <c r="E42" s="177" t="e">
        <v>#VALUE!</v>
      </c>
      <c r="F42" s="177" t="e">
        <v>#VALUE!</v>
      </c>
      <c r="G42" s="186" t="e">
        <v>#VALUE!</v>
      </c>
      <c r="H42" s="188" t="e">
        <v>#VALUE!</v>
      </c>
      <c r="I42" s="189" t="e">
        <v>#VALUE!</v>
      </c>
      <c r="J42" s="177" t="e">
        <v>#VALUE!</v>
      </c>
      <c r="K42" s="186" t="e">
        <v>#VALUE!</v>
      </c>
      <c r="L42" s="190" t="e">
        <v>#VALUE!</v>
      </c>
      <c r="M42" s="191" t="e">
        <v>#VALUE!</v>
      </c>
      <c r="N42" s="191" t="e">
        <v>#VALUE!</v>
      </c>
      <c r="O42" s="192" t="e">
        <v>#VALUE!</v>
      </c>
      <c r="P42" s="191" t="e">
        <v>#VALUE!</v>
      </c>
      <c r="Q42" s="191" t="e">
        <v>#VALUE!</v>
      </c>
      <c r="R42" s="191" t="e">
        <v>#VALUE!</v>
      </c>
      <c r="S42" s="191" t="e">
        <v>#VALUE!</v>
      </c>
      <c r="T42" s="191" t="e">
        <v>#VALUE!</v>
      </c>
      <c r="U42" s="207" t="e">
        <v>#VALUE!</v>
      </c>
    </row>
    <row r="43" spans="1:21" x14ac:dyDescent="0.2">
      <c r="A43" s="206" t="e">
        <v>#NUM!</v>
      </c>
      <c r="B43" s="177" t="e">
        <v>#VALUE!</v>
      </c>
      <c r="C43" s="187" t="e">
        <v>#VALUE!</v>
      </c>
      <c r="D43" s="187" t="e">
        <v>#VALUE!</v>
      </c>
      <c r="E43" s="177" t="e">
        <v>#VALUE!</v>
      </c>
      <c r="F43" s="177" t="e">
        <v>#VALUE!</v>
      </c>
      <c r="G43" s="186" t="e">
        <v>#VALUE!</v>
      </c>
      <c r="H43" s="188" t="e">
        <v>#VALUE!</v>
      </c>
      <c r="I43" s="189" t="e">
        <v>#VALUE!</v>
      </c>
      <c r="J43" s="177" t="e">
        <v>#VALUE!</v>
      </c>
      <c r="K43" s="186" t="e">
        <v>#VALUE!</v>
      </c>
      <c r="L43" s="190" t="e">
        <v>#VALUE!</v>
      </c>
      <c r="M43" s="191" t="e">
        <v>#VALUE!</v>
      </c>
      <c r="N43" s="191" t="e">
        <v>#VALUE!</v>
      </c>
      <c r="O43" s="192" t="e">
        <v>#VALUE!</v>
      </c>
      <c r="P43" s="191" t="e">
        <v>#VALUE!</v>
      </c>
      <c r="Q43" s="191" t="e">
        <v>#VALUE!</v>
      </c>
      <c r="R43" s="191" t="e">
        <v>#VALUE!</v>
      </c>
      <c r="S43" s="191" t="e">
        <v>#VALUE!</v>
      </c>
      <c r="T43" s="191" t="e">
        <v>#VALUE!</v>
      </c>
      <c r="U43" s="207" t="e">
        <v>#VALUE!</v>
      </c>
    </row>
    <row r="44" spans="1:21" x14ac:dyDescent="0.2">
      <c r="A44" s="206" t="e">
        <v>#NUM!</v>
      </c>
      <c r="B44" s="177" t="e">
        <v>#VALUE!</v>
      </c>
      <c r="C44" s="187" t="e">
        <v>#VALUE!</v>
      </c>
      <c r="D44" s="187" t="e">
        <v>#VALUE!</v>
      </c>
      <c r="E44" s="177" t="e">
        <v>#VALUE!</v>
      </c>
      <c r="F44" s="177" t="e">
        <v>#VALUE!</v>
      </c>
      <c r="G44" s="186" t="e">
        <v>#VALUE!</v>
      </c>
      <c r="H44" s="188" t="e">
        <v>#VALUE!</v>
      </c>
      <c r="I44" s="189" t="e">
        <v>#VALUE!</v>
      </c>
      <c r="J44" s="177" t="e">
        <v>#VALUE!</v>
      </c>
      <c r="K44" s="186" t="e">
        <v>#VALUE!</v>
      </c>
      <c r="L44" s="190" t="e">
        <v>#VALUE!</v>
      </c>
      <c r="M44" s="191" t="e">
        <v>#VALUE!</v>
      </c>
      <c r="N44" s="191" t="e">
        <v>#VALUE!</v>
      </c>
      <c r="O44" s="192" t="e">
        <v>#VALUE!</v>
      </c>
      <c r="P44" s="191" t="e">
        <v>#VALUE!</v>
      </c>
      <c r="Q44" s="191" t="e">
        <v>#VALUE!</v>
      </c>
      <c r="R44" s="191" t="e">
        <v>#VALUE!</v>
      </c>
      <c r="S44" s="191" t="e">
        <v>#VALUE!</v>
      </c>
      <c r="T44" s="191" t="e">
        <v>#VALUE!</v>
      </c>
      <c r="U44" s="207" t="e">
        <v>#VALUE!</v>
      </c>
    </row>
    <row r="45" spans="1:21" x14ac:dyDescent="0.2">
      <c r="A45" s="206" t="e">
        <v>#NUM!</v>
      </c>
      <c r="B45" s="177" t="e">
        <v>#VALUE!</v>
      </c>
      <c r="C45" s="187" t="e">
        <v>#VALUE!</v>
      </c>
      <c r="D45" s="187" t="e">
        <v>#VALUE!</v>
      </c>
      <c r="E45" s="177" t="e">
        <v>#VALUE!</v>
      </c>
      <c r="F45" s="177" t="e">
        <v>#VALUE!</v>
      </c>
      <c r="G45" s="186" t="e">
        <v>#VALUE!</v>
      </c>
      <c r="H45" s="188" t="e">
        <v>#VALUE!</v>
      </c>
      <c r="I45" s="189" t="e">
        <v>#VALUE!</v>
      </c>
      <c r="J45" s="177" t="e">
        <v>#VALUE!</v>
      </c>
      <c r="K45" s="186" t="e">
        <v>#VALUE!</v>
      </c>
      <c r="L45" s="190" t="e">
        <v>#VALUE!</v>
      </c>
      <c r="M45" s="191" t="e">
        <v>#VALUE!</v>
      </c>
      <c r="N45" s="191" t="e">
        <v>#VALUE!</v>
      </c>
      <c r="O45" s="192" t="e">
        <v>#VALUE!</v>
      </c>
      <c r="P45" s="191" t="e">
        <v>#VALUE!</v>
      </c>
      <c r="Q45" s="191" t="e">
        <v>#VALUE!</v>
      </c>
      <c r="R45" s="191" t="e">
        <v>#VALUE!</v>
      </c>
      <c r="S45" s="191" t="e">
        <v>#VALUE!</v>
      </c>
      <c r="T45" s="191" t="e">
        <v>#VALUE!</v>
      </c>
      <c r="U45" s="207" t="e">
        <v>#VALUE!</v>
      </c>
    </row>
    <row r="46" spans="1:21" x14ac:dyDescent="0.2">
      <c r="A46" s="206" t="e">
        <v>#NUM!</v>
      </c>
      <c r="B46" s="177" t="e">
        <v>#VALUE!</v>
      </c>
      <c r="C46" s="187" t="e">
        <v>#VALUE!</v>
      </c>
      <c r="D46" s="187" t="e">
        <v>#VALUE!</v>
      </c>
      <c r="E46" s="177" t="e">
        <v>#VALUE!</v>
      </c>
      <c r="F46" s="177" t="e">
        <v>#VALUE!</v>
      </c>
      <c r="G46" s="186" t="e">
        <v>#VALUE!</v>
      </c>
      <c r="H46" s="188" t="e">
        <v>#VALUE!</v>
      </c>
      <c r="I46" s="189" t="e">
        <v>#VALUE!</v>
      </c>
      <c r="J46" s="177" t="e">
        <v>#VALUE!</v>
      </c>
      <c r="K46" s="186" t="e">
        <v>#VALUE!</v>
      </c>
      <c r="L46" s="190" t="e">
        <v>#VALUE!</v>
      </c>
      <c r="M46" s="191" t="e">
        <v>#VALUE!</v>
      </c>
      <c r="N46" s="191" t="e">
        <v>#VALUE!</v>
      </c>
      <c r="O46" s="192" t="e">
        <v>#VALUE!</v>
      </c>
      <c r="P46" s="191" t="e">
        <v>#VALUE!</v>
      </c>
      <c r="Q46" s="191" t="e">
        <v>#VALUE!</v>
      </c>
      <c r="R46" s="191" t="e">
        <v>#VALUE!</v>
      </c>
      <c r="S46" s="191" t="e">
        <v>#VALUE!</v>
      </c>
      <c r="T46" s="191" t="e">
        <v>#VALUE!</v>
      </c>
      <c r="U46" s="207" t="e">
        <v>#VALUE!</v>
      </c>
    </row>
    <row r="47" spans="1:21" x14ac:dyDescent="0.2">
      <c r="A47" s="206" t="e">
        <v>#NUM!</v>
      </c>
      <c r="B47" s="177" t="e">
        <v>#VALUE!</v>
      </c>
      <c r="C47" s="187" t="e">
        <v>#VALUE!</v>
      </c>
      <c r="D47" s="187" t="e">
        <v>#VALUE!</v>
      </c>
      <c r="E47" s="177" t="e">
        <v>#VALUE!</v>
      </c>
      <c r="F47" s="177" t="e">
        <v>#VALUE!</v>
      </c>
      <c r="G47" s="186" t="e">
        <v>#VALUE!</v>
      </c>
      <c r="H47" s="188" t="e">
        <v>#VALUE!</v>
      </c>
      <c r="I47" s="189" t="e">
        <v>#VALUE!</v>
      </c>
      <c r="J47" s="177" t="e">
        <v>#VALUE!</v>
      </c>
      <c r="K47" s="186" t="e">
        <v>#VALUE!</v>
      </c>
      <c r="L47" s="190" t="e">
        <v>#VALUE!</v>
      </c>
      <c r="M47" s="191" t="e">
        <v>#VALUE!</v>
      </c>
      <c r="N47" s="191" t="e">
        <v>#VALUE!</v>
      </c>
      <c r="O47" s="192" t="e">
        <v>#VALUE!</v>
      </c>
      <c r="P47" s="191" t="e">
        <v>#VALUE!</v>
      </c>
      <c r="Q47" s="191" t="e">
        <v>#VALUE!</v>
      </c>
      <c r="R47" s="191" t="e">
        <v>#VALUE!</v>
      </c>
      <c r="S47" s="191" t="e">
        <v>#VALUE!</v>
      </c>
      <c r="T47" s="191" t="e">
        <v>#VALUE!</v>
      </c>
      <c r="U47" s="207" t="e">
        <v>#VALUE!</v>
      </c>
    </row>
    <row r="48" spans="1:21" x14ac:dyDescent="0.2">
      <c r="A48" s="206" t="e">
        <v>#NUM!</v>
      </c>
      <c r="B48" s="177" t="e">
        <v>#VALUE!</v>
      </c>
      <c r="C48" s="187" t="e">
        <v>#VALUE!</v>
      </c>
      <c r="D48" s="187" t="e">
        <v>#VALUE!</v>
      </c>
      <c r="E48" s="177" t="e">
        <v>#VALUE!</v>
      </c>
      <c r="F48" s="177" t="e">
        <v>#VALUE!</v>
      </c>
      <c r="G48" s="186" t="e">
        <v>#VALUE!</v>
      </c>
      <c r="H48" s="188" t="e">
        <v>#VALUE!</v>
      </c>
      <c r="I48" s="189" t="e">
        <v>#VALUE!</v>
      </c>
      <c r="J48" s="177" t="e">
        <v>#VALUE!</v>
      </c>
      <c r="K48" s="186" t="e">
        <v>#VALUE!</v>
      </c>
      <c r="L48" s="190" t="e">
        <v>#VALUE!</v>
      </c>
      <c r="M48" s="191" t="e">
        <v>#VALUE!</v>
      </c>
      <c r="N48" s="191" t="e">
        <v>#VALUE!</v>
      </c>
      <c r="O48" s="192" t="e">
        <v>#VALUE!</v>
      </c>
      <c r="P48" s="191" t="e">
        <v>#VALUE!</v>
      </c>
      <c r="Q48" s="191" t="e">
        <v>#VALUE!</v>
      </c>
      <c r="R48" s="191" t="e">
        <v>#VALUE!</v>
      </c>
      <c r="S48" s="191" t="e">
        <v>#VALUE!</v>
      </c>
      <c r="T48" s="191" t="e">
        <v>#VALUE!</v>
      </c>
      <c r="U48" s="207" t="e">
        <v>#VALUE!</v>
      </c>
    </row>
    <row r="49" spans="1:21" x14ac:dyDescent="0.2">
      <c r="A49" s="206" t="e">
        <v>#NUM!</v>
      </c>
      <c r="B49" s="177" t="e">
        <v>#VALUE!</v>
      </c>
      <c r="C49" s="187" t="e">
        <v>#VALUE!</v>
      </c>
      <c r="D49" s="187" t="e">
        <v>#VALUE!</v>
      </c>
      <c r="E49" s="177" t="e">
        <v>#VALUE!</v>
      </c>
      <c r="F49" s="177" t="e">
        <v>#VALUE!</v>
      </c>
      <c r="G49" s="186" t="e">
        <v>#VALUE!</v>
      </c>
      <c r="H49" s="188" t="e">
        <v>#VALUE!</v>
      </c>
      <c r="I49" s="189" t="e">
        <v>#VALUE!</v>
      </c>
      <c r="J49" s="177" t="e">
        <v>#VALUE!</v>
      </c>
      <c r="K49" s="186" t="e">
        <v>#VALUE!</v>
      </c>
      <c r="L49" s="190" t="e">
        <v>#VALUE!</v>
      </c>
      <c r="M49" s="191" t="e">
        <v>#VALUE!</v>
      </c>
      <c r="N49" s="191" t="e">
        <v>#VALUE!</v>
      </c>
      <c r="O49" s="192" t="e">
        <v>#VALUE!</v>
      </c>
      <c r="P49" s="191" t="e">
        <v>#VALUE!</v>
      </c>
      <c r="Q49" s="191" t="e">
        <v>#VALUE!</v>
      </c>
      <c r="R49" s="191" t="e">
        <v>#VALUE!</v>
      </c>
      <c r="S49" s="191" t="e">
        <v>#VALUE!</v>
      </c>
      <c r="T49" s="191" t="e">
        <v>#VALUE!</v>
      </c>
      <c r="U49" s="207" t="e">
        <v>#VALUE!</v>
      </c>
    </row>
    <row r="50" spans="1:21" x14ac:dyDescent="0.2">
      <c r="A50" s="206" t="e">
        <v>#NUM!</v>
      </c>
      <c r="B50" s="177" t="e">
        <v>#VALUE!</v>
      </c>
      <c r="C50" s="187" t="e">
        <v>#VALUE!</v>
      </c>
      <c r="D50" s="187" t="e">
        <v>#VALUE!</v>
      </c>
      <c r="E50" s="177" t="e">
        <v>#VALUE!</v>
      </c>
      <c r="F50" s="177" t="e">
        <v>#VALUE!</v>
      </c>
      <c r="G50" s="186" t="e">
        <v>#VALUE!</v>
      </c>
      <c r="H50" s="188" t="e">
        <v>#VALUE!</v>
      </c>
      <c r="I50" s="189" t="e">
        <v>#VALUE!</v>
      </c>
      <c r="J50" s="177" t="e">
        <v>#VALUE!</v>
      </c>
      <c r="K50" s="186" t="e">
        <v>#VALUE!</v>
      </c>
      <c r="L50" s="190" t="e">
        <v>#VALUE!</v>
      </c>
      <c r="M50" s="191" t="e">
        <v>#VALUE!</v>
      </c>
      <c r="N50" s="191" t="e">
        <v>#VALUE!</v>
      </c>
      <c r="O50" s="192" t="e">
        <v>#VALUE!</v>
      </c>
      <c r="P50" s="191" t="e">
        <v>#VALUE!</v>
      </c>
      <c r="Q50" s="191" t="e">
        <v>#VALUE!</v>
      </c>
      <c r="R50" s="191" t="e">
        <v>#VALUE!</v>
      </c>
      <c r="S50" s="191" t="e">
        <v>#VALUE!</v>
      </c>
      <c r="T50" s="191" t="e">
        <v>#VALUE!</v>
      </c>
      <c r="U50" s="207" t="e">
        <v>#VALUE!</v>
      </c>
    </row>
    <row r="51" spans="1:21" x14ac:dyDescent="0.2">
      <c r="A51" s="206" t="e">
        <v>#NUM!</v>
      </c>
      <c r="B51" s="177" t="e">
        <v>#VALUE!</v>
      </c>
      <c r="C51" s="187" t="e">
        <v>#VALUE!</v>
      </c>
      <c r="D51" s="187" t="e">
        <v>#VALUE!</v>
      </c>
      <c r="E51" s="177" t="e">
        <v>#VALUE!</v>
      </c>
      <c r="F51" s="177" t="e">
        <v>#VALUE!</v>
      </c>
      <c r="G51" s="186" t="e">
        <v>#VALUE!</v>
      </c>
      <c r="H51" s="188" t="e">
        <v>#VALUE!</v>
      </c>
      <c r="I51" s="189" t="e">
        <v>#VALUE!</v>
      </c>
      <c r="J51" s="177" t="e">
        <v>#VALUE!</v>
      </c>
      <c r="K51" s="186" t="e">
        <v>#VALUE!</v>
      </c>
      <c r="L51" s="190" t="e">
        <v>#VALUE!</v>
      </c>
      <c r="M51" s="191" t="e">
        <v>#VALUE!</v>
      </c>
      <c r="N51" s="191" t="e">
        <v>#VALUE!</v>
      </c>
      <c r="O51" s="192" t="e">
        <v>#VALUE!</v>
      </c>
      <c r="P51" s="191" t="e">
        <v>#VALUE!</v>
      </c>
      <c r="Q51" s="191" t="e">
        <v>#VALUE!</v>
      </c>
      <c r="R51" s="191" t="e">
        <v>#VALUE!</v>
      </c>
      <c r="S51" s="191" t="e">
        <v>#VALUE!</v>
      </c>
      <c r="T51" s="191" t="e">
        <v>#VALUE!</v>
      </c>
      <c r="U51" s="207" t="e">
        <v>#VALUE!</v>
      </c>
    </row>
    <row r="52" spans="1:21" x14ac:dyDescent="0.2">
      <c r="A52" s="206" t="e">
        <v>#NUM!</v>
      </c>
      <c r="B52" s="177" t="e">
        <v>#VALUE!</v>
      </c>
      <c r="C52" s="187" t="e">
        <v>#VALUE!</v>
      </c>
      <c r="D52" s="187" t="e">
        <v>#VALUE!</v>
      </c>
      <c r="E52" s="177" t="e">
        <v>#VALUE!</v>
      </c>
      <c r="F52" s="177" t="e">
        <v>#VALUE!</v>
      </c>
      <c r="G52" s="186" t="e">
        <v>#VALUE!</v>
      </c>
      <c r="H52" s="188" t="e">
        <v>#VALUE!</v>
      </c>
      <c r="I52" s="189" t="e">
        <v>#VALUE!</v>
      </c>
      <c r="J52" s="177" t="e">
        <v>#VALUE!</v>
      </c>
      <c r="K52" s="186" t="e">
        <v>#VALUE!</v>
      </c>
      <c r="L52" s="190" t="e">
        <v>#VALUE!</v>
      </c>
      <c r="M52" s="191" t="e">
        <v>#VALUE!</v>
      </c>
      <c r="N52" s="191" t="e">
        <v>#VALUE!</v>
      </c>
      <c r="O52" s="192" t="e">
        <v>#VALUE!</v>
      </c>
      <c r="P52" s="191" t="e">
        <v>#VALUE!</v>
      </c>
      <c r="Q52" s="191" t="e">
        <v>#VALUE!</v>
      </c>
      <c r="R52" s="191" t="e">
        <v>#VALUE!</v>
      </c>
      <c r="S52" s="191" t="e">
        <v>#VALUE!</v>
      </c>
      <c r="T52" s="191" t="e">
        <v>#VALUE!</v>
      </c>
      <c r="U52" s="207" t="e">
        <v>#VALUE!</v>
      </c>
    </row>
    <row r="53" spans="1:21" x14ac:dyDescent="0.2">
      <c r="A53" s="206" t="e">
        <v>#NUM!</v>
      </c>
      <c r="B53" s="177" t="e">
        <v>#VALUE!</v>
      </c>
      <c r="C53" s="187" t="e">
        <v>#VALUE!</v>
      </c>
      <c r="D53" s="187" t="e">
        <v>#VALUE!</v>
      </c>
      <c r="E53" s="177" t="e">
        <v>#VALUE!</v>
      </c>
      <c r="F53" s="177" t="e">
        <v>#VALUE!</v>
      </c>
      <c r="G53" s="186" t="e">
        <v>#VALUE!</v>
      </c>
      <c r="H53" s="188" t="e">
        <v>#VALUE!</v>
      </c>
      <c r="I53" s="189" t="e">
        <v>#VALUE!</v>
      </c>
      <c r="J53" s="177" t="e">
        <v>#VALUE!</v>
      </c>
      <c r="K53" s="186" t="e">
        <v>#VALUE!</v>
      </c>
      <c r="L53" s="190" t="e">
        <v>#VALUE!</v>
      </c>
      <c r="M53" s="191" t="e">
        <v>#VALUE!</v>
      </c>
      <c r="N53" s="191" t="e">
        <v>#VALUE!</v>
      </c>
      <c r="O53" s="192" t="e">
        <v>#VALUE!</v>
      </c>
      <c r="P53" s="191" t="e">
        <v>#VALUE!</v>
      </c>
      <c r="Q53" s="191" t="e">
        <v>#VALUE!</v>
      </c>
      <c r="R53" s="191" t="e">
        <v>#VALUE!</v>
      </c>
      <c r="S53" s="191" t="e">
        <v>#VALUE!</v>
      </c>
      <c r="T53" s="191" t="e">
        <v>#VALUE!</v>
      </c>
      <c r="U53" s="207" t="e">
        <v>#VALUE!</v>
      </c>
    </row>
    <row r="54" spans="1:21" x14ac:dyDescent="0.2">
      <c r="A54" s="206" t="e">
        <v>#NUM!</v>
      </c>
      <c r="B54" s="177" t="e">
        <v>#VALUE!</v>
      </c>
      <c r="C54" s="187" t="e">
        <v>#VALUE!</v>
      </c>
      <c r="D54" s="187" t="e">
        <v>#VALUE!</v>
      </c>
      <c r="E54" s="177" t="e">
        <v>#VALUE!</v>
      </c>
      <c r="F54" s="177" t="e">
        <v>#VALUE!</v>
      </c>
      <c r="G54" s="186" t="e">
        <v>#VALUE!</v>
      </c>
      <c r="H54" s="188" t="e">
        <v>#VALUE!</v>
      </c>
      <c r="I54" s="189" t="e">
        <v>#VALUE!</v>
      </c>
      <c r="J54" s="177" t="e">
        <v>#VALUE!</v>
      </c>
      <c r="K54" s="186" t="e">
        <v>#VALUE!</v>
      </c>
      <c r="L54" s="190" t="e">
        <v>#VALUE!</v>
      </c>
      <c r="M54" s="191" t="e">
        <v>#VALUE!</v>
      </c>
      <c r="N54" s="191" t="e">
        <v>#VALUE!</v>
      </c>
      <c r="O54" s="192" t="e">
        <v>#VALUE!</v>
      </c>
      <c r="P54" s="191" t="e">
        <v>#VALUE!</v>
      </c>
      <c r="Q54" s="191" t="e">
        <v>#VALUE!</v>
      </c>
      <c r="R54" s="191" t="e">
        <v>#VALUE!</v>
      </c>
      <c r="S54" s="191" t="e">
        <v>#VALUE!</v>
      </c>
      <c r="T54" s="191" t="e">
        <v>#VALUE!</v>
      </c>
      <c r="U54" s="207" t="e">
        <v>#VALUE!</v>
      </c>
    </row>
    <row r="55" spans="1:21" x14ac:dyDescent="0.2">
      <c r="A55" s="206" t="e">
        <v>#NUM!</v>
      </c>
      <c r="B55" s="177" t="e">
        <v>#VALUE!</v>
      </c>
      <c r="C55" s="187" t="e">
        <v>#VALUE!</v>
      </c>
      <c r="D55" s="187" t="e">
        <v>#VALUE!</v>
      </c>
      <c r="E55" s="177" t="e">
        <v>#VALUE!</v>
      </c>
      <c r="F55" s="177" t="e">
        <v>#VALUE!</v>
      </c>
      <c r="G55" s="186" t="e">
        <v>#VALUE!</v>
      </c>
      <c r="H55" s="188" t="e">
        <v>#VALUE!</v>
      </c>
      <c r="I55" s="189" t="e">
        <v>#VALUE!</v>
      </c>
      <c r="J55" s="177" t="e">
        <v>#VALUE!</v>
      </c>
      <c r="K55" s="186" t="e">
        <v>#VALUE!</v>
      </c>
      <c r="L55" s="190" t="e">
        <v>#VALUE!</v>
      </c>
      <c r="M55" s="191" t="e">
        <v>#VALUE!</v>
      </c>
      <c r="N55" s="191" t="e">
        <v>#VALUE!</v>
      </c>
      <c r="O55" s="192" t="e">
        <v>#VALUE!</v>
      </c>
      <c r="P55" s="191" t="e">
        <v>#VALUE!</v>
      </c>
      <c r="Q55" s="191" t="e">
        <v>#VALUE!</v>
      </c>
      <c r="R55" s="191" t="e">
        <v>#VALUE!</v>
      </c>
      <c r="S55" s="191" t="e">
        <v>#VALUE!</v>
      </c>
      <c r="T55" s="191" t="e">
        <v>#VALUE!</v>
      </c>
      <c r="U55" s="207" t="e">
        <v>#VALUE!</v>
      </c>
    </row>
    <row r="56" spans="1:21" x14ac:dyDescent="0.2">
      <c r="A56" s="206" t="e">
        <v>#NUM!</v>
      </c>
      <c r="B56" s="177" t="e">
        <v>#VALUE!</v>
      </c>
      <c r="C56" s="187" t="e">
        <v>#VALUE!</v>
      </c>
      <c r="D56" s="187" t="e">
        <v>#VALUE!</v>
      </c>
      <c r="E56" s="177" t="e">
        <v>#VALUE!</v>
      </c>
      <c r="F56" s="177" t="e">
        <v>#VALUE!</v>
      </c>
      <c r="G56" s="186" t="e">
        <v>#VALUE!</v>
      </c>
      <c r="H56" s="188" t="e">
        <v>#VALUE!</v>
      </c>
      <c r="I56" s="189" t="e">
        <v>#VALUE!</v>
      </c>
      <c r="J56" s="177" t="e">
        <v>#VALUE!</v>
      </c>
      <c r="K56" s="186" t="e">
        <v>#VALUE!</v>
      </c>
      <c r="L56" s="190" t="e">
        <v>#VALUE!</v>
      </c>
      <c r="M56" s="191" t="e">
        <v>#VALUE!</v>
      </c>
      <c r="N56" s="191" t="e">
        <v>#VALUE!</v>
      </c>
      <c r="O56" s="192" t="e">
        <v>#VALUE!</v>
      </c>
      <c r="P56" s="191" t="e">
        <v>#VALUE!</v>
      </c>
      <c r="Q56" s="191" t="e">
        <v>#VALUE!</v>
      </c>
      <c r="R56" s="191" t="e">
        <v>#VALUE!</v>
      </c>
      <c r="S56" s="191" t="e">
        <v>#VALUE!</v>
      </c>
      <c r="T56" s="191" t="e">
        <v>#VALUE!</v>
      </c>
      <c r="U56" s="207" t="e">
        <v>#VALUE!</v>
      </c>
    </row>
    <row r="57" spans="1:21" x14ac:dyDescent="0.2">
      <c r="A57" s="206" t="e">
        <v>#NUM!</v>
      </c>
      <c r="B57" s="177" t="e">
        <v>#VALUE!</v>
      </c>
      <c r="C57" s="187" t="e">
        <v>#VALUE!</v>
      </c>
      <c r="D57" s="187" t="e">
        <v>#VALUE!</v>
      </c>
      <c r="E57" s="177" t="e">
        <v>#VALUE!</v>
      </c>
      <c r="F57" s="177" t="e">
        <v>#VALUE!</v>
      </c>
      <c r="G57" s="186" t="e">
        <v>#VALUE!</v>
      </c>
      <c r="H57" s="188" t="e">
        <v>#VALUE!</v>
      </c>
      <c r="I57" s="189" t="e">
        <v>#VALUE!</v>
      </c>
      <c r="J57" s="177" t="e">
        <v>#VALUE!</v>
      </c>
      <c r="K57" s="186" t="e">
        <v>#VALUE!</v>
      </c>
      <c r="L57" s="190" t="e">
        <v>#VALUE!</v>
      </c>
      <c r="M57" s="191" t="e">
        <v>#VALUE!</v>
      </c>
      <c r="N57" s="191" t="e">
        <v>#VALUE!</v>
      </c>
      <c r="O57" s="192" t="e">
        <v>#VALUE!</v>
      </c>
      <c r="P57" s="191" t="e">
        <v>#VALUE!</v>
      </c>
      <c r="Q57" s="191" t="e">
        <v>#VALUE!</v>
      </c>
      <c r="R57" s="191" t="e">
        <v>#VALUE!</v>
      </c>
      <c r="S57" s="191" t="e">
        <v>#VALUE!</v>
      </c>
      <c r="T57" s="191" t="e">
        <v>#VALUE!</v>
      </c>
      <c r="U57" s="207" t="e">
        <v>#VALUE!</v>
      </c>
    </row>
    <row r="58" spans="1:21" x14ac:dyDescent="0.2">
      <c r="A58" s="206" t="e">
        <v>#NUM!</v>
      </c>
      <c r="B58" s="177" t="e">
        <v>#VALUE!</v>
      </c>
      <c r="C58" s="187" t="e">
        <v>#VALUE!</v>
      </c>
      <c r="D58" s="187" t="e">
        <v>#VALUE!</v>
      </c>
      <c r="E58" s="177" t="e">
        <v>#VALUE!</v>
      </c>
      <c r="F58" s="177" t="e">
        <v>#VALUE!</v>
      </c>
      <c r="G58" s="186" t="e">
        <v>#VALUE!</v>
      </c>
      <c r="H58" s="188" t="e">
        <v>#VALUE!</v>
      </c>
      <c r="I58" s="189" t="e">
        <v>#VALUE!</v>
      </c>
      <c r="J58" s="177" t="e">
        <v>#VALUE!</v>
      </c>
      <c r="K58" s="186" t="e">
        <v>#VALUE!</v>
      </c>
      <c r="L58" s="190" t="e">
        <v>#VALUE!</v>
      </c>
      <c r="M58" s="191" t="e">
        <v>#VALUE!</v>
      </c>
      <c r="N58" s="191" t="e">
        <v>#VALUE!</v>
      </c>
      <c r="O58" s="192" t="e">
        <v>#VALUE!</v>
      </c>
      <c r="P58" s="191" t="e">
        <v>#VALUE!</v>
      </c>
      <c r="Q58" s="191" t="e">
        <v>#VALUE!</v>
      </c>
      <c r="R58" s="191" t="e">
        <v>#VALUE!</v>
      </c>
      <c r="S58" s="191" t="e">
        <v>#VALUE!</v>
      </c>
      <c r="T58" s="191" t="e">
        <v>#VALUE!</v>
      </c>
      <c r="U58" s="207" t="e">
        <v>#VALUE!</v>
      </c>
    </row>
    <row r="59" spans="1:21" x14ac:dyDescent="0.2">
      <c r="A59" s="206" t="e">
        <v>#NUM!</v>
      </c>
      <c r="B59" s="177" t="e">
        <v>#VALUE!</v>
      </c>
      <c r="C59" s="187" t="e">
        <v>#VALUE!</v>
      </c>
      <c r="D59" s="187" t="e">
        <v>#VALUE!</v>
      </c>
      <c r="E59" s="177" t="e">
        <v>#VALUE!</v>
      </c>
      <c r="F59" s="177" t="e">
        <v>#VALUE!</v>
      </c>
      <c r="G59" s="186" t="e">
        <v>#VALUE!</v>
      </c>
      <c r="H59" s="188" t="e">
        <v>#VALUE!</v>
      </c>
      <c r="I59" s="189" t="e">
        <v>#VALUE!</v>
      </c>
      <c r="J59" s="177" t="e">
        <v>#VALUE!</v>
      </c>
      <c r="K59" s="186" t="e">
        <v>#VALUE!</v>
      </c>
      <c r="L59" s="190" t="e">
        <v>#VALUE!</v>
      </c>
      <c r="M59" s="191" t="e">
        <v>#VALUE!</v>
      </c>
      <c r="N59" s="191" t="e">
        <v>#VALUE!</v>
      </c>
      <c r="O59" s="192" t="e">
        <v>#VALUE!</v>
      </c>
      <c r="P59" s="191" t="e">
        <v>#VALUE!</v>
      </c>
      <c r="Q59" s="191" t="e">
        <v>#VALUE!</v>
      </c>
      <c r="R59" s="191" t="e">
        <v>#VALUE!</v>
      </c>
      <c r="S59" s="191" t="e">
        <v>#VALUE!</v>
      </c>
      <c r="T59" s="191" t="e">
        <v>#VALUE!</v>
      </c>
      <c r="U59" s="207" t="e">
        <v>#VALUE!</v>
      </c>
    </row>
    <row r="60" spans="1:21" x14ac:dyDescent="0.2">
      <c r="A60" s="206" t="e">
        <v>#NUM!</v>
      </c>
      <c r="B60" s="177" t="e">
        <v>#VALUE!</v>
      </c>
      <c r="C60" s="187" t="e">
        <v>#VALUE!</v>
      </c>
      <c r="D60" s="187" t="e">
        <v>#VALUE!</v>
      </c>
      <c r="E60" s="177" t="e">
        <v>#VALUE!</v>
      </c>
      <c r="F60" s="177" t="e">
        <v>#VALUE!</v>
      </c>
      <c r="G60" s="186" t="e">
        <v>#VALUE!</v>
      </c>
      <c r="H60" s="188" t="e">
        <v>#VALUE!</v>
      </c>
      <c r="I60" s="189" t="e">
        <v>#VALUE!</v>
      </c>
      <c r="J60" s="177" t="e">
        <v>#VALUE!</v>
      </c>
      <c r="K60" s="186" t="e">
        <v>#VALUE!</v>
      </c>
      <c r="L60" s="190" t="e">
        <v>#VALUE!</v>
      </c>
      <c r="M60" s="191" t="e">
        <v>#VALUE!</v>
      </c>
      <c r="N60" s="191" t="e">
        <v>#VALUE!</v>
      </c>
      <c r="O60" s="192" t="e">
        <v>#VALUE!</v>
      </c>
      <c r="P60" s="191" t="e">
        <v>#VALUE!</v>
      </c>
      <c r="Q60" s="191" t="e">
        <v>#VALUE!</v>
      </c>
      <c r="R60" s="191" t="e">
        <v>#VALUE!</v>
      </c>
      <c r="S60" s="191" t="e">
        <v>#VALUE!</v>
      </c>
      <c r="T60" s="191" t="e">
        <v>#VALUE!</v>
      </c>
      <c r="U60" s="207" t="e">
        <v>#VALUE!</v>
      </c>
    </row>
    <row r="61" spans="1:21" x14ac:dyDescent="0.2">
      <c r="A61" s="206" t="e">
        <v>#NUM!</v>
      </c>
      <c r="B61" s="177" t="e">
        <v>#VALUE!</v>
      </c>
      <c r="C61" s="187" t="e">
        <v>#VALUE!</v>
      </c>
      <c r="D61" s="187" t="e">
        <v>#VALUE!</v>
      </c>
      <c r="E61" s="177" t="e">
        <v>#VALUE!</v>
      </c>
      <c r="F61" s="177" t="e">
        <v>#VALUE!</v>
      </c>
      <c r="G61" s="186" t="e">
        <v>#VALUE!</v>
      </c>
      <c r="H61" s="188" t="e">
        <v>#VALUE!</v>
      </c>
      <c r="I61" s="189" t="e">
        <v>#VALUE!</v>
      </c>
      <c r="J61" s="177" t="e">
        <v>#VALUE!</v>
      </c>
      <c r="K61" s="186" t="e">
        <v>#VALUE!</v>
      </c>
      <c r="L61" s="190" t="e">
        <v>#VALUE!</v>
      </c>
      <c r="M61" s="191" t="e">
        <v>#VALUE!</v>
      </c>
      <c r="N61" s="191" t="e">
        <v>#VALUE!</v>
      </c>
      <c r="O61" s="192" t="e">
        <v>#VALUE!</v>
      </c>
      <c r="P61" s="191" t="e">
        <v>#VALUE!</v>
      </c>
      <c r="Q61" s="191" t="e">
        <v>#VALUE!</v>
      </c>
      <c r="R61" s="191" t="e">
        <v>#VALUE!</v>
      </c>
      <c r="S61" s="191" t="e">
        <v>#VALUE!</v>
      </c>
      <c r="T61" s="191" t="e">
        <v>#VALUE!</v>
      </c>
      <c r="U61" s="207" t="e">
        <v>#VALUE!</v>
      </c>
    </row>
    <row r="62" spans="1:21" x14ac:dyDescent="0.2">
      <c r="A62" s="206" t="e">
        <v>#NUM!</v>
      </c>
      <c r="B62" s="177" t="e">
        <v>#VALUE!</v>
      </c>
      <c r="C62" s="187" t="e">
        <v>#VALUE!</v>
      </c>
      <c r="D62" s="187" t="e">
        <v>#VALUE!</v>
      </c>
      <c r="E62" s="177" t="e">
        <v>#VALUE!</v>
      </c>
      <c r="F62" s="177" t="e">
        <v>#VALUE!</v>
      </c>
      <c r="G62" s="186" t="e">
        <v>#VALUE!</v>
      </c>
      <c r="H62" s="188" t="e">
        <v>#VALUE!</v>
      </c>
      <c r="I62" s="189" t="e">
        <v>#VALUE!</v>
      </c>
      <c r="J62" s="177" t="e">
        <v>#VALUE!</v>
      </c>
      <c r="K62" s="186" t="e">
        <v>#VALUE!</v>
      </c>
      <c r="L62" s="190" t="e">
        <v>#VALUE!</v>
      </c>
      <c r="M62" s="191" t="e">
        <v>#VALUE!</v>
      </c>
      <c r="N62" s="191" t="e">
        <v>#VALUE!</v>
      </c>
      <c r="O62" s="192" t="e">
        <v>#VALUE!</v>
      </c>
      <c r="P62" s="191" t="e">
        <v>#VALUE!</v>
      </c>
      <c r="Q62" s="191" t="e">
        <v>#VALUE!</v>
      </c>
      <c r="R62" s="191" t="e">
        <v>#VALUE!</v>
      </c>
      <c r="S62" s="191" t="e">
        <v>#VALUE!</v>
      </c>
      <c r="T62" s="191" t="e">
        <v>#VALUE!</v>
      </c>
      <c r="U62" s="207" t="e">
        <v>#VALUE!</v>
      </c>
    </row>
    <row r="63" spans="1:21" x14ac:dyDescent="0.2">
      <c r="A63" s="206" t="e">
        <v>#NUM!</v>
      </c>
      <c r="B63" s="177" t="e">
        <v>#VALUE!</v>
      </c>
      <c r="C63" s="187" t="e">
        <v>#VALUE!</v>
      </c>
      <c r="D63" s="187" t="e">
        <v>#VALUE!</v>
      </c>
      <c r="E63" s="177" t="e">
        <v>#VALUE!</v>
      </c>
      <c r="F63" s="177" t="e">
        <v>#VALUE!</v>
      </c>
      <c r="G63" s="186" t="e">
        <v>#VALUE!</v>
      </c>
      <c r="H63" s="188" t="e">
        <v>#VALUE!</v>
      </c>
      <c r="I63" s="189" t="e">
        <v>#VALUE!</v>
      </c>
      <c r="J63" s="177" t="e">
        <v>#VALUE!</v>
      </c>
      <c r="K63" s="186" t="e">
        <v>#VALUE!</v>
      </c>
      <c r="L63" s="190" t="e">
        <v>#VALUE!</v>
      </c>
      <c r="M63" s="191" t="e">
        <v>#VALUE!</v>
      </c>
      <c r="N63" s="191" t="e">
        <v>#VALUE!</v>
      </c>
      <c r="O63" s="192" t="e">
        <v>#VALUE!</v>
      </c>
      <c r="P63" s="191" t="e">
        <v>#VALUE!</v>
      </c>
      <c r="Q63" s="191" t="e">
        <v>#VALUE!</v>
      </c>
      <c r="R63" s="191" t="e">
        <v>#VALUE!</v>
      </c>
      <c r="S63" s="191" t="e">
        <v>#VALUE!</v>
      </c>
      <c r="T63" s="191" t="e">
        <v>#VALUE!</v>
      </c>
      <c r="U63" s="207" t="e">
        <v>#VALUE!</v>
      </c>
    </row>
    <row r="64" spans="1:21" x14ac:dyDescent="0.2">
      <c r="A64" s="206" t="e">
        <v>#NUM!</v>
      </c>
      <c r="B64" s="177" t="e">
        <v>#VALUE!</v>
      </c>
      <c r="C64" s="187" t="e">
        <v>#VALUE!</v>
      </c>
      <c r="D64" s="187" t="e">
        <v>#VALUE!</v>
      </c>
      <c r="E64" s="177" t="e">
        <v>#VALUE!</v>
      </c>
      <c r="F64" s="177" t="e">
        <v>#VALUE!</v>
      </c>
      <c r="G64" s="186" t="e">
        <v>#VALUE!</v>
      </c>
      <c r="H64" s="188" t="e">
        <v>#VALUE!</v>
      </c>
      <c r="I64" s="189" t="e">
        <v>#VALUE!</v>
      </c>
      <c r="J64" s="177" t="e">
        <v>#VALUE!</v>
      </c>
      <c r="K64" s="186" t="e">
        <v>#VALUE!</v>
      </c>
      <c r="L64" s="190" t="e">
        <v>#VALUE!</v>
      </c>
      <c r="M64" s="191" t="e">
        <v>#VALUE!</v>
      </c>
      <c r="N64" s="191" t="e">
        <v>#VALUE!</v>
      </c>
      <c r="O64" s="192" t="e">
        <v>#VALUE!</v>
      </c>
      <c r="P64" s="191" t="e">
        <v>#VALUE!</v>
      </c>
      <c r="Q64" s="191" t="e">
        <v>#VALUE!</v>
      </c>
      <c r="R64" s="191" t="e">
        <v>#VALUE!</v>
      </c>
      <c r="S64" s="191" t="e">
        <v>#VALUE!</v>
      </c>
      <c r="T64" s="191" t="e">
        <v>#VALUE!</v>
      </c>
      <c r="U64" s="207" t="e">
        <v>#VALUE!</v>
      </c>
    </row>
    <row r="65" spans="1:21" x14ac:dyDescent="0.2">
      <c r="A65" s="206" t="e">
        <v>#NUM!</v>
      </c>
      <c r="B65" s="177" t="e">
        <v>#VALUE!</v>
      </c>
      <c r="C65" s="187" t="e">
        <v>#VALUE!</v>
      </c>
      <c r="D65" s="187" t="e">
        <v>#VALUE!</v>
      </c>
      <c r="E65" s="177" t="e">
        <v>#VALUE!</v>
      </c>
      <c r="F65" s="177" t="e">
        <v>#VALUE!</v>
      </c>
      <c r="G65" s="186" t="e">
        <v>#VALUE!</v>
      </c>
      <c r="H65" s="188" t="e">
        <v>#VALUE!</v>
      </c>
      <c r="I65" s="189" t="e">
        <v>#VALUE!</v>
      </c>
      <c r="J65" s="177" t="e">
        <v>#VALUE!</v>
      </c>
      <c r="K65" s="186" t="e">
        <v>#VALUE!</v>
      </c>
      <c r="L65" s="190" t="e">
        <v>#VALUE!</v>
      </c>
      <c r="M65" s="191" t="e">
        <v>#VALUE!</v>
      </c>
      <c r="N65" s="191" t="e">
        <v>#VALUE!</v>
      </c>
      <c r="O65" s="192" t="e">
        <v>#VALUE!</v>
      </c>
      <c r="P65" s="191" t="e">
        <v>#VALUE!</v>
      </c>
      <c r="Q65" s="191" t="e">
        <v>#VALUE!</v>
      </c>
      <c r="R65" s="191" t="e">
        <v>#VALUE!</v>
      </c>
      <c r="S65" s="191" t="e">
        <v>#VALUE!</v>
      </c>
      <c r="T65" s="191" t="e">
        <v>#VALUE!</v>
      </c>
      <c r="U65" s="207" t="e">
        <v>#VALUE!</v>
      </c>
    </row>
    <row r="66" spans="1:21" x14ac:dyDescent="0.2">
      <c r="A66" s="206" t="e">
        <v>#NUM!</v>
      </c>
      <c r="B66" s="177" t="e">
        <v>#VALUE!</v>
      </c>
      <c r="C66" s="187" t="e">
        <v>#VALUE!</v>
      </c>
      <c r="D66" s="187" t="e">
        <v>#VALUE!</v>
      </c>
      <c r="E66" s="177" t="e">
        <v>#VALUE!</v>
      </c>
      <c r="F66" s="177" t="e">
        <v>#VALUE!</v>
      </c>
      <c r="G66" s="186" t="e">
        <v>#VALUE!</v>
      </c>
      <c r="H66" s="188" t="e">
        <v>#VALUE!</v>
      </c>
      <c r="I66" s="189" t="e">
        <v>#VALUE!</v>
      </c>
      <c r="J66" s="177" t="e">
        <v>#VALUE!</v>
      </c>
      <c r="K66" s="186" t="e">
        <v>#VALUE!</v>
      </c>
      <c r="L66" s="190" t="e">
        <v>#VALUE!</v>
      </c>
      <c r="M66" s="191" t="e">
        <v>#VALUE!</v>
      </c>
      <c r="N66" s="191" t="e">
        <v>#VALUE!</v>
      </c>
      <c r="O66" s="192" t="e">
        <v>#VALUE!</v>
      </c>
      <c r="P66" s="191" t="e">
        <v>#VALUE!</v>
      </c>
      <c r="Q66" s="191" t="e">
        <v>#VALUE!</v>
      </c>
      <c r="R66" s="191" t="e">
        <v>#VALUE!</v>
      </c>
      <c r="S66" s="191" t="e">
        <v>#VALUE!</v>
      </c>
      <c r="T66" s="191" t="e">
        <v>#VALUE!</v>
      </c>
      <c r="U66" s="207" t="e">
        <v>#VALUE!</v>
      </c>
    </row>
    <row r="67" spans="1:21" x14ac:dyDescent="0.2">
      <c r="A67" s="206" t="e">
        <v>#NUM!</v>
      </c>
      <c r="B67" s="177" t="e">
        <v>#VALUE!</v>
      </c>
      <c r="C67" s="187" t="e">
        <v>#VALUE!</v>
      </c>
      <c r="D67" s="187" t="e">
        <v>#VALUE!</v>
      </c>
      <c r="E67" s="177" t="e">
        <v>#VALUE!</v>
      </c>
      <c r="F67" s="177" t="e">
        <v>#VALUE!</v>
      </c>
      <c r="G67" s="186" t="e">
        <v>#VALUE!</v>
      </c>
      <c r="H67" s="188" t="e">
        <v>#VALUE!</v>
      </c>
      <c r="I67" s="189" t="e">
        <v>#VALUE!</v>
      </c>
      <c r="J67" s="177" t="e">
        <v>#VALUE!</v>
      </c>
      <c r="K67" s="186" t="e">
        <v>#VALUE!</v>
      </c>
      <c r="L67" s="190" t="e">
        <v>#VALUE!</v>
      </c>
      <c r="M67" s="191" t="e">
        <v>#VALUE!</v>
      </c>
      <c r="N67" s="191" t="e">
        <v>#VALUE!</v>
      </c>
      <c r="O67" s="192" t="e">
        <v>#VALUE!</v>
      </c>
      <c r="P67" s="191" t="e">
        <v>#VALUE!</v>
      </c>
      <c r="Q67" s="191" t="e">
        <v>#VALUE!</v>
      </c>
      <c r="R67" s="191" t="e">
        <v>#VALUE!</v>
      </c>
      <c r="S67" s="191" t="e">
        <v>#VALUE!</v>
      </c>
      <c r="T67" s="191" t="e">
        <v>#VALUE!</v>
      </c>
      <c r="U67" s="207" t="e">
        <v>#VALUE!</v>
      </c>
    </row>
    <row r="68" spans="1:21" x14ac:dyDescent="0.2">
      <c r="A68" s="206" t="e">
        <v>#NUM!</v>
      </c>
      <c r="B68" s="177" t="e">
        <v>#VALUE!</v>
      </c>
      <c r="C68" s="187" t="e">
        <v>#VALUE!</v>
      </c>
      <c r="D68" s="187" t="e">
        <v>#VALUE!</v>
      </c>
      <c r="E68" s="177" t="e">
        <v>#VALUE!</v>
      </c>
      <c r="F68" s="177" t="e">
        <v>#VALUE!</v>
      </c>
      <c r="G68" s="186" t="e">
        <v>#VALUE!</v>
      </c>
      <c r="H68" s="188" t="e">
        <v>#VALUE!</v>
      </c>
      <c r="I68" s="189" t="e">
        <v>#VALUE!</v>
      </c>
      <c r="J68" s="177" t="e">
        <v>#VALUE!</v>
      </c>
      <c r="K68" s="186" t="e">
        <v>#VALUE!</v>
      </c>
      <c r="L68" s="190" t="e">
        <v>#VALUE!</v>
      </c>
      <c r="M68" s="191" t="e">
        <v>#VALUE!</v>
      </c>
      <c r="N68" s="191" t="e">
        <v>#VALUE!</v>
      </c>
      <c r="O68" s="192" t="e">
        <v>#VALUE!</v>
      </c>
      <c r="P68" s="191" t="e">
        <v>#VALUE!</v>
      </c>
      <c r="Q68" s="191" t="e">
        <v>#VALUE!</v>
      </c>
      <c r="R68" s="191" t="e">
        <v>#VALUE!</v>
      </c>
      <c r="S68" s="191" t="e">
        <v>#VALUE!</v>
      </c>
      <c r="T68" s="191" t="e">
        <v>#VALUE!</v>
      </c>
      <c r="U68" s="207" t="e">
        <v>#VALUE!</v>
      </c>
    </row>
    <row r="69" spans="1:21" x14ac:dyDescent="0.2">
      <c r="A69" s="206" t="e">
        <v>#NUM!</v>
      </c>
      <c r="B69" s="177" t="e">
        <v>#VALUE!</v>
      </c>
      <c r="C69" s="187" t="e">
        <v>#VALUE!</v>
      </c>
      <c r="D69" s="187" t="e">
        <v>#VALUE!</v>
      </c>
      <c r="E69" s="177" t="e">
        <v>#VALUE!</v>
      </c>
      <c r="F69" s="177" t="e">
        <v>#VALUE!</v>
      </c>
      <c r="G69" s="186" t="e">
        <v>#VALUE!</v>
      </c>
      <c r="H69" s="188" t="e">
        <v>#VALUE!</v>
      </c>
      <c r="I69" s="189" t="e">
        <v>#VALUE!</v>
      </c>
      <c r="J69" s="177" t="e">
        <v>#VALUE!</v>
      </c>
      <c r="K69" s="186" t="e">
        <v>#VALUE!</v>
      </c>
      <c r="L69" s="190" t="e">
        <v>#VALUE!</v>
      </c>
      <c r="M69" s="191" t="e">
        <v>#VALUE!</v>
      </c>
      <c r="N69" s="191" t="e">
        <v>#VALUE!</v>
      </c>
      <c r="O69" s="192" t="e">
        <v>#VALUE!</v>
      </c>
      <c r="P69" s="191" t="e">
        <v>#VALUE!</v>
      </c>
      <c r="Q69" s="191" t="e">
        <v>#VALUE!</v>
      </c>
      <c r="R69" s="191" t="e">
        <v>#VALUE!</v>
      </c>
      <c r="S69" s="191" t="e">
        <v>#VALUE!</v>
      </c>
      <c r="T69" s="191" t="e">
        <v>#VALUE!</v>
      </c>
      <c r="U69" s="207" t="e">
        <v>#VALUE!</v>
      </c>
    </row>
    <row r="70" spans="1:21" x14ac:dyDescent="0.2">
      <c r="A70" s="206" t="e">
        <v>#NUM!</v>
      </c>
      <c r="B70" s="177" t="e">
        <v>#VALUE!</v>
      </c>
      <c r="C70" s="187" t="e">
        <v>#VALUE!</v>
      </c>
      <c r="D70" s="187" t="e">
        <v>#VALUE!</v>
      </c>
      <c r="E70" s="177" t="e">
        <v>#VALUE!</v>
      </c>
      <c r="F70" s="177" t="e">
        <v>#VALUE!</v>
      </c>
      <c r="G70" s="186" t="e">
        <v>#VALUE!</v>
      </c>
      <c r="H70" s="188" t="e">
        <v>#VALUE!</v>
      </c>
      <c r="I70" s="189" t="e">
        <v>#VALUE!</v>
      </c>
      <c r="J70" s="177" t="e">
        <v>#VALUE!</v>
      </c>
      <c r="K70" s="186" t="e">
        <v>#VALUE!</v>
      </c>
      <c r="L70" s="190" t="e">
        <v>#VALUE!</v>
      </c>
      <c r="M70" s="191" t="e">
        <v>#VALUE!</v>
      </c>
      <c r="N70" s="191" t="e">
        <v>#VALUE!</v>
      </c>
      <c r="O70" s="192" t="e">
        <v>#VALUE!</v>
      </c>
      <c r="P70" s="191" t="e">
        <v>#VALUE!</v>
      </c>
      <c r="Q70" s="191" t="e">
        <v>#VALUE!</v>
      </c>
      <c r="R70" s="191" t="e">
        <v>#VALUE!</v>
      </c>
      <c r="S70" s="191" t="e">
        <v>#VALUE!</v>
      </c>
      <c r="T70" s="191" t="e">
        <v>#VALUE!</v>
      </c>
      <c r="U70" s="207" t="e">
        <v>#VALUE!</v>
      </c>
    </row>
    <row r="71" spans="1:21" x14ac:dyDescent="0.2">
      <c r="A71" s="206" t="e">
        <v>#NUM!</v>
      </c>
      <c r="B71" s="177" t="e">
        <v>#VALUE!</v>
      </c>
      <c r="C71" s="187" t="e">
        <v>#VALUE!</v>
      </c>
      <c r="D71" s="187" t="e">
        <v>#VALUE!</v>
      </c>
      <c r="E71" s="177" t="e">
        <v>#VALUE!</v>
      </c>
      <c r="F71" s="177" t="e">
        <v>#VALUE!</v>
      </c>
      <c r="G71" s="186" t="e">
        <v>#VALUE!</v>
      </c>
      <c r="H71" s="188" t="e">
        <v>#VALUE!</v>
      </c>
      <c r="I71" s="189" t="e">
        <v>#VALUE!</v>
      </c>
      <c r="J71" s="177" t="e">
        <v>#VALUE!</v>
      </c>
      <c r="K71" s="186" t="e">
        <v>#VALUE!</v>
      </c>
      <c r="L71" s="190" t="e">
        <v>#VALUE!</v>
      </c>
      <c r="M71" s="191" t="e">
        <v>#VALUE!</v>
      </c>
      <c r="N71" s="191" t="e">
        <v>#VALUE!</v>
      </c>
      <c r="O71" s="192" t="e">
        <v>#VALUE!</v>
      </c>
      <c r="P71" s="191" t="e">
        <v>#VALUE!</v>
      </c>
      <c r="Q71" s="191" t="e">
        <v>#VALUE!</v>
      </c>
      <c r="R71" s="191" t="e">
        <v>#VALUE!</v>
      </c>
      <c r="S71" s="191" t="e">
        <v>#VALUE!</v>
      </c>
      <c r="T71" s="191" t="e">
        <v>#VALUE!</v>
      </c>
      <c r="U71" s="207" t="e">
        <v>#VALUE!</v>
      </c>
    </row>
    <row r="72" spans="1:21" x14ac:dyDescent="0.2">
      <c r="A72" s="206" t="e">
        <v>#NUM!</v>
      </c>
      <c r="B72" s="177" t="e">
        <v>#VALUE!</v>
      </c>
      <c r="C72" s="187" t="e">
        <v>#VALUE!</v>
      </c>
      <c r="D72" s="187" t="e">
        <v>#VALUE!</v>
      </c>
      <c r="E72" s="177" t="e">
        <v>#VALUE!</v>
      </c>
      <c r="F72" s="177" t="e">
        <v>#VALUE!</v>
      </c>
      <c r="G72" s="186" t="e">
        <v>#VALUE!</v>
      </c>
      <c r="H72" s="188" t="e">
        <v>#VALUE!</v>
      </c>
      <c r="I72" s="189" t="e">
        <v>#VALUE!</v>
      </c>
      <c r="J72" s="177" t="e">
        <v>#VALUE!</v>
      </c>
      <c r="K72" s="186" t="e">
        <v>#VALUE!</v>
      </c>
      <c r="L72" s="190" t="e">
        <v>#VALUE!</v>
      </c>
      <c r="M72" s="191" t="e">
        <v>#VALUE!</v>
      </c>
      <c r="N72" s="191" t="e">
        <v>#VALUE!</v>
      </c>
      <c r="O72" s="192" t="e">
        <v>#VALUE!</v>
      </c>
      <c r="P72" s="191" t="e">
        <v>#VALUE!</v>
      </c>
      <c r="Q72" s="191" t="e">
        <v>#VALUE!</v>
      </c>
      <c r="R72" s="191" t="e">
        <v>#VALUE!</v>
      </c>
      <c r="S72" s="191" t="e">
        <v>#VALUE!</v>
      </c>
      <c r="T72" s="191" t="e">
        <v>#VALUE!</v>
      </c>
      <c r="U72" s="207" t="e">
        <v>#VALUE!</v>
      </c>
    </row>
    <row r="73" spans="1:21" x14ac:dyDescent="0.2">
      <c r="A73" s="206" t="e">
        <v>#NUM!</v>
      </c>
      <c r="B73" s="177" t="e">
        <v>#VALUE!</v>
      </c>
      <c r="C73" s="187" t="e">
        <v>#VALUE!</v>
      </c>
      <c r="D73" s="187" t="e">
        <v>#VALUE!</v>
      </c>
      <c r="E73" s="177" t="e">
        <v>#VALUE!</v>
      </c>
      <c r="F73" s="177" t="e">
        <v>#VALUE!</v>
      </c>
      <c r="G73" s="186" t="e">
        <v>#VALUE!</v>
      </c>
      <c r="H73" s="188" t="e">
        <v>#VALUE!</v>
      </c>
      <c r="I73" s="189" t="e">
        <v>#VALUE!</v>
      </c>
      <c r="J73" s="177" t="e">
        <v>#VALUE!</v>
      </c>
      <c r="K73" s="186" t="e">
        <v>#VALUE!</v>
      </c>
      <c r="L73" s="190" t="e">
        <v>#VALUE!</v>
      </c>
      <c r="M73" s="191" t="e">
        <v>#VALUE!</v>
      </c>
      <c r="N73" s="191" t="e">
        <v>#VALUE!</v>
      </c>
      <c r="O73" s="192" t="e">
        <v>#VALUE!</v>
      </c>
      <c r="P73" s="191" t="e">
        <v>#VALUE!</v>
      </c>
      <c r="Q73" s="191" t="e">
        <v>#VALUE!</v>
      </c>
      <c r="R73" s="191" t="e">
        <v>#VALUE!</v>
      </c>
      <c r="S73" s="191" t="e">
        <v>#VALUE!</v>
      </c>
      <c r="T73" s="191" t="e">
        <v>#VALUE!</v>
      </c>
      <c r="U73" s="207" t="e">
        <v>#VALUE!</v>
      </c>
    </row>
    <row r="74" spans="1:21" x14ac:dyDescent="0.2">
      <c r="A74" s="206" t="e">
        <v>#NUM!</v>
      </c>
      <c r="B74" s="177" t="e">
        <v>#VALUE!</v>
      </c>
      <c r="C74" s="187" t="e">
        <v>#VALUE!</v>
      </c>
      <c r="D74" s="187" t="e">
        <v>#VALUE!</v>
      </c>
      <c r="E74" s="177" t="e">
        <v>#VALUE!</v>
      </c>
      <c r="F74" s="177" t="e">
        <v>#VALUE!</v>
      </c>
      <c r="G74" s="186" t="e">
        <v>#VALUE!</v>
      </c>
      <c r="H74" s="188" t="e">
        <v>#VALUE!</v>
      </c>
      <c r="I74" s="189" t="e">
        <v>#VALUE!</v>
      </c>
      <c r="J74" s="177" t="e">
        <v>#VALUE!</v>
      </c>
      <c r="K74" s="186" t="e">
        <v>#VALUE!</v>
      </c>
      <c r="L74" s="190" t="e">
        <v>#VALUE!</v>
      </c>
      <c r="M74" s="191" t="e">
        <v>#VALUE!</v>
      </c>
      <c r="N74" s="191" t="e">
        <v>#VALUE!</v>
      </c>
      <c r="O74" s="192" t="e">
        <v>#VALUE!</v>
      </c>
      <c r="P74" s="191" t="e">
        <v>#VALUE!</v>
      </c>
      <c r="Q74" s="191" t="e">
        <v>#VALUE!</v>
      </c>
      <c r="R74" s="191" t="e">
        <v>#VALUE!</v>
      </c>
      <c r="S74" s="191" t="e">
        <v>#VALUE!</v>
      </c>
      <c r="T74" s="191" t="e">
        <v>#VALUE!</v>
      </c>
      <c r="U74" s="207" t="e">
        <v>#VALUE!</v>
      </c>
    </row>
    <row r="75" spans="1:21" x14ac:dyDescent="0.2">
      <c r="A75" s="206" t="e">
        <v>#NUM!</v>
      </c>
      <c r="B75" s="177" t="e">
        <v>#VALUE!</v>
      </c>
      <c r="C75" s="187" t="e">
        <v>#VALUE!</v>
      </c>
      <c r="D75" s="187" t="e">
        <v>#VALUE!</v>
      </c>
      <c r="E75" s="177" t="e">
        <v>#VALUE!</v>
      </c>
      <c r="F75" s="177" t="e">
        <v>#VALUE!</v>
      </c>
      <c r="G75" s="186" t="e">
        <v>#VALUE!</v>
      </c>
      <c r="H75" s="188" t="e">
        <v>#VALUE!</v>
      </c>
      <c r="I75" s="189" t="e">
        <v>#VALUE!</v>
      </c>
      <c r="J75" s="177" t="e">
        <v>#VALUE!</v>
      </c>
      <c r="K75" s="186" t="e">
        <v>#VALUE!</v>
      </c>
      <c r="L75" s="190" t="e">
        <v>#VALUE!</v>
      </c>
      <c r="M75" s="191" t="e">
        <v>#VALUE!</v>
      </c>
      <c r="N75" s="191" t="e">
        <v>#VALUE!</v>
      </c>
      <c r="O75" s="192" t="e">
        <v>#VALUE!</v>
      </c>
      <c r="P75" s="191" t="e">
        <v>#VALUE!</v>
      </c>
      <c r="Q75" s="191" t="e">
        <v>#VALUE!</v>
      </c>
      <c r="R75" s="191" t="e">
        <v>#VALUE!</v>
      </c>
      <c r="S75" s="191" t="e">
        <v>#VALUE!</v>
      </c>
      <c r="T75" s="191" t="e">
        <v>#VALUE!</v>
      </c>
      <c r="U75" s="207" t="e">
        <v>#VALUE!</v>
      </c>
    </row>
    <row r="76" spans="1:21" x14ac:dyDescent="0.2">
      <c r="A76" s="206" t="e">
        <v>#NUM!</v>
      </c>
      <c r="B76" s="177" t="e">
        <v>#VALUE!</v>
      </c>
      <c r="C76" s="187" t="e">
        <v>#VALUE!</v>
      </c>
      <c r="D76" s="187" t="e">
        <v>#VALUE!</v>
      </c>
      <c r="E76" s="177" t="e">
        <v>#VALUE!</v>
      </c>
      <c r="F76" s="177" t="e">
        <v>#VALUE!</v>
      </c>
      <c r="G76" s="186" t="e">
        <v>#VALUE!</v>
      </c>
      <c r="H76" s="188" t="e">
        <v>#VALUE!</v>
      </c>
      <c r="I76" s="189" t="e">
        <v>#VALUE!</v>
      </c>
      <c r="J76" s="177" t="e">
        <v>#VALUE!</v>
      </c>
      <c r="K76" s="186" t="e">
        <v>#VALUE!</v>
      </c>
      <c r="L76" s="190" t="e">
        <v>#VALUE!</v>
      </c>
      <c r="M76" s="191" t="e">
        <v>#VALUE!</v>
      </c>
      <c r="N76" s="191" t="e">
        <v>#VALUE!</v>
      </c>
      <c r="O76" s="192" t="e">
        <v>#VALUE!</v>
      </c>
      <c r="P76" s="191" t="e">
        <v>#VALUE!</v>
      </c>
      <c r="Q76" s="191" t="e">
        <v>#VALUE!</v>
      </c>
      <c r="R76" s="191" t="e">
        <v>#VALUE!</v>
      </c>
      <c r="S76" s="191" t="e">
        <v>#VALUE!</v>
      </c>
      <c r="T76" s="191" t="e">
        <v>#VALUE!</v>
      </c>
      <c r="U76" s="207" t="e">
        <v>#VALUE!</v>
      </c>
    </row>
    <row r="77" spans="1:21" x14ac:dyDescent="0.2">
      <c r="A77" s="206" t="e">
        <v>#NUM!</v>
      </c>
      <c r="B77" s="177" t="e">
        <v>#VALUE!</v>
      </c>
      <c r="C77" s="187" t="e">
        <v>#VALUE!</v>
      </c>
      <c r="D77" s="187" t="e">
        <v>#VALUE!</v>
      </c>
      <c r="E77" s="177" t="e">
        <v>#VALUE!</v>
      </c>
      <c r="F77" s="177" t="e">
        <v>#VALUE!</v>
      </c>
      <c r="G77" s="186" t="e">
        <v>#VALUE!</v>
      </c>
      <c r="H77" s="188" t="e">
        <v>#VALUE!</v>
      </c>
      <c r="I77" s="189" t="e">
        <v>#VALUE!</v>
      </c>
      <c r="J77" s="177" t="e">
        <v>#VALUE!</v>
      </c>
      <c r="K77" s="186" t="e">
        <v>#VALUE!</v>
      </c>
      <c r="L77" s="190" t="e">
        <v>#VALUE!</v>
      </c>
      <c r="M77" s="191" t="e">
        <v>#VALUE!</v>
      </c>
      <c r="N77" s="191" t="e">
        <v>#VALUE!</v>
      </c>
      <c r="O77" s="192" t="e">
        <v>#VALUE!</v>
      </c>
      <c r="P77" s="191" t="e">
        <v>#VALUE!</v>
      </c>
      <c r="Q77" s="191" t="e">
        <v>#VALUE!</v>
      </c>
      <c r="R77" s="191" t="e">
        <v>#VALUE!</v>
      </c>
      <c r="S77" s="191" t="e">
        <v>#VALUE!</v>
      </c>
      <c r="T77" s="191" t="e">
        <v>#VALUE!</v>
      </c>
      <c r="U77" s="207" t="e">
        <v>#VALUE!</v>
      </c>
    </row>
    <row r="78" spans="1:21" x14ac:dyDescent="0.2">
      <c r="A78" s="206" t="e">
        <v>#NUM!</v>
      </c>
      <c r="B78" s="177" t="e">
        <v>#VALUE!</v>
      </c>
      <c r="C78" s="187" t="e">
        <v>#VALUE!</v>
      </c>
      <c r="D78" s="187" t="e">
        <v>#VALUE!</v>
      </c>
      <c r="E78" s="177" t="e">
        <v>#VALUE!</v>
      </c>
      <c r="F78" s="177" t="e">
        <v>#VALUE!</v>
      </c>
      <c r="G78" s="186" t="e">
        <v>#VALUE!</v>
      </c>
      <c r="H78" s="188" t="e">
        <v>#VALUE!</v>
      </c>
      <c r="I78" s="189" t="e">
        <v>#VALUE!</v>
      </c>
      <c r="J78" s="177" t="e">
        <v>#VALUE!</v>
      </c>
      <c r="K78" s="186" t="e">
        <v>#VALUE!</v>
      </c>
      <c r="L78" s="190" t="e">
        <v>#VALUE!</v>
      </c>
      <c r="M78" s="191" t="e">
        <v>#VALUE!</v>
      </c>
      <c r="N78" s="191" t="e">
        <v>#VALUE!</v>
      </c>
      <c r="O78" s="192" t="e">
        <v>#VALUE!</v>
      </c>
      <c r="P78" s="191" t="e">
        <v>#VALUE!</v>
      </c>
      <c r="Q78" s="191" t="e">
        <v>#VALUE!</v>
      </c>
      <c r="R78" s="191" t="e">
        <v>#VALUE!</v>
      </c>
      <c r="S78" s="191" t="e">
        <v>#VALUE!</v>
      </c>
      <c r="T78" s="191" t="e">
        <v>#VALUE!</v>
      </c>
      <c r="U78" s="207" t="e">
        <v>#VALUE!</v>
      </c>
    </row>
    <row r="79" spans="1:21" x14ac:dyDescent="0.2">
      <c r="A79" s="206" t="e">
        <v>#NUM!</v>
      </c>
      <c r="B79" s="177" t="e">
        <v>#VALUE!</v>
      </c>
      <c r="C79" s="187" t="e">
        <v>#VALUE!</v>
      </c>
      <c r="D79" s="187" t="e">
        <v>#VALUE!</v>
      </c>
      <c r="E79" s="177" t="e">
        <v>#VALUE!</v>
      </c>
      <c r="F79" s="177" t="e">
        <v>#VALUE!</v>
      </c>
      <c r="G79" s="186" t="e">
        <v>#VALUE!</v>
      </c>
      <c r="H79" s="188" t="e">
        <v>#VALUE!</v>
      </c>
      <c r="I79" s="189" t="e">
        <v>#VALUE!</v>
      </c>
      <c r="J79" s="177" t="e">
        <v>#VALUE!</v>
      </c>
      <c r="K79" s="186" t="e">
        <v>#VALUE!</v>
      </c>
      <c r="L79" s="190" t="e">
        <v>#VALUE!</v>
      </c>
      <c r="M79" s="191" t="e">
        <v>#VALUE!</v>
      </c>
      <c r="N79" s="191" t="e">
        <v>#VALUE!</v>
      </c>
      <c r="O79" s="192" t="e">
        <v>#VALUE!</v>
      </c>
      <c r="P79" s="191" t="e">
        <v>#VALUE!</v>
      </c>
      <c r="Q79" s="191" t="e">
        <v>#VALUE!</v>
      </c>
      <c r="R79" s="191" t="e">
        <v>#VALUE!</v>
      </c>
      <c r="S79" s="191" t="e">
        <v>#VALUE!</v>
      </c>
      <c r="T79" s="191" t="e">
        <v>#VALUE!</v>
      </c>
      <c r="U79" s="207" t="e">
        <v>#VALUE!</v>
      </c>
    </row>
    <row r="80" spans="1:21" x14ac:dyDescent="0.2">
      <c r="A80" s="206" t="e">
        <v>#NUM!</v>
      </c>
      <c r="B80" s="177" t="e">
        <v>#VALUE!</v>
      </c>
      <c r="C80" s="187" t="e">
        <v>#VALUE!</v>
      </c>
      <c r="D80" s="187" t="e">
        <v>#VALUE!</v>
      </c>
      <c r="E80" s="177" t="e">
        <v>#VALUE!</v>
      </c>
      <c r="F80" s="177" t="e">
        <v>#VALUE!</v>
      </c>
      <c r="G80" s="186" t="e">
        <v>#VALUE!</v>
      </c>
      <c r="H80" s="188" t="e">
        <v>#VALUE!</v>
      </c>
      <c r="I80" s="189" t="e">
        <v>#VALUE!</v>
      </c>
      <c r="J80" s="177" t="e">
        <v>#VALUE!</v>
      </c>
      <c r="K80" s="186" t="e">
        <v>#VALUE!</v>
      </c>
      <c r="L80" s="190" t="e">
        <v>#VALUE!</v>
      </c>
      <c r="M80" s="191" t="e">
        <v>#VALUE!</v>
      </c>
      <c r="N80" s="191" t="e">
        <v>#VALUE!</v>
      </c>
      <c r="O80" s="192" t="e">
        <v>#VALUE!</v>
      </c>
      <c r="P80" s="191" t="e">
        <v>#VALUE!</v>
      </c>
      <c r="Q80" s="191" t="e">
        <v>#VALUE!</v>
      </c>
      <c r="R80" s="191" t="e">
        <v>#VALUE!</v>
      </c>
      <c r="S80" s="191" t="e">
        <v>#VALUE!</v>
      </c>
      <c r="T80" s="191" t="e">
        <v>#VALUE!</v>
      </c>
      <c r="U80" s="207" t="e">
        <v>#VALUE!</v>
      </c>
    </row>
    <row r="81" spans="1:21" x14ac:dyDescent="0.2">
      <c r="A81" s="206" t="e">
        <v>#NUM!</v>
      </c>
      <c r="B81" s="177" t="e">
        <v>#VALUE!</v>
      </c>
      <c r="C81" s="187" t="e">
        <v>#VALUE!</v>
      </c>
      <c r="D81" s="187" t="e">
        <v>#VALUE!</v>
      </c>
      <c r="E81" s="177" t="e">
        <v>#VALUE!</v>
      </c>
      <c r="F81" s="177" t="e">
        <v>#VALUE!</v>
      </c>
      <c r="G81" s="186" t="e">
        <v>#VALUE!</v>
      </c>
      <c r="H81" s="188" t="e">
        <v>#VALUE!</v>
      </c>
      <c r="I81" s="189" t="e">
        <v>#VALUE!</v>
      </c>
      <c r="J81" s="177" t="e">
        <v>#VALUE!</v>
      </c>
      <c r="K81" s="186" t="e">
        <v>#VALUE!</v>
      </c>
      <c r="L81" s="190" t="e">
        <v>#VALUE!</v>
      </c>
      <c r="M81" s="191" t="e">
        <v>#VALUE!</v>
      </c>
      <c r="N81" s="191" t="e">
        <v>#VALUE!</v>
      </c>
      <c r="O81" s="192" t="e">
        <v>#VALUE!</v>
      </c>
      <c r="P81" s="191" t="e">
        <v>#VALUE!</v>
      </c>
      <c r="Q81" s="191" t="e">
        <v>#VALUE!</v>
      </c>
      <c r="R81" s="191" t="e">
        <v>#VALUE!</v>
      </c>
      <c r="S81" s="191" t="e">
        <v>#VALUE!</v>
      </c>
      <c r="T81" s="191" t="e">
        <v>#VALUE!</v>
      </c>
      <c r="U81" s="207" t="e">
        <v>#VALUE!</v>
      </c>
    </row>
    <row r="82" spans="1:21" x14ac:dyDescent="0.2">
      <c r="A82" s="206" t="e">
        <v>#NUM!</v>
      </c>
      <c r="B82" s="177" t="e">
        <v>#VALUE!</v>
      </c>
      <c r="C82" s="187" t="e">
        <v>#VALUE!</v>
      </c>
      <c r="D82" s="187" t="e">
        <v>#VALUE!</v>
      </c>
      <c r="E82" s="177" t="e">
        <v>#VALUE!</v>
      </c>
      <c r="F82" s="177" t="e">
        <v>#VALUE!</v>
      </c>
      <c r="G82" s="186" t="e">
        <v>#VALUE!</v>
      </c>
      <c r="H82" s="188" t="e">
        <v>#VALUE!</v>
      </c>
      <c r="I82" s="189" t="e">
        <v>#VALUE!</v>
      </c>
      <c r="J82" s="177" t="e">
        <v>#VALUE!</v>
      </c>
      <c r="K82" s="186" t="e">
        <v>#VALUE!</v>
      </c>
      <c r="L82" s="190" t="e">
        <v>#VALUE!</v>
      </c>
      <c r="M82" s="191" t="e">
        <v>#VALUE!</v>
      </c>
      <c r="N82" s="191" t="e">
        <v>#VALUE!</v>
      </c>
      <c r="O82" s="192" t="e">
        <v>#VALUE!</v>
      </c>
      <c r="P82" s="191" t="e">
        <v>#VALUE!</v>
      </c>
      <c r="Q82" s="191" t="e">
        <v>#VALUE!</v>
      </c>
      <c r="R82" s="191" t="e">
        <v>#VALUE!</v>
      </c>
      <c r="S82" s="191" t="e">
        <v>#VALUE!</v>
      </c>
      <c r="T82" s="191" t="e">
        <v>#VALUE!</v>
      </c>
      <c r="U82" s="207" t="e">
        <v>#VALUE!</v>
      </c>
    </row>
    <row r="83" spans="1:21" x14ac:dyDescent="0.2">
      <c r="A83" s="206" t="e">
        <v>#NUM!</v>
      </c>
      <c r="B83" s="177" t="e">
        <v>#VALUE!</v>
      </c>
      <c r="C83" s="187" t="e">
        <v>#VALUE!</v>
      </c>
      <c r="D83" s="187" t="e">
        <v>#VALUE!</v>
      </c>
      <c r="E83" s="177" t="e">
        <v>#VALUE!</v>
      </c>
      <c r="F83" s="177" t="e">
        <v>#VALUE!</v>
      </c>
      <c r="G83" s="186" t="e">
        <v>#VALUE!</v>
      </c>
      <c r="H83" s="188" t="e">
        <v>#VALUE!</v>
      </c>
      <c r="I83" s="189" t="e">
        <v>#VALUE!</v>
      </c>
      <c r="J83" s="177" t="e">
        <v>#VALUE!</v>
      </c>
      <c r="K83" s="186" t="e">
        <v>#VALUE!</v>
      </c>
      <c r="L83" s="190" t="e">
        <v>#VALUE!</v>
      </c>
      <c r="M83" s="191" t="e">
        <v>#VALUE!</v>
      </c>
      <c r="N83" s="191" t="e">
        <v>#VALUE!</v>
      </c>
      <c r="O83" s="192" t="e">
        <v>#VALUE!</v>
      </c>
      <c r="P83" s="191" t="e">
        <v>#VALUE!</v>
      </c>
      <c r="Q83" s="191" t="e">
        <v>#VALUE!</v>
      </c>
      <c r="R83" s="191" t="e">
        <v>#VALUE!</v>
      </c>
      <c r="S83" s="191" t="e">
        <v>#VALUE!</v>
      </c>
      <c r="T83" s="191" t="e">
        <v>#VALUE!</v>
      </c>
      <c r="U83" s="207" t="e">
        <v>#VALUE!</v>
      </c>
    </row>
    <row r="84" spans="1:21" x14ac:dyDescent="0.2">
      <c r="A84" s="206" t="e">
        <v>#NUM!</v>
      </c>
      <c r="B84" s="177" t="e">
        <v>#VALUE!</v>
      </c>
      <c r="C84" s="187" t="e">
        <v>#VALUE!</v>
      </c>
      <c r="D84" s="187" t="e">
        <v>#VALUE!</v>
      </c>
      <c r="E84" s="177" t="e">
        <v>#VALUE!</v>
      </c>
      <c r="F84" s="177" t="e">
        <v>#VALUE!</v>
      </c>
      <c r="G84" s="186" t="e">
        <v>#VALUE!</v>
      </c>
      <c r="H84" s="188" t="e">
        <v>#VALUE!</v>
      </c>
      <c r="I84" s="189" t="e">
        <v>#VALUE!</v>
      </c>
      <c r="J84" s="177" t="e">
        <v>#VALUE!</v>
      </c>
      <c r="K84" s="186" t="e">
        <v>#VALUE!</v>
      </c>
      <c r="L84" s="190" t="e">
        <v>#VALUE!</v>
      </c>
      <c r="M84" s="191" t="e">
        <v>#VALUE!</v>
      </c>
      <c r="N84" s="191" t="e">
        <v>#VALUE!</v>
      </c>
      <c r="O84" s="192" t="e">
        <v>#VALUE!</v>
      </c>
      <c r="P84" s="191" t="e">
        <v>#VALUE!</v>
      </c>
      <c r="Q84" s="191" t="e">
        <v>#VALUE!</v>
      </c>
      <c r="R84" s="191" t="e">
        <v>#VALUE!</v>
      </c>
      <c r="S84" s="191" t="e">
        <v>#VALUE!</v>
      </c>
      <c r="T84" s="191" t="e">
        <v>#VALUE!</v>
      </c>
      <c r="U84" s="207" t="e">
        <v>#VALUE!</v>
      </c>
    </row>
    <row r="85" spans="1:21" x14ac:dyDescent="0.2">
      <c r="A85" s="206" t="e">
        <v>#NUM!</v>
      </c>
      <c r="B85" s="177" t="e">
        <v>#VALUE!</v>
      </c>
      <c r="C85" s="187" t="e">
        <v>#VALUE!</v>
      </c>
      <c r="D85" s="187" t="e">
        <v>#VALUE!</v>
      </c>
      <c r="E85" s="177" t="e">
        <v>#VALUE!</v>
      </c>
      <c r="F85" s="177" t="e">
        <v>#VALUE!</v>
      </c>
      <c r="G85" s="186" t="e">
        <v>#VALUE!</v>
      </c>
      <c r="H85" s="188" t="e">
        <v>#VALUE!</v>
      </c>
      <c r="I85" s="189" t="e">
        <v>#VALUE!</v>
      </c>
      <c r="J85" s="177" t="e">
        <v>#VALUE!</v>
      </c>
      <c r="K85" s="186" t="e">
        <v>#VALUE!</v>
      </c>
      <c r="L85" s="190" t="e">
        <v>#VALUE!</v>
      </c>
      <c r="M85" s="191" t="e">
        <v>#VALUE!</v>
      </c>
      <c r="N85" s="191" t="e">
        <v>#VALUE!</v>
      </c>
      <c r="O85" s="192" t="e">
        <v>#VALUE!</v>
      </c>
      <c r="P85" s="191" t="e">
        <v>#VALUE!</v>
      </c>
      <c r="Q85" s="191" t="e">
        <v>#VALUE!</v>
      </c>
      <c r="R85" s="191" t="e">
        <v>#VALUE!</v>
      </c>
      <c r="S85" s="191" t="e">
        <v>#VALUE!</v>
      </c>
      <c r="T85" s="191" t="e">
        <v>#VALUE!</v>
      </c>
      <c r="U85" s="207" t="e">
        <v>#VALUE!</v>
      </c>
    </row>
    <row r="86" spans="1:21" x14ac:dyDescent="0.2">
      <c r="A86" s="206" t="e">
        <v>#NUM!</v>
      </c>
      <c r="B86" s="177" t="e">
        <v>#VALUE!</v>
      </c>
      <c r="C86" s="187" t="e">
        <v>#VALUE!</v>
      </c>
      <c r="D86" s="187" t="e">
        <v>#VALUE!</v>
      </c>
      <c r="E86" s="177" t="e">
        <v>#VALUE!</v>
      </c>
      <c r="F86" s="177" t="e">
        <v>#VALUE!</v>
      </c>
      <c r="G86" s="186" t="e">
        <v>#VALUE!</v>
      </c>
      <c r="H86" s="188" t="e">
        <v>#VALUE!</v>
      </c>
      <c r="I86" s="189" t="e">
        <v>#VALUE!</v>
      </c>
      <c r="J86" s="177" t="e">
        <v>#VALUE!</v>
      </c>
      <c r="K86" s="186" t="e">
        <v>#VALUE!</v>
      </c>
      <c r="L86" s="190" t="e">
        <v>#VALUE!</v>
      </c>
      <c r="M86" s="191" t="e">
        <v>#VALUE!</v>
      </c>
      <c r="N86" s="191" t="e">
        <v>#VALUE!</v>
      </c>
      <c r="O86" s="192" t="e">
        <v>#VALUE!</v>
      </c>
      <c r="P86" s="191" t="e">
        <v>#VALUE!</v>
      </c>
      <c r="Q86" s="191" t="e">
        <v>#VALUE!</v>
      </c>
      <c r="R86" s="191" t="e">
        <v>#VALUE!</v>
      </c>
      <c r="S86" s="191" t="e">
        <v>#VALUE!</v>
      </c>
      <c r="T86" s="191" t="e">
        <v>#VALUE!</v>
      </c>
      <c r="U86" s="207" t="e">
        <v>#VALUE!</v>
      </c>
    </row>
    <row r="87" spans="1:21" x14ac:dyDescent="0.2">
      <c r="A87" s="206" t="e">
        <v>#NUM!</v>
      </c>
      <c r="B87" s="177" t="e">
        <v>#VALUE!</v>
      </c>
      <c r="C87" s="187" t="e">
        <v>#VALUE!</v>
      </c>
      <c r="D87" s="187" t="e">
        <v>#VALUE!</v>
      </c>
      <c r="E87" s="177" t="e">
        <v>#VALUE!</v>
      </c>
      <c r="F87" s="177" t="e">
        <v>#VALUE!</v>
      </c>
      <c r="G87" s="186" t="e">
        <v>#VALUE!</v>
      </c>
      <c r="H87" s="188" t="e">
        <v>#VALUE!</v>
      </c>
      <c r="I87" s="189" t="e">
        <v>#VALUE!</v>
      </c>
      <c r="J87" s="177" t="e">
        <v>#VALUE!</v>
      </c>
      <c r="K87" s="186" t="e">
        <v>#VALUE!</v>
      </c>
      <c r="L87" s="190" t="e">
        <v>#VALUE!</v>
      </c>
      <c r="M87" s="191" t="e">
        <v>#VALUE!</v>
      </c>
      <c r="N87" s="191" t="e">
        <v>#VALUE!</v>
      </c>
      <c r="O87" s="192" t="e">
        <v>#VALUE!</v>
      </c>
      <c r="P87" s="191" t="e">
        <v>#VALUE!</v>
      </c>
      <c r="Q87" s="191" t="e">
        <v>#VALUE!</v>
      </c>
      <c r="R87" s="191" t="e">
        <v>#VALUE!</v>
      </c>
      <c r="S87" s="191" t="e">
        <v>#VALUE!</v>
      </c>
      <c r="T87" s="191" t="e">
        <v>#VALUE!</v>
      </c>
      <c r="U87" s="207" t="e">
        <v>#VALUE!</v>
      </c>
    </row>
    <row r="88" spans="1:21" x14ac:dyDescent="0.2">
      <c r="A88" s="206" t="e">
        <v>#NUM!</v>
      </c>
      <c r="B88" s="177" t="e">
        <v>#VALUE!</v>
      </c>
      <c r="C88" s="187" t="e">
        <v>#VALUE!</v>
      </c>
      <c r="D88" s="187" t="e">
        <v>#VALUE!</v>
      </c>
      <c r="E88" s="177" t="e">
        <v>#VALUE!</v>
      </c>
      <c r="F88" s="177" t="e">
        <v>#VALUE!</v>
      </c>
      <c r="G88" s="186" t="e">
        <v>#VALUE!</v>
      </c>
      <c r="H88" s="188" t="e">
        <v>#VALUE!</v>
      </c>
      <c r="I88" s="189" t="e">
        <v>#VALUE!</v>
      </c>
      <c r="J88" s="177" t="e">
        <v>#VALUE!</v>
      </c>
      <c r="K88" s="186" t="e">
        <v>#VALUE!</v>
      </c>
      <c r="L88" s="190" t="e">
        <v>#VALUE!</v>
      </c>
      <c r="M88" s="191" t="e">
        <v>#VALUE!</v>
      </c>
      <c r="N88" s="191" t="e">
        <v>#VALUE!</v>
      </c>
      <c r="O88" s="192" t="e">
        <v>#VALUE!</v>
      </c>
      <c r="P88" s="191" t="e">
        <v>#VALUE!</v>
      </c>
      <c r="Q88" s="191" t="e">
        <v>#VALUE!</v>
      </c>
      <c r="R88" s="191" t="e">
        <v>#VALUE!</v>
      </c>
      <c r="S88" s="191" t="e">
        <v>#VALUE!</v>
      </c>
      <c r="T88" s="191" t="e">
        <v>#VALUE!</v>
      </c>
      <c r="U88" s="207" t="e">
        <v>#VALUE!</v>
      </c>
    </row>
    <row r="89" spans="1:21" x14ac:dyDescent="0.2">
      <c r="A89" s="206" t="e">
        <v>#NUM!</v>
      </c>
      <c r="B89" s="177" t="e">
        <v>#VALUE!</v>
      </c>
      <c r="C89" s="187" t="e">
        <v>#VALUE!</v>
      </c>
      <c r="D89" s="187" t="e">
        <v>#VALUE!</v>
      </c>
      <c r="E89" s="177" t="e">
        <v>#VALUE!</v>
      </c>
      <c r="F89" s="177" t="e">
        <v>#VALUE!</v>
      </c>
      <c r="G89" s="186" t="e">
        <v>#VALUE!</v>
      </c>
      <c r="H89" s="188" t="e">
        <v>#VALUE!</v>
      </c>
      <c r="I89" s="189" t="e">
        <v>#VALUE!</v>
      </c>
      <c r="J89" s="177" t="e">
        <v>#VALUE!</v>
      </c>
      <c r="K89" s="186" t="e">
        <v>#VALUE!</v>
      </c>
      <c r="L89" s="190" t="e">
        <v>#VALUE!</v>
      </c>
      <c r="M89" s="191" t="e">
        <v>#VALUE!</v>
      </c>
      <c r="N89" s="191" t="e">
        <v>#VALUE!</v>
      </c>
      <c r="O89" s="192" t="e">
        <v>#VALUE!</v>
      </c>
      <c r="P89" s="191" t="e">
        <v>#VALUE!</v>
      </c>
      <c r="Q89" s="191" t="e">
        <v>#VALUE!</v>
      </c>
      <c r="R89" s="191" t="e">
        <v>#VALUE!</v>
      </c>
      <c r="S89" s="191" t="e">
        <v>#VALUE!</v>
      </c>
      <c r="T89" s="191" t="e">
        <v>#VALUE!</v>
      </c>
      <c r="U89" s="207" t="e">
        <v>#VALUE!</v>
      </c>
    </row>
    <row r="90" spans="1:21" x14ac:dyDescent="0.2">
      <c r="A90" s="206" t="e">
        <v>#NUM!</v>
      </c>
      <c r="B90" s="177" t="e">
        <v>#VALUE!</v>
      </c>
      <c r="C90" s="187" t="e">
        <v>#VALUE!</v>
      </c>
      <c r="D90" s="187" t="e">
        <v>#VALUE!</v>
      </c>
      <c r="E90" s="177" t="e">
        <v>#VALUE!</v>
      </c>
      <c r="F90" s="177" t="e">
        <v>#VALUE!</v>
      </c>
      <c r="G90" s="186" t="e">
        <v>#VALUE!</v>
      </c>
      <c r="H90" s="188" t="e">
        <v>#VALUE!</v>
      </c>
      <c r="I90" s="189" t="e">
        <v>#VALUE!</v>
      </c>
      <c r="J90" s="177" t="e">
        <v>#VALUE!</v>
      </c>
      <c r="K90" s="186" t="e">
        <v>#VALUE!</v>
      </c>
      <c r="L90" s="190" t="e">
        <v>#VALUE!</v>
      </c>
      <c r="M90" s="191" t="e">
        <v>#VALUE!</v>
      </c>
      <c r="N90" s="191" t="e">
        <v>#VALUE!</v>
      </c>
      <c r="O90" s="192" t="e">
        <v>#VALUE!</v>
      </c>
      <c r="P90" s="191" t="e">
        <v>#VALUE!</v>
      </c>
      <c r="Q90" s="191" t="e">
        <v>#VALUE!</v>
      </c>
      <c r="R90" s="191" t="e">
        <v>#VALUE!</v>
      </c>
      <c r="S90" s="191" t="e">
        <v>#VALUE!</v>
      </c>
      <c r="T90" s="191" t="e">
        <v>#VALUE!</v>
      </c>
      <c r="U90" s="207" t="e">
        <v>#VALUE!</v>
      </c>
    </row>
    <row r="91" spans="1:21" x14ac:dyDescent="0.2">
      <c r="A91" s="206" t="e">
        <v>#NUM!</v>
      </c>
      <c r="B91" s="177" t="e">
        <v>#VALUE!</v>
      </c>
      <c r="C91" s="187" t="e">
        <v>#VALUE!</v>
      </c>
      <c r="D91" s="187" t="e">
        <v>#VALUE!</v>
      </c>
      <c r="E91" s="177" t="e">
        <v>#VALUE!</v>
      </c>
      <c r="F91" s="177" t="e">
        <v>#VALUE!</v>
      </c>
      <c r="G91" s="186" t="e">
        <v>#VALUE!</v>
      </c>
      <c r="H91" s="188" t="e">
        <v>#VALUE!</v>
      </c>
      <c r="I91" s="189" t="e">
        <v>#VALUE!</v>
      </c>
      <c r="J91" s="177" t="e">
        <v>#VALUE!</v>
      </c>
      <c r="K91" s="186" t="e">
        <v>#VALUE!</v>
      </c>
      <c r="L91" s="190" t="e">
        <v>#VALUE!</v>
      </c>
      <c r="M91" s="191" t="e">
        <v>#VALUE!</v>
      </c>
      <c r="N91" s="191" t="e">
        <v>#VALUE!</v>
      </c>
      <c r="O91" s="192" t="e">
        <v>#VALUE!</v>
      </c>
      <c r="P91" s="191" t="e">
        <v>#VALUE!</v>
      </c>
      <c r="Q91" s="191" t="e">
        <v>#VALUE!</v>
      </c>
      <c r="R91" s="191" t="e">
        <v>#VALUE!</v>
      </c>
      <c r="S91" s="191" t="e">
        <v>#VALUE!</v>
      </c>
      <c r="T91" s="191" t="e">
        <v>#VALUE!</v>
      </c>
      <c r="U91" s="207" t="e">
        <v>#VALUE!</v>
      </c>
    </row>
    <row r="92" spans="1:21" x14ac:dyDescent="0.2">
      <c r="A92" s="206" t="e">
        <v>#NUM!</v>
      </c>
      <c r="B92" s="177" t="e">
        <v>#VALUE!</v>
      </c>
      <c r="C92" s="187" t="e">
        <v>#VALUE!</v>
      </c>
      <c r="D92" s="187" t="e">
        <v>#VALUE!</v>
      </c>
      <c r="E92" s="177" t="e">
        <v>#VALUE!</v>
      </c>
      <c r="F92" s="177" t="e">
        <v>#VALUE!</v>
      </c>
      <c r="G92" s="186" t="e">
        <v>#VALUE!</v>
      </c>
      <c r="H92" s="188" t="e">
        <v>#VALUE!</v>
      </c>
      <c r="I92" s="189" t="e">
        <v>#VALUE!</v>
      </c>
      <c r="J92" s="177" t="e">
        <v>#VALUE!</v>
      </c>
      <c r="K92" s="186" t="e">
        <v>#VALUE!</v>
      </c>
      <c r="L92" s="190" t="e">
        <v>#VALUE!</v>
      </c>
      <c r="M92" s="191" t="e">
        <v>#VALUE!</v>
      </c>
      <c r="N92" s="191" t="e">
        <v>#VALUE!</v>
      </c>
      <c r="O92" s="192" t="e">
        <v>#VALUE!</v>
      </c>
      <c r="P92" s="191" t="e">
        <v>#VALUE!</v>
      </c>
      <c r="Q92" s="191" t="e">
        <v>#VALUE!</v>
      </c>
      <c r="R92" s="191" t="e">
        <v>#VALUE!</v>
      </c>
      <c r="S92" s="191" t="e">
        <v>#VALUE!</v>
      </c>
      <c r="T92" s="191" t="e">
        <v>#VALUE!</v>
      </c>
      <c r="U92" s="207" t="e">
        <v>#VALUE!</v>
      </c>
    </row>
    <row r="93" spans="1:21" x14ac:dyDescent="0.2">
      <c r="A93" s="206" t="e">
        <v>#NUM!</v>
      </c>
      <c r="B93" s="177" t="e">
        <v>#VALUE!</v>
      </c>
      <c r="C93" s="187" t="e">
        <v>#VALUE!</v>
      </c>
      <c r="D93" s="187" t="e">
        <v>#VALUE!</v>
      </c>
      <c r="E93" s="177" t="e">
        <v>#VALUE!</v>
      </c>
      <c r="F93" s="177" t="e">
        <v>#VALUE!</v>
      </c>
      <c r="G93" s="186" t="e">
        <v>#VALUE!</v>
      </c>
      <c r="H93" s="188" t="e">
        <v>#VALUE!</v>
      </c>
      <c r="I93" s="189" t="e">
        <v>#VALUE!</v>
      </c>
      <c r="J93" s="177" t="e">
        <v>#VALUE!</v>
      </c>
      <c r="K93" s="186" t="e">
        <v>#VALUE!</v>
      </c>
      <c r="L93" s="190" t="e">
        <v>#VALUE!</v>
      </c>
      <c r="M93" s="191" t="e">
        <v>#VALUE!</v>
      </c>
      <c r="N93" s="191" t="e">
        <v>#VALUE!</v>
      </c>
      <c r="O93" s="192" t="e">
        <v>#VALUE!</v>
      </c>
      <c r="P93" s="191" t="e">
        <v>#VALUE!</v>
      </c>
      <c r="Q93" s="191" t="e">
        <v>#VALUE!</v>
      </c>
      <c r="R93" s="191" t="e">
        <v>#VALUE!</v>
      </c>
      <c r="S93" s="191" t="e">
        <v>#VALUE!</v>
      </c>
      <c r="T93" s="191" t="e">
        <v>#VALUE!</v>
      </c>
      <c r="U93" s="207" t="e">
        <v>#VALUE!</v>
      </c>
    </row>
    <row r="94" spans="1:21" x14ac:dyDescent="0.2">
      <c r="A94" s="206" t="e">
        <v>#NUM!</v>
      </c>
      <c r="B94" s="177" t="e">
        <v>#VALUE!</v>
      </c>
      <c r="C94" s="187" t="e">
        <v>#VALUE!</v>
      </c>
      <c r="D94" s="187" t="e">
        <v>#VALUE!</v>
      </c>
      <c r="E94" s="177" t="e">
        <v>#VALUE!</v>
      </c>
      <c r="F94" s="177" t="e">
        <v>#VALUE!</v>
      </c>
      <c r="G94" s="186" t="e">
        <v>#VALUE!</v>
      </c>
      <c r="H94" s="188" t="e">
        <v>#VALUE!</v>
      </c>
      <c r="I94" s="189" t="e">
        <v>#VALUE!</v>
      </c>
      <c r="J94" s="177" t="e">
        <v>#VALUE!</v>
      </c>
      <c r="K94" s="186" t="e">
        <v>#VALUE!</v>
      </c>
      <c r="L94" s="190" t="e">
        <v>#VALUE!</v>
      </c>
      <c r="M94" s="191" t="e">
        <v>#VALUE!</v>
      </c>
      <c r="N94" s="191" t="e">
        <v>#VALUE!</v>
      </c>
      <c r="O94" s="192" t="e">
        <v>#VALUE!</v>
      </c>
      <c r="P94" s="191" t="e">
        <v>#VALUE!</v>
      </c>
      <c r="Q94" s="191" t="e">
        <v>#VALUE!</v>
      </c>
      <c r="R94" s="191" t="e">
        <v>#VALUE!</v>
      </c>
      <c r="S94" s="191" t="e">
        <v>#VALUE!</v>
      </c>
      <c r="T94" s="191" t="e">
        <v>#VALUE!</v>
      </c>
      <c r="U94" s="207" t="e">
        <v>#VALUE!</v>
      </c>
    </row>
    <row r="95" spans="1:21" x14ac:dyDescent="0.2">
      <c r="A95" s="206" t="e">
        <v>#NUM!</v>
      </c>
      <c r="B95" s="177" t="e">
        <v>#VALUE!</v>
      </c>
      <c r="C95" s="187" t="e">
        <v>#VALUE!</v>
      </c>
      <c r="D95" s="187" t="e">
        <v>#VALUE!</v>
      </c>
      <c r="E95" s="177" t="e">
        <v>#VALUE!</v>
      </c>
      <c r="F95" s="177" t="e">
        <v>#VALUE!</v>
      </c>
      <c r="G95" s="186" t="e">
        <v>#VALUE!</v>
      </c>
      <c r="H95" s="188" t="e">
        <v>#VALUE!</v>
      </c>
      <c r="I95" s="189" t="e">
        <v>#VALUE!</v>
      </c>
      <c r="J95" s="177" t="e">
        <v>#VALUE!</v>
      </c>
      <c r="K95" s="186" t="e">
        <v>#VALUE!</v>
      </c>
      <c r="L95" s="190" t="e">
        <v>#VALUE!</v>
      </c>
      <c r="M95" s="191" t="e">
        <v>#VALUE!</v>
      </c>
      <c r="N95" s="191" t="e">
        <v>#VALUE!</v>
      </c>
      <c r="O95" s="192" t="e">
        <v>#VALUE!</v>
      </c>
      <c r="P95" s="191" t="e">
        <v>#VALUE!</v>
      </c>
      <c r="Q95" s="191" t="e">
        <v>#VALUE!</v>
      </c>
      <c r="R95" s="191" t="e">
        <v>#VALUE!</v>
      </c>
      <c r="S95" s="191" t="e">
        <v>#VALUE!</v>
      </c>
      <c r="T95" s="191" t="e">
        <v>#VALUE!</v>
      </c>
      <c r="U95" s="207" t="e">
        <v>#VALUE!</v>
      </c>
    </row>
    <row r="96" spans="1:21" x14ac:dyDescent="0.2">
      <c r="A96" s="206" t="e">
        <v>#NUM!</v>
      </c>
      <c r="B96" s="177" t="e">
        <v>#VALUE!</v>
      </c>
      <c r="C96" s="187" t="e">
        <v>#VALUE!</v>
      </c>
      <c r="D96" s="187" t="e">
        <v>#VALUE!</v>
      </c>
      <c r="E96" s="177" t="e">
        <v>#VALUE!</v>
      </c>
      <c r="F96" s="177" t="e">
        <v>#VALUE!</v>
      </c>
      <c r="G96" s="186" t="e">
        <v>#VALUE!</v>
      </c>
      <c r="H96" s="188" t="e">
        <v>#VALUE!</v>
      </c>
      <c r="I96" s="189" t="e">
        <v>#VALUE!</v>
      </c>
      <c r="J96" s="177" t="e">
        <v>#VALUE!</v>
      </c>
      <c r="K96" s="186" t="e">
        <v>#VALUE!</v>
      </c>
      <c r="L96" s="190" t="e">
        <v>#VALUE!</v>
      </c>
      <c r="M96" s="191" t="e">
        <v>#VALUE!</v>
      </c>
      <c r="N96" s="191" t="e">
        <v>#VALUE!</v>
      </c>
      <c r="O96" s="192" t="e">
        <v>#VALUE!</v>
      </c>
      <c r="P96" s="191" t="e">
        <v>#VALUE!</v>
      </c>
      <c r="Q96" s="191" t="e">
        <v>#VALUE!</v>
      </c>
      <c r="R96" s="191" t="e">
        <v>#VALUE!</v>
      </c>
      <c r="S96" s="191" t="e">
        <v>#VALUE!</v>
      </c>
      <c r="T96" s="191" t="e">
        <v>#VALUE!</v>
      </c>
      <c r="U96" s="207" t="e">
        <v>#VALUE!</v>
      </c>
    </row>
    <row r="97" spans="1:21" x14ac:dyDescent="0.2">
      <c r="A97" s="206" t="e">
        <v>#NUM!</v>
      </c>
      <c r="B97" s="177" t="e">
        <v>#VALUE!</v>
      </c>
      <c r="C97" s="187" t="e">
        <v>#VALUE!</v>
      </c>
      <c r="D97" s="187" t="e">
        <v>#VALUE!</v>
      </c>
      <c r="E97" s="177" t="e">
        <v>#VALUE!</v>
      </c>
      <c r="F97" s="177" t="e">
        <v>#VALUE!</v>
      </c>
      <c r="G97" s="186" t="e">
        <v>#VALUE!</v>
      </c>
      <c r="H97" s="188" t="e">
        <v>#VALUE!</v>
      </c>
      <c r="I97" s="189" t="e">
        <v>#VALUE!</v>
      </c>
      <c r="J97" s="177" t="e">
        <v>#VALUE!</v>
      </c>
      <c r="K97" s="186" t="e">
        <v>#VALUE!</v>
      </c>
      <c r="L97" s="190" t="e">
        <v>#VALUE!</v>
      </c>
      <c r="M97" s="191" t="e">
        <v>#VALUE!</v>
      </c>
      <c r="N97" s="191" t="e">
        <v>#VALUE!</v>
      </c>
      <c r="O97" s="192" t="e">
        <v>#VALUE!</v>
      </c>
      <c r="P97" s="191" t="e">
        <v>#VALUE!</v>
      </c>
      <c r="Q97" s="191" t="e">
        <v>#VALUE!</v>
      </c>
      <c r="R97" s="191" t="e">
        <v>#VALUE!</v>
      </c>
      <c r="S97" s="191" t="e">
        <v>#VALUE!</v>
      </c>
      <c r="T97" s="191" t="e">
        <v>#VALUE!</v>
      </c>
      <c r="U97" s="207" t="e">
        <v>#VALUE!</v>
      </c>
    </row>
    <row r="98" spans="1:21" x14ac:dyDescent="0.2">
      <c r="A98" s="206" t="e">
        <v>#NUM!</v>
      </c>
      <c r="B98" s="177" t="e">
        <v>#VALUE!</v>
      </c>
      <c r="C98" s="187" t="e">
        <v>#VALUE!</v>
      </c>
      <c r="D98" s="187" t="e">
        <v>#VALUE!</v>
      </c>
      <c r="E98" s="177" t="e">
        <v>#VALUE!</v>
      </c>
      <c r="F98" s="177" t="e">
        <v>#VALUE!</v>
      </c>
      <c r="G98" s="186" t="e">
        <v>#VALUE!</v>
      </c>
      <c r="H98" s="188" t="e">
        <v>#VALUE!</v>
      </c>
      <c r="I98" s="189" t="e">
        <v>#VALUE!</v>
      </c>
      <c r="J98" s="177" t="e">
        <v>#VALUE!</v>
      </c>
      <c r="K98" s="186" t="e">
        <v>#VALUE!</v>
      </c>
      <c r="L98" s="190" t="e">
        <v>#VALUE!</v>
      </c>
      <c r="M98" s="191" t="e">
        <v>#VALUE!</v>
      </c>
      <c r="N98" s="191" t="e">
        <v>#VALUE!</v>
      </c>
      <c r="O98" s="192" t="e">
        <v>#VALUE!</v>
      </c>
      <c r="P98" s="191" t="e">
        <v>#VALUE!</v>
      </c>
      <c r="Q98" s="191" t="e">
        <v>#VALUE!</v>
      </c>
      <c r="R98" s="191" t="e">
        <v>#VALUE!</v>
      </c>
      <c r="S98" s="191" t="e">
        <v>#VALUE!</v>
      </c>
      <c r="T98" s="191" t="e">
        <v>#VALUE!</v>
      </c>
      <c r="U98" s="207" t="e">
        <v>#VALUE!</v>
      </c>
    </row>
    <row r="99" spans="1:21" x14ac:dyDescent="0.2">
      <c r="A99" s="206" t="e">
        <v>#NUM!</v>
      </c>
      <c r="B99" s="177" t="e">
        <v>#VALUE!</v>
      </c>
      <c r="C99" s="187" t="e">
        <v>#VALUE!</v>
      </c>
      <c r="D99" s="187" t="e">
        <v>#VALUE!</v>
      </c>
      <c r="E99" s="177" t="e">
        <v>#VALUE!</v>
      </c>
      <c r="F99" s="177" t="e">
        <v>#VALUE!</v>
      </c>
      <c r="G99" s="186" t="e">
        <v>#VALUE!</v>
      </c>
      <c r="H99" s="188" t="e">
        <v>#VALUE!</v>
      </c>
      <c r="I99" s="189" t="e">
        <v>#VALUE!</v>
      </c>
      <c r="J99" s="177" t="e">
        <v>#VALUE!</v>
      </c>
      <c r="K99" s="186" t="e">
        <v>#VALUE!</v>
      </c>
      <c r="L99" s="190" t="e">
        <v>#VALUE!</v>
      </c>
      <c r="M99" s="191" t="e">
        <v>#VALUE!</v>
      </c>
      <c r="N99" s="191" t="e">
        <v>#VALUE!</v>
      </c>
      <c r="O99" s="192" t="e">
        <v>#VALUE!</v>
      </c>
      <c r="P99" s="191" t="e">
        <v>#VALUE!</v>
      </c>
      <c r="Q99" s="191" t="e">
        <v>#VALUE!</v>
      </c>
      <c r="R99" s="191" t="e">
        <v>#VALUE!</v>
      </c>
      <c r="S99" s="191" t="e">
        <v>#VALUE!</v>
      </c>
      <c r="T99" s="191" t="e">
        <v>#VALUE!</v>
      </c>
      <c r="U99" s="207" t="e">
        <v>#VALUE!</v>
      </c>
    </row>
    <row r="100" spans="1:21" x14ac:dyDescent="0.2">
      <c r="A100" s="206" t="e">
        <v>#NUM!</v>
      </c>
      <c r="B100" s="177" t="e">
        <v>#VALUE!</v>
      </c>
      <c r="C100" s="187" t="e">
        <v>#VALUE!</v>
      </c>
      <c r="D100" s="187" t="e">
        <v>#VALUE!</v>
      </c>
      <c r="E100" s="177" t="e">
        <v>#VALUE!</v>
      </c>
      <c r="F100" s="177" t="e">
        <v>#VALUE!</v>
      </c>
      <c r="G100" s="186" t="e">
        <v>#VALUE!</v>
      </c>
      <c r="H100" s="188" t="e">
        <v>#VALUE!</v>
      </c>
      <c r="I100" s="189" t="e">
        <v>#VALUE!</v>
      </c>
      <c r="J100" s="177" t="e">
        <v>#VALUE!</v>
      </c>
      <c r="K100" s="186" t="e">
        <v>#VALUE!</v>
      </c>
      <c r="L100" s="190" t="e">
        <v>#VALUE!</v>
      </c>
      <c r="M100" s="191" t="e">
        <v>#VALUE!</v>
      </c>
      <c r="N100" s="191" t="e">
        <v>#VALUE!</v>
      </c>
      <c r="O100" s="192" t="e">
        <v>#VALUE!</v>
      </c>
      <c r="P100" s="191" t="e">
        <v>#VALUE!</v>
      </c>
      <c r="Q100" s="191" t="e">
        <v>#VALUE!</v>
      </c>
      <c r="R100" s="191" t="e">
        <v>#VALUE!</v>
      </c>
      <c r="S100" s="191" t="e">
        <v>#VALUE!</v>
      </c>
      <c r="T100" s="191" t="e">
        <v>#VALUE!</v>
      </c>
      <c r="U100" s="207" t="e">
        <v>#VALUE!</v>
      </c>
    </row>
    <row r="101" spans="1:21" x14ac:dyDescent="0.2">
      <c r="A101" s="206" t="e">
        <v>#NUM!</v>
      </c>
      <c r="B101" s="177" t="e">
        <v>#VALUE!</v>
      </c>
      <c r="C101" s="187" t="e">
        <v>#VALUE!</v>
      </c>
      <c r="D101" s="187" t="e">
        <v>#VALUE!</v>
      </c>
      <c r="E101" s="177" t="e">
        <v>#VALUE!</v>
      </c>
      <c r="F101" s="177" t="e">
        <v>#VALUE!</v>
      </c>
      <c r="G101" s="186" t="e">
        <v>#VALUE!</v>
      </c>
      <c r="H101" s="188" t="e">
        <v>#VALUE!</v>
      </c>
      <c r="I101" s="189" t="e">
        <v>#VALUE!</v>
      </c>
      <c r="J101" s="177" t="e">
        <v>#VALUE!</v>
      </c>
      <c r="K101" s="186" t="e">
        <v>#VALUE!</v>
      </c>
      <c r="L101" s="190" t="e">
        <v>#VALUE!</v>
      </c>
      <c r="M101" s="191" t="e">
        <v>#VALUE!</v>
      </c>
      <c r="N101" s="191" t="e">
        <v>#VALUE!</v>
      </c>
      <c r="O101" s="192" t="e">
        <v>#VALUE!</v>
      </c>
      <c r="P101" s="191" t="e">
        <v>#VALUE!</v>
      </c>
      <c r="Q101" s="191" t="e">
        <v>#VALUE!</v>
      </c>
      <c r="R101" s="191" t="e">
        <v>#VALUE!</v>
      </c>
      <c r="S101" s="191" t="e">
        <v>#VALUE!</v>
      </c>
      <c r="T101" s="191" t="e">
        <v>#VALUE!</v>
      </c>
      <c r="U101" s="207" t="e">
        <v>#VALUE!</v>
      </c>
    </row>
    <row r="102" spans="1:21" x14ac:dyDescent="0.2">
      <c r="A102" s="206" t="e">
        <v>#NUM!</v>
      </c>
      <c r="B102" s="177" t="e">
        <v>#VALUE!</v>
      </c>
      <c r="C102" s="187" t="e">
        <v>#VALUE!</v>
      </c>
      <c r="D102" s="187" t="e">
        <v>#VALUE!</v>
      </c>
      <c r="E102" s="177" t="e">
        <v>#VALUE!</v>
      </c>
      <c r="F102" s="177" t="e">
        <v>#VALUE!</v>
      </c>
      <c r="G102" s="186" t="e">
        <v>#VALUE!</v>
      </c>
      <c r="H102" s="188" t="e">
        <v>#VALUE!</v>
      </c>
      <c r="I102" s="189" t="e">
        <v>#VALUE!</v>
      </c>
      <c r="J102" s="177" t="e">
        <v>#VALUE!</v>
      </c>
      <c r="K102" s="186" t="e">
        <v>#VALUE!</v>
      </c>
      <c r="L102" s="190" t="e">
        <v>#VALUE!</v>
      </c>
      <c r="M102" s="191" t="e">
        <v>#VALUE!</v>
      </c>
      <c r="N102" s="191" t="e">
        <v>#VALUE!</v>
      </c>
      <c r="O102" s="192" t="e">
        <v>#VALUE!</v>
      </c>
      <c r="P102" s="191" t="e">
        <v>#VALUE!</v>
      </c>
      <c r="Q102" s="191" t="e">
        <v>#VALUE!</v>
      </c>
      <c r="R102" s="191" t="e">
        <v>#VALUE!</v>
      </c>
      <c r="S102" s="191" t="e">
        <v>#VALUE!</v>
      </c>
      <c r="T102" s="191" t="e">
        <v>#VALUE!</v>
      </c>
      <c r="U102" s="207" t="e">
        <v>#VALUE!</v>
      </c>
    </row>
    <row r="103" spans="1:21" x14ac:dyDescent="0.2">
      <c r="A103" s="206" t="e">
        <v>#NUM!</v>
      </c>
      <c r="B103" s="177" t="e">
        <v>#VALUE!</v>
      </c>
      <c r="C103" s="187" t="e">
        <v>#VALUE!</v>
      </c>
      <c r="D103" s="187" t="e">
        <v>#VALUE!</v>
      </c>
      <c r="E103" s="177" t="e">
        <v>#VALUE!</v>
      </c>
      <c r="F103" s="177" t="e">
        <v>#VALUE!</v>
      </c>
      <c r="G103" s="186" t="e">
        <v>#VALUE!</v>
      </c>
      <c r="H103" s="188" t="e">
        <v>#VALUE!</v>
      </c>
      <c r="I103" s="189" t="e">
        <v>#VALUE!</v>
      </c>
      <c r="J103" s="177" t="e">
        <v>#VALUE!</v>
      </c>
      <c r="K103" s="186" t="e">
        <v>#VALUE!</v>
      </c>
      <c r="L103" s="190" t="e">
        <v>#VALUE!</v>
      </c>
      <c r="M103" s="191" t="e">
        <v>#VALUE!</v>
      </c>
      <c r="N103" s="191" t="e">
        <v>#VALUE!</v>
      </c>
      <c r="O103" s="192" t="e">
        <v>#VALUE!</v>
      </c>
      <c r="P103" s="191" t="e">
        <v>#VALUE!</v>
      </c>
      <c r="Q103" s="191" t="e">
        <v>#VALUE!</v>
      </c>
      <c r="R103" s="191" t="e">
        <v>#VALUE!</v>
      </c>
      <c r="S103" s="191" t="e">
        <v>#VALUE!</v>
      </c>
      <c r="T103" s="191" t="e">
        <v>#VALUE!</v>
      </c>
      <c r="U103" s="207" t="e">
        <v>#VALUE!</v>
      </c>
    </row>
    <row r="104" spans="1:21" x14ac:dyDescent="0.2">
      <c r="A104" s="206" t="e">
        <v>#NUM!</v>
      </c>
      <c r="B104" s="177" t="e">
        <v>#VALUE!</v>
      </c>
      <c r="C104" s="187" t="e">
        <v>#VALUE!</v>
      </c>
      <c r="D104" s="187" t="e">
        <v>#VALUE!</v>
      </c>
      <c r="E104" s="177" t="e">
        <v>#VALUE!</v>
      </c>
      <c r="F104" s="177" t="e">
        <v>#VALUE!</v>
      </c>
      <c r="G104" s="186" t="e">
        <v>#VALUE!</v>
      </c>
      <c r="H104" s="188" t="e">
        <v>#VALUE!</v>
      </c>
      <c r="I104" s="189" t="e">
        <v>#VALUE!</v>
      </c>
      <c r="J104" s="177" t="e">
        <v>#VALUE!</v>
      </c>
      <c r="K104" s="186" t="e">
        <v>#VALUE!</v>
      </c>
      <c r="L104" s="190" t="e">
        <v>#VALUE!</v>
      </c>
      <c r="M104" s="191" t="e">
        <v>#VALUE!</v>
      </c>
      <c r="N104" s="191" t="e">
        <v>#VALUE!</v>
      </c>
      <c r="O104" s="192" t="e">
        <v>#VALUE!</v>
      </c>
      <c r="P104" s="191" t="e">
        <v>#VALUE!</v>
      </c>
      <c r="Q104" s="191" t="e">
        <v>#VALUE!</v>
      </c>
      <c r="R104" s="191" t="e">
        <v>#VALUE!</v>
      </c>
      <c r="S104" s="191" t="e">
        <v>#VALUE!</v>
      </c>
      <c r="T104" s="191" t="e">
        <v>#VALUE!</v>
      </c>
      <c r="U104" s="207" t="e">
        <v>#VALUE!</v>
      </c>
    </row>
    <row r="105" spans="1:21" x14ac:dyDescent="0.2">
      <c r="A105" s="206" t="e">
        <v>#NUM!</v>
      </c>
      <c r="B105" s="177" t="e">
        <v>#VALUE!</v>
      </c>
      <c r="C105" s="187" t="e">
        <v>#VALUE!</v>
      </c>
      <c r="D105" s="187" t="e">
        <v>#VALUE!</v>
      </c>
      <c r="E105" s="177" t="e">
        <v>#VALUE!</v>
      </c>
      <c r="F105" s="177" t="e">
        <v>#VALUE!</v>
      </c>
      <c r="G105" s="186" t="e">
        <v>#VALUE!</v>
      </c>
      <c r="H105" s="188" t="e">
        <v>#VALUE!</v>
      </c>
      <c r="I105" s="189" t="e">
        <v>#VALUE!</v>
      </c>
      <c r="J105" s="177" t="e">
        <v>#VALUE!</v>
      </c>
      <c r="K105" s="186" t="e">
        <v>#VALUE!</v>
      </c>
      <c r="L105" s="190" t="e">
        <v>#VALUE!</v>
      </c>
      <c r="M105" s="191" t="e">
        <v>#VALUE!</v>
      </c>
      <c r="N105" s="191" t="e">
        <v>#VALUE!</v>
      </c>
      <c r="O105" s="192" t="e">
        <v>#VALUE!</v>
      </c>
      <c r="P105" s="191" t="e">
        <v>#VALUE!</v>
      </c>
      <c r="Q105" s="191" t="e">
        <v>#VALUE!</v>
      </c>
      <c r="R105" s="191" t="e">
        <v>#VALUE!</v>
      </c>
      <c r="S105" s="191" t="e">
        <v>#VALUE!</v>
      </c>
      <c r="T105" s="191" t="e">
        <v>#VALUE!</v>
      </c>
      <c r="U105" s="207" t="e">
        <v>#VALUE!</v>
      </c>
    </row>
    <row r="106" spans="1:21" x14ac:dyDescent="0.2">
      <c r="A106" s="206" t="e">
        <v>#NUM!</v>
      </c>
      <c r="B106" s="177" t="e">
        <v>#VALUE!</v>
      </c>
      <c r="C106" s="187" t="e">
        <v>#VALUE!</v>
      </c>
      <c r="D106" s="187" t="e">
        <v>#VALUE!</v>
      </c>
      <c r="E106" s="177" t="e">
        <v>#VALUE!</v>
      </c>
      <c r="F106" s="177" t="e">
        <v>#VALUE!</v>
      </c>
      <c r="G106" s="186" t="e">
        <v>#VALUE!</v>
      </c>
      <c r="H106" s="188" t="e">
        <v>#VALUE!</v>
      </c>
      <c r="I106" s="189" t="e">
        <v>#VALUE!</v>
      </c>
      <c r="J106" s="177" t="e">
        <v>#VALUE!</v>
      </c>
      <c r="K106" s="186" t="e">
        <v>#VALUE!</v>
      </c>
      <c r="L106" s="190" t="e">
        <v>#VALUE!</v>
      </c>
      <c r="M106" s="191" t="e">
        <v>#VALUE!</v>
      </c>
      <c r="N106" s="191" t="e">
        <v>#VALUE!</v>
      </c>
      <c r="O106" s="192" t="e">
        <v>#VALUE!</v>
      </c>
      <c r="P106" s="191" t="e">
        <v>#VALUE!</v>
      </c>
      <c r="Q106" s="191" t="e">
        <v>#VALUE!</v>
      </c>
      <c r="R106" s="191" t="e">
        <v>#VALUE!</v>
      </c>
      <c r="S106" s="191" t="e">
        <v>#VALUE!</v>
      </c>
      <c r="T106" s="191" t="e">
        <v>#VALUE!</v>
      </c>
      <c r="U106" s="207" t="e">
        <v>#VALUE!</v>
      </c>
    </row>
    <row r="107" spans="1:21" x14ac:dyDescent="0.2">
      <c r="A107" s="206" t="e">
        <v>#NUM!</v>
      </c>
      <c r="B107" s="177" t="e">
        <v>#VALUE!</v>
      </c>
      <c r="C107" s="187" t="e">
        <v>#VALUE!</v>
      </c>
      <c r="D107" s="187" t="e">
        <v>#VALUE!</v>
      </c>
      <c r="E107" s="177" t="e">
        <v>#VALUE!</v>
      </c>
      <c r="F107" s="177" t="e">
        <v>#VALUE!</v>
      </c>
      <c r="G107" s="186" t="e">
        <v>#VALUE!</v>
      </c>
      <c r="H107" s="188" t="e">
        <v>#VALUE!</v>
      </c>
      <c r="I107" s="189" t="e">
        <v>#VALUE!</v>
      </c>
      <c r="J107" s="177" t="e">
        <v>#VALUE!</v>
      </c>
      <c r="K107" s="186" t="e">
        <v>#VALUE!</v>
      </c>
      <c r="L107" s="190" t="e">
        <v>#VALUE!</v>
      </c>
      <c r="M107" s="191" t="e">
        <v>#VALUE!</v>
      </c>
      <c r="N107" s="191" t="e">
        <v>#VALUE!</v>
      </c>
      <c r="O107" s="192" t="e">
        <v>#VALUE!</v>
      </c>
      <c r="P107" s="191" t="e">
        <v>#VALUE!</v>
      </c>
      <c r="Q107" s="191" t="e">
        <v>#VALUE!</v>
      </c>
      <c r="R107" s="191" t="e">
        <v>#VALUE!</v>
      </c>
      <c r="S107" s="191" t="e">
        <v>#VALUE!</v>
      </c>
      <c r="T107" s="191" t="e">
        <v>#VALUE!</v>
      </c>
      <c r="U107" s="207" t="e">
        <v>#VALUE!</v>
      </c>
    </row>
    <row r="108" spans="1:21" x14ac:dyDescent="0.2">
      <c r="A108" s="206" t="e">
        <v>#NUM!</v>
      </c>
      <c r="B108" s="177" t="e">
        <v>#VALUE!</v>
      </c>
      <c r="C108" s="187" t="e">
        <v>#VALUE!</v>
      </c>
      <c r="D108" s="187" t="e">
        <v>#VALUE!</v>
      </c>
      <c r="E108" s="177" t="e">
        <v>#VALUE!</v>
      </c>
      <c r="F108" s="177" t="e">
        <v>#VALUE!</v>
      </c>
      <c r="G108" s="186" t="e">
        <v>#VALUE!</v>
      </c>
      <c r="H108" s="188" t="e">
        <v>#VALUE!</v>
      </c>
      <c r="I108" s="189" t="e">
        <v>#VALUE!</v>
      </c>
      <c r="J108" s="177" t="e">
        <v>#VALUE!</v>
      </c>
      <c r="K108" s="186" t="e">
        <v>#VALUE!</v>
      </c>
      <c r="L108" s="190" t="e">
        <v>#VALUE!</v>
      </c>
      <c r="M108" s="191" t="e">
        <v>#VALUE!</v>
      </c>
      <c r="N108" s="191" t="e">
        <v>#VALUE!</v>
      </c>
      <c r="O108" s="192" t="e">
        <v>#VALUE!</v>
      </c>
      <c r="P108" s="191" t="e">
        <v>#VALUE!</v>
      </c>
      <c r="Q108" s="191" t="e">
        <v>#VALUE!</v>
      </c>
      <c r="R108" s="191" t="e">
        <v>#VALUE!</v>
      </c>
      <c r="S108" s="191" t="e">
        <v>#VALUE!</v>
      </c>
      <c r="T108" s="191" t="e">
        <v>#VALUE!</v>
      </c>
      <c r="U108" s="207" t="e">
        <v>#VALUE!</v>
      </c>
    </row>
    <row r="109" spans="1:21" x14ac:dyDescent="0.2">
      <c r="A109" s="206" t="e">
        <v>#NUM!</v>
      </c>
      <c r="B109" s="177" t="e">
        <v>#VALUE!</v>
      </c>
      <c r="C109" s="187" t="e">
        <v>#VALUE!</v>
      </c>
      <c r="D109" s="187" t="e">
        <v>#VALUE!</v>
      </c>
      <c r="E109" s="177" t="e">
        <v>#VALUE!</v>
      </c>
      <c r="F109" s="177" t="e">
        <v>#VALUE!</v>
      </c>
      <c r="G109" s="186" t="e">
        <v>#VALUE!</v>
      </c>
      <c r="H109" s="188" t="e">
        <v>#VALUE!</v>
      </c>
      <c r="I109" s="189" t="e">
        <v>#VALUE!</v>
      </c>
      <c r="J109" s="177" t="e">
        <v>#VALUE!</v>
      </c>
      <c r="K109" s="186" t="e">
        <v>#VALUE!</v>
      </c>
      <c r="L109" s="190" t="e">
        <v>#VALUE!</v>
      </c>
      <c r="M109" s="191" t="e">
        <v>#VALUE!</v>
      </c>
      <c r="N109" s="191" t="e">
        <v>#VALUE!</v>
      </c>
      <c r="O109" s="192" t="e">
        <v>#VALUE!</v>
      </c>
      <c r="P109" s="191" t="e">
        <v>#VALUE!</v>
      </c>
      <c r="Q109" s="191" t="e">
        <v>#VALUE!</v>
      </c>
      <c r="R109" s="191" t="e">
        <v>#VALUE!</v>
      </c>
      <c r="S109" s="191" t="e">
        <v>#VALUE!</v>
      </c>
      <c r="T109" s="191" t="e">
        <v>#VALUE!</v>
      </c>
      <c r="U109" s="207" t="e">
        <v>#VALUE!</v>
      </c>
    </row>
    <row r="110" spans="1:21" x14ac:dyDescent="0.2">
      <c r="A110" s="206" t="e">
        <v>#NUM!</v>
      </c>
      <c r="B110" s="177" t="e">
        <v>#VALUE!</v>
      </c>
      <c r="C110" s="187" t="e">
        <v>#VALUE!</v>
      </c>
      <c r="D110" s="187" t="e">
        <v>#VALUE!</v>
      </c>
      <c r="E110" s="177" t="e">
        <v>#VALUE!</v>
      </c>
      <c r="F110" s="177" t="e">
        <v>#VALUE!</v>
      </c>
      <c r="G110" s="186" t="e">
        <v>#VALUE!</v>
      </c>
      <c r="H110" s="188" t="e">
        <v>#VALUE!</v>
      </c>
      <c r="I110" s="189" t="e">
        <v>#VALUE!</v>
      </c>
      <c r="J110" s="177" t="e">
        <v>#VALUE!</v>
      </c>
      <c r="K110" s="186" t="e">
        <v>#VALUE!</v>
      </c>
      <c r="L110" s="190" t="e">
        <v>#VALUE!</v>
      </c>
      <c r="M110" s="191" t="e">
        <v>#VALUE!</v>
      </c>
      <c r="N110" s="191" t="e">
        <v>#VALUE!</v>
      </c>
      <c r="O110" s="192" t="e">
        <v>#VALUE!</v>
      </c>
      <c r="P110" s="191" t="e">
        <v>#VALUE!</v>
      </c>
      <c r="Q110" s="191" t="e">
        <v>#VALUE!</v>
      </c>
      <c r="R110" s="191" t="e">
        <v>#VALUE!</v>
      </c>
      <c r="S110" s="191" t="e">
        <v>#VALUE!</v>
      </c>
      <c r="T110" s="191" t="e">
        <v>#VALUE!</v>
      </c>
      <c r="U110" s="207" t="e">
        <v>#VALUE!</v>
      </c>
    </row>
    <row r="111" spans="1:21" x14ac:dyDescent="0.2">
      <c r="A111" s="206" t="e">
        <v>#NUM!</v>
      </c>
      <c r="B111" s="177" t="e">
        <v>#VALUE!</v>
      </c>
      <c r="C111" s="187" t="e">
        <v>#VALUE!</v>
      </c>
      <c r="D111" s="187" t="e">
        <v>#VALUE!</v>
      </c>
      <c r="E111" s="177" t="e">
        <v>#VALUE!</v>
      </c>
      <c r="F111" s="177" t="e">
        <v>#VALUE!</v>
      </c>
      <c r="G111" s="186" t="e">
        <v>#VALUE!</v>
      </c>
      <c r="H111" s="188" t="e">
        <v>#VALUE!</v>
      </c>
      <c r="I111" s="189" t="e">
        <v>#VALUE!</v>
      </c>
      <c r="J111" s="177" t="e">
        <v>#VALUE!</v>
      </c>
      <c r="K111" s="186" t="e">
        <v>#VALUE!</v>
      </c>
      <c r="L111" s="190" t="e">
        <v>#VALUE!</v>
      </c>
      <c r="M111" s="191" t="e">
        <v>#VALUE!</v>
      </c>
      <c r="N111" s="191" t="e">
        <v>#VALUE!</v>
      </c>
      <c r="O111" s="192" t="e">
        <v>#VALUE!</v>
      </c>
      <c r="P111" s="191" t="e">
        <v>#VALUE!</v>
      </c>
      <c r="Q111" s="191" t="e">
        <v>#VALUE!</v>
      </c>
      <c r="R111" s="191" t="e">
        <v>#VALUE!</v>
      </c>
      <c r="S111" s="191" t="e">
        <v>#VALUE!</v>
      </c>
      <c r="T111" s="191" t="e">
        <v>#VALUE!</v>
      </c>
      <c r="U111" s="207" t="e">
        <v>#VALUE!</v>
      </c>
    </row>
    <row r="112" spans="1:21" x14ac:dyDescent="0.2">
      <c r="A112" s="206" t="e">
        <v>#NUM!</v>
      </c>
      <c r="B112" s="177" t="e">
        <v>#VALUE!</v>
      </c>
      <c r="C112" s="187" t="e">
        <v>#VALUE!</v>
      </c>
      <c r="D112" s="187" t="e">
        <v>#VALUE!</v>
      </c>
      <c r="E112" s="177" t="e">
        <v>#VALUE!</v>
      </c>
      <c r="F112" s="177" t="e">
        <v>#VALUE!</v>
      </c>
      <c r="G112" s="186" t="e">
        <v>#VALUE!</v>
      </c>
      <c r="H112" s="188" t="e">
        <v>#VALUE!</v>
      </c>
      <c r="I112" s="189" t="e">
        <v>#VALUE!</v>
      </c>
      <c r="J112" s="177" t="e">
        <v>#VALUE!</v>
      </c>
      <c r="K112" s="186" t="e">
        <v>#VALUE!</v>
      </c>
      <c r="L112" s="190" t="e">
        <v>#VALUE!</v>
      </c>
      <c r="M112" s="191" t="e">
        <v>#VALUE!</v>
      </c>
      <c r="N112" s="191" t="e">
        <v>#VALUE!</v>
      </c>
      <c r="O112" s="192" t="e">
        <v>#VALUE!</v>
      </c>
      <c r="P112" s="191" t="e">
        <v>#VALUE!</v>
      </c>
      <c r="Q112" s="191" t="e">
        <v>#VALUE!</v>
      </c>
      <c r="R112" s="191" t="e">
        <v>#VALUE!</v>
      </c>
      <c r="S112" s="191" t="e">
        <v>#VALUE!</v>
      </c>
      <c r="T112" s="191" t="e">
        <v>#VALUE!</v>
      </c>
      <c r="U112" s="207" t="e">
        <v>#VALUE!</v>
      </c>
    </row>
    <row r="113" spans="1:21" x14ac:dyDescent="0.2">
      <c r="A113" s="206" t="e">
        <v>#NUM!</v>
      </c>
      <c r="B113" s="177" t="e">
        <v>#VALUE!</v>
      </c>
      <c r="C113" s="187" t="e">
        <v>#VALUE!</v>
      </c>
      <c r="D113" s="187" t="e">
        <v>#VALUE!</v>
      </c>
      <c r="E113" s="177" t="e">
        <v>#VALUE!</v>
      </c>
      <c r="F113" s="177" t="e">
        <v>#VALUE!</v>
      </c>
      <c r="G113" s="186" t="e">
        <v>#VALUE!</v>
      </c>
      <c r="H113" s="188" t="e">
        <v>#VALUE!</v>
      </c>
      <c r="I113" s="189" t="e">
        <v>#VALUE!</v>
      </c>
      <c r="J113" s="177" t="e">
        <v>#VALUE!</v>
      </c>
      <c r="K113" s="186" t="e">
        <v>#VALUE!</v>
      </c>
      <c r="L113" s="190" t="e">
        <v>#VALUE!</v>
      </c>
      <c r="M113" s="191" t="e">
        <v>#VALUE!</v>
      </c>
      <c r="N113" s="191" t="e">
        <v>#VALUE!</v>
      </c>
      <c r="O113" s="192" t="e">
        <v>#VALUE!</v>
      </c>
      <c r="P113" s="191" t="e">
        <v>#VALUE!</v>
      </c>
      <c r="Q113" s="191" t="e">
        <v>#VALUE!</v>
      </c>
      <c r="R113" s="191" t="e">
        <v>#VALUE!</v>
      </c>
      <c r="S113" s="191" t="e">
        <v>#VALUE!</v>
      </c>
      <c r="T113" s="191" t="e">
        <v>#VALUE!</v>
      </c>
      <c r="U113" s="207" t="e">
        <v>#VALUE!</v>
      </c>
    </row>
    <row r="114" spans="1:21" x14ac:dyDescent="0.2">
      <c r="A114" s="206" t="e">
        <v>#NUM!</v>
      </c>
      <c r="B114" s="177" t="e">
        <v>#VALUE!</v>
      </c>
      <c r="C114" s="187" t="e">
        <v>#VALUE!</v>
      </c>
      <c r="D114" s="187" t="e">
        <v>#VALUE!</v>
      </c>
      <c r="E114" s="177" t="e">
        <v>#VALUE!</v>
      </c>
      <c r="F114" s="177" t="e">
        <v>#VALUE!</v>
      </c>
      <c r="G114" s="186" t="e">
        <v>#VALUE!</v>
      </c>
      <c r="H114" s="188" t="e">
        <v>#VALUE!</v>
      </c>
      <c r="I114" s="189" t="e">
        <v>#VALUE!</v>
      </c>
      <c r="J114" s="177" t="e">
        <v>#VALUE!</v>
      </c>
      <c r="K114" s="186" t="e">
        <v>#VALUE!</v>
      </c>
      <c r="L114" s="190" t="e">
        <v>#VALUE!</v>
      </c>
      <c r="M114" s="191" t="e">
        <v>#VALUE!</v>
      </c>
      <c r="N114" s="191" t="e">
        <v>#VALUE!</v>
      </c>
      <c r="O114" s="192" t="e">
        <v>#VALUE!</v>
      </c>
      <c r="P114" s="191" t="e">
        <v>#VALUE!</v>
      </c>
      <c r="Q114" s="191" t="e">
        <v>#VALUE!</v>
      </c>
      <c r="R114" s="191" t="e">
        <v>#VALUE!</v>
      </c>
      <c r="S114" s="191" t="e">
        <v>#VALUE!</v>
      </c>
      <c r="T114" s="191" t="e">
        <v>#VALUE!</v>
      </c>
      <c r="U114" s="207" t="e">
        <v>#VALUE!</v>
      </c>
    </row>
    <row r="115" spans="1:21" x14ac:dyDescent="0.2">
      <c r="A115" s="206" t="e">
        <v>#NUM!</v>
      </c>
      <c r="B115" s="177" t="e">
        <v>#VALUE!</v>
      </c>
      <c r="C115" s="187" t="e">
        <v>#VALUE!</v>
      </c>
      <c r="D115" s="187" t="e">
        <v>#VALUE!</v>
      </c>
      <c r="E115" s="177" t="e">
        <v>#VALUE!</v>
      </c>
      <c r="F115" s="177" t="e">
        <v>#VALUE!</v>
      </c>
      <c r="G115" s="186" t="e">
        <v>#VALUE!</v>
      </c>
      <c r="H115" s="188" t="e">
        <v>#VALUE!</v>
      </c>
      <c r="I115" s="189" t="e">
        <v>#VALUE!</v>
      </c>
      <c r="J115" s="177" t="e">
        <v>#VALUE!</v>
      </c>
      <c r="K115" s="186" t="e">
        <v>#VALUE!</v>
      </c>
      <c r="L115" s="190" t="e">
        <v>#VALUE!</v>
      </c>
      <c r="M115" s="191" t="e">
        <v>#VALUE!</v>
      </c>
      <c r="N115" s="191" t="e">
        <v>#VALUE!</v>
      </c>
      <c r="O115" s="192" t="e">
        <v>#VALUE!</v>
      </c>
      <c r="P115" s="191" t="e">
        <v>#VALUE!</v>
      </c>
      <c r="Q115" s="191" t="e">
        <v>#VALUE!</v>
      </c>
      <c r="R115" s="191" t="e">
        <v>#VALUE!</v>
      </c>
      <c r="S115" s="191" t="e">
        <v>#VALUE!</v>
      </c>
      <c r="T115" s="191" t="e">
        <v>#VALUE!</v>
      </c>
      <c r="U115" s="207" t="e">
        <v>#VALUE!</v>
      </c>
    </row>
    <row r="116" spans="1:21" x14ac:dyDescent="0.2">
      <c r="A116" s="206" t="e">
        <v>#NUM!</v>
      </c>
      <c r="B116" s="177" t="e">
        <v>#VALUE!</v>
      </c>
      <c r="C116" s="187" t="e">
        <v>#VALUE!</v>
      </c>
      <c r="D116" s="187" t="e">
        <v>#VALUE!</v>
      </c>
      <c r="E116" s="177" t="e">
        <v>#VALUE!</v>
      </c>
      <c r="F116" s="177" t="e">
        <v>#VALUE!</v>
      </c>
      <c r="G116" s="186" t="e">
        <v>#VALUE!</v>
      </c>
      <c r="H116" s="188" t="e">
        <v>#VALUE!</v>
      </c>
      <c r="I116" s="189" t="e">
        <v>#VALUE!</v>
      </c>
      <c r="J116" s="177" t="e">
        <v>#VALUE!</v>
      </c>
      <c r="K116" s="186" t="e">
        <v>#VALUE!</v>
      </c>
      <c r="L116" s="190" t="e">
        <v>#VALUE!</v>
      </c>
      <c r="M116" s="191" t="e">
        <v>#VALUE!</v>
      </c>
      <c r="N116" s="191" t="e">
        <v>#VALUE!</v>
      </c>
      <c r="O116" s="192" t="e">
        <v>#VALUE!</v>
      </c>
      <c r="P116" s="191" t="e">
        <v>#VALUE!</v>
      </c>
      <c r="Q116" s="191" t="e">
        <v>#VALUE!</v>
      </c>
      <c r="R116" s="191" t="e">
        <v>#VALUE!</v>
      </c>
      <c r="S116" s="191" t="e">
        <v>#VALUE!</v>
      </c>
      <c r="T116" s="191" t="e">
        <v>#VALUE!</v>
      </c>
      <c r="U116" s="207" t="e">
        <v>#VALUE!</v>
      </c>
    </row>
    <row r="117" spans="1:21" x14ac:dyDescent="0.2">
      <c r="A117" s="206" t="e">
        <v>#NUM!</v>
      </c>
      <c r="B117" s="177" t="e">
        <v>#VALUE!</v>
      </c>
      <c r="C117" s="187" t="e">
        <v>#VALUE!</v>
      </c>
      <c r="D117" s="187" t="e">
        <v>#VALUE!</v>
      </c>
      <c r="E117" s="177" t="e">
        <v>#VALUE!</v>
      </c>
      <c r="F117" s="177" t="e">
        <v>#VALUE!</v>
      </c>
      <c r="G117" s="186" t="e">
        <v>#VALUE!</v>
      </c>
      <c r="H117" s="188" t="e">
        <v>#VALUE!</v>
      </c>
      <c r="I117" s="189" t="e">
        <v>#VALUE!</v>
      </c>
      <c r="J117" s="177" t="e">
        <v>#VALUE!</v>
      </c>
      <c r="K117" s="186" t="e">
        <v>#VALUE!</v>
      </c>
      <c r="L117" s="190" t="e">
        <v>#VALUE!</v>
      </c>
      <c r="M117" s="191" t="e">
        <v>#VALUE!</v>
      </c>
      <c r="N117" s="191" t="e">
        <v>#VALUE!</v>
      </c>
      <c r="O117" s="192" t="e">
        <v>#VALUE!</v>
      </c>
      <c r="P117" s="191" t="e">
        <v>#VALUE!</v>
      </c>
      <c r="Q117" s="191" t="e">
        <v>#VALUE!</v>
      </c>
      <c r="R117" s="191" t="e">
        <v>#VALUE!</v>
      </c>
      <c r="S117" s="191" t="e">
        <v>#VALUE!</v>
      </c>
      <c r="T117" s="191" t="e">
        <v>#VALUE!</v>
      </c>
      <c r="U117" s="207" t="e">
        <v>#VALUE!</v>
      </c>
    </row>
    <row r="118" spans="1:21" x14ac:dyDescent="0.2">
      <c r="A118" s="206" t="e">
        <v>#NUM!</v>
      </c>
      <c r="B118" s="177" t="e">
        <v>#VALUE!</v>
      </c>
      <c r="C118" s="187" t="e">
        <v>#VALUE!</v>
      </c>
      <c r="D118" s="187" t="e">
        <v>#VALUE!</v>
      </c>
      <c r="E118" s="177" t="e">
        <v>#VALUE!</v>
      </c>
      <c r="F118" s="177" t="e">
        <v>#VALUE!</v>
      </c>
      <c r="G118" s="186" t="e">
        <v>#VALUE!</v>
      </c>
      <c r="H118" s="188" t="e">
        <v>#VALUE!</v>
      </c>
      <c r="I118" s="189" t="e">
        <v>#VALUE!</v>
      </c>
      <c r="J118" s="177" t="e">
        <v>#VALUE!</v>
      </c>
      <c r="K118" s="186" t="e">
        <v>#VALUE!</v>
      </c>
      <c r="L118" s="190" t="e">
        <v>#VALUE!</v>
      </c>
      <c r="M118" s="191" t="e">
        <v>#VALUE!</v>
      </c>
      <c r="N118" s="191" t="e">
        <v>#VALUE!</v>
      </c>
      <c r="O118" s="192" t="e">
        <v>#VALUE!</v>
      </c>
      <c r="P118" s="191" t="e">
        <v>#VALUE!</v>
      </c>
      <c r="Q118" s="191" t="e">
        <v>#VALUE!</v>
      </c>
      <c r="R118" s="191" t="e">
        <v>#VALUE!</v>
      </c>
      <c r="S118" s="191" t="e">
        <v>#VALUE!</v>
      </c>
      <c r="T118" s="191" t="e">
        <v>#VALUE!</v>
      </c>
      <c r="U118" s="207" t="e">
        <v>#VALUE!</v>
      </c>
    </row>
    <row r="119" spans="1:21" x14ac:dyDescent="0.2">
      <c r="A119" s="206" t="e">
        <v>#NUM!</v>
      </c>
      <c r="B119" s="177" t="e">
        <v>#VALUE!</v>
      </c>
      <c r="C119" s="187" t="e">
        <v>#VALUE!</v>
      </c>
      <c r="D119" s="187" t="e">
        <v>#VALUE!</v>
      </c>
      <c r="E119" s="177" t="e">
        <v>#VALUE!</v>
      </c>
      <c r="F119" s="177" t="e">
        <v>#VALUE!</v>
      </c>
      <c r="G119" s="186" t="e">
        <v>#VALUE!</v>
      </c>
      <c r="H119" s="188" t="e">
        <v>#VALUE!</v>
      </c>
      <c r="I119" s="189" t="e">
        <v>#VALUE!</v>
      </c>
      <c r="J119" s="177" t="e">
        <v>#VALUE!</v>
      </c>
      <c r="K119" s="186" t="e">
        <v>#VALUE!</v>
      </c>
      <c r="L119" s="190" t="e">
        <v>#VALUE!</v>
      </c>
      <c r="M119" s="191" t="e">
        <v>#VALUE!</v>
      </c>
      <c r="N119" s="191" t="e">
        <v>#VALUE!</v>
      </c>
      <c r="O119" s="192" t="e">
        <v>#VALUE!</v>
      </c>
      <c r="P119" s="191" t="e">
        <v>#VALUE!</v>
      </c>
      <c r="Q119" s="191" t="e">
        <v>#VALUE!</v>
      </c>
      <c r="R119" s="191" t="e">
        <v>#VALUE!</v>
      </c>
      <c r="S119" s="191" t="e">
        <v>#VALUE!</v>
      </c>
      <c r="T119" s="191" t="e">
        <v>#VALUE!</v>
      </c>
      <c r="U119" s="207" t="e">
        <v>#VALUE!</v>
      </c>
    </row>
    <row r="120" spans="1:21" x14ac:dyDescent="0.2">
      <c r="A120" s="206" t="e">
        <v>#NUM!</v>
      </c>
      <c r="B120" s="177" t="e">
        <v>#VALUE!</v>
      </c>
      <c r="C120" s="187" t="e">
        <v>#VALUE!</v>
      </c>
      <c r="D120" s="187" t="e">
        <v>#VALUE!</v>
      </c>
      <c r="E120" s="177" t="e">
        <v>#VALUE!</v>
      </c>
      <c r="F120" s="177" t="e">
        <v>#VALUE!</v>
      </c>
      <c r="G120" s="186" t="e">
        <v>#VALUE!</v>
      </c>
      <c r="H120" s="188" t="e">
        <v>#VALUE!</v>
      </c>
      <c r="I120" s="189" t="e">
        <v>#VALUE!</v>
      </c>
      <c r="J120" s="177" t="e">
        <v>#VALUE!</v>
      </c>
      <c r="K120" s="186" t="e">
        <v>#VALUE!</v>
      </c>
      <c r="L120" s="190" t="e">
        <v>#VALUE!</v>
      </c>
      <c r="M120" s="191" t="e">
        <v>#VALUE!</v>
      </c>
      <c r="N120" s="191" t="e">
        <v>#VALUE!</v>
      </c>
      <c r="O120" s="192" t="e">
        <v>#VALUE!</v>
      </c>
      <c r="P120" s="191" t="e">
        <v>#VALUE!</v>
      </c>
      <c r="Q120" s="191" t="e">
        <v>#VALUE!</v>
      </c>
      <c r="R120" s="191" t="e">
        <v>#VALUE!</v>
      </c>
      <c r="S120" s="191" t="e">
        <v>#VALUE!</v>
      </c>
      <c r="T120" s="191" t="e">
        <v>#VALUE!</v>
      </c>
      <c r="U120" s="207" t="e">
        <v>#VALUE!</v>
      </c>
    </row>
    <row r="121" spans="1:21" x14ac:dyDescent="0.2">
      <c r="A121" s="206" t="e">
        <v>#NUM!</v>
      </c>
      <c r="B121" s="177" t="e">
        <v>#VALUE!</v>
      </c>
      <c r="C121" s="187" t="e">
        <v>#VALUE!</v>
      </c>
      <c r="D121" s="187" t="e">
        <v>#VALUE!</v>
      </c>
      <c r="E121" s="177" t="e">
        <v>#VALUE!</v>
      </c>
      <c r="F121" s="177" t="e">
        <v>#VALUE!</v>
      </c>
      <c r="G121" s="186" t="e">
        <v>#VALUE!</v>
      </c>
      <c r="H121" s="188" t="e">
        <v>#VALUE!</v>
      </c>
      <c r="I121" s="189" t="e">
        <v>#VALUE!</v>
      </c>
      <c r="J121" s="177" t="e">
        <v>#VALUE!</v>
      </c>
      <c r="K121" s="186" t="e">
        <v>#VALUE!</v>
      </c>
      <c r="L121" s="190" t="e">
        <v>#VALUE!</v>
      </c>
      <c r="M121" s="191" t="e">
        <v>#VALUE!</v>
      </c>
      <c r="N121" s="191" t="e">
        <v>#VALUE!</v>
      </c>
      <c r="O121" s="192" t="e">
        <v>#VALUE!</v>
      </c>
      <c r="P121" s="191" t="e">
        <v>#VALUE!</v>
      </c>
      <c r="Q121" s="191" t="e">
        <v>#VALUE!</v>
      </c>
      <c r="R121" s="191" t="e">
        <v>#VALUE!</v>
      </c>
      <c r="S121" s="191" t="e">
        <v>#VALUE!</v>
      </c>
      <c r="T121" s="191" t="e">
        <v>#VALUE!</v>
      </c>
      <c r="U121" s="207" t="e">
        <v>#VALUE!</v>
      </c>
    </row>
    <row r="122" spans="1:21" ht="12" thickBot="1" x14ac:dyDescent="0.25">
      <c r="A122" s="208" t="e">
        <v>#NUM!</v>
      </c>
      <c r="B122" s="209" t="e">
        <v>#VALUE!</v>
      </c>
      <c r="C122" s="210" t="e">
        <v>#VALUE!</v>
      </c>
      <c r="D122" s="210" t="e">
        <v>#VALUE!</v>
      </c>
      <c r="E122" s="209" t="e">
        <v>#VALUE!</v>
      </c>
      <c r="F122" s="209" t="e">
        <v>#VALUE!</v>
      </c>
      <c r="G122" s="211" t="e">
        <v>#VALUE!</v>
      </c>
      <c r="H122" s="212" t="e">
        <v>#VALUE!</v>
      </c>
      <c r="I122" s="213" t="e">
        <v>#VALUE!</v>
      </c>
      <c r="J122" s="209" t="e">
        <v>#VALUE!</v>
      </c>
      <c r="K122" s="211" t="e">
        <v>#VALUE!</v>
      </c>
      <c r="L122" s="214" t="e">
        <v>#VALUE!</v>
      </c>
      <c r="M122" s="215" t="e">
        <v>#VALUE!</v>
      </c>
      <c r="N122" s="215" t="e">
        <v>#VALUE!</v>
      </c>
      <c r="O122" s="216" t="e">
        <v>#VALUE!</v>
      </c>
      <c r="P122" s="215" t="e">
        <v>#VALUE!</v>
      </c>
      <c r="Q122" s="215" t="e">
        <v>#VALUE!</v>
      </c>
      <c r="R122" s="215" t="e">
        <v>#VALUE!</v>
      </c>
      <c r="S122" s="215" t="e">
        <v>#VALUE!</v>
      </c>
      <c r="T122" s="215" t="e">
        <v>#VALUE!</v>
      </c>
      <c r="U122" s="217" t="e">
        <v>#VALUE!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e">
        <f>Pricing!$G$14</f>
        <v>#NUM!</v>
      </c>
      <c r="C1" s="34" t="str">
        <f>UPPER(Pricing!$G$18)</f>
        <v>NONE</v>
      </c>
      <c r="D1" s="34">
        <f>Pricing!$G$17</f>
        <v>1000000</v>
      </c>
      <c r="F1" s="32" t="e">
        <f>_xll.qlScheduleSize(Schedule)-1</f>
        <v>#VALUE!</v>
      </c>
      <c r="G1" s="31" t="e">
        <f>FirstNominal/Payments</f>
        <v>#VALUE!</v>
      </c>
      <c r="H1" s="36">
        <f>Pricing!$G$25</f>
        <v>0</v>
      </c>
      <c r="I1" s="38" t="e">
        <f>SUM(_xll.ohPack(I4:I123))</f>
        <v>#VALUE!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 t="e">
        <f t="array" ref="B4:B123">_xll.qlScheduleDates(Schedule)</f>
        <v>#VALUE!</v>
      </c>
      <c r="C4" s="44" t="e">
        <f t="array" ref="C4:C123">IF(Type="MIRROR",E4:E123,IF(Type="CUSTOM",F4:F123,IF(Type="STEP",G4:G123,IF(Type="FRENCH",H4:H123,D4:D123))))</f>
        <v>#N/A</v>
      </c>
      <c r="D4" s="46" t="e">
        <f t="shared" ref="D4:D35" si="0">IF(ISNUMBER($B5),FirstNominal,NA())</f>
        <v>#N/A</v>
      </c>
      <c r="E4" s="49" t="e">
        <f t="array" ref="E4:E123">VLOOKUP(Dates,FirstLegAdmortization!$B$4:$C$123,2)</f>
        <v>#VALUE!</v>
      </c>
      <c r="F4" s="46" t="e">
        <f t="shared" ref="F4:F35" si="1">IF(ISNUMBER($B5),FirstNominal,NA())</f>
        <v>#N/A</v>
      </c>
      <c r="G4" s="49">
        <f>FirstNominal</f>
        <v>1000000</v>
      </c>
      <c r="H4" s="50">
        <f>FirstNominal</f>
        <v>1000000</v>
      </c>
      <c r="I4" s="51" t="e">
        <f t="shared" ref="I4:I35" si="2">PPMT(Rate,$A4,Payments,FirstNominal)</f>
        <v>#VALUE!</v>
      </c>
    </row>
    <row r="5" spans="1:9" x14ac:dyDescent="0.2">
      <c r="A5">
        <v>2</v>
      </c>
      <c r="B5" s="42" t="e">
        <v>#VALUE!</v>
      </c>
      <c r="C5" s="44" t="e">
        <v>#N/A</v>
      </c>
      <c r="D5" s="47" t="e">
        <f t="shared" si="0"/>
        <v>#N/A</v>
      </c>
      <c r="E5" s="47" t="e">
        <v>#VALUE!</v>
      </c>
      <c r="F5" s="47" t="e">
        <f t="shared" si="1"/>
        <v>#N/A</v>
      </c>
      <c r="G5" s="47" t="e">
        <f t="shared" ref="G5:G36" si="3">IF(ISNA($B6),NA(),MAX(G4-StepDecrement,0))</f>
        <v>#VALUE!</v>
      </c>
      <c r="H5" s="52" t="e">
        <f t="shared" ref="H5:H36" si="4">IF(ISNA($B6),NA(),H4+I4)</f>
        <v>#VALUE!</v>
      </c>
      <c r="I5" s="53" t="e">
        <f t="shared" si="2"/>
        <v>#VALUE!</v>
      </c>
    </row>
    <row r="6" spans="1:9" x14ac:dyDescent="0.2">
      <c r="A6">
        <v>3</v>
      </c>
      <c r="B6" s="42" t="e">
        <v>#VALUE!</v>
      </c>
      <c r="C6" s="44" t="e">
        <v>#N/A</v>
      </c>
      <c r="D6" s="47" t="e">
        <f t="shared" si="0"/>
        <v>#N/A</v>
      </c>
      <c r="E6" s="47" t="e">
        <v>#VALUE!</v>
      </c>
      <c r="F6" s="47" t="e">
        <f t="shared" si="1"/>
        <v>#N/A</v>
      </c>
      <c r="G6" s="47" t="e">
        <f t="shared" si="3"/>
        <v>#VALUE!</v>
      </c>
      <c r="H6" s="52" t="e">
        <f t="shared" si="4"/>
        <v>#VALUE!</v>
      </c>
      <c r="I6" s="53" t="e">
        <f t="shared" si="2"/>
        <v>#VALUE!</v>
      </c>
    </row>
    <row r="7" spans="1:9" x14ac:dyDescent="0.2">
      <c r="A7">
        <v>4</v>
      </c>
      <c r="B7" s="42" t="e">
        <v>#VALUE!</v>
      </c>
      <c r="C7" s="44" t="e">
        <v>#N/A</v>
      </c>
      <c r="D7" s="47" t="e">
        <f t="shared" si="0"/>
        <v>#N/A</v>
      </c>
      <c r="E7" s="47" t="e">
        <v>#VALUE!</v>
      </c>
      <c r="F7" s="47" t="e">
        <f t="shared" si="1"/>
        <v>#N/A</v>
      </c>
      <c r="G7" s="47" t="e">
        <f t="shared" si="3"/>
        <v>#VALUE!</v>
      </c>
      <c r="H7" s="52" t="e">
        <f t="shared" si="4"/>
        <v>#VALUE!</v>
      </c>
      <c r="I7" s="53" t="e">
        <f t="shared" si="2"/>
        <v>#VALUE!</v>
      </c>
    </row>
    <row r="8" spans="1:9" x14ac:dyDescent="0.2">
      <c r="A8">
        <v>5</v>
      </c>
      <c r="B8" s="42" t="e">
        <v>#VALUE!</v>
      </c>
      <c r="C8" s="44" t="e">
        <v>#N/A</v>
      </c>
      <c r="D8" s="47" t="e">
        <f t="shared" si="0"/>
        <v>#N/A</v>
      </c>
      <c r="E8" s="47" t="e">
        <v>#VALUE!</v>
      </c>
      <c r="F8" s="47" t="e">
        <f t="shared" si="1"/>
        <v>#N/A</v>
      </c>
      <c r="G8" s="47" t="e">
        <f t="shared" si="3"/>
        <v>#VALUE!</v>
      </c>
      <c r="H8" s="52" t="e">
        <f t="shared" si="4"/>
        <v>#VALUE!</v>
      </c>
      <c r="I8" s="53" t="e">
        <f t="shared" si="2"/>
        <v>#VALUE!</v>
      </c>
    </row>
    <row r="9" spans="1:9" x14ac:dyDescent="0.2">
      <c r="A9">
        <v>6</v>
      </c>
      <c r="B9" s="42" t="e">
        <v>#VALUE!</v>
      </c>
      <c r="C9" s="44" t="e">
        <v>#N/A</v>
      </c>
      <c r="D9" s="47" t="e">
        <f t="shared" si="0"/>
        <v>#N/A</v>
      </c>
      <c r="E9" s="47" t="e">
        <v>#VALUE!</v>
      </c>
      <c r="F9" s="47" t="e">
        <f t="shared" si="1"/>
        <v>#N/A</v>
      </c>
      <c r="G9" s="47" t="e">
        <f t="shared" si="3"/>
        <v>#VALUE!</v>
      </c>
      <c r="H9" s="52" t="e">
        <f t="shared" si="4"/>
        <v>#VALUE!</v>
      </c>
      <c r="I9" s="53" t="e">
        <f t="shared" si="2"/>
        <v>#VALUE!</v>
      </c>
    </row>
    <row r="10" spans="1:9" x14ac:dyDescent="0.2">
      <c r="A10">
        <v>7</v>
      </c>
      <c r="B10" s="42" t="e">
        <v>#VALUE!</v>
      </c>
      <c r="C10" s="44" t="e">
        <v>#N/A</v>
      </c>
      <c r="D10" s="47" t="e">
        <f t="shared" si="0"/>
        <v>#N/A</v>
      </c>
      <c r="E10" s="47" t="e">
        <v>#VALUE!</v>
      </c>
      <c r="F10" s="47" t="e">
        <f t="shared" si="1"/>
        <v>#N/A</v>
      </c>
      <c r="G10" s="47" t="e">
        <f t="shared" si="3"/>
        <v>#VALUE!</v>
      </c>
      <c r="H10" s="52" t="e">
        <f t="shared" si="4"/>
        <v>#VALUE!</v>
      </c>
      <c r="I10" s="53" t="e">
        <f t="shared" si="2"/>
        <v>#VALUE!</v>
      </c>
    </row>
    <row r="11" spans="1:9" x14ac:dyDescent="0.2">
      <c r="A11">
        <v>8</v>
      </c>
      <c r="B11" s="42" t="e">
        <v>#VALUE!</v>
      </c>
      <c r="C11" s="44" t="e">
        <v>#N/A</v>
      </c>
      <c r="D11" s="47" t="e">
        <f t="shared" si="0"/>
        <v>#N/A</v>
      </c>
      <c r="E11" s="47" t="e">
        <v>#VALUE!</v>
      </c>
      <c r="F11" s="47" t="e">
        <f t="shared" si="1"/>
        <v>#N/A</v>
      </c>
      <c r="G11" s="47" t="e">
        <f t="shared" si="3"/>
        <v>#VALUE!</v>
      </c>
      <c r="H11" s="52" t="e">
        <f t="shared" si="4"/>
        <v>#VALUE!</v>
      </c>
      <c r="I11" s="53" t="e">
        <f t="shared" si="2"/>
        <v>#VALUE!</v>
      </c>
    </row>
    <row r="12" spans="1:9" x14ac:dyDescent="0.2">
      <c r="A12">
        <v>9</v>
      </c>
      <c r="B12" s="42" t="e">
        <v>#VALUE!</v>
      </c>
      <c r="C12" s="44" t="e">
        <v>#N/A</v>
      </c>
      <c r="D12" s="47" t="e">
        <f t="shared" si="0"/>
        <v>#N/A</v>
      </c>
      <c r="E12" s="47" t="e">
        <v>#VALUE!</v>
      </c>
      <c r="F12" s="47" t="e">
        <f t="shared" si="1"/>
        <v>#N/A</v>
      </c>
      <c r="G12" s="47" t="e">
        <f t="shared" si="3"/>
        <v>#VALUE!</v>
      </c>
      <c r="H12" s="52" t="e">
        <f t="shared" si="4"/>
        <v>#VALUE!</v>
      </c>
      <c r="I12" s="53" t="e">
        <f t="shared" si="2"/>
        <v>#VALUE!</v>
      </c>
    </row>
    <row r="13" spans="1:9" x14ac:dyDescent="0.2">
      <c r="A13">
        <v>10</v>
      </c>
      <c r="B13" s="42" t="e">
        <v>#VALUE!</v>
      </c>
      <c r="C13" s="44" t="e">
        <v>#N/A</v>
      </c>
      <c r="D13" s="47" t="e">
        <f t="shared" si="0"/>
        <v>#N/A</v>
      </c>
      <c r="E13" s="47" t="e">
        <v>#VALUE!</v>
      </c>
      <c r="F13" s="47" t="e">
        <f t="shared" si="1"/>
        <v>#N/A</v>
      </c>
      <c r="G13" s="47" t="e">
        <f t="shared" si="3"/>
        <v>#VALUE!</v>
      </c>
      <c r="H13" s="52" t="e">
        <f t="shared" si="4"/>
        <v>#VALUE!</v>
      </c>
      <c r="I13" s="53" t="e">
        <f t="shared" si="2"/>
        <v>#VALUE!</v>
      </c>
    </row>
    <row r="14" spans="1:9" x14ac:dyDescent="0.2">
      <c r="A14">
        <v>11</v>
      </c>
      <c r="B14" s="42" t="e">
        <v>#VALUE!</v>
      </c>
      <c r="C14" s="44" t="e">
        <v>#N/A</v>
      </c>
      <c r="D14" s="47" t="e">
        <f t="shared" si="0"/>
        <v>#N/A</v>
      </c>
      <c r="E14" s="47" t="e">
        <v>#VALUE!</v>
      </c>
      <c r="F14" s="47" t="e">
        <f t="shared" si="1"/>
        <v>#N/A</v>
      </c>
      <c r="G14" s="47" t="e">
        <f t="shared" si="3"/>
        <v>#VALUE!</v>
      </c>
      <c r="H14" s="52" t="e">
        <f t="shared" si="4"/>
        <v>#VALUE!</v>
      </c>
      <c r="I14" s="53" t="e">
        <f t="shared" si="2"/>
        <v>#VALUE!</v>
      </c>
    </row>
    <row r="15" spans="1:9" x14ac:dyDescent="0.2">
      <c r="A15">
        <v>12</v>
      </c>
      <c r="B15" s="42" t="e">
        <v>#VALUE!</v>
      </c>
      <c r="C15" s="44" t="e">
        <v>#N/A</v>
      </c>
      <c r="D15" s="47" t="e">
        <f t="shared" si="0"/>
        <v>#N/A</v>
      </c>
      <c r="E15" s="47" t="e">
        <v>#VALUE!</v>
      </c>
      <c r="F15" s="47" t="e">
        <f t="shared" si="1"/>
        <v>#N/A</v>
      </c>
      <c r="G15" s="47" t="e">
        <f t="shared" si="3"/>
        <v>#VALUE!</v>
      </c>
      <c r="H15" s="52" t="e">
        <f t="shared" si="4"/>
        <v>#VALUE!</v>
      </c>
      <c r="I15" s="53" t="e">
        <f t="shared" si="2"/>
        <v>#VALUE!</v>
      </c>
    </row>
    <row r="16" spans="1:9" x14ac:dyDescent="0.2">
      <c r="A16">
        <v>13</v>
      </c>
      <c r="B16" s="42" t="e">
        <v>#VALUE!</v>
      </c>
      <c r="C16" s="44" t="e">
        <v>#N/A</v>
      </c>
      <c r="D16" s="47" t="e">
        <f t="shared" si="0"/>
        <v>#N/A</v>
      </c>
      <c r="E16" s="47" t="e">
        <v>#VALUE!</v>
      </c>
      <c r="F16" s="47" t="e">
        <f t="shared" si="1"/>
        <v>#N/A</v>
      </c>
      <c r="G16" s="47" t="e">
        <f t="shared" si="3"/>
        <v>#VALUE!</v>
      </c>
      <c r="H16" s="52" t="e">
        <f t="shared" si="4"/>
        <v>#VALUE!</v>
      </c>
      <c r="I16" s="53" t="e">
        <f t="shared" si="2"/>
        <v>#VALUE!</v>
      </c>
    </row>
    <row r="17" spans="1:9" x14ac:dyDescent="0.2">
      <c r="A17">
        <v>14</v>
      </c>
      <c r="B17" s="42" t="e">
        <v>#VALUE!</v>
      </c>
      <c r="C17" s="44" t="e">
        <v>#N/A</v>
      </c>
      <c r="D17" s="47" t="e">
        <f t="shared" si="0"/>
        <v>#N/A</v>
      </c>
      <c r="E17" s="47" t="e">
        <v>#VALUE!</v>
      </c>
      <c r="F17" s="47" t="e">
        <f t="shared" si="1"/>
        <v>#N/A</v>
      </c>
      <c r="G17" s="47" t="e">
        <f t="shared" si="3"/>
        <v>#VALUE!</v>
      </c>
      <c r="H17" s="52" t="e">
        <f t="shared" si="4"/>
        <v>#VALUE!</v>
      </c>
      <c r="I17" s="53" t="e">
        <f t="shared" si="2"/>
        <v>#VALUE!</v>
      </c>
    </row>
    <row r="18" spans="1:9" x14ac:dyDescent="0.2">
      <c r="A18">
        <v>15</v>
      </c>
      <c r="B18" s="42" t="e">
        <v>#VALUE!</v>
      </c>
      <c r="C18" s="44" t="e">
        <v>#N/A</v>
      </c>
      <c r="D18" s="47" t="e">
        <f t="shared" si="0"/>
        <v>#N/A</v>
      </c>
      <c r="E18" s="47" t="e">
        <v>#VALUE!</v>
      </c>
      <c r="F18" s="47" t="e">
        <f t="shared" si="1"/>
        <v>#N/A</v>
      </c>
      <c r="G18" s="47" t="e">
        <f t="shared" si="3"/>
        <v>#VALUE!</v>
      </c>
      <c r="H18" s="52" t="e">
        <f t="shared" si="4"/>
        <v>#VALUE!</v>
      </c>
      <c r="I18" s="53" t="e">
        <f t="shared" si="2"/>
        <v>#VALUE!</v>
      </c>
    </row>
    <row r="19" spans="1:9" x14ac:dyDescent="0.2">
      <c r="A19">
        <v>16</v>
      </c>
      <c r="B19" s="42" t="e">
        <v>#VALUE!</v>
      </c>
      <c r="C19" s="44" t="e">
        <v>#N/A</v>
      </c>
      <c r="D19" s="47" t="e">
        <f t="shared" si="0"/>
        <v>#N/A</v>
      </c>
      <c r="E19" s="47" t="e">
        <v>#VALUE!</v>
      </c>
      <c r="F19" s="47" t="e">
        <f t="shared" si="1"/>
        <v>#N/A</v>
      </c>
      <c r="G19" s="47" t="e">
        <f t="shared" si="3"/>
        <v>#VALUE!</v>
      </c>
      <c r="H19" s="52" t="e">
        <f t="shared" si="4"/>
        <v>#VALUE!</v>
      </c>
      <c r="I19" s="53" t="e">
        <f t="shared" si="2"/>
        <v>#VALUE!</v>
      </c>
    </row>
    <row r="20" spans="1:9" x14ac:dyDescent="0.2">
      <c r="A20">
        <v>17</v>
      </c>
      <c r="B20" s="42" t="e">
        <v>#VALUE!</v>
      </c>
      <c r="C20" s="44" t="e">
        <v>#N/A</v>
      </c>
      <c r="D20" s="47" t="e">
        <f t="shared" si="0"/>
        <v>#N/A</v>
      </c>
      <c r="E20" s="47" t="e">
        <v>#VALUE!</v>
      </c>
      <c r="F20" s="47" t="e">
        <f t="shared" si="1"/>
        <v>#N/A</v>
      </c>
      <c r="G20" s="47" t="e">
        <f t="shared" si="3"/>
        <v>#VALUE!</v>
      </c>
      <c r="H20" s="52" t="e">
        <f t="shared" si="4"/>
        <v>#VALUE!</v>
      </c>
      <c r="I20" s="53" t="e">
        <f t="shared" si="2"/>
        <v>#VALUE!</v>
      </c>
    </row>
    <row r="21" spans="1:9" x14ac:dyDescent="0.2">
      <c r="A21">
        <v>18</v>
      </c>
      <c r="B21" s="42" t="e">
        <v>#VALUE!</v>
      </c>
      <c r="C21" s="44" t="e">
        <v>#N/A</v>
      </c>
      <c r="D21" s="47" t="e">
        <f t="shared" si="0"/>
        <v>#N/A</v>
      </c>
      <c r="E21" s="47" t="e">
        <v>#VALUE!</v>
      </c>
      <c r="F21" s="47" t="e">
        <f t="shared" si="1"/>
        <v>#N/A</v>
      </c>
      <c r="G21" s="47" t="e">
        <f t="shared" si="3"/>
        <v>#VALUE!</v>
      </c>
      <c r="H21" s="52" t="e">
        <f t="shared" si="4"/>
        <v>#VALUE!</v>
      </c>
      <c r="I21" s="53" t="e">
        <f t="shared" si="2"/>
        <v>#VALUE!</v>
      </c>
    </row>
    <row r="22" spans="1:9" x14ac:dyDescent="0.2">
      <c r="A22">
        <v>19</v>
      </c>
      <c r="B22" s="42" t="e">
        <v>#VALUE!</v>
      </c>
      <c r="C22" s="44" t="e">
        <v>#N/A</v>
      </c>
      <c r="D22" s="47" t="e">
        <f t="shared" si="0"/>
        <v>#N/A</v>
      </c>
      <c r="E22" s="47" t="e">
        <v>#VALUE!</v>
      </c>
      <c r="F22" s="47" t="e">
        <f t="shared" si="1"/>
        <v>#N/A</v>
      </c>
      <c r="G22" s="47" t="e">
        <f t="shared" si="3"/>
        <v>#VALUE!</v>
      </c>
      <c r="H22" s="52" t="e">
        <f t="shared" si="4"/>
        <v>#VALUE!</v>
      </c>
      <c r="I22" s="53" t="e">
        <f t="shared" si="2"/>
        <v>#VALUE!</v>
      </c>
    </row>
    <row r="23" spans="1:9" x14ac:dyDescent="0.2">
      <c r="A23">
        <v>20</v>
      </c>
      <c r="B23" s="42" t="e">
        <v>#VALUE!</v>
      </c>
      <c r="C23" s="44" t="e">
        <v>#N/A</v>
      </c>
      <c r="D23" s="47" t="e">
        <f t="shared" si="0"/>
        <v>#N/A</v>
      </c>
      <c r="E23" s="47" t="e">
        <v>#VALUE!</v>
      </c>
      <c r="F23" s="47" t="e">
        <f t="shared" si="1"/>
        <v>#N/A</v>
      </c>
      <c r="G23" s="47" t="e">
        <f t="shared" si="3"/>
        <v>#VALUE!</v>
      </c>
      <c r="H23" s="52" t="e">
        <f t="shared" si="4"/>
        <v>#VALUE!</v>
      </c>
      <c r="I23" s="53" t="e">
        <f t="shared" si="2"/>
        <v>#VALUE!</v>
      </c>
    </row>
    <row r="24" spans="1:9" x14ac:dyDescent="0.2">
      <c r="A24">
        <v>21</v>
      </c>
      <c r="B24" s="42" t="e">
        <v>#VALUE!</v>
      </c>
      <c r="C24" s="44" t="e">
        <v>#N/A</v>
      </c>
      <c r="D24" s="47" t="e">
        <f t="shared" si="0"/>
        <v>#N/A</v>
      </c>
      <c r="E24" s="47" t="e">
        <v>#VALUE!</v>
      </c>
      <c r="F24" s="47" t="e">
        <f t="shared" si="1"/>
        <v>#N/A</v>
      </c>
      <c r="G24" s="47" t="e">
        <f t="shared" si="3"/>
        <v>#VALUE!</v>
      </c>
      <c r="H24" s="52" t="e">
        <f t="shared" si="4"/>
        <v>#VALUE!</v>
      </c>
      <c r="I24" s="53" t="e">
        <f t="shared" si="2"/>
        <v>#VALUE!</v>
      </c>
    </row>
    <row r="25" spans="1:9" x14ac:dyDescent="0.2">
      <c r="A25">
        <v>22</v>
      </c>
      <c r="B25" s="42" t="e">
        <v>#VALUE!</v>
      </c>
      <c r="C25" s="44" t="e">
        <v>#N/A</v>
      </c>
      <c r="D25" s="47" t="e">
        <f t="shared" si="0"/>
        <v>#N/A</v>
      </c>
      <c r="E25" s="47" t="e">
        <v>#VALUE!</v>
      </c>
      <c r="F25" s="47" t="e">
        <f t="shared" si="1"/>
        <v>#N/A</v>
      </c>
      <c r="G25" s="47" t="e">
        <f t="shared" si="3"/>
        <v>#VALUE!</v>
      </c>
      <c r="H25" s="52" t="e">
        <f t="shared" si="4"/>
        <v>#VALUE!</v>
      </c>
      <c r="I25" s="53" t="e">
        <f t="shared" si="2"/>
        <v>#VALUE!</v>
      </c>
    </row>
    <row r="26" spans="1:9" x14ac:dyDescent="0.2">
      <c r="A26">
        <v>23</v>
      </c>
      <c r="B26" s="42" t="e">
        <v>#VALUE!</v>
      </c>
      <c r="C26" s="44" t="e">
        <v>#N/A</v>
      </c>
      <c r="D26" s="47" t="e">
        <f t="shared" si="0"/>
        <v>#N/A</v>
      </c>
      <c r="E26" s="47" t="e">
        <v>#VALUE!</v>
      </c>
      <c r="F26" s="47" t="e">
        <f t="shared" si="1"/>
        <v>#N/A</v>
      </c>
      <c r="G26" s="47" t="e">
        <f t="shared" si="3"/>
        <v>#VALUE!</v>
      </c>
      <c r="H26" s="52" t="e">
        <f t="shared" si="4"/>
        <v>#VALUE!</v>
      </c>
      <c r="I26" s="53" t="e">
        <f t="shared" si="2"/>
        <v>#VALUE!</v>
      </c>
    </row>
    <row r="27" spans="1:9" x14ac:dyDescent="0.2">
      <c r="A27">
        <v>24</v>
      </c>
      <c r="B27" s="42" t="e">
        <v>#VALUE!</v>
      </c>
      <c r="C27" s="44" t="e">
        <v>#N/A</v>
      </c>
      <c r="D27" s="47" t="e">
        <f t="shared" si="0"/>
        <v>#N/A</v>
      </c>
      <c r="E27" s="47" t="e">
        <v>#VALUE!</v>
      </c>
      <c r="F27" s="47" t="e">
        <f t="shared" si="1"/>
        <v>#N/A</v>
      </c>
      <c r="G27" s="47" t="e">
        <f t="shared" si="3"/>
        <v>#VALUE!</v>
      </c>
      <c r="H27" s="52" t="e">
        <f t="shared" si="4"/>
        <v>#VALUE!</v>
      </c>
      <c r="I27" s="53" t="e">
        <f t="shared" si="2"/>
        <v>#VALUE!</v>
      </c>
    </row>
    <row r="28" spans="1:9" x14ac:dyDescent="0.2">
      <c r="A28">
        <v>25</v>
      </c>
      <c r="B28" s="42" t="e">
        <v>#VALUE!</v>
      </c>
      <c r="C28" s="44" t="e">
        <v>#N/A</v>
      </c>
      <c r="D28" s="47" t="e">
        <f t="shared" si="0"/>
        <v>#N/A</v>
      </c>
      <c r="E28" s="47" t="e">
        <v>#VALUE!</v>
      </c>
      <c r="F28" s="47" t="e">
        <f t="shared" si="1"/>
        <v>#N/A</v>
      </c>
      <c r="G28" s="47" t="e">
        <f t="shared" si="3"/>
        <v>#VALUE!</v>
      </c>
      <c r="H28" s="52" t="e">
        <f t="shared" si="4"/>
        <v>#VALUE!</v>
      </c>
      <c r="I28" s="53" t="e">
        <f t="shared" si="2"/>
        <v>#VALUE!</v>
      </c>
    </row>
    <row r="29" spans="1:9" x14ac:dyDescent="0.2">
      <c r="A29">
        <v>26</v>
      </c>
      <c r="B29" s="42" t="e">
        <v>#VALUE!</v>
      </c>
      <c r="C29" s="44" t="e">
        <v>#N/A</v>
      </c>
      <c r="D29" s="47" t="e">
        <f t="shared" si="0"/>
        <v>#N/A</v>
      </c>
      <c r="E29" s="47" t="e">
        <v>#VALUE!</v>
      </c>
      <c r="F29" s="47" t="e">
        <f t="shared" si="1"/>
        <v>#N/A</v>
      </c>
      <c r="G29" s="47" t="e">
        <f t="shared" si="3"/>
        <v>#VALUE!</v>
      </c>
      <c r="H29" s="52" t="e">
        <f t="shared" si="4"/>
        <v>#VALUE!</v>
      </c>
      <c r="I29" s="53" t="e">
        <f t="shared" si="2"/>
        <v>#VALUE!</v>
      </c>
    </row>
    <row r="30" spans="1:9" x14ac:dyDescent="0.2">
      <c r="A30">
        <v>27</v>
      </c>
      <c r="B30" s="42" t="e">
        <v>#VALUE!</v>
      </c>
      <c r="C30" s="44" t="e">
        <v>#N/A</v>
      </c>
      <c r="D30" s="47" t="e">
        <f t="shared" si="0"/>
        <v>#N/A</v>
      </c>
      <c r="E30" s="47" t="e">
        <v>#VALUE!</v>
      </c>
      <c r="F30" s="47" t="e">
        <f t="shared" si="1"/>
        <v>#N/A</v>
      </c>
      <c r="G30" s="47" t="e">
        <f t="shared" si="3"/>
        <v>#VALUE!</v>
      </c>
      <c r="H30" s="52" t="e">
        <f t="shared" si="4"/>
        <v>#VALUE!</v>
      </c>
      <c r="I30" s="53" t="e">
        <f t="shared" si="2"/>
        <v>#VALUE!</v>
      </c>
    </row>
    <row r="31" spans="1:9" x14ac:dyDescent="0.2">
      <c r="A31">
        <v>28</v>
      </c>
      <c r="B31" s="42" t="e">
        <v>#VALUE!</v>
      </c>
      <c r="C31" s="44" t="e">
        <v>#N/A</v>
      </c>
      <c r="D31" s="47" t="e">
        <f t="shared" si="0"/>
        <v>#N/A</v>
      </c>
      <c r="E31" s="47" t="e">
        <v>#VALUE!</v>
      </c>
      <c r="F31" s="47" t="e">
        <f t="shared" si="1"/>
        <v>#N/A</v>
      </c>
      <c r="G31" s="47" t="e">
        <f t="shared" si="3"/>
        <v>#VALUE!</v>
      </c>
      <c r="H31" s="52" t="e">
        <f t="shared" si="4"/>
        <v>#VALUE!</v>
      </c>
      <c r="I31" s="53" t="e">
        <f t="shared" si="2"/>
        <v>#VALUE!</v>
      </c>
    </row>
    <row r="32" spans="1:9" x14ac:dyDescent="0.2">
      <c r="A32">
        <v>29</v>
      </c>
      <c r="B32" s="42" t="e">
        <v>#VALUE!</v>
      </c>
      <c r="C32" s="44" t="e">
        <v>#N/A</v>
      </c>
      <c r="D32" s="47" t="e">
        <f t="shared" si="0"/>
        <v>#N/A</v>
      </c>
      <c r="E32" s="47" t="e">
        <v>#VALUE!</v>
      </c>
      <c r="F32" s="47" t="e">
        <f t="shared" si="1"/>
        <v>#N/A</v>
      </c>
      <c r="G32" s="47" t="e">
        <f t="shared" si="3"/>
        <v>#VALUE!</v>
      </c>
      <c r="H32" s="52" t="e">
        <f t="shared" si="4"/>
        <v>#VALUE!</v>
      </c>
      <c r="I32" s="53" t="e">
        <f t="shared" si="2"/>
        <v>#VALUE!</v>
      </c>
    </row>
    <row r="33" spans="1:9" x14ac:dyDescent="0.2">
      <c r="A33">
        <v>30</v>
      </c>
      <c r="B33" s="42" t="e">
        <v>#VALUE!</v>
      </c>
      <c r="C33" s="44" t="e">
        <v>#N/A</v>
      </c>
      <c r="D33" s="47" t="e">
        <f t="shared" si="0"/>
        <v>#N/A</v>
      </c>
      <c r="E33" s="47" t="e">
        <v>#VALUE!</v>
      </c>
      <c r="F33" s="47" t="e">
        <f t="shared" si="1"/>
        <v>#N/A</v>
      </c>
      <c r="G33" s="47" t="e">
        <f t="shared" si="3"/>
        <v>#VALUE!</v>
      </c>
      <c r="H33" s="52" t="e">
        <f t="shared" si="4"/>
        <v>#VALUE!</v>
      </c>
      <c r="I33" s="53" t="e">
        <f t="shared" si="2"/>
        <v>#VALUE!</v>
      </c>
    </row>
    <row r="34" spans="1:9" x14ac:dyDescent="0.2">
      <c r="A34">
        <v>31</v>
      </c>
      <c r="B34" s="42" t="e">
        <v>#VALUE!</v>
      </c>
      <c r="C34" s="44" t="e">
        <v>#N/A</v>
      </c>
      <c r="D34" s="47" t="e">
        <f t="shared" si="0"/>
        <v>#N/A</v>
      </c>
      <c r="E34" s="47" t="e">
        <v>#VALUE!</v>
      </c>
      <c r="F34" s="47" t="e">
        <f t="shared" si="1"/>
        <v>#N/A</v>
      </c>
      <c r="G34" s="47" t="e">
        <f t="shared" si="3"/>
        <v>#VALUE!</v>
      </c>
      <c r="H34" s="52" t="e">
        <f t="shared" si="4"/>
        <v>#VALUE!</v>
      </c>
      <c r="I34" s="53" t="e">
        <f t="shared" si="2"/>
        <v>#VALUE!</v>
      </c>
    </row>
    <row r="35" spans="1:9" x14ac:dyDescent="0.2">
      <c r="A35">
        <v>32</v>
      </c>
      <c r="B35" s="42" t="e">
        <v>#VALUE!</v>
      </c>
      <c r="C35" s="44" t="e">
        <v>#N/A</v>
      </c>
      <c r="D35" s="47" t="e">
        <f t="shared" si="0"/>
        <v>#N/A</v>
      </c>
      <c r="E35" s="47" t="e">
        <v>#VALUE!</v>
      </c>
      <c r="F35" s="47" t="e">
        <f t="shared" si="1"/>
        <v>#N/A</v>
      </c>
      <c r="G35" s="47" t="e">
        <f t="shared" si="3"/>
        <v>#VALUE!</v>
      </c>
      <c r="H35" s="52" t="e">
        <f t="shared" si="4"/>
        <v>#VALUE!</v>
      </c>
      <c r="I35" s="53" t="e">
        <f t="shared" si="2"/>
        <v>#VALUE!</v>
      </c>
    </row>
    <row r="36" spans="1:9" x14ac:dyDescent="0.2">
      <c r="A36">
        <v>33</v>
      </c>
      <c r="B36" s="42" t="e">
        <v>#VALUE!</v>
      </c>
      <c r="C36" s="44" t="e">
        <v>#N/A</v>
      </c>
      <c r="D36" s="47" t="e">
        <f t="shared" ref="D36:D67" si="5">IF(ISNUMBER($B37),FirstNominal,NA())</f>
        <v>#N/A</v>
      </c>
      <c r="E36" s="47" t="e">
        <v>#VALUE!</v>
      </c>
      <c r="F36" s="47" t="e">
        <f t="shared" ref="F36:F67" si="6">IF(ISNUMBER($B37),FirstNominal,NA())</f>
        <v>#N/A</v>
      </c>
      <c r="G36" s="47" t="e">
        <f t="shared" si="3"/>
        <v>#VALUE!</v>
      </c>
      <c r="H36" s="52" t="e">
        <f t="shared" si="4"/>
        <v>#VALUE!</v>
      </c>
      <c r="I36" s="53" t="e">
        <f t="shared" ref="I36:I67" si="7">PPMT(Rate,$A36,Payments,FirstNominal)</f>
        <v>#VALUE!</v>
      </c>
    </row>
    <row r="37" spans="1:9" x14ac:dyDescent="0.2">
      <c r="A37">
        <v>34</v>
      </c>
      <c r="B37" s="42" t="e">
        <v>#VALUE!</v>
      </c>
      <c r="C37" s="44" t="e">
        <v>#N/A</v>
      </c>
      <c r="D37" s="47" t="e">
        <f t="shared" si="5"/>
        <v>#N/A</v>
      </c>
      <c r="E37" s="47" t="e">
        <v>#VALUE!</v>
      </c>
      <c r="F37" s="47" t="e">
        <f t="shared" si="6"/>
        <v>#N/A</v>
      </c>
      <c r="G37" s="47" t="e">
        <f t="shared" ref="G37:G68" si="8">IF(ISNA($B38),NA(),MAX(G36-StepDecrement,0))</f>
        <v>#VALUE!</v>
      </c>
      <c r="H37" s="52" t="e">
        <f t="shared" ref="H37:H68" si="9">IF(ISNA($B38),NA(),H36+I36)</f>
        <v>#VALUE!</v>
      </c>
      <c r="I37" s="53" t="e">
        <f t="shared" si="7"/>
        <v>#VALUE!</v>
      </c>
    </row>
    <row r="38" spans="1:9" x14ac:dyDescent="0.2">
      <c r="A38">
        <v>35</v>
      </c>
      <c r="B38" s="42" t="e">
        <v>#VALUE!</v>
      </c>
      <c r="C38" s="44" t="e">
        <v>#N/A</v>
      </c>
      <c r="D38" s="47" t="e">
        <f t="shared" si="5"/>
        <v>#N/A</v>
      </c>
      <c r="E38" s="47" t="e">
        <v>#VALUE!</v>
      </c>
      <c r="F38" s="47" t="e">
        <f t="shared" si="6"/>
        <v>#N/A</v>
      </c>
      <c r="G38" s="47" t="e">
        <f t="shared" si="8"/>
        <v>#VALUE!</v>
      </c>
      <c r="H38" s="52" t="e">
        <f t="shared" si="9"/>
        <v>#VALUE!</v>
      </c>
      <c r="I38" s="53" t="e">
        <f t="shared" si="7"/>
        <v>#VALUE!</v>
      </c>
    </row>
    <row r="39" spans="1:9" x14ac:dyDescent="0.2">
      <c r="A39">
        <v>36</v>
      </c>
      <c r="B39" s="42" t="e">
        <v>#VALUE!</v>
      </c>
      <c r="C39" s="44" t="e">
        <v>#N/A</v>
      </c>
      <c r="D39" s="47" t="e">
        <f t="shared" si="5"/>
        <v>#N/A</v>
      </c>
      <c r="E39" s="47" t="e">
        <v>#VALUE!</v>
      </c>
      <c r="F39" s="47" t="e">
        <f t="shared" si="6"/>
        <v>#N/A</v>
      </c>
      <c r="G39" s="47" t="e">
        <f t="shared" si="8"/>
        <v>#VALUE!</v>
      </c>
      <c r="H39" s="52" t="e">
        <f t="shared" si="9"/>
        <v>#VALUE!</v>
      </c>
      <c r="I39" s="53" t="e">
        <f t="shared" si="7"/>
        <v>#VALUE!</v>
      </c>
    </row>
    <row r="40" spans="1:9" x14ac:dyDescent="0.2">
      <c r="A40">
        <v>37</v>
      </c>
      <c r="B40" s="42" t="e">
        <v>#VALUE!</v>
      </c>
      <c r="C40" s="44" t="e">
        <v>#N/A</v>
      </c>
      <c r="D40" s="47" t="e">
        <f t="shared" si="5"/>
        <v>#N/A</v>
      </c>
      <c r="E40" s="47" t="e">
        <v>#VALUE!</v>
      </c>
      <c r="F40" s="47" t="e">
        <f t="shared" si="6"/>
        <v>#N/A</v>
      </c>
      <c r="G40" s="47" t="e">
        <f t="shared" si="8"/>
        <v>#VALUE!</v>
      </c>
      <c r="H40" s="52" t="e">
        <f t="shared" si="9"/>
        <v>#VALUE!</v>
      </c>
      <c r="I40" s="53" t="e">
        <f t="shared" si="7"/>
        <v>#VALUE!</v>
      </c>
    </row>
    <row r="41" spans="1:9" x14ac:dyDescent="0.2">
      <c r="A41">
        <v>38</v>
      </c>
      <c r="B41" s="42" t="e">
        <v>#VALUE!</v>
      </c>
      <c r="C41" s="44" t="e">
        <v>#N/A</v>
      </c>
      <c r="D41" s="47" t="e">
        <f t="shared" si="5"/>
        <v>#N/A</v>
      </c>
      <c r="E41" s="47" t="e">
        <v>#VALUE!</v>
      </c>
      <c r="F41" s="47" t="e">
        <f t="shared" si="6"/>
        <v>#N/A</v>
      </c>
      <c r="G41" s="47" t="e">
        <f t="shared" si="8"/>
        <v>#VALUE!</v>
      </c>
      <c r="H41" s="52" t="e">
        <f t="shared" si="9"/>
        <v>#VALUE!</v>
      </c>
      <c r="I41" s="53" t="e">
        <f t="shared" si="7"/>
        <v>#VALUE!</v>
      </c>
    </row>
    <row r="42" spans="1:9" x14ac:dyDescent="0.2">
      <c r="A42">
        <v>39</v>
      </c>
      <c r="B42" s="42" t="e">
        <v>#VALUE!</v>
      </c>
      <c r="C42" s="44" t="e">
        <v>#N/A</v>
      </c>
      <c r="D42" s="47" t="e">
        <f t="shared" si="5"/>
        <v>#N/A</v>
      </c>
      <c r="E42" s="47" t="e">
        <v>#VALUE!</v>
      </c>
      <c r="F42" s="47" t="e">
        <f t="shared" si="6"/>
        <v>#N/A</v>
      </c>
      <c r="G42" s="47" t="e">
        <f t="shared" si="8"/>
        <v>#VALUE!</v>
      </c>
      <c r="H42" s="52" t="e">
        <f t="shared" si="9"/>
        <v>#VALUE!</v>
      </c>
      <c r="I42" s="53" t="e">
        <f t="shared" si="7"/>
        <v>#VALUE!</v>
      </c>
    </row>
    <row r="43" spans="1:9" x14ac:dyDescent="0.2">
      <c r="A43">
        <v>40</v>
      </c>
      <c r="B43" s="42" t="e">
        <v>#VALUE!</v>
      </c>
      <c r="C43" s="44" t="e">
        <v>#N/A</v>
      </c>
      <c r="D43" s="47" t="e">
        <f t="shared" si="5"/>
        <v>#N/A</v>
      </c>
      <c r="E43" s="47" t="e">
        <v>#VALUE!</v>
      </c>
      <c r="F43" s="47" t="e">
        <f t="shared" si="6"/>
        <v>#N/A</v>
      </c>
      <c r="G43" s="47" t="e">
        <f t="shared" si="8"/>
        <v>#VALUE!</v>
      </c>
      <c r="H43" s="52" t="e">
        <f t="shared" si="9"/>
        <v>#VALUE!</v>
      </c>
      <c r="I43" s="53" t="e">
        <f t="shared" si="7"/>
        <v>#VALUE!</v>
      </c>
    </row>
    <row r="44" spans="1:9" x14ac:dyDescent="0.2">
      <c r="A44">
        <v>41</v>
      </c>
      <c r="B44" s="42" t="e">
        <v>#VALUE!</v>
      </c>
      <c r="C44" s="44" t="e">
        <v>#N/A</v>
      </c>
      <c r="D44" s="47" t="e">
        <f t="shared" si="5"/>
        <v>#N/A</v>
      </c>
      <c r="E44" s="47" t="e">
        <v>#VALUE!</v>
      </c>
      <c r="F44" s="47" t="e">
        <f t="shared" si="6"/>
        <v>#N/A</v>
      </c>
      <c r="G44" s="47" t="e">
        <f t="shared" si="8"/>
        <v>#VALUE!</v>
      </c>
      <c r="H44" s="52" t="e">
        <f t="shared" si="9"/>
        <v>#VALUE!</v>
      </c>
      <c r="I44" s="53" t="e">
        <f t="shared" si="7"/>
        <v>#VALUE!</v>
      </c>
    </row>
    <row r="45" spans="1:9" x14ac:dyDescent="0.2">
      <c r="A45">
        <v>42</v>
      </c>
      <c r="B45" s="42" t="e">
        <v>#VALUE!</v>
      </c>
      <c r="C45" s="44" t="e">
        <v>#N/A</v>
      </c>
      <c r="D45" s="47" t="e">
        <f t="shared" si="5"/>
        <v>#N/A</v>
      </c>
      <c r="E45" s="47" t="e">
        <v>#VALUE!</v>
      </c>
      <c r="F45" s="47" t="e">
        <f t="shared" si="6"/>
        <v>#N/A</v>
      </c>
      <c r="G45" s="47" t="e">
        <f t="shared" si="8"/>
        <v>#VALUE!</v>
      </c>
      <c r="H45" s="52" t="e">
        <f t="shared" si="9"/>
        <v>#VALUE!</v>
      </c>
      <c r="I45" s="53" t="e">
        <f t="shared" si="7"/>
        <v>#VALUE!</v>
      </c>
    </row>
    <row r="46" spans="1:9" x14ac:dyDescent="0.2">
      <c r="A46">
        <v>43</v>
      </c>
      <c r="B46" s="42" t="e">
        <v>#VALUE!</v>
      </c>
      <c r="C46" s="44" t="e">
        <v>#N/A</v>
      </c>
      <c r="D46" s="47" t="e">
        <f t="shared" si="5"/>
        <v>#N/A</v>
      </c>
      <c r="E46" s="47" t="e">
        <v>#VALUE!</v>
      </c>
      <c r="F46" s="47" t="e">
        <f t="shared" si="6"/>
        <v>#N/A</v>
      </c>
      <c r="G46" s="47" t="e">
        <f t="shared" si="8"/>
        <v>#VALUE!</v>
      </c>
      <c r="H46" s="52" t="e">
        <f t="shared" si="9"/>
        <v>#VALUE!</v>
      </c>
      <c r="I46" s="53" t="e">
        <f t="shared" si="7"/>
        <v>#VALUE!</v>
      </c>
    </row>
    <row r="47" spans="1:9" x14ac:dyDescent="0.2">
      <c r="A47">
        <v>44</v>
      </c>
      <c r="B47" s="42" t="e">
        <v>#VALUE!</v>
      </c>
      <c r="C47" s="44" t="e">
        <v>#N/A</v>
      </c>
      <c r="D47" s="47" t="e">
        <f t="shared" si="5"/>
        <v>#N/A</v>
      </c>
      <c r="E47" s="47" t="e">
        <v>#VALUE!</v>
      </c>
      <c r="F47" s="47" t="e">
        <f t="shared" si="6"/>
        <v>#N/A</v>
      </c>
      <c r="G47" s="47" t="e">
        <f t="shared" si="8"/>
        <v>#VALUE!</v>
      </c>
      <c r="H47" s="52" t="e">
        <f t="shared" si="9"/>
        <v>#VALUE!</v>
      </c>
      <c r="I47" s="53" t="e">
        <f t="shared" si="7"/>
        <v>#VALUE!</v>
      </c>
    </row>
    <row r="48" spans="1:9" x14ac:dyDescent="0.2">
      <c r="A48">
        <v>45</v>
      </c>
      <c r="B48" s="42" t="e">
        <v>#VALUE!</v>
      </c>
      <c r="C48" s="44" t="e">
        <v>#N/A</v>
      </c>
      <c r="D48" s="47" t="e">
        <f t="shared" si="5"/>
        <v>#N/A</v>
      </c>
      <c r="E48" s="47" t="e">
        <v>#VALUE!</v>
      </c>
      <c r="F48" s="47" t="e">
        <f t="shared" si="6"/>
        <v>#N/A</v>
      </c>
      <c r="G48" s="47" t="e">
        <f t="shared" si="8"/>
        <v>#VALUE!</v>
      </c>
      <c r="H48" s="52" t="e">
        <f t="shared" si="9"/>
        <v>#VALUE!</v>
      </c>
      <c r="I48" s="53" t="e">
        <f t="shared" si="7"/>
        <v>#VALUE!</v>
      </c>
    </row>
    <row r="49" spans="1:9" x14ac:dyDescent="0.2">
      <c r="A49">
        <v>46</v>
      </c>
      <c r="B49" s="42" t="e">
        <v>#VALUE!</v>
      </c>
      <c r="C49" s="44" t="e">
        <v>#N/A</v>
      </c>
      <c r="D49" s="47" t="e">
        <f t="shared" si="5"/>
        <v>#N/A</v>
      </c>
      <c r="E49" s="47" t="e">
        <v>#VALUE!</v>
      </c>
      <c r="F49" s="47" t="e">
        <f t="shared" si="6"/>
        <v>#N/A</v>
      </c>
      <c r="G49" s="47" t="e">
        <f t="shared" si="8"/>
        <v>#VALUE!</v>
      </c>
      <c r="H49" s="52" t="e">
        <f t="shared" si="9"/>
        <v>#VALUE!</v>
      </c>
      <c r="I49" s="53" t="e">
        <f t="shared" si="7"/>
        <v>#VALUE!</v>
      </c>
    </row>
    <row r="50" spans="1:9" x14ac:dyDescent="0.2">
      <c r="A50">
        <v>47</v>
      </c>
      <c r="B50" s="42" t="e">
        <v>#VALUE!</v>
      </c>
      <c r="C50" s="44" t="e">
        <v>#N/A</v>
      </c>
      <c r="D50" s="47" t="e">
        <f t="shared" si="5"/>
        <v>#N/A</v>
      </c>
      <c r="E50" s="47" t="e">
        <v>#VALUE!</v>
      </c>
      <c r="F50" s="47" t="e">
        <f t="shared" si="6"/>
        <v>#N/A</v>
      </c>
      <c r="G50" s="47" t="e">
        <f t="shared" si="8"/>
        <v>#VALUE!</v>
      </c>
      <c r="H50" s="52" t="e">
        <f t="shared" si="9"/>
        <v>#VALUE!</v>
      </c>
      <c r="I50" s="53" t="e">
        <f t="shared" si="7"/>
        <v>#VALUE!</v>
      </c>
    </row>
    <row r="51" spans="1:9" x14ac:dyDescent="0.2">
      <c r="A51">
        <v>48</v>
      </c>
      <c r="B51" s="42" t="e">
        <v>#VALUE!</v>
      </c>
      <c r="C51" s="44" t="e">
        <v>#N/A</v>
      </c>
      <c r="D51" s="47" t="e">
        <f t="shared" si="5"/>
        <v>#N/A</v>
      </c>
      <c r="E51" s="47" t="e">
        <v>#VALUE!</v>
      </c>
      <c r="F51" s="47" t="e">
        <f t="shared" si="6"/>
        <v>#N/A</v>
      </c>
      <c r="G51" s="47" t="e">
        <f t="shared" si="8"/>
        <v>#VALUE!</v>
      </c>
      <c r="H51" s="52" t="e">
        <f t="shared" si="9"/>
        <v>#VALUE!</v>
      </c>
      <c r="I51" s="53" t="e">
        <f t="shared" si="7"/>
        <v>#VALUE!</v>
      </c>
    </row>
    <row r="52" spans="1:9" x14ac:dyDescent="0.2">
      <c r="A52">
        <v>49</v>
      </c>
      <c r="B52" s="42" t="e">
        <v>#VALUE!</v>
      </c>
      <c r="C52" s="44" t="e">
        <v>#N/A</v>
      </c>
      <c r="D52" s="47" t="e">
        <f t="shared" si="5"/>
        <v>#N/A</v>
      </c>
      <c r="E52" s="47" t="e">
        <v>#VALUE!</v>
      </c>
      <c r="F52" s="47" t="e">
        <f t="shared" si="6"/>
        <v>#N/A</v>
      </c>
      <c r="G52" s="47" t="e">
        <f t="shared" si="8"/>
        <v>#VALUE!</v>
      </c>
      <c r="H52" s="52" t="e">
        <f t="shared" si="9"/>
        <v>#VALUE!</v>
      </c>
      <c r="I52" s="53" t="e">
        <f t="shared" si="7"/>
        <v>#VALUE!</v>
      </c>
    </row>
    <row r="53" spans="1:9" x14ac:dyDescent="0.2">
      <c r="A53">
        <v>50</v>
      </c>
      <c r="B53" s="42" t="e">
        <v>#VALUE!</v>
      </c>
      <c r="C53" s="44" t="e">
        <v>#N/A</v>
      </c>
      <c r="D53" s="47" t="e">
        <f t="shared" si="5"/>
        <v>#N/A</v>
      </c>
      <c r="E53" s="47" t="e">
        <v>#VALUE!</v>
      </c>
      <c r="F53" s="47" t="e">
        <f t="shared" si="6"/>
        <v>#N/A</v>
      </c>
      <c r="G53" s="47" t="e">
        <f t="shared" si="8"/>
        <v>#VALUE!</v>
      </c>
      <c r="H53" s="52" t="e">
        <f t="shared" si="9"/>
        <v>#VALUE!</v>
      </c>
      <c r="I53" s="53" t="e">
        <f t="shared" si="7"/>
        <v>#VALUE!</v>
      </c>
    </row>
    <row r="54" spans="1:9" x14ac:dyDescent="0.2">
      <c r="A54">
        <v>51</v>
      </c>
      <c r="B54" s="42" t="e">
        <v>#VALUE!</v>
      </c>
      <c r="C54" s="44" t="e">
        <v>#N/A</v>
      </c>
      <c r="D54" s="47" t="e">
        <f t="shared" si="5"/>
        <v>#N/A</v>
      </c>
      <c r="E54" s="47" t="e">
        <v>#VALUE!</v>
      </c>
      <c r="F54" s="47" t="e">
        <f t="shared" si="6"/>
        <v>#N/A</v>
      </c>
      <c r="G54" s="47" t="e">
        <f t="shared" si="8"/>
        <v>#VALUE!</v>
      </c>
      <c r="H54" s="52" t="e">
        <f t="shared" si="9"/>
        <v>#VALUE!</v>
      </c>
      <c r="I54" s="53" t="e">
        <f t="shared" si="7"/>
        <v>#VALUE!</v>
      </c>
    </row>
    <row r="55" spans="1:9" x14ac:dyDescent="0.2">
      <c r="A55">
        <v>52</v>
      </c>
      <c r="B55" s="42" t="e">
        <v>#VALUE!</v>
      </c>
      <c r="C55" s="44" t="e">
        <v>#N/A</v>
      </c>
      <c r="D55" s="47" t="e">
        <f t="shared" si="5"/>
        <v>#N/A</v>
      </c>
      <c r="E55" s="47" t="e">
        <v>#VALUE!</v>
      </c>
      <c r="F55" s="47" t="e">
        <f t="shared" si="6"/>
        <v>#N/A</v>
      </c>
      <c r="G55" s="47" t="e">
        <f t="shared" si="8"/>
        <v>#VALUE!</v>
      </c>
      <c r="H55" s="52" t="e">
        <f t="shared" si="9"/>
        <v>#VALUE!</v>
      </c>
      <c r="I55" s="53" t="e">
        <f t="shared" si="7"/>
        <v>#VALUE!</v>
      </c>
    </row>
    <row r="56" spans="1:9" x14ac:dyDescent="0.2">
      <c r="A56">
        <v>53</v>
      </c>
      <c r="B56" s="42" t="e">
        <v>#VALUE!</v>
      </c>
      <c r="C56" s="44" t="e">
        <v>#N/A</v>
      </c>
      <c r="D56" s="47" t="e">
        <f t="shared" si="5"/>
        <v>#N/A</v>
      </c>
      <c r="E56" s="47" t="e">
        <v>#VALUE!</v>
      </c>
      <c r="F56" s="47" t="e">
        <f t="shared" si="6"/>
        <v>#N/A</v>
      </c>
      <c r="G56" s="47" t="e">
        <f t="shared" si="8"/>
        <v>#VALUE!</v>
      </c>
      <c r="H56" s="52" t="e">
        <f t="shared" si="9"/>
        <v>#VALUE!</v>
      </c>
      <c r="I56" s="53" t="e">
        <f t="shared" si="7"/>
        <v>#VALUE!</v>
      </c>
    </row>
    <row r="57" spans="1:9" x14ac:dyDescent="0.2">
      <c r="A57">
        <v>54</v>
      </c>
      <c r="B57" s="42" t="e">
        <v>#VALUE!</v>
      </c>
      <c r="C57" s="44" t="e">
        <v>#N/A</v>
      </c>
      <c r="D57" s="47" t="e">
        <f t="shared" si="5"/>
        <v>#N/A</v>
      </c>
      <c r="E57" s="47" t="e">
        <v>#VALUE!</v>
      </c>
      <c r="F57" s="47" t="e">
        <f t="shared" si="6"/>
        <v>#N/A</v>
      </c>
      <c r="G57" s="47" t="e">
        <f t="shared" si="8"/>
        <v>#VALUE!</v>
      </c>
      <c r="H57" s="52" t="e">
        <f t="shared" si="9"/>
        <v>#VALUE!</v>
      </c>
      <c r="I57" s="53" t="e">
        <f t="shared" si="7"/>
        <v>#VALUE!</v>
      </c>
    </row>
    <row r="58" spans="1:9" x14ac:dyDescent="0.2">
      <c r="A58">
        <v>55</v>
      </c>
      <c r="B58" s="42" t="e">
        <v>#VALUE!</v>
      </c>
      <c r="C58" s="44" t="e">
        <v>#N/A</v>
      </c>
      <c r="D58" s="47" t="e">
        <f t="shared" si="5"/>
        <v>#N/A</v>
      </c>
      <c r="E58" s="47" t="e">
        <v>#VALUE!</v>
      </c>
      <c r="F58" s="47" t="e">
        <f t="shared" si="6"/>
        <v>#N/A</v>
      </c>
      <c r="G58" s="47" t="e">
        <f t="shared" si="8"/>
        <v>#VALUE!</v>
      </c>
      <c r="H58" s="52" t="e">
        <f t="shared" si="9"/>
        <v>#VALUE!</v>
      </c>
      <c r="I58" s="53" t="e">
        <f t="shared" si="7"/>
        <v>#VALUE!</v>
      </c>
    </row>
    <row r="59" spans="1:9" x14ac:dyDescent="0.2">
      <c r="A59">
        <v>56</v>
      </c>
      <c r="B59" s="42" t="e">
        <v>#VALUE!</v>
      </c>
      <c r="C59" s="44" t="e">
        <v>#N/A</v>
      </c>
      <c r="D59" s="47" t="e">
        <f t="shared" si="5"/>
        <v>#N/A</v>
      </c>
      <c r="E59" s="47" t="e">
        <v>#VALUE!</v>
      </c>
      <c r="F59" s="47" t="e">
        <f t="shared" si="6"/>
        <v>#N/A</v>
      </c>
      <c r="G59" s="47" t="e">
        <f t="shared" si="8"/>
        <v>#VALUE!</v>
      </c>
      <c r="H59" s="52" t="e">
        <f t="shared" si="9"/>
        <v>#VALUE!</v>
      </c>
      <c r="I59" s="53" t="e">
        <f t="shared" si="7"/>
        <v>#VALUE!</v>
      </c>
    </row>
    <row r="60" spans="1:9" x14ac:dyDescent="0.2">
      <c r="A60">
        <v>57</v>
      </c>
      <c r="B60" s="42" t="e">
        <v>#VALUE!</v>
      </c>
      <c r="C60" s="44" t="e">
        <v>#N/A</v>
      </c>
      <c r="D60" s="47" t="e">
        <f t="shared" si="5"/>
        <v>#N/A</v>
      </c>
      <c r="E60" s="47" t="e">
        <v>#VALUE!</v>
      </c>
      <c r="F60" s="47" t="e">
        <f t="shared" si="6"/>
        <v>#N/A</v>
      </c>
      <c r="G60" s="47" t="e">
        <f t="shared" si="8"/>
        <v>#VALUE!</v>
      </c>
      <c r="H60" s="52" t="e">
        <f t="shared" si="9"/>
        <v>#VALUE!</v>
      </c>
      <c r="I60" s="53" t="e">
        <f t="shared" si="7"/>
        <v>#VALUE!</v>
      </c>
    </row>
    <row r="61" spans="1:9" x14ac:dyDescent="0.2">
      <c r="A61">
        <v>58</v>
      </c>
      <c r="B61" s="42" t="e">
        <v>#VALUE!</v>
      </c>
      <c r="C61" s="44" t="e">
        <v>#N/A</v>
      </c>
      <c r="D61" s="47" t="e">
        <f t="shared" si="5"/>
        <v>#N/A</v>
      </c>
      <c r="E61" s="47" t="e">
        <v>#VALUE!</v>
      </c>
      <c r="F61" s="47" t="e">
        <f t="shared" si="6"/>
        <v>#N/A</v>
      </c>
      <c r="G61" s="47" t="e">
        <f t="shared" si="8"/>
        <v>#VALUE!</v>
      </c>
      <c r="H61" s="52" t="e">
        <f t="shared" si="9"/>
        <v>#VALUE!</v>
      </c>
      <c r="I61" s="53" t="e">
        <f t="shared" si="7"/>
        <v>#VALUE!</v>
      </c>
    </row>
    <row r="62" spans="1:9" x14ac:dyDescent="0.2">
      <c r="A62">
        <v>59</v>
      </c>
      <c r="B62" s="42" t="e">
        <v>#VALUE!</v>
      </c>
      <c r="C62" s="44" t="e">
        <v>#N/A</v>
      </c>
      <c r="D62" s="47" t="e">
        <f t="shared" si="5"/>
        <v>#N/A</v>
      </c>
      <c r="E62" s="47" t="e">
        <v>#VALUE!</v>
      </c>
      <c r="F62" s="47" t="e">
        <f t="shared" si="6"/>
        <v>#N/A</v>
      </c>
      <c r="G62" s="47" t="e">
        <f t="shared" si="8"/>
        <v>#VALUE!</v>
      </c>
      <c r="H62" s="52" t="e">
        <f t="shared" si="9"/>
        <v>#VALUE!</v>
      </c>
      <c r="I62" s="53" t="e">
        <f t="shared" si="7"/>
        <v>#VALUE!</v>
      </c>
    </row>
    <row r="63" spans="1:9" x14ac:dyDescent="0.2">
      <c r="A63">
        <v>60</v>
      </c>
      <c r="B63" s="42" t="e">
        <v>#VALUE!</v>
      </c>
      <c r="C63" s="44" t="e">
        <v>#N/A</v>
      </c>
      <c r="D63" s="47" t="e">
        <f t="shared" si="5"/>
        <v>#N/A</v>
      </c>
      <c r="E63" s="47" t="e">
        <v>#VALUE!</v>
      </c>
      <c r="F63" s="47" t="e">
        <f t="shared" si="6"/>
        <v>#N/A</v>
      </c>
      <c r="G63" s="47" t="e">
        <f t="shared" si="8"/>
        <v>#VALUE!</v>
      </c>
      <c r="H63" s="52" t="e">
        <f t="shared" si="9"/>
        <v>#VALUE!</v>
      </c>
      <c r="I63" s="53" t="e">
        <f t="shared" si="7"/>
        <v>#VALUE!</v>
      </c>
    </row>
    <row r="64" spans="1:9" x14ac:dyDescent="0.2">
      <c r="A64">
        <v>61</v>
      </c>
      <c r="B64" s="42" t="e">
        <v>#VALUE!</v>
      </c>
      <c r="C64" s="44" t="e">
        <v>#N/A</v>
      </c>
      <c r="D64" s="47" t="e">
        <f t="shared" si="5"/>
        <v>#N/A</v>
      </c>
      <c r="E64" s="47" t="e">
        <v>#VALUE!</v>
      </c>
      <c r="F64" s="47" t="e">
        <f t="shared" si="6"/>
        <v>#N/A</v>
      </c>
      <c r="G64" s="47" t="e">
        <f t="shared" si="8"/>
        <v>#VALUE!</v>
      </c>
      <c r="H64" s="52" t="e">
        <f t="shared" si="9"/>
        <v>#VALUE!</v>
      </c>
      <c r="I64" s="53" t="e">
        <f t="shared" si="7"/>
        <v>#VALUE!</v>
      </c>
    </row>
    <row r="65" spans="1:9" x14ac:dyDescent="0.2">
      <c r="A65">
        <v>62</v>
      </c>
      <c r="B65" s="42" t="e">
        <v>#VALUE!</v>
      </c>
      <c r="C65" s="44" t="e">
        <v>#N/A</v>
      </c>
      <c r="D65" s="47" t="e">
        <f t="shared" si="5"/>
        <v>#N/A</v>
      </c>
      <c r="E65" s="47" t="e">
        <v>#VALUE!</v>
      </c>
      <c r="F65" s="47" t="e">
        <f t="shared" si="6"/>
        <v>#N/A</v>
      </c>
      <c r="G65" s="47" t="e">
        <f t="shared" si="8"/>
        <v>#VALUE!</v>
      </c>
      <c r="H65" s="52" t="e">
        <f t="shared" si="9"/>
        <v>#VALUE!</v>
      </c>
      <c r="I65" s="53" t="e">
        <f t="shared" si="7"/>
        <v>#VALUE!</v>
      </c>
    </row>
    <row r="66" spans="1:9" x14ac:dyDescent="0.2">
      <c r="A66">
        <v>63</v>
      </c>
      <c r="B66" s="42" t="e">
        <v>#VALUE!</v>
      </c>
      <c r="C66" s="44" t="e">
        <v>#N/A</v>
      </c>
      <c r="D66" s="47" t="e">
        <f t="shared" si="5"/>
        <v>#N/A</v>
      </c>
      <c r="E66" s="47" t="e">
        <v>#VALUE!</v>
      </c>
      <c r="F66" s="47" t="e">
        <f t="shared" si="6"/>
        <v>#N/A</v>
      </c>
      <c r="G66" s="47" t="e">
        <f t="shared" si="8"/>
        <v>#VALUE!</v>
      </c>
      <c r="H66" s="52" t="e">
        <f t="shared" si="9"/>
        <v>#VALUE!</v>
      </c>
      <c r="I66" s="53" t="e">
        <f t="shared" si="7"/>
        <v>#VALUE!</v>
      </c>
    </row>
    <row r="67" spans="1:9" x14ac:dyDescent="0.2">
      <c r="A67">
        <v>64</v>
      </c>
      <c r="B67" s="42" t="e">
        <v>#VALUE!</v>
      </c>
      <c r="C67" s="44" t="e">
        <v>#N/A</v>
      </c>
      <c r="D67" s="47" t="e">
        <f t="shared" si="5"/>
        <v>#N/A</v>
      </c>
      <c r="E67" s="47" t="e">
        <v>#VALUE!</v>
      </c>
      <c r="F67" s="47" t="e">
        <f t="shared" si="6"/>
        <v>#N/A</v>
      </c>
      <c r="G67" s="47" t="e">
        <f t="shared" si="8"/>
        <v>#VALUE!</v>
      </c>
      <c r="H67" s="52" t="e">
        <f t="shared" si="9"/>
        <v>#VALUE!</v>
      </c>
      <c r="I67" s="53" t="e">
        <f t="shared" si="7"/>
        <v>#VALUE!</v>
      </c>
    </row>
    <row r="68" spans="1:9" x14ac:dyDescent="0.2">
      <c r="A68">
        <v>65</v>
      </c>
      <c r="B68" s="42" t="e">
        <v>#VALUE!</v>
      </c>
      <c r="C68" s="44" t="e">
        <v>#N/A</v>
      </c>
      <c r="D68" s="47" t="e">
        <f t="shared" ref="D68:D99" si="10">IF(ISNUMBER($B69),FirstNominal,NA())</f>
        <v>#N/A</v>
      </c>
      <c r="E68" s="47" t="e">
        <v>#VALUE!</v>
      </c>
      <c r="F68" s="47" t="e">
        <f t="shared" ref="F68:F99" si="11">IF(ISNUMBER($B69),FirstNominal,NA())</f>
        <v>#N/A</v>
      </c>
      <c r="G68" s="47" t="e">
        <f t="shared" si="8"/>
        <v>#VALUE!</v>
      </c>
      <c r="H68" s="52" t="e">
        <f t="shared" si="9"/>
        <v>#VALUE!</v>
      </c>
      <c r="I68" s="53" t="e">
        <f t="shared" ref="I68:I99" si="12">PPMT(Rate,$A68,Payments,FirstNominal)</f>
        <v>#VALUE!</v>
      </c>
    </row>
    <row r="69" spans="1:9" x14ac:dyDescent="0.2">
      <c r="A69">
        <v>66</v>
      </c>
      <c r="B69" s="42" t="e">
        <v>#VALUE!</v>
      </c>
      <c r="C69" s="44" t="e">
        <v>#N/A</v>
      </c>
      <c r="D69" s="47" t="e">
        <f t="shared" si="10"/>
        <v>#N/A</v>
      </c>
      <c r="E69" s="47" t="e">
        <v>#VALUE!</v>
      </c>
      <c r="F69" s="47" t="e">
        <f t="shared" si="11"/>
        <v>#N/A</v>
      </c>
      <c r="G69" s="47" t="e">
        <f t="shared" ref="G69:G100" si="13">IF(ISNA($B70),NA(),MAX(G68-StepDecrement,0))</f>
        <v>#VALUE!</v>
      </c>
      <c r="H69" s="52" t="e">
        <f t="shared" ref="H69:H100" si="14">IF(ISNA($B70),NA(),H68+I68)</f>
        <v>#VALUE!</v>
      </c>
      <c r="I69" s="53" t="e">
        <f t="shared" si="12"/>
        <v>#VALUE!</v>
      </c>
    </row>
    <row r="70" spans="1:9" x14ac:dyDescent="0.2">
      <c r="A70">
        <v>67</v>
      </c>
      <c r="B70" s="42" t="e">
        <v>#VALUE!</v>
      </c>
      <c r="C70" s="44" t="e">
        <v>#N/A</v>
      </c>
      <c r="D70" s="47" t="e">
        <f t="shared" si="10"/>
        <v>#N/A</v>
      </c>
      <c r="E70" s="47" t="e">
        <v>#VALUE!</v>
      </c>
      <c r="F70" s="47" t="e">
        <f t="shared" si="11"/>
        <v>#N/A</v>
      </c>
      <c r="G70" s="47" t="e">
        <f t="shared" si="13"/>
        <v>#VALUE!</v>
      </c>
      <c r="H70" s="52" t="e">
        <f t="shared" si="14"/>
        <v>#VALUE!</v>
      </c>
      <c r="I70" s="53" t="e">
        <f t="shared" si="12"/>
        <v>#VALUE!</v>
      </c>
    </row>
    <row r="71" spans="1:9" x14ac:dyDescent="0.2">
      <c r="A71">
        <v>68</v>
      </c>
      <c r="B71" s="42" t="e">
        <v>#VALUE!</v>
      </c>
      <c r="C71" s="44" t="e">
        <v>#N/A</v>
      </c>
      <c r="D71" s="47" t="e">
        <f t="shared" si="10"/>
        <v>#N/A</v>
      </c>
      <c r="E71" s="47" t="e">
        <v>#VALUE!</v>
      </c>
      <c r="F71" s="47" t="e">
        <f t="shared" si="11"/>
        <v>#N/A</v>
      </c>
      <c r="G71" s="47" t="e">
        <f t="shared" si="13"/>
        <v>#VALUE!</v>
      </c>
      <c r="H71" s="52" t="e">
        <f t="shared" si="14"/>
        <v>#VALUE!</v>
      </c>
      <c r="I71" s="53" t="e">
        <f t="shared" si="12"/>
        <v>#VALUE!</v>
      </c>
    </row>
    <row r="72" spans="1:9" x14ac:dyDescent="0.2">
      <c r="A72">
        <v>69</v>
      </c>
      <c r="B72" s="42" t="e">
        <v>#VALUE!</v>
      </c>
      <c r="C72" s="44" t="e">
        <v>#N/A</v>
      </c>
      <c r="D72" s="47" t="e">
        <f t="shared" si="10"/>
        <v>#N/A</v>
      </c>
      <c r="E72" s="47" t="e">
        <v>#VALUE!</v>
      </c>
      <c r="F72" s="47" t="e">
        <f t="shared" si="11"/>
        <v>#N/A</v>
      </c>
      <c r="G72" s="47" t="e">
        <f t="shared" si="13"/>
        <v>#VALUE!</v>
      </c>
      <c r="H72" s="52" t="e">
        <f t="shared" si="14"/>
        <v>#VALUE!</v>
      </c>
      <c r="I72" s="53" t="e">
        <f t="shared" si="12"/>
        <v>#VALUE!</v>
      </c>
    </row>
    <row r="73" spans="1:9" x14ac:dyDescent="0.2">
      <c r="A73">
        <v>70</v>
      </c>
      <c r="B73" s="42" t="e">
        <v>#VALUE!</v>
      </c>
      <c r="C73" s="44" t="e">
        <v>#N/A</v>
      </c>
      <c r="D73" s="47" t="e">
        <f t="shared" si="10"/>
        <v>#N/A</v>
      </c>
      <c r="E73" s="47" t="e">
        <v>#VALUE!</v>
      </c>
      <c r="F73" s="47" t="e">
        <f t="shared" si="11"/>
        <v>#N/A</v>
      </c>
      <c r="G73" s="47" t="e">
        <f t="shared" si="13"/>
        <v>#VALUE!</v>
      </c>
      <c r="H73" s="52" t="e">
        <f t="shared" si="14"/>
        <v>#VALUE!</v>
      </c>
      <c r="I73" s="53" t="e">
        <f t="shared" si="12"/>
        <v>#VALUE!</v>
      </c>
    </row>
    <row r="74" spans="1:9" x14ac:dyDescent="0.2">
      <c r="A74">
        <v>71</v>
      </c>
      <c r="B74" s="42" t="e">
        <v>#VALUE!</v>
      </c>
      <c r="C74" s="44" t="e">
        <v>#N/A</v>
      </c>
      <c r="D74" s="47" t="e">
        <f t="shared" si="10"/>
        <v>#N/A</v>
      </c>
      <c r="E74" s="47" t="e">
        <v>#VALUE!</v>
      </c>
      <c r="F74" s="47" t="e">
        <f t="shared" si="11"/>
        <v>#N/A</v>
      </c>
      <c r="G74" s="47" t="e">
        <f t="shared" si="13"/>
        <v>#VALUE!</v>
      </c>
      <c r="H74" s="52" t="e">
        <f t="shared" si="14"/>
        <v>#VALUE!</v>
      </c>
      <c r="I74" s="53" t="e">
        <f t="shared" si="12"/>
        <v>#VALUE!</v>
      </c>
    </row>
    <row r="75" spans="1:9" x14ac:dyDescent="0.2">
      <c r="A75">
        <v>72</v>
      </c>
      <c r="B75" s="42" t="e">
        <v>#VALUE!</v>
      </c>
      <c r="C75" s="44" t="e">
        <v>#N/A</v>
      </c>
      <c r="D75" s="47" t="e">
        <f t="shared" si="10"/>
        <v>#N/A</v>
      </c>
      <c r="E75" s="47" t="e">
        <v>#VALUE!</v>
      </c>
      <c r="F75" s="47" t="e">
        <f t="shared" si="11"/>
        <v>#N/A</v>
      </c>
      <c r="G75" s="47" t="e">
        <f t="shared" si="13"/>
        <v>#VALUE!</v>
      </c>
      <c r="H75" s="52" t="e">
        <f t="shared" si="14"/>
        <v>#VALUE!</v>
      </c>
      <c r="I75" s="53" t="e">
        <f t="shared" si="12"/>
        <v>#VALUE!</v>
      </c>
    </row>
    <row r="76" spans="1:9" x14ac:dyDescent="0.2">
      <c r="A76">
        <v>73</v>
      </c>
      <c r="B76" s="42" t="e">
        <v>#VALUE!</v>
      </c>
      <c r="C76" s="44" t="e">
        <v>#N/A</v>
      </c>
      <c r="D76" s="47" t="e">
        <f t="shared" si="10"/>
        <v>#N/A</v>
      </c>
      <c r="E76" s="47" t="e">
        <v>#VALUE!</v>
      </c>
      <c r="F76" s="47" t="e">
        <f t="shared" si="11"/>
        <v>#N/A</v>
      </c>
      <c r="G76" s="47" t="e">
        <f t="shared" si="13"/>
        <v>#VALUE!</v>
      </c>
      <c r="H76" s="52" t="e">
        <f t="shared" si="14"/>
        <v>#VALUE!</v>
      </c>
      <c r="I76" s="53" t="e">
        <f t="shared" si="12"/>
        <v>#VALUE!</v>
      </c>
    </row>
    <row r="77" spans="1:9" x14ac:dyDescent="0.2">
      <c r="A77">
        <v>74</v>
      </c>
      <c r="B77" s="42" t="e">
        <v>#VALUE!</v>
      </c>
      <c r="C77" s="44" t="e">
        <v>#N/A</v>
      </c>
      <c r="D77" s="47" t="e">
        <f t="shared" si="10"/>
        <v>#N/A</v>
      </c>
      <c r="E77" s="47" t="e">
        <v>#VALUE!</v>
      </c>
      <c r="F77" s="47" t="e">
        <f t="shared" si="11"/>
        <v>#N/A</v>
      </c>
      <c r="G77" s="47" t="e">
        <f t="shared" si="13"/>
        <v>#VALUE!</v>
      </c>
      <c r="H77" s="52" t="e">
        <f t="shared" si="14"/>
        <v>#VALUE!</v>
      </c>
      <c r="I77" s="53" t="e">
        <f t="shared" si="12"/>
        <v>#VALUE!</v>
      </c>
    </row>
    <row r="78" spans="1:9" x14ac:dyDescent="0.2">
      <c r="A78">
        <v>75</v>
      </c>
      <c r="B78" s="42" t="e">
        <v>#VALUE!</v>
      </c>
      <c r="C78" s="44" t="e">
        <v>#N/A</v>
      </c>
      <c r="D78" s="47" t="e">
        <f t="shared" si="10"/>
        <v>#N/A</v>
      </c>
      <c r="E78" s="47" t="e">
        <v>#VALUE!</v>
      </c>
      <c r="F78" s="47" t="e">
        <f t="shared" si="11"/>
        <v>#N/A</v>
      </c>
      <c r="G78" s="47" t="e">
        <f t="shared" si="13"/>
        <v>#VALUE!</v>
      </c>
      <c r="H78" s="52" t="e">
        <f t="shared" si="14"/>
        <v>#VALUE!</v>
      </c>
      <c r="I78" s="53" t="e">
        <f t="shared" si="12"/>
        <v>#VALUE!</v>
      </c>
    </row>
    <row r="79" spans="1:9" x14ac:dyDescent="0.2">
      <c r="A79">
        <v>76</v>
      </c>
      <c r="B79" s="42" t="e">
        <v>#VALUE!</v>
      </c>
      <c r="C79" s="44" t="e">
        <v>#N/A</v>
      </c>
      <c r="D79" s="47" t="e">
        <f t="shared" si="10"/>
        <v>#N/A</v>
      </c>
      <c r="E79" s="47" t="e">
        <v>#VALUE!</v>
      </c>
      <c r="F79" s="47" t="e">
        <f t="shared" si="11"/>
        <v>#N/A</v>
      </c>
      <c r="G79" s="47" t="e">
        <f t="shared" si="13"/>
        <v>#VALUE!</v>
      </c>
      <c r="H79" s="52" t="e">
        <f t="shared" si="14"/>
        <v>#VALUE!</v>
      </c>
      <c r="I79" s="53" t="e">
        <f t="shared" si="12"/>
        <v>#VALUE!</v>
      </c>
    </row>
    <row r="80" spans="1:9" x14ac:dyDescent="0.2">
      <c r="A80">
        <v>77</v>
      </c>
      <c r="B80" s="42" t="e">
        <v>#VALUE!</v>
      </c>
      <c r="C80" s="44" t="e">
        <v>#N/A</v>
      </c>
      <c r="D80" s="47" t="e">
        <f t="shared" si="10"/>
        <v>#N/A</v>
      </c>
      <c r="E80" s="47" t="e">
        <v>#VALUE!</v>
      </c>
      <c r="F80" s="47" t="e">
        <f t="shared" si="11"/>
        <v>#N/A</v>
      </c>
      <c r="G80" s="47" t="e">
        <f t="shared" si="13"/>
        <v>#VALUE!</v>
      </c>
      <c r="H80" s="52" t="e">
        <f t="shared" si="14"/>
        <v>#VALUE!</v>
      </c>
      <c r="I80" s="53" t="e">
        <f t="shared" si="12"/>
        <v>#VALUE!</v>
      </c>
    </row>
    <row r="81" spans="1:9" x14ac:dyDescent="0.2">
      <c r="A81">
        <v>78</v>
      </c>
      <c r="B81" s="42" t="e">
        <v>#VALUE!</v>
      </c>
      <c r="C81" s="44" t="e">
        <v>#N/A</v>
      </c>
      <c r="D81" s="47" t="e">
        <f t="shared" si="10"/>
        <v>#N/A</v>
      </c>
      <c r="E81" s="47" t="e">
        <v>#VALUE!</v>
      </c>
      <c r="F81" s="47" t="e">
        <f t="shared" si="11"/>
        <v>#N/A</v>
      </c>
      <c r="G81" s="47" t="e">
        <f t="shared" si="13"/>
        <v>#VALUE!</v>
      </c>
      <c r="H81" s="52" t="e">
        <f t="shared" si="14"/>
        <v>#VALUE!</v>
      </c>
      <c r="I81" s="53" t="e">
        <f t="shared" si="12"/>
        <v>#VALUE!</v>
      </c>
    </row>
    <row r="82" spans="1:9" x14ac:dyDescent="0.2">
      <c r="A82">
        <v>79</v>
      </c>
      <c r="B82" s="42" t="e">
        <v>#VALUE!</v>
      </c>
      <c r="C82" s="44" t="e">
        <v>#N/A</v>
      </c>
      <c r="D82" s="47" t="e">
        <f t="shared" si="10"/>
        <v>#N/A</v>
      </c>
      <c r="E82" s="47" t="e">
        <v>#VALUE!</v>
      </c>
      <c r="F82" s="47" t="e">
        <f t="shared" si="11"/>
        <v>#N/A</v>
      </c>
      <c r="G82" s="47" t="e">
        <f t="shared" si="13"/>
        <v>#VALUE!</v>
      </c>
      <c r="H82" s="52" t="e">
        <f t="shared" si="14"/>
        <v>#VALUE!</v>
      </c>
      <c r="I82" s="53" t="e">
        <f t="shared" si="12"/>
        <v>#VALUE!</v>
      </c>
    </row>
    <row r="83" spans="1:9" x14ac:dyDescent="0.2">
      <c r="A83">
        <v>80</v>
      </c>
      <c r="B83" s="42" t="e">
        <v>#VALUE!</v>
      </c>
      <c r="C83" s="44" t="e">
        <v>#N/A</v>
      </c>
      <c r="D83" s="47" t="e">
        <f t="shared" si="10"/>
        <v>#N/A</v>
      </c>
      <c r="E83" s="47" t="e">
        <v>#VALUE!</v>
      </c>
      <c r="F83" s="47" t="e">
        <f t="shared" si="11"/>
        <v>#N/A</v>
      </c>
      <c r="G83" s="47" t="e">
        <f t="shared" si="13"/>
        <v>#VALUE!</v>
      </c>
      <c r="H83" s="52" t="e">
        <f t="shared" si="14"/>
        <v>#VALUE!</v>
      </c>
      <c r="I83" s="53" t="e">
        <f t="shared" si="12"/>
        <v>#VALUE!</v>
      </c>
    </row>
    <row r="84" spans="1:9" x14ac:dyDescent="0.2">
      <c r="A84">
        <v>81</v>
      </c>
      <c r="B84" s="42" t="e">
        <v>#VALUE!</v>
      </c>
      <c r="C84" s="44" t="e">
        <v>#N/A</v>
      </c>
      <c r="D84" s="47" t="e">
        <f t="shared" si="10"/>
        <v>#N/A</v>
      </c>
      <c r="E84" s="47" t="e">
        <v>#VALUE!</v>
      </c>
      <c r="F84" s="47" t="e">
        <f t="shared" si="11"/>
        <v>#N/A</v>
      </c>
      <c r="G84" s="47" t="e">
        <f t="shared" si="13"/>
        <v>#VALUE!</v>
      </c>
      <c r="H84" s="52" t="e">
        <f t="shared" si="14"/>
        <v>#VALUE!</v>
      </c>
      <c r="I84" s="53" t="e">
        <f t="shared" si="12"/>
        <v>#VALUE!</v>
      </c>
    </row>
    <row r="85" spans="1:9" x14ac:dyDescent="0.2">
      <c r="A85">
        <v>82</v>
      </c>
      <c r="B85" s="42" t="e">
        <v>#VALUE!</v>
      </c>
      <c r="C85" s="44" t="e">
        <v>#N/A</v>
      </c>
      <c r="D85" s="47" t="e">
        <f t="shared" si="10"/>
        <v>#N/A</v>
      </c>
      <c r="E85" s="47" t="e">
        <v>#VALUE!</v>
      </c>
      <c r="F85" s="47" t="e">
        <f t="shared" si="11"/>
        <v>#N/A</v>
      </c>
      <c r="G85" s="47" t="e">
        <f t="shared" si="13"/>
        <v>#VALUE!</v>
      </c>
      <c r="H85" s="52" t="e">
        <f t="shared" si="14"/>
        <v>#VALUE!</v>
      </c>
      <c r="I85" s="53" t="e">
        <f t="shared" si="12"/>
        <v>#VALUE!</v>
      </c>
    </row>
    <row r="86" spans="1:9" x14ac:dyDescent="0.2">
      <c r="A86">
        <v>83</v>
      </c>
      <c r="B86" s="42" t="e">
        <v>#VALUE!</v>
      </c>
      <c r="C86" s="44" t="e">
        <v>#N/A</v>
      </c>
      <c r="D86" s="47" t="e">
        <f t="shared" si="10"/>
        <v>#N/A</v>
      </c>
      <c r="E86" s="47" t="e">
        <v>#VALUE!</v>
      </c>
      <c r="F86" s="47" t="e">
        <f t="shared" si="11"/>
        <v>#N/A</v>
      </c>
      <c r="G86" s="47" t="e">
        <f t="shared" si="13"/>
        <v>#VALUE!</v>
      </c>
      <c r="H86" s="52" t="e">
        <f t="shared" si="14"/>
        <v>#VALUE!</v>
      </c>
      <c r="I86" s="53" t="e">
        <f t="shared" si="12"/>
        <v>#VALUE!</v>
      </c>
    </row>
    <row r="87" spans="1:9" x14ac:dyDescent="0.2">
      <c r="A87">
        <v>84</v>
      </c>
      <c r="B87" s="42" t="e">
        <v>#VALUE!</v>
      </c>
      <c r="C87" s="44" t="e">
        <v>#N/A</v>
      </c>
      <c r="D87" s="47" t="e">
        <f t="shared" si="10"/>
        <v>#N/A</v>
      </c>
      <c r="E87" s="47" t="e">
        <v>#VALUE!</v>
      </c>
      <c r="F87" s="47" t="e">
        <f t="shared" si="11"/>
        <v>#N/A</v>
      </c>
      <c r="G87" s="47" t="e">
        <f t="shared" si="13"/>
        <v>#VALUE!</v>
      </c>
      <c r="H87" s="52" t="e">
        <f t="shared" si="14"/>
        <v>#VALUE!</v>
      </c>
      <c r="I87" s="53" t="e">
        <f t="shared" si="12"/>
        <v>#VALUE!</v>
      </c>
    </row>
    <row r="88" spans="1:9" x14ac:dyDescent="0.2">
      <c r="A88">
        <v>85</v>
      </c>
      <c r="B88" s="42" t="e">
        <v>#VALUE!</v>
      </c>
      <c r="C88" s="44" t="e">
        <v>#N/A</v>
      </c>
      <c r="D88" s="47" t="e">
        <f t="shared" si="10"/>
        <v>#N/A</v>
      </c>
      <c r="E88" s="47" t="e">
        <v>#VALUE!</v>
      </c>
      <c r="F88" s="47" t="e">
        <f t="shared" si="11"/>
        <v>#N/A</v>
      </c>
      <c r="G88" s="47" t="e">
        <f t="shared" si="13"/>
        <v>#VALUE!</v>
      </c>
      <c r="H88" s="52" t="e">
        <f t="shared" si="14"/>
        <v>#VALUE!</v>
      </c>
      <c r="I88" s="53" t="e">
        <f t="shared" si="12"/>
        <v>#VALUE!</v>
      </c>
    </row>
    <row r="89" spans="1:9" x14ac:dyDescent="0.2">
      <c r="A89">
        <v>86</v>
      </c>
      <c r="B89" s="42" t="e">
        <v>#VALUE!</v>
      </c>
      <c r="C89" s="44" t="e">
        <v>#N/A</v>
      </c>
      <c r="D89" s="47" t="e">
        <f t="shared" si="10"/>
        <v>#N/A</v>
      </c>
      <c r="E89" s="47" t="e">
        <v>#VALUE!</v>
      </c>
      <c r="F89" s="47" t="e">
        <f t="shared" si="11"/>
        <v>#N/A</v>
      </c>
      <c r="G89" s="47" t="e">
        <f t="shared" si="13"/>
        <v>#VALUE!</v>
      </c>
      <c r="H89" s="52" t="e">
        <f t="shared" si="14"/>
        <v>#VALUE!</v>
      </c>
      <c r="I89" s="53" t="e">
        <f t="shared" si="12"/>
        <v>#VALUE!</v>
      </c>
    </row>
    <row r="90" spans="1:9" x14ac:dyDescent="0.2">
      <c r="A90">
        <v>87</v>
      </c>
      <c r="B90" s="42" t="e">
        <v>#VALUE!</v>
      </c>
      <c r="C90" s="44" t="e">
        <v>#N/A</v>
      </c>
      <c r="D90" s="47" t="e">
        <f t="shared" si="10"/>
        <v>#N/A</v>
      </c>
      <c r="E90" s="47" t="e">
        <v>#VALUE!</v>
      </c>
      <c r="F90" s="47" t="e">
        <f t="shared" si="11"/>
        <v>#N/A</v>
      </c>
      <c r="G90" s="47" t="e">
        <f t="shared" si="13"/>
        <v>#VALUE!</v>
      </c>
      <c r="H90" s="52" t="e">
        <f t="shared" si="14"/>
        <v>#VALUE!</v>
      </c>
      <c r="I90" s="53" t="e">
        <f t="shared" si="12"/>
        <v>#VALUE!</v>
      </c>
    </row>
    <row r="91" spans="1:9" x14ac:dyDescent="0.2">
      <c r="A91">
        <v>88</v>
      </c>
      <c r="B91" s="42" t="e">
        <v>#VALUE!</v>
      </c>
      <c r="C91" s="44" t="e">
        <v>#N/A</v>
      </c>
      <c r="D91" s="47" t="e">
        <f t="shared" si="10"/>
        <v>#N/A</v>
      </c>
      <c r="E91" s="47" t="e">
        <v>#VALUE!</v>
      </c>
      <c r="F91" s="47" t="e">
        <f t="shared" si="11"/>
        <v>#N/A</v>
      </c>
      <c r="G91" s="47" t="e">
        <f t="shared" si="13"/>
        <v>#VALUE!</v>
      </c>
      <c r="H91" s="52" t="e">
        <f t="shared" si="14"/>
        <v>#VALUE!</v>
      </c>
      <c r="I91" s="53" t="e">
        <f t="shared" si="12"/>
        <v>#VALUE!</v>
      </c>
    </row>
    <row r="92" spans="1:9" x14ac:dyDescent="0.2">
      <c r="A92">
        <v>89</v>
      </c>
      <c r="B92" s="42" t="e">
        <v>#VALUE!</v>
      </c>
      <c r="C92" s="44" t="e">
        <v>#N/A</v>
      </c>
      <c r="D92" s="47" t="e">
        <f t="shared" si="10"/>
        <v>#N/A</v>
      </c>
      <c r="E92" s="47" t="e">
        <v>#VALUE!</v>
      </c>
      <c r="F92" s="47" t="e">
        <f t="shared" si="11"/>
        <v>#N/A</v>
      </c>
      <c r="G92" s="47" t="e">
        <f t="shared" si="13"/>
        <v>#VALUE!</v>
      </c>
      <c r="H92" s="52" t="e">
        <f t="shared" si="14"/>
        <v>#VALUE!</v>
      </c>
      <c r="I92" s="53" t="e">
        <f t="shared" si="12"/>
        <v>#VALUE!</v>
      </c>
    </row>
    <row r="93" spans="1:9" x14ac:dyDescent="0.2">
      <c r="A93">
        <v>90</v>
      </c>
      <c r="B93" s="42" t="e">
        <v>#VALUE!</v>
      </c>
      <c r="C93" s="44" t="e">
        <v>#N/A</v>
      </c>
      <c r="D93" s="47" t="e">
        <f t="shared" si="10"/>
        <v>#N/A</v>
      </c>
      <c r="E93" s="47" t="e">
        <v>#VALUE!</v>
      </c>
      <c r="F93" s="47" t="e">
        <f t="shared" si="11"/>
        <v>#N/A</v>
      </c>
      <c r="G93" s="47" t="e">
        <f t="shared" si="13"/>
        <v>#VALUE!</v>
      </c>
      <c r="H93" s="52" t="e">
        <f t="shared" si="14"/>
        <v>#VALUE!</v>
      </c>
      <c r="I93" s="53" t="e">
        <f t="shared" si="12"/>
        <v>#VALUE!</v>
      </c>
    </row>
    <row r="94" spans="1:9" x14ac:dyDescent="0.2">
      <c r="A94">
        <v>91</v>
      </c>
      <c r="B94" s="42" t="e">
        <v>#VALUE!</v>
      </c>
      <c r="C94" s="44" t="e">
        <v>#N/A</v>
      </c>
      <c r="D94" s="47" t="e">
        <f t="shared" si="10"/>
        <v>#N/A</v>
      </c>
      <c r="E94" s="47" t="e">
        <v>#VALUE!</v>
      </c>
      <c r="F94" s="47" t="e">
        <f t="shared" si="11"/>
        <v>#N/A</v>
      </c>
      <c r="G94" s="47" t="e">
        <f t="shared" si="13"/>
        <v>#VALUE!</v>
      </c>
      <c r="H94" s="52" t="e">
        <f t="shared" si="14"/>
        <v>#VALUE!</v>
      </c>
      <c r="I94" s="53" t="e">
        <f t="shared" si="12"/>
        <v>#VALUE!</v>
      </c>
    </row>
    <row r="95" spans="1:9" x14ac:dyDescent="0.2">
      <c r="A95">
        <v>92</v>
      </c>
      <c r="B95" s="42" t="e">
        <v>#VALUE!</v>
      </c>
      <c r="C95" s="44" t="e">
        <v>#N/A</v>
      </c>
      <c r="D95" s="47" t="e">
        <f t="shared" si="10"/>
        <v>#N/A</v>
      </c>
      <c r="E95" s="47" t="e">
        <v>#VALUE!</v>
      </c>
      <c r="F95" s="47" t="e">
        <f t="shared" si="11"/>
        <v>#N/A</v>
      </c>
      <c r="G95" s="47" t="e">
        <f t="shared" si="13"/>
        <v>#VALUE!</v>
      </c>
      <c r="H95" s="52" t="e">
        <f t="shared" si="14"/>
        <v>#VALUE!</v>
      </c>
      <c r="I95" s="53" t="e">
        <f t="shared" si="12"/>
        <v>#VALUE!</v>
      </c>
    </row>
    <row r="96" spans="1:9" x14ac:dyDescent="0.2">
      <c r="A96">
        <v>93</v>
      </c>
      <c r="B96" s="42" t="e">
        <v>#VALUE!</v>
      </c>
      <c r="C96" s="44" t="e">
        <v>#N/A</v>
      </c>
      <c r="D96" s="47" t="e">
        <f t="shared" si="10"/>
        <v>#N/A</v>
      </c>
      <c r="E96" s="47" t="e">
        <v>#VALUE!</v>
      </c>
      <c r="F96" s="47" t="e">
        <f t="shared" si="11"/>
        <v>#N/A</v>
      </c>
      <c r="G96" s="47" t="e">
        <f t="shared" si="13"/>
        <v>#VALUE!</v>
      </c>
      <c r="H96" s="52" t="e">
        <f t="shared" si="14"/>
        <v>#VALUE!</v>
      </c>
      <c r="I96" s="53" t="e">
        <f t="shared" si="12"/>
        <v>#VALUE!</v>
      </c>
    </row>
    <row r="97" spans="1:9" x14ac:dyDescent="0.2">
      <c r="A97">
        <v>94</v>
      </c>
      <c r="B97" s="42" t="e">
        <v>#VALUE!</v>
      </c>
      <c r="C97" s="44" t="e">
        <v>#N/A</v>
      </c>
      <c r="D97" s="47" t="e">
        <f t="shared" si="10"/>
        <v>#N/A</v>
      </c>
      <c r="E97" s="47" t="e">
        <v>#VALUE!</v>
      </c>
      <c r="F97" s="47" t="e">
        <f t="shared" si="11"/>
        <v>#N/A</v>
      </c>
      <c r="G97" s="47" t="e">
        <f t="shared" si="13"/>
        <v>#VALUE!</v>
      </c>
      <c r="H97" s="52" t="e">
        <f t="shared" si="14"/>
        <v>#VALUE!</v>
      </c>
      <c r="I97" s="53" t="e">
        <f t="shared" si="12"/>
        <v>#VALUE!</v>
      </c>
    </row>
    <row r="98" spans="1:9" x14ac:dyDescent="0.2">
      <c r="A98">
        <v>95</v>
      </c>
      <c r="B98" s="42" t="e">
        <v>#VALUE!</v>
      </c>
      <c r="C98" s="44" t="e">
        <v>#N/A</v>
      </c>
      <c r="D98" s="47" t="e">
        <f t="shared" si="10"/>
        <v>#N/A</v>
      </c>
      <c r="E98" s="47" t="e">
        <v>#VALUE!</v>
      </c>
      <c r="F98" s="47" t="e">
        <f t="shared" si="11"/>
        <v>#N/A</v>
      </c>
      <c r="G98" s="47" t="e">
        <f t="shared" si="13"/>
        <v>#VALUE!</v>
      </c>
      <c r="H98" s="52" t="e">
        <f t="shared" si="14"/>
        <v>#VALUE!</v>
      </c>
      <c r="I98" s="53" t="e">
        <f t="shared" si="12"/>
        <v>#VALUE!</v>
      </c>
    </row>
    <row r="99" spans="1:9" x14ac:dyDescent="0.2">
      <c r="A99">
        <v>96</v>
      </c>
      <c r="B99" s="42" t="e">
        <v>#VALUE!</v>
      </c>
      <c r="C99" s="44" t="e">
        <v>#N/A</v>
      </c>
      <c r="D99" s="47" t="e">
        <f t="shared" si="10"/>
        <v>#N/A</v>
      </c>
      <c r="E99" s="47" t="e">
        <v>#VALUE!</v>
      </c>
      <c r="F99" s="47" t="e">
        <f t="shared" si="11"/>
        <v>#N/A</v>
      </c>
      <c r="G99" s="47" t="e">
        <f t="shared" si="13"/>
        <v>#VALUE!</v>
      </c>
      <c r="H99" s="52" t="e">
        <f t="shared" si="14"/>
        <v>#VALUE!</v>
      </c>
      <c r="I99" s="53" t="e">
        <f t="shared" si="12"/>
        <v>#VALUE!</v>
      </c>
    </row>
    <row r="100" spans="1:9" x14ac:dyDescent="0.2">
      <c r="A100">
        <v>97</v>
      </c>
      <c r="B100" s="42" t="e">
        <v>#VALUE!</v>
      </c>
      <c r="C100" s="44" t="e">
        <v>#N/A</v>
      </c>
      <c r="D100" s="47" t="e">
        <f t="shared" ref="D100:D123" si="15">IF(ISNUMBER($B101),FirstNominal,NA())</f>
        <v>#N/A</v>
      </c>
      <c r="E100" s="47" t="e">
        <v>#VALUE!</v>
      </c>
      <c r="F100" s="47" t="e">
        <f t="shared" ref="F100:F123" si="16">IF(ISNUMBER($B101),FirstNominal,NA())</f>
        <v>#N/A</v>
      </c>
      <c r="G100" s="47" t="e">
        <f t="shared" si="13"/>
        <v>#VALUE!</v>
      </c>
      <c r="H100" s="52" t="e">
        <f t="shared" si="14"/>
        <v>#VALUE!</v>
      </c>
      <c r="I100" s="53" t="e">
        <f t="shared" ref="I100:I123" si="17">PPMT(Rate,$A100,Payments,FirstNominal)</f>
        <v>#VALUE!</v>
      </c>
    </row>
    <row r="101" spans="1:9" x14ac:dyDescent="0.2">
      <c r="A101">
        <v>98</v>
      </c>
      <c r="B101" s="42" t="e">
        <v>#VALUE!</v>
      </c>
      <c r="C101" s="44" t="e">
        <v>#N/A</v>
      </c>
      <c r="D101" s="47" t="e">
        <f t="shared" si="15"/>
        <v>#N/A</v>
      </c>
      <c r="E101" s="47" t="e">
        <v>#VALUE!</v>
      </c>
      <c r="F101" s="47" t="e">
        <f t="shared" si="16"/>
        <v>#N/A</v>
      </c>
      <c r="G101" s="47" t="e">
        <f t="shared" ref="G101:G123" si="18">IF(ISNA($B102),NA(),MAX(G100-StepDecrement,0))</f>
        <v>#VALUE!</v>
      </c>
      <c r="H101" s="52" t="e">
        <f t="shared" ref="H101:H123" si="19">IF(ISNA($B102),NA(),H100+I100)</f>
        <v>#VALUE!</v>
      </c>
      <c r="I101" s="53" t="e">
        <f t="shared" si="17"/>
        <v>#VALUE!</v>
      </c>
    </row>
    <row r="102" spans="1:9" x14ac:dyDescent="0.2">
      <c r="A102">
        <v>99</v>
      </c>
      <c r="B102" s="42" t="e">
        <v>#VALUE!</v>
      </c>
      <c r="C102" s="44" t="e">
        <v>#N/A</v>
      </c>
      <c r="D102" s="47" t="e">
        <f t="shared" si="15"/>
        <v>#N/A</v>
      </c>
      <c r="E102" s="47" t="e">
        <v>#VALUE!</v>
      </c>
      <c r="F102" s="47" t="e">
        <f t="shared" si="16"/>
        <v>#N/A</v>
      </c>
      <c r="G102" s="47" t="e">
        <f t="shared" si="18"/>
        <v>#VALUE!</v>
      </c>
      <c r="H102" s="52" t="e">
        <f t="shared" si="19"/>
        <v>#VALUE!</v>
      </c>
      <c r="I102" s="53" t="e">
        <f t="shared" si="17"/>
        <v>#VALUE!</v>
      </c>
    </row>
    <row r="103" spans="1:9" x14ac:dyDescent="0.2">
      <c r="A103">
        <v>100</v>
      </c>
      <c r="B103" s="42" t="e">
        <v>#VALUE!</v>
      </c>
      <c r="C103" s="44" t="e">
        <v>#N/A</v>
      </c>
      <c r="D103" s="47" t="e">
        <f t="shared" si="15"/>
        <v>#N/A</v>
      </c>
      <c r="E103" s="47" t="e">
        <v>#VALUE!</v>
      </c>
      <c r="F103" s="47" t="e">
        <f t="shared" si="16"/>
        <v>#N/A</v>
      </c>
      <c r="G103" s="47" t="e">
        <f t="shared" si="18"/>
        <v>#VALUE!</v>
      </c>
      <c r="H103" s="52" t="e">
        <f t="shared" si="19"/>
        <v>#VALUE!</v>
      </c>
      <c r="I103" s="53" t="e">
        <f t="shared" si="17"/>
        <v>#VALUE!</v>
      </c>
    </row>
    <row r="104" spans="1:9" x14ac:dyDescent="0.2">
      <c r="A104">
        <v>101</v>
      </c>
      <c r="B104" s="42" t="e">
        <v>#VALUE!</v>
      </c>
      <c r="C104" s="44" t="e">
        <v>#N/A</v>
      </c>
      <c r="D104" s="47" t="e">
        <f t="shared" si="15"/>
        <v>#N/A</v>
      </c>
      <c r="E104" s="47" t="e">
        <v>#VALUE!</v>
      </c>
      <c r="F104" s="47" t="e">
        <f t="shared" si="16"/>
        <v>#N/A</v>
      </c>
      <c r="G104" s="47" t="e">
        <f t="shared" si="18"/>
        <v>#VALUE!</v>
      </c>
      <c r="H104" s="52" t="e">
        <f t="shared" si="19"/>
        <v>#VALUE!</v>
      </c>
      <c r="I104" s="53" t="e">
        <f t="shared" si="17"/>
        <v>#VALUE!</v>
      </c>
    </row>
    <row r="105" spans="1:9" x14ac:dyDescent="0.2">
      <c r="A105">
        <v>102</v>
      </c>
      <c r="B105" s="42" t="e">
        <v>#VALUE!</v>
      </c>
      <c r="C105" s="44" t="e">
        <v>#N/A</v>
      </c>
      <c r="D105" s="47" t="e">
        <f t="shared" si="15"/>
        <v>#N/A</v>
      </c>
      <c r="E105" s="47" t="e">
        <v>#VALUE!</v>
      </c>
      <c r="F105" s="47" t="e">
        <f t="shared" si="16"/>
        <v>#N/A</v>
      </c>
      <c r="G105" s="47" t="e">
        <f t="shared" si="18"/>
        <v>#VALUE!</v>
      </c>
      <c r="H105" s="52" t="e">
        <f t="shared" si="19"/>
        <v>#VALUE!</v>
      </c>
      <c r="I105" s="53" t="e">
        <f t="shared" si="17"/>
        <v>#VALUE!</v>
      </c>
    </row>
    <row r="106" spans="1:9" x14ac:dyDescent="0.2">
      <c r="A106">
        <v>103</v>
      </c>
      <c r="B106" s="42" t="e">
        <v>#VALUE!</v>
      </c>
      <c r="C106" s="44" t="e">
        <v>#N/A</v>
      </c>
      <c r="D106" s="47" t="e">
        <f t="shared" si="15"/>
        <v>#N/A</v>
      </c>
      <c r="E106" s="47" t="e">
        <v>#VALUE!</v>
      </c>
      <c r="F106" s="47" t="e">
        <f t="shared" si="16"/>
        <v>#N/A</v>
      </c>
      <c r="G106" s="47" t="e">
        <f t="shared" si="18"/>
        <v>#VALUE!</v>
      </c>
      <c r="H106" s="52" t="e">
        <f t="shared" si="19"/>
        <v>#VALUE!</v>
      </c>
      <c r="I106" s="53" t="e">
        <f t="shared" si="17"/>
        <v>#VALUE!</v>
      </c>
    </row>
    <row r="107" spans="1:9" x14ac:dyDescent="0.2">
      <c r="A107">
        <v>104</v>
      </c>
      <c r="B107" s="42" t="e">
        <v>#VALUE!</v>
      </c>
      <c r="C107" s="44" t="e">
        <v>#N/A</v>
      </c>
      <c r="D107" s="47" t="e">
        <f t="shared" si="15"/>
        <v>#N/A</v>
      </c>
      <c r="E107" s="47" t="e">
        <v>#VALUE!</v>
      </c>
      <c r="F107" s="47" t="e">
        <f t="shared" si="16"/>
        <v>#N/A</v>
      </c>
      <c r="G107" s="47" t="e">
        <f t="shared" si="18"/>
        <v>#VALUE!</v>
      </c>
      <c r="H107" s="52" t="e">
        <f t="shared" si="19"/>
        <v>#VALUE!</v>
      </c>
      <c r="I107" s="53" t="e">
        <f t="shared" si="17"/>
        <v>#VALUE!</v>
      </c>
    </row>
    <row r="108" spans="1:9" x14ac:dyDescent="0.2">
      <c r="A108">
        <v>105</v>
      </c>
      <c r="B108" s="42" t="e">
        <v>#VALUE!</v>
      </c>
      <c r="C108" s="44" t="e">
        <v>#N/A</v>
      </c>
      <c r="D108" s="47" t="e">
        <f t="shared" si="15"/>
        <v>#N/A</v>
      </c>
      <c r="E108" s="47" t="e">
        <v>#VALUE!</v>
      </c>
      <c r="F108" s="47" t="e">
        <f t="shared" si="16"/>
        <v>#N/A</v>
      </c>
      <c r="G108" s="47" t="e">
        <f t="shared" si="18"/>
        <v>#VALUE!</v>
      </c>
      <c r="H108" s="52" t="e">
        <f t="shared" si="19"/>
        <v>#VALUE!</v>
      </c>
      <c r="I108" s="53" t="e">
        <f t="shared" si="17"/>
        <v>#VALUE!</v>
      </c>
    </row>
    <row r="109" spans="1:9" x14ac:dyDescent="0.2">
      <c r="A109">
        <v>106</v>
      </c>
      <c r="B109" s="42" t="e">
        <v>#VALUE!</v>
      </c>
      <c r="C109" s="44" t="e">
        <v>#N/A</v>
      </c>
      <c r="D109" s="47" t="e">
        <f t="shared" si="15"/>
        <v>#N/A</v>
      </c>
      <c r="E109" s="47" t="e">
        <v>#VALUE!</v>
      </c>
      <c r="F109" s="47" t="e">
        <f t="shared" si="16"/>
        <v>#N/A</v>
      </c>
      <c r="G109" s="47" t="e">
        <f t="shared" si="18"/>
        <v>#VALUE!</v>
      </c>
      <c r="H109" s="52" t="e">
        <f t="shared" si="19"/>
        <v>#VALUE!</v>
      </c>
      <c r="I109" s="53" t="e">
        <f t="shared" si="17"/>
        <v>#VALUE!</v>
      </c>
    </row>
    <row r="110" spans="1:9" x14ac:dyDescent="0.2">
      <c r="A110">
        <v>107</v>
      </c>
      <c r="B110" s="42" t="e">
        <v>#VALUE!</v>
      </c>
      <c r="C110" s="44" t="e">
        <v>#N/A</v>
      </c>
      <c r="D110" s="47" t="e">
        <f t="shared" si="15"/>
        <v>#N/A</v>
      </c>
      <c r="E110" s="47" t="e">
        <v>#VALUE!</v>
      </c>
      <c r="F110" s="47" t="e">
        <f t="shared" si="16"/>
        <v>#N/A</v>
      </c>
      <c r="G110" s="47" t="e">
        <f t="shared" si="18"/>
        <v>#VALUE!</v>
      </c>
      <c r="H110" s="52" t="e">
        <f t="shared" si="19"/>
        <v>#VALUE!</v>
      </c>
      <c r="I110" s="53" t="e">
        <f t="shared" si="17"/>
        <v>#VALUE!</v>
      </c>
    </row>
    <row r="111" spans="1:9" x14ac:dyDescent="0.2">
      <c r="A111">
        <v>108</v>
      </c>
      <c r="B111" s="42" t="e">
        <v>#VALUE!</v>
      </c>
      <c r="C111" s="44" t="e">
        <v>#N/A</v>
      </c>
      <c r="D111" s="47" t="e">
        <f t="shared" si="15"/>
        <v>#N/A</v>
      </c>
      <c r="E111" s="47" t="e">
        <v>#VALUE!</v>
      </c>
      <c r="F111" s="47" t="e">
        <f t="shared" si="16"/>
        <v>#N/A</v>
      </c>
      <c r="G111" s="47" t="e">
        <f t="shared" si="18"/>
        <v>#VALUE!</v>
      </c>
      <c r="H111" s="52" t="e">
        <f t="shared" si="19"/>
        <v>#VALUE!</v>
      </c>
      <c r="I111" s="53" t="e">
        <f t="shared" si="17"/>
        <v>#VALUE!</v>
      </c>
    </row>
    <row r="112" spans="1:9" x14ac:dyDescent="0.2">
      <c r="A112">
        <v>109</v>
      </c>
      <c r="B112" s="42" t="e">
        <v>#VALUE!</v>
      </c>
      <c r="C112" s="44" t="e">
        <v>#N/A</v>
      </c>
      <c r="D112" s="47" t="e">
        <f t="shared" si="15"/>
        <v>#N/A</v>
      </c>
      <c r="E112" s="47" t="e">
        <v>#VALUE!</v>
      </c>
      <c r="F112" s="47" t="e">
        <f t="shared" si="16"/>
        <v>#N/A</v>
      </c>
      <c r="G112" s="47" t="e">
        <f t="shared" si="18"/>
        <v>#VALUE!</v>
      </c>
      <c r="H112" s="52" t="e">
        <f t="shared" si="19"/>
        <v>#VALUE!</v>
      </c>
      <c r="I112" s="53" t="e">
        <f t="shared" si="17"/>
        <v>#VALUE!</v>
      </c>
    </row>
    <row r="113" spans="1:9" x14ac:dyDescent="0.2">
      <c r="A113">
        <v>110</v>
      </c>
      <c r="B113" s="42" t="e">
        <v>#VALUE!</v>
      </c>
      <c r="C113" s="44" t="e">
        <v>#N/A</v>
      </c>
      <c r="D113" s="47" t="e">
        <f t="shared" si="15"/>
        <v>#N/A</v>
      </c>
      <c r="E113" s="47" t="e">
        <v>#VALUE!</v>
      </c>
      <c r="F113" s="47" t="e">
        <f t="shared" si="16"/>
        <v>#N/A</v>
      </c>
      <c r="G113" s="47" t="e">
        <f t="shared" si="18"/>
        <v>#VALUE!</v>
      </c>
      <c r="H113" s="52" t="e">
        <f t="shared" si="19"/>
        <v>#VALUE!</v>
      </c>
      <c r="I113" s="53" t="e">
        <f t="shared" si="17"/>
        <v>#VALUE!</v>
      </c>
    </row>
    <row r="114" spans="1:9" x14ac:dyDescent="0.2">
      <c r="A114">
        <v>111</v>
      </c>
      <c r="B114" s="42" t="e">
        <v>#VALUE!</v>
      </c>
      <c r="C114" s="44" t="e">
        <v>#N/A</v>
      </c>
      <c r="D114" s="47" t="e">
        <f t="shared" si="15"/>
        <v>#N/A</v>
      </c>
      <c r="E114" s="47" t="e">
        <v>#VALUE!</v>
      </c>
      <c r="F114" s="47" t="e">
        <f t="shared" si="16"/>
        <v>#N/A</v>
      </c>
      <c r="G114" s="47" t="e">
        <f t="shared" si="18"/>
        <v>#VALUE!</v>
      </c>
      <c r="H114" s="52" t="e">
        <f t="shared" si="19"/>
        <v>#VALUE!</v>
      </c>
      <c r="I114" s="53" t="e">
        <f t="shared" si="17"/>
        <v>#VALUE!</v>
      </c>
    </row>
    <row r="115" spans="1:9" x14ac:dyDescent="0.2">
      <c r="A115">
        <v>112</v>
      </c>
      <c r="B115" s="42" t="e">
        <v>#VALUE!</v>
      </c>
      <c r="C115" s="44" t="e">
        <v>#N/A</v>
      </c>
      <c r="D115" s="47" t="e">
        <f t="shared" si="15"/>
        <v>#N/A</v>
      </c>
      <c r="E115" s="47" t="e">
        <v>#VALUE!</v>
      </c>
      <c r="F115" s="47" t="e">
        <f t="shared" si="16"/>
        <v>#N/A</v>
      </c>
      <c r="G115" s="47" t="e">
        <f t="shared" si="18"/>
        <v>#VALUE!</v>
      </c>
      <c r="H115" s="52" t="e">
        <f t="shared" si="19"/>
        <v>#VALUE!</v>
      </c>
      <c r="I115" s="53" t="e">
        <f t="shared" si="17"/>
        <v>#VALUE!</v>
      </c>
    </row>
    <row r="116" spans="1:9" x14ac:dyDescent="0.2">
      <c r="A116">
        <v>113</v>
      </c>
      <c r="B116" s="42" t="e">
        <v>#VALUE!</v>
      </c>
      <c r="C116" s="44" t="e">
        <v>#N/A</v>
      </c>
      <c r="D116" s="47" t="e">
        <f t="shared" si="15"/>
        <v>#N/A</v>
      </c>
      <c r="E116" s="47" t="e">
        <v>#VALUE!</v>
      </c>
      <c r="F116" s="47" t="e">
        <f t="shared" si="16"/>
        <v>#N/A</v>
      </c>
      <c r="G116" s="47" t="e">
        <f t="shared" si="18"/>
        <v>#VALUE!</v>
      </c>
      <c r="H116" s="52" t="e">
        <f t="shared" si="19"/>
        <v>#VALUE!</v>
      </c>
      <c r="I116" s="53" t="e">
        <f t="shared" si="17"/>
        <v>#VALUE!</v>
      </c>
    </row>
    <row r="117" spans="1:9" x14ac:dyDescent="0.2">
      <c r="A117">
        <v>114</v>
      </c>
      <c r="B117" s="42" t="e">
        <v>#VALUE!</v>
      </c>
      <c r="C117" s="44" t="e">
        <v>#N/A</v>
      </c>
      <c r="D117" s="47" t="e">
        <f t="shared" si="15"/>
        <v>#N/A</v>
      </c>
      <c r="E117" s="47" t="e">
        <v>#VALUE!</v>
      </c>
      <c r="F117" s="47" t="e">
        <f t="shared" si="16"/>
        <v>#N/A</v>
      </c>
      <c r="G117" s="47" t="e">
        <f t="shared" si="18"/>
        <v>#VALUE!</v>
      </c>
      <c r="H117" s="52" t="e">
        <f t="shared" si="19"/>
        <v>#VALUE!</v>
      </c>
      <c r="I117" s="53" t="e">
        <f t="shared" si="17"/>
        <v>#VALUE!</v>
      </c>
    </row>
    <row r="118" spans="1:9" x14ac:dyDescent="0.2">
      <c r="A118">
        <v>115</v>
      </c>
      <c r="B118" s="42" t="e">
        <v>#VALUE!</v>
      </c>
      <c r="C118" s="44" t="e">
        <v>#N/A</v>
      </c>
      <c r="D118" s="47" t="e">
        <f t="shared" si="15"/>
        <v>#N/A</v>
      </c>
      <c r="E118" s="47" t="e">
        <v>#VALUE!</v>
      </c>
      <c r="F118" s="47" t="e">
        <f t="shared" si="16"/>
        <v>#N/A</v>
      </c>
      <c r="G118" s="47" t="e">
        <f t="shared" si="18"/>
        <v>#VALUE!</v>
      </c>
      <c r="H118" s="52" t="e">
        <f t="shared" si="19"/>
        <v>#VALUE!</v>
      </c>
      <c r="I118" s="53" t="e">
        <f t="shared" si="17"/>
        <v>#VALUE!</v>
      </c>
    </row>
    <row r="119" spans="1:9" x14ac:dyDescent="0.2">
      <c r="A119">
        <v>116</v>
      </c>
      <c r="B119" s="42" t="e">
        <v>#VALUE!</v>
      </c>
      <c r="C119" s="44" t="e">
        <v>#N/A</v>
      </c>
      <c r="D119" s="47" t="e">
        <f t="shared" si="15"/>
        <v>#N/A</v>
      </c>
      <c r="E119" s="47" t="e">
        <v>#VALUE!</v>
      </c>
      <c r="F119" s="47" t="e">
        <f t="shared" si="16"/>
        <v>#N/A</v>
      </c>
      <c r="G119" s="47" t="e">
        <f t="shared" si="18"/>
        <v>#VALUE!</v>
      </c>
      <c r="H119" s="52" t="e">
        <f t="shared" si="19"/>
        <v>#VALUE!</v>
      </c>
      <c r="I119" s="53" t="e">
        <f t="shared" si="17"/>
        <v>#VALUE!</v>
      </c>
    </row>
    <row r="120" spans="1:9" x14ac:dyDescent="0.2">
      <c r="A120">
        <v>117</v>
      </c>
      <c r="B120" s="42" t="e">
        <v>#VALUE!</v>
      </c>
      <c r="C120" s="44" t="e">
        <v>#N/A</v>
      </c>
      <c r="D120" s="47" t="e">
        <f t="shared" si="15"/>
        <v>#N/A</v>
      </c>
      <c r="E120" s="47" t="e">
        <v>#VALUE!</v>
      </c>
      <c r="F120" s="47" t="e">
        <f t="shared" si="16"/>
        <v>#N/A</v>
      </c>
      <c r="G120" s="47" t="e">
        <f t="shared" si="18"/>
        <v>#VALUE!</v>
      </c>
      <c r="H120" s="52" t="e">
        <f t="shared" si="19"/>
        <v>#VALUE!</v>
      </c>
      <c r="I120" s="53" t="e">
        <f t="shared" si="17"/>
        <v>#VALUE!</v>
      </c>
    </row>
    <row r="121" spans="1:9" x14ac:dyDescent="0.2">
      <c r="A121">
        <v>118</v>
      </c>
      <c r="B121" s="42" t="e">
        <v>#VALUE!</v>
      </c>
      <c r="C121" s="44" t="e">
        <v>#N/A</v>
      </c>
      <c r="D121" s="47" t="e">
        <f t="shared" si="15"/>
        <v>#N/A</v>
      </c>
      <c r="E121" s="47" t="e">
        <v>#VALUE!</v>
      </c>
      <c r="F121" s="47" t="e">
        <f t="shared" si="16"/>
        <v>#N/A</v>
      </c>
      <c r="G121" s="47" t="e">
        <f t="shared" si="18"/>
        <v>#VALUE!</v>
      </c>
      <c r="H121" s="52" t="e">
        <f t="shared" si="19"/>
        <v>#VALUE!</v>
      </c>
      <c r="I121" s="53" t="e">
        <f t="shared" si="17"/>
        <v>#VALUE!</v>
      </c>
    </row>
    <row r="122" spans="1:9" x14ac:dyDescent="0.2">
      <c r="A122">
        <v>119</v>
      </c>
      <c r="B122" s="42" t="e">
        <v>#VALUE!</v>
      </c>
      <c r="C122" s="44" t="e">
        <v>#N/A</v>
      </c>
      <c r="D122" s="47" t="e">
        <f t="shared" si="15"/>
        <v>#N/A</v>
      </c>
      <c r="E122" s="47" t="e">
        <v>#VALUE!</v>
      </c>
      <c r="F122" s="47" t="e">
        <f t="shared" si="16"/>
        <v>#N/A</v>
      </c>
      <c r="G122" s="47" t="e">
        <f t="shared" si="18"/>
        <v>#VALUE!</v>
      </c>
      <c r="H122" s="52" t="e">
        <f t="shared" si="19"/>
        <v>#VALUE!</v>
      </c>
      <c r="I122" s="53" t="e">
        <f t="shared" si="17"/>
        <v>#VALUE!</v>
      </c>
    </row>
    <row r="123" spans="1:9" x14ac:dyDescent="0.2">
      <c r="A123">
        <v>120</v>
      </c>
      <c r="B123" s="43" t="e">
        <v>#VALUE!</v>
      </c>
      <c r="C123" s="45" t="e">
        <v>#N/A</v>
      </c>
      <c r="D123" s="48" t="e">
        <f t="shared" si="15"/>
        <v>#N/A</v>
      </c>
      <c r="E123" s="48" t="e">
        <v>#VALUE!</v>
      </c>
      <c r="F123" s="48" t="e">
        <f t="shared" si="16"/>
        <v>#N/A</v>
      </c>
      <c r="G123" s="48" t="e">
        <f t="shared" si="18"/>
        <v>#VALUE!</v>
      </c>
      <c r="H123" s="54" t="e">
        <f t="shared" si="19"/>
        <v>#VALUE!</v>
      </c>
      <c r="I123" s="55" t="e">
        <f t="shared" si="17"/>
        <v>#VALUE!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1.25" x14ac:dyDescent="0.2"/>
  <cols>
    <col min="1" max="1" width="14.1640625" style="24" bestFit="1" customWidth="1"/>
    <col min="2" max="2" width="20.1640625" style="25" customWidth="1"/>
    <col min="3" max="3" width="14.1640625" style="25" bestFit="1" customWidth="1"/>
    <col min="4" max="4" width="17.83203125" style="25" bestFit="1" customWidth="1"/>
    <col min="5" max="5" width="20.1640625" style="25" customWidth="1"/>
    <col min="6" max="6" width="20.1640625" style="25" bestFit="1" customWidth="1"/>
    <col min="7" max="7" width="9.33203125" style="25"/>
    <col min="8" max="8" width="26.33203125" style="25" bestFit="1" customWidth="1"/>
    <col min="9" max="9" width="8.1640625" style="25" bestFit="1" customWidth="1"/>
    <col min="10" max="10" width="20.1640625" style="25" bestFit="1" customWidth="1"/>
    <col min="11" max="11" width="12.83203125" style="25" bestFit="1" customWidth="1"/>
    <col min="12" max="12" width="9.33203125" style="25" bestFit="1"/>
    <col min="13" max="13" width="11.6640625" style="25" bestFit="1" customWidth="1"/>
    <col min="14" max="14" width="7" style="24" bestFit="1" customWidth="1"/>
    <col min="15" max="18" width="9.33203125" style="24" bestFit="1"/>
    <col min="19" max="19" width="5.83203125" style="24" bestFit="1" customWidth="1"/>
    <col min="20" max="21" width="8.1640625" style="24" bestFit="1" customWidth="1"/>
    <col min="22" max="16384" width="9.33203125" style="24"/>
  </cols>
  <sheetData>
    <row r="1" spans="1:40" ht="17.25" thickBot="1" x14ac:dyDescent="0.35">
      <c r="A1" s="234" t="s">
        <v>32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6"/>
    </row>
    <row r="2" spans="1:40" ht="45.75" thickBot="1" x14ac:dyDescent="0.25">
      <c r="A2" s="193" t="s">
        <v>65</v>
      </c>
      <c r="B2" s="194" t="e">
        <f t="array" ref="B2:U122">_xll.qlSwapLegAnalysis(SwapID,1)</f>
        <v>#VALUE!</v>
      </c>
      <c r="C2" s="194" t="e">
        <v>#VALUE!</v>
      </c>
      <c r="D2" s="194" t="e">
        <v>#VALUE!</v>
      </c>
      <c r="E2" s="194" t="e">
        <v>#VALUE!</v>
      </c>
      <c r="F2" s="194" t="e">
        <v>#VALUE!</v>
      </c>
      <c r="G2" s="194" t="e">
        <v>#VALUE!</v>
      </c>
      <c r="H2" s="194" t="e">
        <v>#VALUE!</v>
      </c>
      <c r="I2" s="194" t="e">
        <v>#VALUE!</v>
      </c>
      <c r="J2" s="194" t="e">
        <v>#VALUE!</v>
      </c>
      <c r="K2" s="194" t="e">
        <v>#VALUE!</v>
      </c>
      <c r="L2" s="194" t="e">
        <v>#VALUE!</v>
      </c>
      <c r="M2" s="194" t="e">
        <v>#VALUE!</v>
      </c>
      <c r="N2" s="194" t="e">
        <v>#VALUE!</v>
      </c>
      <c r="O2" s="194" t="e">
        <v>#VALUE!</v>
      </c>
      <c r="P2" s="194" t="e">
        <v>#VALUE!</v>
      </c>
      <c r="Q2" s="194" t="e">
        <v>#VALUE!</v>
      </c>
      <c r="R2" s="194" t="e">
        <v>#VALUE!</v>
      </c>
      <c r="S2" s="194" t="e">
        <v>#VALUE!</v>
      </c>
      <c r="T2" s="194" t="e">
        <v>#VALUE!</v>
      </c>
      <c r="U2" s="195" t="e">
        <v>#VALUE!</v>
      </c>
    </row>
    <row r="3" spans="1:40" x14ac:dyDescent="0.2">
      <c r="A3" s="196" t="e">
        <f t="array" ref="A3:A122">_xll.qlYieldTSDiscount(DiscountCurve,_xll.ohPack(B3:B122))</f>
        <v>#NUM!</v>
      </c>
      <c r="B3" s="197" t="e">
        <v>#VALUE!</v>
      </c>
      <c r="C3" s="198" t="e">
        <v>#VALUE!</v>
      </c>
      <c r="D3" s="198" t="e">
        <v>#VALUE!</v>
      </c>
      <c r="E3" s="197" t="e">
        <v>#VALUE!</v>
      </c>
      <c r="F3" s="197" t="e">
        <v>#VALUE!</v>
      </c>
      <c r="G3" s="199" t="e">
        <v>#VALUE!</v>
      </c>
      <c r="H3" s="200" t="e">
        <v>#VALUE!</v>
      </c>
      <c r="I3" s="201" t="e">
        <v>#VALUE!</v>
      </c>
      <c r="J3" s="197" t="e">
        <v>#VALUE!</v>
      </c>
      <c r="K3" s="199" t="e">
        <v>#VALUE!</v>
      </c>
      <c r="L3" s="202" t="e">
        <v>#VALUE!</v>
      </c>
      <c r="M3" s="203" t="e">
        <v>#VALUE!</v>
      </c>
      <c r="N3" s="203" t="e">
        <v>#VALUE!</v>
      </c>
      <c r="O3" s="204" t="e">
        <v>#VALUE!</v>
      </c>
      <c r="P3" s="203" t="e">
        <v>#VALUE!</v>
      </c>
      <c r="Q3" s="203" t="e">
        <v>#VALUE!</v>
      </c>
      <c r="R3" s="203" t="e">
        <v>#VALUE!</v>
      </c>
      <c r="S3" s="203" t="e">
        <v>#VALUE!</v>
      </c>
      <c r="T3" s="203" t="e">
        <v>#VALUE!</v>
      </c>
      <c r="U3" s="205" t="e">
        <v>#VALUE!</v>
      </c>
      <c r="V3" s="175"/>
      <c r="W3" s="175"/>
      <c r="X3" s="175"/>
      <c r="Y3" s="175"/>
      <c r="Z3" s="175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</row>
    <row r="4" spans="1:40" x14ac:dyDescent="0.2">
      <c r="A4" s="206" t="e">
        <v>#NUM!</v>
      </c>
      <c r="B4" s="177" t="e">
        <v>#VALUE!</v>
      </c>
      <c r="C4" s="187" t="e">
        <v>#VALUE!</v>
      </c>
      <c r="D4" s="187" t="e">
        <v>#VALUE!</v>
      </c>
      <c r="E4" s="177" t="e">
        <v>#VALUE!</v>
      </c>
      <c r="F4" s="177" t="e">
        <v>#VALUE!</v>
      </c>
      <c r="G4" s="186" t="e">
        <v>#VALUE!</v>
      </c>
      <c r="H4" s="188" t="e">
        <v>#VALUE!</v>
      </c>
      <c r="I4" s="189" t="e">
        <v>#VALUE!</v>
      </c>
      <c r="J4" s="177" t="e">
        <v>#VALUE!</v>
      </c>
      <c r="K4" s="186" t="e">
        <v>#VALUE!</v>
      </c>
      <c r="L4" s="190" t="e">
        <v>#VALUE!</v>
      </c>
      <c r="M4" s="191" t="e">
        <v>#VALUE!</v>
      </c>
      <c r="N4" s="191" t="e">
        <v>#VALUE!</v>
      </c>
      <c r="O4" s="192" t="e">
        <v>#VALUE!</v>
      </c>
      <c r="P4" s="191" t="e">
        <v>#VALUE!</v>
      </c>
      <c r="Q4" s="191" t="e">
        <v>#VALUE!</v>
      </c>
      <c r="R4" s="191" t="e">
        <v>#VALUE!</v>
      </c>
      <c r="S4" s="191" t="e">
        <v>#VALUE!</v>
      </c>
      <c r="T4" s="191" t="e">
        <v>#VALUE!</v>
      </c>
      <c r="U4" s="207" t="e">
        <v>#VALUE!</v>
      </c>
      <c r="V4" s="175"/>
      <c r="W4" s="175"/>
      <c r="X4" s="175"/>
      <c r="Y4" s="175"/>
      <c r="Z4" s="175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</row>
    <row r="5" spans="1:40" x14ac:dyDescent="0.2">
      <c r="A5" s="206" t="e">
        <v>#NUM!</v>
      </c>
      <c r="B5" s="177" t="e">
        <v>#VALUE!</v>
      </c>
      <c r="C5" s="187" t="e">
        <v>#VALUE!</v>
      </c>
      <c r="D5" s="187" t="e">
        <v>#VALUE!</v>
      </c>
      <c r="E5" s="177" t="e">
        <v>#VALUE!</v>
      </c>
      <c r="F5" s="177" t="e">
        <v>#VALUE!</v>
      </c>
      <c r="G5" s="186" t="e">
        <v>#VALUE!</v>
      </c>
      <c r="H5" s="188" t="e">
        <v>#VALUE!</v>
      </c>
      <c r="I5" s="189" t="e">
        <v>#VALUE!</v>
      </c>
      <c r="J5" s="177" t="e">
        <v>#VALUE!</v>
      </c>
      <c r="K5" s="186" t="e">
        <v>#VALUE!</v>
      </c>
      <c r="L5" s="190" t="e">
        <v>#VALUE!</v>
      </c>
      <c r="M5" s="191" t="e">
        <v>#VALUE!</v>
      </c>
      <c r="N5" s="191" t="e">
        <v>#VALUE!</v>
      </c>
      <c r="O5" s="192" t="e">
        <v>#VALUE!</v>
      </c>
      <c r="P5" s="191" t="e">
        <v>#VALUE!</v>
      </c>
      <c r="Q5" s="191" t="e">
        <v>#VALUE!</v>
      </c>
      <c r="R5" s="191" t="e">
        <v>#VALUE!</v>
      </c>
      <c r="S5" s="191" t="e">
        <v>#VALUE!</v>
      </c>
      <c r="T5" s="191" t="e">
        <v>#VALUE!</v>
      </c>
      <c r="U5" s="207" t="e">
        <v>#VALUE!</v>
      </c>
      <c r="V5" s="175"/>
      <c r="W5" s="175"/>
      <c r="X5" s="175"/>
      <c r="Y5" s="175"/>
      <c r="Z5" s="175"/>
      <c r="AA5" s="176"/>
      <c r="AB5" s="176"/>
      <c r="AC5" s="176"/>
      <c r="AD5" s="176"/>
      <c r="AE5" s="176"/>
      <c r="AF5" s="176"/>
      <c r="AG5" s="176"/>
      <c r="AH5" s="176"/>
      <c r="AI5" s="176"/>
      <c r="AJ5" s="176"/>
      <c r="AK5" s="176"/>
      <c r="AL5" s="176"/>
      <c r="AM5" s="176"/>
      <c r="AN5" s="176"/>
    </row>
    <row r="6" spans="1:40" x14ac:dyDescent="0.2">
      <c r="A6" s="206" t="e">
        <v>#NUM!</v>
      </c>
      <c r="B6" s="177" t="e">
        <v>#VALUE!</v>
      </c>
      <c r="C6" s="187" t="e">
        <v>#VALUE!</v>
      </c>
      <c r="D6" s="187" t="e">
        <v>#VALUE!</v>
      </c>
      <c r="E6" s="177" t="e">
        <v>#VALUE!</v>
      </c>
      <c r="F6" s="177" t="e">
        <v>#VALUE!</v>
      </c>
      <c r="G6" s="186" t="e">
        <v>#VALUE!</v>
      </c>
      <c r="H6" s="188" t="e">
        <v>#VALUE!</v>
      </c>
      <c r="I6" s="189" t="e">
        <v>#VALUE!</v>
      </c>
      <c r="J6" s="177" t="e">
        <v>#VALUE!</v>
      </c>
      <c r="K6" s="186" t="e">
        <v>#VALUE!</v>
      </c>
      <c r="L6" s="190" t="e">
        <v>#VALUE!</v>
      </c>
      <c r="M6" s="191" t="e">
        <v>#VALUE!</v>
      </c>
      <c r="N6" s="191" t="e">
        <v>#VALUE!</v>
      </c>
      <c r="O6" s="192" t="e">
        <v>#VALUE!</v>
      </c>
      <c r="P6" s="191" t="e">
        <v>#VALUE!</v>
      </c>
      <c r="Q6" s="191" t="e">
        <v>#VALUE!</v>
      </c>
      <c r="R6" s="191" t="e">
        <v>#VALUE!</v>
      </c>
      <c r="S6" s="191" t="e">
        <v>#VALUE!</v>
      </c>
      <c r="T6" s="191" t="e">
        <v>#VALUE!</v>
      </c>
      <c r="U6" s="207" t="e">
        <v>#VALUE!</v>
      </c>
      <c r="V6" s="175"/>
      <c r="W6" s="175"/>
      <c r="X6" s="175"/>
      <c r="Y6" s="175"/>
      <c r="Z6" s="175"/>
      <c r="AA6" s="176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</row>
    <row r="7" spans="1:40" x14ac:dyDescent="0.2">
      <c r="A7" s="206" t="e">
        <v>#NUM!</v>
      </c>
      <c r="B7" s="177" t="e">
        <v>#VALUE!</v>
      </c>
      <c r="C7" s="187" t="e">
        <v>#VALUE!</v>
      </c>
      <c r="D7" s="187" t="e">
        <v>#VALUE!</v>
      </c>
      <c r="E7" s="177" t="e">
        <v>#VALUE!</v>
      </c>
      <c r="F7" s="177" t="e">
        <v>#VALUE!</v>
      </c>
      <c r="G7" s="186" t="e">
        <v>#VALUE!</v>
      </c>
      <c r="H7" s="188" t="e">
        <v>#VALUE!</v>
      </c>
      <c r="I7" s="189" t="e">
        <v>#VALUE!</v>
      </c>
      <c r="J7" s="177" t="e">
        <v>#VALUE!</v>
      </c>
      <c r="K7" s="186" t="e">
        <v>#VALUE!</v>
      </c>
      <c r="L7" s="190" t="e">
        <v>#VALUE!</v>
      </c>
      <c r="M7" s="191" t="e">
        <v>#VALUE!</v>
      </c>
      <c r="N7" s="191" t="e">
        <v>#VALUE!</v>
      </c>
      <c r="O7" s="192" t="e">
        <v>#VALUE!</v>
      </c>
      <c r="P7" s="191" t="e">
        <v>#VALUE!</v>
      </c>
      <c r="Q7" s="191" t="e">
        <v>#VALUE!</v>
      </c>
      <c r="R7" s="191" t="e">
        <v>#VALUE!</v>
      </c>
      <c r="S7" s="191" t="e">
        <v>#VALUE!</v>
      </c>
      <c r="T7" s="191" t="e">
        <v>#VALUE!</v>
      </c>
      <c r="U7" s="207" t="e">
        <v>#VALUE!</v>
      </c>
      <c r="V7" s="175"/>
      <c r="W7" s="175"/>
      <c r="X7" s="175"/>
      <c r="Y7" s="175"/>
      <c r="Z7" s="175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</row>
    <row r="8" spans="1:40" x14ac:dyDescent="0.2">
      <c r="A8" s="206" t="e">
        <v>#NUM!</v>
      </c>
      <c r="B8" s="177" t="e">
        <v>#VALUE!</v>
      </c>
      <c r="C8" s="187" t="e">
        <v>#VALUE!</v>
      </c>
      <c r="D8" s="187" t="e">
        <v>#VALUE!</v>
      </c>
      <c r="E8" s="177" t="e">
        <v>#VALUE!</v>
      </c>
      <c r="F8" s="177" t="e">
        <v>#VALUE!</v>
      </c>
      <c r="G8" s="186" t="e">
        <v>#VALUE!</v>
      </c>
      <c r="H8" s="188" t="e">
        <v>#VALUE!</v>
      </c>
      <c r="I8" s="189" t="e">
        <v>#VALUE!</v>
      </c>
      <c r="J8" s="177" t="e">
        <v>#VALUE!</v>
      </c>
      <c r="K8" s="186" t="e">
        <v>#VALUE!</v>
      </c>
      <c r="L8" s="190" t="e">
        <v>#VALUE!</v>
      </c>
      <c r="M8" s="191" t="e">
        <v>#VALUE!</v>
      </c>
      <c r="N8" s="191" t="e">
        <v>#VALUE!</v>
      </c>
      <c r="O8" s="192" t="e">
        <v>#VALUE!</v>
      </c>
      <c r="P8" s="191" t="e">
        <v>#VALUE!</v>
      </c>
      <c r="Q8" s="191" t="e">
        <v>#VALUE!</v>
      </c>
      <c r="R8" s="191" t="e">
        <v>#VALUE!</v>
      </c>
      <c r="S8" s="191" t="e">
        <v>#VALUE!</v>
      </c>
      <c r="T8" s="191" t="e">
        <v>#VALUE!</v>
      </c>
      <c r="U8" s="207" t="e">
        <v>#VALUE!</v>
      </c>
      <c r="V8" s="175"/>
      <c r="W8" s="175"/>
      <c r="X8" s="175"/>
      <c r="Y8" s="175"/>
      <c r="Z8" s="175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</row>
    <row r="9" spans="1:40" x14ac:dyDescent="0.2">
      <c r="A9" s="206" t="e">
        <v>#NUM!</v>
      </c>
      <c r="B9" s="177" t="e">
        <v>#VALUE!</v>
      </c>
      <c r="C9" s="187" t="e">
        <v>#VALUE!</v>
      </c>
      <c r="D9" s="187" t="e">
        <v>#VALUE!</v>
      </c>
      <c r="E9" s="177" t="e">
        <v>#VALUE!</v>
      </c>
      <c r="F9" s="177" t="e">
        <v>#VALUE!</v>
      </c>
      <c r="G9" s="186" t="e">
        <v>#VALUE!</v>
      </c>
      <c r="H9" s="188" t="e">
        <v>#VALUE!</v>
      </c>
      <c r="I9" s="189" t="e">
        <v>#VALUE!</v>
      </c>
      <c r="J9" s="177" t="e">
        <v>#VALUE!</v>
      </c>
      <c r="K9" s="186" t="e">
        <v>#VALUE!</v>
      </c>
      <c r="L9" s="190" t="e">
        <v>#VALUE!</v>
      </c>
      <c r="M9" s="191" t="e">
        <v>#VALUE!</v>
      </c>
      <c r="N9" s="191" t="e">
        <v>#VALUE!</v>
      </c>
      <c r="O9" s="192" t="e">
        <v>#VALUE!</v>
      </c>
      <c r="P9" s="191" t="e">
        <v>#VALUE!</v>
      </c>
      <c r="Q9" s="191" t="e">
        <v>#VALUE!</v>
      </c>
      <c r="R9" s="191" t="e">
        <v>#VALUE!</v>
      </c>
      <c r="S9" s="191" t="e">
        <v>#VALUE!</v>
      </c>
      <c r="T9" s="191" t="e">
        <v>#VALUE!</v>
      </c>
      <c r="U9" s="207" t="e">
        <v>#VALUE!</v>
      </c>
      <c r="V9" s="175"/>
      <c r="W9" s="175"/>
      <c r="X9" s="175"/>
      <c r="Y9" s="175"/>
      <c r="Z9" s="175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</row>
    <row r="10" spans="1:40" x14ac:dyDescent="0.2">
      <c r="A10" s="206" t="e">
        <v>#NUM!</v>
      </c>
      <c r="B10" s="177" t="e">
        <v>#VALUE!</v>
      </c>
      <c r="C10" s="187" t="e">
        <v>#VALUE!</v>
      </c>
      <c r="D10" s="187" t="e">
        <v>#VALUE!</v>
      </c>
      <c r="E10" s="177" t="e">
        <v>#VALUE!</v>
      </c>
      <c r="F10" s="177" t="e">
        <v>#VALUE!</v>
      </c>
      <c r="G10" s="186" t="e">
        <v>#VALUE!</v>
      </c>
      <c r="H10" s="188" t="e">
        <v>#VALUE!</v>
      </c>
      <c r="I10" s="189" t="e">
        <v>#VALUE!</v>
      </c>
      <c r="J10" s="177" t="e">
        <v>#VALUE!</v>
      </c>
      <c r="K10" s="186" t="e">
        <v>#VALUE!</v>
      </c>
      <c r="L10" s="190" t="e">
        <v>#VALUE!</v>
      </c>
      <c r="M10" s="191" t="e">
        <v>#VALUE!</v>
      </c>
      <c r="N10" s="191" t="e">
        <v>#VALUE!</v>
      </c>
      <c r="O10" s="192" t="e">
        <v>#VALUE!</v>
      </c>
      <c r="P10" s="191" t="e">
        <v>#VALUE!</v>
      </c>
      <c r="Q10" s="191" t="e">
        <v>#VALUE!</v>
      </c>
      <c r="R10" s="191" t="e">
        <v>#VALUE!</v>
      </c>
      <c r="S10" s="191" t="e">
        <v>#VALUE!</v>
      </c>
      <c r="T10" s="191" t="e">
        <v>#VALUE!</v>
      </c>
      <c r="U10" s="207" t="e">
        <v>#VALUE!</v>
      </c>
      <c r="V10" s="175"/>
      <c r="W10" s="175"/>
      <c r="X10" s="175"/>
      <c r="Y10" s="175"/>
      <c r="Z10" s="175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</row>
    <row r="11" spans="1:40" x14ac:dyDescent="0.2">
      <c r="A11" s="206" t="e">
        <v>#NUM!</v>
      </c>
      <c r="B11" s="177" t="e">
        <v>#VALUE!</v>
      </c>
      <c r="C11" s="187" t="e">
        <v>#VALUE!</v>
      </c>
      <c r="D11" s="187" t="e">
        <v>#VALUE!</v>
      </c>
      <c r="E11" s="177" t="e">
        <v>#VALUE!</v>
      </c>
      <c r="F11" s="177" t="e">
        <v>#VALUE!</v>
      </c>
      <c r="G11" s="186" t="e">
        <v>#VALUE!</v>
      </c>
      <c r="H11" s="188" t="e">
        <v>#VALUE!</v>
      </c>
      <c r="I11" s="189" t="e">
        <v>#VALUE!</v>
      </c>
      <c r="J11" s="177" t="e">
        <v>#VALUE!</v>
      </c>
      <c r="K11" s="186" t="e">
        <v>#VALUE!</v>
      </c>
      <c r="L11" s="190" t="e">
        <v>#VALUE!</v>
      </c>
      <c r="M11" s="191" t="e">
        <v>#VALUE!</v>
      </c>
      <c r="N11" s="191" t="e">
        <v>#VALUE!</v>
      </c>
      <c r="O11" s="192" t="e">
        <v>#VALUE!</v>
      </c>
      <c r="P11" s="191" t="e">
        <v>#VALUE!</v>
      </c>
      <c r="Q11" s="191" t="e">
        <v>#VALUE!</v>
      </c>
      <c r="R11" s="191" t="e">
        <v>#VALUE!</v>
      </c>
      <c r="S11" s="191" t="e">
        <v>#VALUE!</v>
      </c>
      <c r="T11" s="191" t="e">
        <v>#VALUE!</v>
      </c>
      <c r="U11" s="207" t="e">
        <v>#VALUE!</v>
      </c>
      <c r="V11" s="175"/>
      <c r="W11" s="175"/>
      <c r="X11" s="175"/>
      <c r="Y11" s="175"/>
      <c r="Z11" s="175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</row>
    <row r="12" spans="1:40" x14ac:dyDescent="0.2">
      <c r="A12" s="206" t="e">
        <v>#NUM!</v>
      </c>
      <c r="B12" s="177" t="e">
        <v>#VALUE!</v>
      </c>
      <c r="C12" s="187" t="e">
        <v>#VALUE!</v>
      </c>
      <c r="D12" s="187" t="e">
        <v>#VALUE!</v>
      </c>
      <c r="E12" s="177" t="e">
        <v>#VALUE!</v>
      </c>
      <c r="F12" s="177" t="e">
        <v>#VALUE!</v>
      </c>
      <c r="G12" s="186" t="e">
        <v>#VALUE!</v>
      </c>
      <c r="H12" s="188" t="e">
        <v>#VALUE!</v>
      </c>
      <c r="I12" s="189" t="e">
        <v>#VALUE!</v>
      </c>
      <c r="J12" s="177" t="e">
        <v>#VALUE!</v>
      </c>
      <c r="K12" s="186" t="e">
        <v>#VALUE!</v>
      </c>
      <c r="L12" s="190" t="e">
        <v>#VALUE!</v>
      </c>
      <c r="M12" s="191" t="e">
        <v>#VALUE!</v>
      </c>
      <c r="N12" s="191" t="e">
        <v>#VALUE!</v>
      </c>
      <c r="O12" s="192" t="e">
        <v>#VALUE!</v>
      </c>
      <c r="P12" s="191" t="e">
        <v>#VALUE!</v>
      </c>
      <c r="Q12" s="191" t="e">
        <v>#VALUE!</v>
      </c>
      <c r="R12" s="191" t="e">
        <v>#VALUE!</v>
      </c>
      <c r="S12" s="191" t="e">
        <v>#VALUE!</v>
      </c>
      <c r="T12" s="191" t="e">
        <v>#VALUE!</v>
      </c>
      <c r="U12" s="207" t="e">
        <v>#VALUE!</v>
      </c>
      <c r="V12" s="175"/>
      <c r="W12" s="175"/>
      <c r="X12" s="175"/>
      <c r="Y12" s="175"/>
      <c r="Z12" s="175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</row>
    <row r="13" spans="1:40" x14ac:dyDescent="0.2">
      <c r="A13" s="206" t="e">
        <v>#NUM!</v>
      </c>
      <c r="B13" s="177" t="e">
        <v>#VALUE!</v>
      </c>
      <c r="C13" s="187" t="e">
        <v>#VALUE!</v>
      </c>
      <c r="D13" s="187" t="e">
        <v>#VALUE!</v>
      </c>
      <c r="E13" s="177" t="e">
        <v>#VALUE!</v>
      </c>
      <c r="F13" s="177" t="e">
        <v>#VALUE!</v>
      </c>
      <c r="G13" s="186" t="e">
        <v>#VALUE!</v>
      </c>
      <c r="H13" s="188" t="e">
        <v>#VALUE!</v>
      </c>
      <c r="I13" s="189" t="e">
        <v>#VALUE!</v>
      </c>
      <c r="J13" s="177" t="e">
        <v>#VALUE!</v>
      </c>
      <c r="K13" s="186" t="e">
        <v>#VALUE!</v>
      </c>
      <c r="L13" s="190" t="e">
        <v>#VALUE!</v>
      </c>
      <c r="M13" s="191" t="e">
        <v>#VALUE!</v>
      </c>
      <c r="N13" s="191" t="e">
        <v>#VALUE!</v>
      </c>
      <c r="O13" s="192" t="e">
        <v>#VALUE!</v>
      </c>
      <c r="P13" s="191" t="e">
        <v>#VALUE!</v>
      </c>
      <c r="Q13" s="191" t="e">
        <v>#VALUE!</v>
      </c>
      <c r="R13" s="191" t="e">
        <v>#VALUE!</v>
      </c>
      <c r="S13" s="191" t="e">
        <v>#VALUE!</v>
      </c>
      <c r="T13" s="191" t="e">
        <v>#VALUE!</v>
      </c>
      <c r="U13" s="207" t="e">
        <v>#VALUE!</v>
      </c>
      <c r="V13" s="175"/>
      <c r="W13" s="175"/>
      <c r="X13" s="175"/>
      <c r="Y13" s="175"/>
      <c r="Z13" s="175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</row>
    <row r="14" spans="1:40" x14ac:dyDescent="0.2">
      <c r="A14" s="206" t="e">
        <v>#NUM!</v>
      </c>
      <c r="B14" s="177" t="e">
        <v>#VALUE!</v>
      </c>
      <c r="C14" s="187" t="e">
        <v>#VALUE!</v>
      </c>
      <c r="D14" s="187" t="e">
        <v>#VALUE!</v>
      </c>
      <c r="E14" s="177" t="e">
        <v>#VALUE!</v>
      </c>
      <c r="F14" s="177" t="e">
        <v>#VALUE!</v>
      </c>
      <c r="G14" s="186" t="e">
        <v>#VALUE!</v>
      </c>
      <c r="H14" s="188" t="e">
        <v>#VALUE!</v>
      </c>
      <c r="I14" s="189" t="e">
        <v>#VALUE!</v>
      </c>
      <c r="J14" s="177" t="e">
        <v>#VALUE!</v>
      </c>
      <c r="K14" s="186" t="e">
        <v>#VALUE!</v>
      </c>
      <c r="L14" s="190" t="e">
        <v>#VALUE!</v>
      </c>
      <c r="M14" s="191" t="e">
        <v>#VALUE!</v>
      </c>
      <c r="N14" s="191" t="e">
        <v>#VALUE!</v>
      </c>
      <c r="O14" s="192" t="e">
        <v>#VALUE!</v>
      </c>
      <c r="P14" s="191" t="e">
        <v>#VALUE!</v>
      </c>
      <c r="Q14" s="191" t="e">
        <v>#VALUE!</v>
      </c>
      <c r="R14" s="191" t="e">
        <v>#VALUE!</v>
      </c>
      <c r="S14" s="191" t="e">
        <v>#VALUE!</v>
      </c>
      <c r="T14" s="191" t="e">
        <v>#VALUE!</v>
      </c>
      <c r="U14" s="207" t="e">
        <v>#VALUE!</v>
      </c>
      <c r="V14" s="175"/>
      <c r="W14" s="175"/>
      <c r="X14" s="175"/>
      <c r="Y14" s="175"/>
      <c r="Z14" s="175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</row>
    <row r="15" spans="1:40" x14ac:dyDescent="0.2">
      <c r="A15" s="206" t="e">
        <v>#NUM!</v>
      </c>
      <c r="B15" s="177" t="e">
        <v>#VALUE!</v>
      </c>
      <c r="C15" s="187" t="e">
        <v>#VALUE!</v>
      </c>
      <c r="D15" s="187" t="e">
        <v>#VALUE!</v>
      </c>
      <c r="E15" s="177" t="e">
        <v>#VALUE!</v>
      </c>
      <c r="F15" s="177" t="e">
        <v>#VALUE!</v>
      </c>
      <c r="G15" s="186" t="e">
        <v>#VALUE!</v>
      </c>
      <c r="H15" s="188" t="e">
        <v>#VALUE!</v>
      </c>
      <c r="I15" s="189" t="e">
        <v>#VALUE!</v>
      </c>
      <c r="J15" s="177" t="e">
        <v>#VALUE!</v>
      </c>
      <c r="K15" s="186" t="e">
        <v>#VALUE!</v>
      </c>
      <c r="L15" s="190" t="e">
        <v>#VALUE!</v>
      </c>
      <c r="M15" s="191" t="e">
        <v>#VALUE!</v>
      </c>
      <c r="N15" s="191" t="e">
        <v>#VALUE!</v>
      </c>
      <c r="O15" s="192" t="e">
        <v>#VALUE!</v>
      </c>
      <c r="P15" s="191" t="e">
        <v>#VALUE!</v>
      </c>
      <c r="Q15" s="191" t="e">
        <v>#VALUE!</v>
      </c>
      <c r="R15" s="191" t="e">
        <v>#VALUE!</v>
      </c>
      <c r="S15" s="191" t="e">
        <v>#VALUE!</v>
      </c>
      <c r="T15" s="191" t="e">
        <v>#VALUE!</v>
      </c>
      <c r="U15" s="207" t="e">
        <v>#VALUE!</v>
      </c>
      <c r="V15" s="175"/>
      <c r="W15" s="175"/>
      <c r="X15" s="175"/>
      <c r="Y15" s="175"/>
      <c r="Z15" s="175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</row>
    <row r="16" spans="1:40" x14ac:dyDescent="0.2">
      <c r="A16" s="206" t="e">
        <v>#NUM!</v>
      </c>
      <c r="B16" s="177" t="e">
        <v>#VALUE!</v>
      </c>
      <c r="C16" s="187" t="e">
        <v>#VALUE!</v>
      </c>
      <c r="D16" s="187" t="e">
        <v>#VALUE!</v>
      </c>
      <c r="E16" s="177" t="e">
        <v>#VALUE!</v>
      </c>
      <c r="F16" s="177" t="e">
        <v>#VALUE!</v>
      </c>
      <c r="G16" s="186" t="e">
        <v>#VALUE!</v>
      </c>
      <c r="H16" s="188" t="e">
        <v>#VALUE!</v>
      </c>
      <c r="I16" s="189" t="e">
        <v>#VALUE!</v>
      </c>
      <c r="J16" s="177" t="e">
        <v>#VALUE!</v>
      </c>
      <c r="K16" s="186" t="e">
        <v>#VALUE!</v>
      </c>
      <c r="L16" s="190" t="e">
        <v>#VALUE!</v>
      </c>
      <c r="M16" s="191" t="e">
        <v>#VALUE!</v>
      </c>
      <c r="N16" s="191" t="e">
        <v>#VALUE!</v>
      </c>
      <c r="O16" s="192" t="e">
        <v>#VALUE!</v>
      </c>
      <c r="P16" s="191" t="e">
        <v>#VALUE!</v>
      </c>
      <c r="Q16" s="191" t="e">
        <v>#VALUE!</v>
      </c>
      <c r="R16" s="191" t="e">
        <v>#VALUE!</v>
      </c>
      <c r="S16" s="191" t="e">
        <v>#VALUE!</v>
      </c>
      <c r="T16" s="191" t="e">
        <v>#VALUE!</v>
      </c>
      <c r="U16" s="207" t="e">
        <v>#VALUE!</v>
      </c>
      <c r="V16" s="175"/>
      <c r="W16" s="175"/>
      <c r="X16" s="175"/>
      <c r="Y16" s="175"/>
      <c r="Z16" s="175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</row>
    <row r="17" spans="1:40" x14ac:dyDescent="0.2">
      <c r="A17" s="206" t="e">
        <v>#NUM!</v>
      </c>
      <c r="B17" s="177" t="e">
        <v>#VALUE!</v>
      </c>
      <c r="C17" s="187" t="e">
        <v>#VALUE!</v>
      </c>
      <c r="D17" s="187" t="e">
        <v>#VALUE!</v>
      </c>
      <c r="E17" s="177" t="e">
        <v>#VALUE!</v>
      </c>
      <c r="F17" s="177" t="e">
        <v>#VALUE!</v>
      </c>
      <c r="G17" s="186" t="e">
        <v>#VALUE!</v>
      </c>
      <c r="H17" s="188" t="e">
        <v>#VALUE!</v>
      </c>
      <c r="I17" s="189" t="e">
        <v>#VALUE!</v>
      </c>
      <c r="J17" s="177" t="e">
        <v>#VALUE!</v>
      </c>
      <c r="K17" s="186" t="e">
        <v>#VALUE!</v>
      </c>
      <c r="L17" s="190" t="e">
        <v>#VALUE!</v>
      </c>
      <c r="M17" s="191" t="e">
        <v>#VALUE!</v>
      </c>
      <c r="N17" s="191" t="e">
        <v>#VALUE!</v>
      </c>
      <c r="O17" s="192" t="e">
        <v>#VALUE!</v>
      </c>
      <c r="P17" s="191" t="e">
        <v>#VALUE!</v>
      </c>
      <c r="Q17" s="191" t="e">
        <v>#VALUE!</v>
      </c>
      <c r="R17" s="191" t="e">
        <v>#VALUE!</v>
      </c>
      <c r="S17" s="191" t="e">
        <v>#VALUE!</v>
      </c>
      <c r="T17" s="191" t="e">
        <v>#VALUE!</v>
      </c>
      <c r="U17" s="207" t="e">
        <v>#VALUE!</v>
      </c>
      <c r="V17" s="175"/>
      <c r="W17" s="175"/>
      <c r="X17" s="175"/>
      <c r="Y17" s="175"/>
      <c r="Z17" s="175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</row>
    <row r="18" spans="1:40" x14ac:dyDescent="0.2">
      <c r="A18" s="206" t="e">
        <v>#NUM!</v>
      </c>
      <c r="B18" s="177" t="e">
        <v>#VALUE!</v>
      </c>
      <c r="C18" s="187" t="e">
        <v>#VALUE!</v>
      </c>
      <c r="D18" s="187" t="e">
        <v>#VALUE!</v>
      </c>
      <c r="E18" s="177" t="e">
        <v>#VALUE!</v>
      </c>
      <c r="F18" s="177" t="e">
        <v>#VALUE!</v>
      </c>
      <c r="G18" s="186" t="e">
        <v>#VALUE!</v>
      </c>
      <c r="H18" s="188" t="e">
        <v>#VALUE!</v>
      </c>
      <c r="I18" s="189" t="e">
        <v>#VALUE!</v>
      </c>
      <c r="J18" s="177" t="e">
        <v>#VALUE!</v>
      </c>
      <c r="K18" s="186" t="e">
        <v>#VALUE!</v>
      </c>
      <c r="L18" s="190" t="e">
        <v>#VALUE!</v>
      </c>
      <c r="M18" s="191" t="e">
        <v>#VALUE!</v>
      </c>
      <c r="N18" s="191" t="e">
        <v>#VALUE!</v>
      </c>
      <c r="O18" s="192" t="e">
        <v>#VALUE!</v>
      </c>
      <c r="P18" s="191" t="e">
        <v>#VALUE!</v>
      </c>
      <c r="Q18" s="191" t="e">
        <v>#VALUE!</v>
      </c>
      <c r="R18" s="191" t="e">
        <v>#VALUE!</v>
      </c>
      <c r="S18" s="191" t="e">
        <v>#VALUE!</v>
      </c>
      <c r="T18" s="191" t="e">
        <v>#VALUE!</v>
      </c>
      <c r="U18" s="207" t="e">
        <v>#VALUE!</v>
      </c>
      <c r="V18" s="175"/>
      <c r="W18" s="175"/>
      <c r="X18" s="175"/>
      <c r="Y18" s="175"/>
      <c r="Z18" s="175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</row>
    <row r="19" spans="1:40" x14ac:dyDescent="0.2">
      <c r="A19" s="206" t="e">
        <v>#NUM!</v>
      </c>
      <c r="B19" s="177" t="e">
        <v>#VALUE!</v>
      </c>
      <c r="C19" s="187" t="e">
        <v>#VALUE!</v>
      </c>
      <c r="D19" s="187" t="e">
        <v>#VALUE!</v>
      </c>
      <c r="E19" s="177" t="e">
        <v>#VALUE!</v>
      </c>
      <c r="F19" s="177" t="e">
        <v>#VALUE!</v>
      </c>
      <c r="G19" s="186" t="e">
        <v>#VALUE!</v>
      </c>
      <c r="H19" s="188" t="e">
        <v>#VALUE!</v>
      </c>
      <c r="I19" s="189" t="e">
        <v>#VALUE!</v>
      </c>
      <c r="J19" s="177" t="e">
        <v>#VALUE!</v>
      </c>
      <c r="K19" s="186" t="e">
        <v>#VALUE!</v>
      </c>
      <c r="L19" s="190" t="e">
        <v>#VALUE!</v>
      </c>
      <c r="M19" s="191" t="e">
        <v>#VALUE!</v>
      </c>
      <c r="N19" s="191" t="e">
        <v>#VALUE!</v>
      </c>
      <c r="O19" s="192" t="e">
        <v>#VALUE!</v>
      </c>
      <c r="P19" s="191" t="e">
        <v>#VALUE!</v>
      </c>
      <c r="Q19" s="191" t="e">
        <v>#VALUE!</v>
      </c>
      <c r="R19" s="191" t="e">
        <v>#VALUE!</v>
      </c>
      <c r="S19" s="191" t="e">
        <v>#VALUE!</v>
      </c>
      <c r="T19" s="191" t="e">
        <v>#VALUE!</v>
      </c>
      <c r="U19" s="207" t="e">
        <v>#VALUE!</v>
      </c>
      <c r="V19" s="175"/>
      <c r="W19" s="175"/>
      <c r="X19" s="175"/>
      <c r="Y19" s="175"/>
      <c r="Z19" s="175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</row>
    <row r="20" spans="1:40" x14ac:dyDescent="0.2">
      <c r="A20" s="206" t="e">
        <v>#NUM!</v>
      </c>
      <c r="B20" s="177" t="e">
        <v>#VALUE!</v>
      </c>
      <c r="C20" s="187" t="e">
        <v>#VALUE!</v>
      </c>
      <c r="D20" s="187" t="e">
        <v>#VALUE!</v>
      </c>
      <c r="E20" s="177" t="e">
        <v>#VALUE!</v>
      </c>
      <c r="F20" s="177" t="e">
        <v>#VALUE!</v>
      </c>
      <c r="G20" s="186" t="e">
        <v>#VALUE!</v>
      </c>
      <c r="H20" s="188" t="e">
        <v>#VALUE!</v>
      </c>
      <c r="I20" s="189" t="e">
        <v>#VALUE!</v>
      </c>
      <c r="J20" s="177" t="e">
        <v>#VALUE!</v>
      </c>
      <c r="K20" s="186" t="e">
        <v>#VALUE!</v>
      </c>
      <c r="L20" s="190" t="e">
        <v>#VALUE!</v>
      </c>
      <c r="M20" s="191" t="e">
        <v>#VALUE!</v>
      </c>
      <c r="N20" s="191" t="e">
        <v>#VALUE!</v>
      </c>
      <c r="O20" s="192" t="e">
        <v>#VALUE!</v>
      </c>
      <c r="P20" s="191" t="e">
        <v>#VALUE!</v>
      </c>
      <c r="Q20" s="191" t="e">
        <v>#VALUE!</v>
      </c>
      <c r="R20" s="191" t="e">
        <v>#VALUE!</v>
      </c>
      <c r="S20" s="191" t="e">
        <v>#VALUE!</v>
      </c>
      <c r="T20" s="191" t="e">
        <v>#VALUE!</v>
      </c>
      <c r="U20" s="207" t="e">
        <v>#VALUE!</v>
      </c>
      <c r="V20" s="175"/>
      <c r="W20" s="175"/>
      <c r="X20" s="175"/>
      <c r="Y20" s="175"/>
      <c r="Z20" s="175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</row>
    <row r="21" spans="1:40" x14ac:dyDescent="0.2">
      <c r="A21" s="206" t="e">
        <v>#NUM!</v>
      </c>
      <c r="B21" s="177" t="e">
        <v>#VALUE!</v>
      </c>
      <c r="C21" s="187" t="e">
        <v>#VALUE!</v>
      </c>
      <c r="D21" s="187" t="e">
        <v>#VALUE!</v>
      </c>
      <c r="E21" s="177" t="e">
        <v>#VALUE!</v>
      </c>
      <c r="F21" s="177" t="e">
        <v>#VALUE!</v>
      </c>
      <c r="G21" s="186" t="e">
        <v>#VALUE!</v>
      </c>
      <c r="H21" s="188" t="e">
        <v>#VALUE!</v>
      </c>
      <c r="I21" s="189" t="e">
        <v>#VALUE!</v>
      </c>
      <c r="J21" s="177" t="e">
        <v>#VALUE!</v>
      </c>
      <c r="K21" s="186" t="e">
        <v>#VALUE!</v>
      </c>
      <c r="L21" s="190" t="e">
        <v>#VALUE!</v>
      </c>
      <c r="M21" s="191" t="e">
        <v>#VALUE!</v>
      </c>
      <c r="N21" s="191" t="e">
        <v>#VALUE!</v>
      </c>
      <c r="O21" s="192" t="e">
        <v>#VALUE!</v>
      </c>
      <c r="P21" s="191" t="e">
        <v>#VALUE!</v>
      </c>
      <c r="Q21" s="191" t="e">
        <v>#VALUE!</v>
      </c>
      <c r="R21" s="191" t="e">
        <v>#VALUE!</v>
      </c>
      <c r="S21" s="191" t="e">
        <v>#VALUE!</v>
      </c>
      <c r="T21" s="191" t="e">
        <v>#VALUE!</v>
      </c>
      <c r="U21" s="207" t="e">
        <v>#VALUE!</v>
      </c>
      <c r="V21" s="175"/>
      <c r="W21" s="175"/>
      <c r="X21" s="175"/>
      <c r="Y21" s="175"/>
      <c r="Z21" s="175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</row>
    <row r="22" spans="1:40" x14ac:dyDescent="0.2">
      <c r="A22" s="206" t="e">
        <v>#NUM!</v>
      </c>
      <c r="B22" s="177" t="e">
        <v>#VALUE!</v>
      </c>
      <c r="C22" s="187" t="e">
        <v>#VALUE!</v>
      </c>
      <c r="D22" s="187" t="e">
        <v>#VALUE!</v>
      </c>
      <c r="E22" s="177" t="e">
        <v>#VALUE!</v>
      </c>
      <c r="F22" s="177" t="e">
        <v>#VALUE!</v>
      </c>
      <c r="G22" s="186" t="e">
        <v>#VALUE!</v>
      </c>
      <c r="H22" s="188" t="e">
        <v>#VALUE!</v>
      </c>
      <c r="I22" s="189" t="e">
        <v>#VALUE!</v>
      </c>
      <c r="J22" s="177" t="e">
        <v>#VALUE!</v>
      </c>
      <c r="K22" s="186" t="e">
        <v>#VALUE!</v>
      </c>
      <c r="L22" s="190" t="e">
        <v>#VALUE!</v>
      </c>
      <c r="M22" s="191" t="e">
        <v>#VALUE!</v>
      </c>
      <c r="N22" s="191" t="e">
        <v>#VALUE!</v>
      </c>
      <c r="O22" s="192" t="e">
        <v>#VALUE!</v>
      </c>
      <c r="P22" s="191" t="e">
        <v>#VALUE!</v>
      </c>
      <c r="Q22" s="191" t="e">
        <v>#VALUE!</v>
      </c>
      <c r="R22" s="191" t="e">
        <v>#VALUE!</v>
      </c>
      <c r="S22" s="191" t="e">
        <v>#VALUE!</v>
      </c>
      <c r="T22" s="191" t="e">
        <v>#VALUE!</v>
      </c>
      <c r="U22" s="207" t="e">
        <v>#VALUE!</v>
      </c>
      <c r="V22" s="175"/>
      <c r="W22" s="175"/>
      <c r="X22" s="175"/>
      <c r="Y22" s="175"/>
      <c r="Z22" s="175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</row>
    <row r="23" spans="1:40" x14ac:dyDescent="0.2">
      <c r="A23" s="206" t="e">
        <v>#NUM!</v>
      </c>
      <c r="B23" s="177" t="e">
        <v>#VALUE!</v>
      </c>
      <c r="C23" s="187" t="e">
        <v>#VALUE!</v>
      </c>
      <c r="D23" s="187" t="e">
        <v>#VALUE!</v>
      </c>
      <c r="E23" s="177" t="e">
        <v>#VALUE!</v>
      </c>
      <c r="F23" s="177" t="e">
        <v>#VALUE!</v>
      </c>
      <c r="G23" s="186" t="e">
        <v>#VALUE!</v>
      </c>
      <c r="H23" s="188" t="e">
        <v>#VALUE!</v>
      </c>
      <c r="I23" s="189" t="e">
        <v>#VALUE!</v>
      </c>
      <c r="J23" s="177" t="e">
        <v>#VALUE!</v>
      </c>
      <c r="K23" s="186" t="e">
        <v>#VALUE!</v>
      </c>
      <c r="L23" s="190" t="e">
        <v>#VALUE!</v>
      </c>
      <c r="M23" s="191" t="e">
        <v>#VALUE!</v>
      </c>
      <c r="N23" s="191" t="e">
        <v>#VALUE!</v>
      </c>
      <c r="O23" s="192" t="e">
        <v>#VALUE!</v>
      </c>
      <c r="P23" s="191" t="e">
        <v>#VALUE!</v>
      </c>
      <c r="Q23" s="191" t="e">
        <v>#VALUE!</v>
      </c>
      <c r="R23" s="191" t="e">
        <v>#VALUE!</v>
      </c>
      <c r="S23" s="191" t="e">
        <v>#VALUE!</v>
      </c>
      <c r="T23" s="191" t="e">
        <v>#VALUE!</v>
      </c>
      <c r="U23" s="207" t="e">
        <v>#VALUE!</v>
      </c>
      <c r="V23" s="175"/>
      <c r="W23" s="175"/>
      <c r="X23" s="175"/>
      <c r="Y23" s="175"/>
      <c r="Z23" s="175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</row>
    <row r="24" spans="1:40" x14ac:dyDescent="0.2">
      <c r="A24" s="206" t="e">
        <v>#NUM!</v>
      </c>
      <c r="B24" s="177" t="e">
        <v>#VALUE!</v>
      </c>
      <c r="C24" s="187" t="e">
        <v>#VALUE!</v>
      </c>
      <c r="D24" s="187" t="e">
        <v>#VALUE!</v>
      </c>
      <c r="E24" s="177" t="e">
        <v>#VALUE!</v>
      </c>
      <c r="F24" s="177" t="e">
        <v>#VALUE!</v>
      </c>
      <c r="G24" s="186" t="e">
        <v>#VALUE!</v>
      </c>
      <c r="H24" s="188" t="e">
        <v>#VALUE!</v>
      </c>
      <c r="I24" s="189" t="e">
        <v>#VALUE!</v>
      </c>
      <c r="J24" s="177" t="e">
        <v>#VALUE!</v>
      </c>
      <c r="K24" s="186" t="e">
        <v>#VALUE!</v>
      </c>
      <c r="L24" s="190" t="e">
        <v>#VALUE!</v>
      </c>
      <c r="M24" s="191" t="e">
        <v>#VALUE!</v>
      </c>
      <c r="N24" s="191" t="e">
        <v>#VALUE!</v>
      </c>
      <c r="O24" s="192" t="e">
        <v>#VALUE!</v>
      </c>
      <c r="P24" s="191" t="e">
        <v>#VALUE!</v>
      </c>
      <c r="Q24" s="191" t="e">
        <v>#VALUE!</v>
      </c>
      <c r="R24" s="191" t="e">
        <v>#VALUE!</v>
      </c>
      <c r="S24" s="191" t="e">
        <v>#VALUE!</v>
      </c>
      <c r="T24" s="191" t="e">
        <v>#VALUE!</v>
      </c>
      <c r="U24" s="207" t="e">
        <v>#VALUE!</v>
      </c>
      <c r="V24" s="175"/>
      <c r="W24" s="175"/>
      <c r="X24" s="175"/>
      <c r="Y24" s="175"/>
      <c r="Z24" s="175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</row>
    <row r="25" spans="1:40" x14ac:dyDescent="0.2">
      <c r="A25" s="206" t="e">
        <v>#NUM!</v>
      </c>
      <c r="B25" s="177" t="e">
        <v>#VALUE!</v>
      </c>
      <c r="C25" s="187" t="e">
        <v>#VALUE!</v>
      </c>
      <c r="D25" s="187" t="e">
        <v>#VALUE!</v>
      </c>
      <c r="E25" s="177" t="e">
        <v>#VALUE!</v>
      </c>
      <c r="F25" s="177" t="e">
        <v>#VALUE!</v>
      </c>
      <c r="G25" s="186" t="e">
        <v>#VALUE!</v>
      </c>
      <c r="H25" s="188" t="e">
        <v>#VALUE!</v>
      </c>
      <c r="I25" s="189" t="e">
        <v>#VALUE!</v>
      </c>
      <c r="J25" s="177" t="e">
        <v>#VALUE!</v>
      </c>
      <c r="K25" s="186" t="e">
        <v>#VALUE!</v>
      </c>
      <c r="L25" s="190" t="e">
        <v>#VALUE!</v>
      </c>
      <c r="M25" s="191" t="e">
        <v>#VALUE!</v>
      </c>
      <c r="N25" s="191" t="e">
        <v>#VALUE!</v>
      </c>
      <c r="O25" s="192" t="e">
        <v>#VALUE!</v>
      </c>
      <c r="P25" s="191" t="e">
        <v>#VALUE!</v>
      </c>
      <c r="Q25" s="191" t="e">
        <v>#VALUE!</v>
      </c>
      <c r="R25" s="191" t="e">
        <v>#VALUE!</v>
      </c>
      <c r="S25" s="191" t="e">
        <v>#VALUE!</v>
      </c>
      <c r="T25" s="191" t="e">
        <v>#VALUE!</v>
      </c>
      <c r="U25" s="207" t="e">
        <v>#VALUE!</v>
      </c>
      <c r="V25" s="175"/>
      <c r="W25" s="175"/>
      <c r="X25" s="175"/>
      <c r="Y25" s="175"/>
      <c r="Z25" s="175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</row>
    <row r="26" spans="1:40" x14ac:dyDescent="0.2">
      <c r="A26" s="206" t="e">
        <v>#NUM!</v>
      </c>
      <c r="B26" s="177" t="e">
        <v>#VALUE!</v>
      </c>
      <c r="C26" s="187" t="e">
        <v>#VALUE!</v>
      </c>
      <c r="D26" s="187" t="e">
        <v>#VALUE!</v>
      </c>
      <c r="E26" s="177" t="e">
        <v>#VALUE!</v>
      </c>
      <c r="F26" s="177" t="e">
        <v>#VALUE!</v>
      </c>
      <c r="G26" s="186" t="e">
        <v>#VALUE!</v>
      </c>
      <c r="H26" s="188" t="e">
        <v>#VALUE!</v>
      </c>
      <c r="I26" s="189" t="e">
        <v>#VALUE!</v>
      </c>
      <c r="J26" s="177" t="e">
        <v>#VALUE!</v>
      </c>
      <c r="K26" s="186" t="e">
        <v>#VALUE!</v>
      </c>
      <c r="L26" s="190" t="e">
        <v>#VALUE!</v>
      </c>
      <c r="M26" s="191" t="e">
        <v>#VALUE!</v>
      </c>
      <c r="N26" s="191" t="e">
        <v>#VALUE!</v>
      </c>
      <c r="O26" s="192" t="e">
        <v>#VALUE!</v>
      </c>
      <c r="P26" s="191" t="e">
        <v>#VALUE!</v>
      </c>
      <c r="Q26" s="191" t="e">
        <v>#VALUE!</v>
      </c>
      <c r="R26" s="191" t="e">
        <v>#VALUE!</v>
      </c>
      <c r="S26" s="191" t="e">
        <v>#VALUE!</v>
      </c>
      <c r="T26" s="191" t="e">
        <v>#VALUE!</v>
      </c>
      <c r="U26" s="207" t="e">
        <v>#VALUE!</v>
      </c>
      <c r="V26" s="175"/>
      <c r="W26" s="175"/>
      <c r="X26" s="175"/>
      <c r="Y26" s="175"/>
      <c r="Z26" s="175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</row>
    <row r="27" spans="1:40" x14ac:dyDescent="0.2">
      <c r="A27" s="206" t="e">
        <v>#NUM!</v>
      </c>
      <c r="B27" s="177" t="e">
        <v>#VALUE!</v>
      </c>
      <c r="C27" s="187" t="e">
        <v>#VALUE!</v>
      </c>
      <c r="D27" s="187" t="e">
        <v>#VALUE!</v>
      </c>
      <c r="E27" s="177" t="e">
        <v>#VALUE!</v>
      </c>
      <c r="F27" s="177" t="e">
        <v>#VALUE!</v>
      </c>
      <c r="G27" s="186" t="e">
        <v>#VALUE!</v>
      </c>
      <c r="H27" s="188" t="e">
        <v>#VALUE!</v>
      </c>
      <c r="I27" s="189" t="e">
        <v>#VALUE!</v>
      </c>
      <c r="J27" s="177" t="e">
        <v>#VALUE!</v>
      </c>
      <c r="K27" s="186" t="e">
        <v>#VALUE!</v>
      </c>
      <c r="L27" s="190" t="e">
        <v>#VALUE!</v>
      </c>
      <c r="M27" s="191" t="e">
        <v>#VALUE!</v>
      </c>
      <c r="N27" s="191" t="e">
        <v>#VALUE!</v>
      </c>
      <c r="O27" s="192" t="e">
        <v>#VALUE!</v>
      </c>
      <c r="P27" s="191" t="e">
        <v>#VALUE!</v>
      </c>
      <c r="Q27" s="191" t="e">
        <v>#VALUE!</v>
      </c>
      <c r="R27" s="191" t="e">
        <v>#VALUE!</v>
      </c>
      <c r="S27" s="191" t="e">
        <v>#VALUE!</v>
      </c>
      <c r="T27" s="191" t="e">
        <v>#VALUE!</v>
      </c>
      <c r="U27" s="207" t="e">
        <v>#VALUE!</v>
      </c>
      <c r="V27" s="175"/>
      <c r="W27" s="175"/>
      <c r="X27" s="175"/>
      <c r="Y27" s="175"/>
      <c r="Z27" s="175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</row>
    <row r="28" spans="1:40" x14ac:dyDescent="0.2">
      <c r="A28" s="206" t="e">
        <v>#NUM!</v>
      </c>
      <c r="B28" s="177" t="e">
        <v>#VALUE!</v>
      </c>
      <c r="C28" s="187" t="e">
        <v>#VALUE!</v>
      </c>
      <c r="D28" s="187" t="e">
        <v>#VALUE!</v>
      </c>
      <c r="E28" s="177" t="e">
        <v>#VALUE!</v>
      </c>
      <c r="F28" s="177" t="e">
        <v>#VALUE!</v>
      </c>
      <c r="G28" s="186" t="e">
        <v>#VALUE!</v>
      </c>
      <c r="H28" s="188" t="e">
        <v>#VALUE!</v>
      </c>
      <c r="I28" s="189" t="e">
        <v>#VALUE!</v>
      </c>
      <c r="J28" s="177" t="e">
        <v>#VALUE!</v>
      </c>
      <c r="K28" s="186" t="e">
        <v>#VALUE!</v>
      </c>
      <c r="L28" s="190" t="e">
        <v>#VALUE!</v>
      </c>
      <c r="M28" s="191" t="e">
        <v>#VALUE!</v>
      </c>
      <c r="N28" s="191" t="e">
        <v>#VALUE!</v>
      </c>
      <c r="O28" s="192" t="e">
        <v>#VALUE!</v>
      </c>
      <c r="P28" s="191" t="e">
        <v>#VALUE!</v>
      </c>
      <c r="Q28" s="191" t="e">
        <v>#VALUE!</v>
      </c>
      <c r="R28" s="191" t="e">
        <v>#VALUE!</v>
      </c>
      <c r="S28" s="191" t="e">
        <v>#VALUE!</v>
      </c>
      <c r="T28" s="191" t="e">
        <v>#VALUE!</v>
      </c>
      <c r="U28" s="207" t="e">
        <v>#VALUE!</v>
      </c>
      <c r="V28" s="175"/>
      <c r="W28" s="175"/>
      <c r="X28" s="175"/>
      <c r="Y28" s="175"/>
      <c r="Z28" s="175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</row>
    <row r="29" spans="1:40" x14ac:dyDescent="0.2">
      <c r="A29" s="206" t="e">
        <v>#NUM!</v>
      </c>
      <c r="B29" s="177" t="e">
        <v>#VALUE!</v>
      </c>
      <c r="C29" s="187" t="e">
        <v>#VALUE!</v>
      </c>
      <c r="D29" s="187" t="e">
        <v>#VALUE!</v>
      </c>
      <c r="E29" s="177" t="e">
        <v>#VALUE!</v>
      </c>
      <c r="F29" s="177" t="e">
        <v>#VALUE!</v>
      </c>
      <c r="G29" s="186" t="e">
        <v>#VALUE!</v>
      </c>
      <c r="H29" s="188" t="e">
        <v>#VALUE!</v>
      </c>
      <c r="I29" s="189" t="e">
        <v>#VALUE!</v>
      </c>
      <c r="J29" s="177" t="e">
        <v>#VALUE!</v>
      </c>
      <c r="K29" s="186" t="e">
        <v>#VALUE!</v>
      </c>
      <c r="L29" s="190" t="e">
        <v>#VALUE!</v>
      </c>
      <c r="M29" s="191" t="e">
        <v>#VALUE!</v>
      </c>
      <c r="N29" s="191" t="e">
        <v>#VALUE!</v>
      </c>
      <c r="O29" s="192" t="e">
        <v>#VALUE!</v>
      </c>
      <c r="P29" s="191" t="e">
        <v>#VALUE!</v>
      </c>
      <c r="Q29" s="191" t="e">
        <v>#VALUE!</v>
      </c>
      <c r="R29" s="191" t="e">
        <v>#VALUE!</v>
      </c>
      <c r="S29" s="191" t="e">
        <v>#VALUE!</v>
      </c>
      <c r="T29" s="191" t="e">
        <v>#VALUE!</v>
      </c>
      <c r="U29" s="207" t="e">
        <v>#VALUE!</v>
      </c>
      <c r="V29" s="175"/>
      <c r="W29" s="175"/>
      <c r="X29" s="175"/>
      <c r="Y29" s="175"/>
      <c r="Z29" s="175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</row>
    <row r="30" spans="1:40" x14ac:dyDescent="0.2">
      <c r="A30" s="206" t="e">
        <v>#NUM!</v>
      </c>
      <c r="B30" s="177" t="e">
        <v>#VALUE!</v>
      </c>
      <c r="C30" s="187" t="e">
        <v>#VALUE!</v>
      </c>
      <c r="D30" s="187" t="e">
        <v>#VALUE!</v>
      </c>
      <c r="E30" s="177" t="e">
        <v>#VALUE!</v>
      </c>
      <c r="F30" s="177" t="e">
        <v>#VALUE!</v>
      </c>
      <c r="G30" s="186" t="e">
        <v>#VALUE!</v>
      </c>
      <c r="H30" s="188" t="e">
        <v>#VALUE!</v>
      </c>
      <c r="I30" s="189" t="e">
        <v>#VALUE!</v>
      </c>
      <c r="J30" s="177" t="e">
        <v>#VALUE!</v>
      </c>
      <c r="K30" s="186" t="e">
        <v>#VALUE!</v>
      </c>
      <c r="L30" s="190" t="e">
        <v>#VALUE!</v>
      </c>
      <c r="M30" s="191" t="e">
        <v>#VALUE!</v>
      </c>
      <c r="N30" s="191" t="e">
        <v>#VALUE!</v>
      </c>
      <c r="O30" s="192" t="e">
        <v>#VALUE!</v>
      </c>
      <c r="P30" s="191" t="e">
        <v>#VALUE!</v>
      </c>
      <c r="Q30" s="191" t="e">
        <v>#VALUE!</v>
      </c>
      <c r="R30" s="191" t="e">
        <v>#VALUE!</v>
      </c>
      <c r="S30" s="191" t="e">
        <v>#VALUE!</v>
      </c>
      <c r="T30" s="191" t="e">
        <v>#VALUE!</v>
      </c>
      <c r="U30" s="207" t="e">
        <v>#VALUE!</v>
      </c>
      <c r="V30" s="175"/>
      <c r="W30" s="175"/>
      <c r="X30" s="175"/>
      <c r="Y30" s="175"/>
      <c r="Z30" s="175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</row>
    <row r="31" spans="1:40" x14ac:dyDescent="0.2">
      <c r="A31" s="206" t="e">
        <v>#NUM!</v>
      </c>
      <c r="B31" s="177" t="e">
        <v>#VALUE!</v>
      </c>
      <c r="C31" s="187" t="e">
        <v>#VALUE!</v>
      </c>
      <c r="D31" s="187" t="e">
        <v>#VALUE!</v>
      </c>
      <c r="E31" s="177" t="e">
        <v>#VALUE!</v>
      </c>
      <c r="F31" s="177" t="e">
        <v>#VALUE!</v>
      </c>
      <c r="G31" s="186" t="e">
        <v>#VALUE!</v>
      </c>
      <c r="H31" s="188" t="e">
        <v>#VALUE!</v>
      </c>
      <c r="I31" s="189" t="e">
        <v>#VALUE!</v>
      </c>
      <c r="J31" s="177" t="e">
        <v>#VALUE!</v>
      </c>
      <c r="K31" s="186" t="e">
        <v>#VALUE!</v>
      </c>
      <c r="L31" s="190" t="e">
        <v>#VALUE!</v>
      </c>
      <c r="M31" s="191" t="e">
        <v>#VALUE!</v>
      </c>
      <c r="N31" s="191" t="e">
        <v>#VALUE!</v>
      </c>
      <c r="O31" s="192" t="e">
        <v>#VALUE!</v>
      </c>
      <c r="P31" s="191" t="e">
        <v>#VALUE!</v>
      </c>
      <c r="Q31" s="191" t="e">
        <v>#VALUE!</v>
      </c>
      <c r="R31" s="191" t="e">
        <v>#VALUE!</v>
      </c>
      <c r="S31" s="191" t="e">
        <v>#VALUE!</v>
      </c>
      <c r="T31" s="191" t="e">
        <v>#VALUE!</v>
      </c>
      <c r="U31" s="207" t="e">
        <v>#VALUE!</v>
      </c>
      <c r="V31" s="175"/>
      <c r="W31" s="175"/>
      <c r="X31" s="175"/>
      <c r="Y31" s="175"/>
      <c r="Z31" s="175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</row>
    <row r="32" spans="1:40" x14ac:dyDescent="0.2">
      <c r="A32" s="206" t="e">
        <v>#NUM!</v>
      </c>
      <c r="B32" s="177" t="e">
        <v>#VALUE!</v>
      </c>
      <c r="C32" s="187" t="e">
        <v>#VALUE!</v>
      </c>
      <c r="D32" s="187" t="e">
        <v>#VALUE!</v>
      </c>
      <c r="E32" s="177" t="e">
        <v>#VALUE!</v>
      </c>
      <c r="F32" s="177" t="e">
        <v>#VALUE!</v>
      </c>
      <c r="G32" s="186" t="e">
        <v>#VALUE!</v>
      </c>
      <c r="H32" s="188" t="e">
        <v>#VALUE!</v>
      </c>
      <c r="I32" s="189" t="e">
        <v>#VALUE!</v>
      </c>
      <c r="J32" s="177" t="e">
        <v>#VALUE!</v>
      </c>
      <c r="K32" s="186" t="e">
        <v>#VALUE!</v>
      </c>
      <c r="L32" s="190" t="e">
        <v>#VALUE!</v>
      </c>
      <c r="M32" s="191" t="e">
        <v>#VALUE!</v>
      </c>
      <c r="N32" s="191" t="e">
        <v>#VALUE!</v>
      </c>
      <c r="O32" s="192" t="e">
        <v>#VALUE!</v>
      </c>
      <c r="P32" s="191" t="e">
        <v>#VALUE!</v>
      </c>
      <c r="Q32" s="191" t="e">
        <v>#VALUE!</v>
      </c>
      <c r="R32" s="191" t="e">
        <v>#VALUE!</v>
      </c>
      <c r="S32" s="191" t="e">
        <v>#VALUE!</v>
      </c>
      <c r="T32" s="191" t="e">
        <v>#VALUE!</v>
      </c>
      <c r="U32" s="207" t="e">
        <v>#VALUE!</v>
      </c>
      <c r="V32" s="175"/>
      <c r="W32" s="175"/>
      <c r="X32" s="175"/>
      <c r="Y32" s="175"/>
      <c r="Z32" s="175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</row>
    <row r="33" spans="1:40" x14ac:dyDescent="0.2">
      <c r="A33" s="206" t="e">
        <v>#NUM!</v>
      </c>
      <c r="B33" s="177" t="e">
        <v>#VALUE!</v>
      </c>
      <c r="C33" s="187" t="e">
        <v>#VALUE!</v>
      </c>
      <c r="D33" s="187" t="e">
        <v>#VALUE!</v>
      </c>
      <c r="E33" s="177" t="e">
        <v>#VALUE!</v>
      </c>
      <c r="F33" s="177" t="e">
        <v>#VALUE!</v>
      </c>
      <c r="G33" s="186" t="e">
        <v>#VALUE!</v>
      </c>
      <c r="H33" s="188" t="e">
        <v>#VALUE!</v>
      </c>
      <c r="I33" s="189" t="e">
        <v>#VALUE!</v>
      </c>
      <c r="J33" s="177" t="e">
        <v>#VALUE!</v>
      </c>
      <c r="K33" s="186" t="e">
        <v>#VALUE!</v>
      </c>
      <c r="L33" s="190" t="e">
        <v>#VALUE!</v>
      </c>
      <c r="M33" s="191" t="e">
        <v>#VALUE!</v>
      </c>
      <c r="N33" s="191" t="e">
        <v>#VALUE!</v>
      </c>
      <c r="O33" s="192" t="e">
        <v>#VALUE!</v>
      </c>
      <c r="P33" s="191" t="e">
        <v>#VALUE!</v>
      </c>
      <c r="Q33" s="191" t="e">
        <v>#VALUE!</v>
      </c>
      <c r="R33" s="191" t="e">
        <v>#VALUE!</v>
      </c>
      <c r="S33" s="191" t="e">
        <v>#VALUE!</v>
      </c>
      <c r="T33" s="191" t="e">
        <v>#VALUE!</v>
      </c>
      <c r="U33" s="207" t="e">
        <v>#VALUE!</v>
      </c>
      <c r="V33" s="175"/>
      <c r="W33" s="175"/>
      <c r="X33" s="175"/>
      <c r="Y33" s="175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</row>
    <row r="34" spans="1:40" x14ac:dyDescent="0.2">
      <c r="A34" s="206" t="e">
        <v>#NUM!</v>
      </c>
      <c r="B34" s="177" t="e">
        <v>#VALUE!</v>
      </c>
      <c r="C34" s="187" t="e">
        <v>#VALUE!</v>
      </c>
      <c r="D34" s="187" t="e">
        <v>#VALUE!</v>
      </c>
      <c r="E34" s="177" t="e">
        <v>#VALUE!</v>
      </c>
      <c r="F34" s="177" t="e">
        <v>#VALUE!</v>
      </c>
      <c r="G34" s="186" t="e">
        <v>#VALUE!</v>
      </c>
      <c r="H34" s="188" t="e">
        <v>#VALUE!</v>
      </c>
      <c r="I34" s="189" t="e">
        <v>#VALUE!</v>
      </c>
      <c r="J34" s="177" t="e">
        <v>#VALUE!</v>
      </c>
      <c r="K34" s="186" t="e">
        <v>#VALUE!</v>
      </c>
      <c r="L34" s="190" t="e">
        <v>#VALUE!</v>
      </c>
      <c r="M34" s="191" t="e">
        <v>#VALUE!</v>
      </c>
      <c r="N34" s="191" t="e">
        <v>#VALUE!</v>
      </c>
      <c r="O34" s="192" t="e">
        <v>#VALUE!</v>
      </c>
      <c r="P34" s="191" t="e">
        <v>#VALUE!</v>
      </c>
      <c r="Q34" s="191" t="e">
        <v>#VALUE!</v>
      </c>
      <c r="R34" s="191" t="e">
        <v>#VALUE!</v>
      </c>
      <c r="S34" s="191" t="e">
        <v>#VALUE!</v>
      </c>
      <c r="T34" s="191" t="e">
        <v>#VALUE!</v>
      </c>
      <c r="U34" s="207" t="e">
        <v>#VALUE!</v>
      </c>
      <c r="V34" s="175"/>
      <c r="W34" s="175"/>
      <c r="X34" s="175"/>
      <c r="Y34" s="175"/>
      <c r="Z34" s="175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</row>
    <row r="35" spans="1:40" x14ac:dyDescent="0.2">
      <c r="A35" s="206" t="e">
        <v>#NUM!</v>
      </c>
      <c r="B35" s="177" t="e">
        <v>#VALUE!</v>
      </c>
      <c r="C35" s="187" t="e">
        <v>#VALUE!</v>
      </c>
      <c r="D35" s="187" t="e">
        <v>#VALUE!</v>
      </c>
      <c r="E35" s="177" t="e">
        <v>#VALUE!</v>
      </c>
      <c r="F35" s="177" t="e">
        <v>#VALUE!</v>
      </c>
      <c r="G35" s="186" t="e">
        <v>#VALUE!</v>
      </c>
      <c r="H35" s="188" t="e">
        <v>#VALUE!</v>
      </c>
      <c r="I35" s="189" t="e">
        <v>#VALUE!</v>
      </c>
      <c r="J35" s="177" t="e">
        <v>#VALUE!</v>
      </c>
      <c r="K35" s="186" t="e">
        <v>#VALUE!</v>
      </c>
      <c r="L35" s="190" t="e">
        <v>#VALUE!</v>
      </c>
      <c r="M35" s="191" t="e">
        <v>#VALUE!</v>
      </c>
      <c r="N35" s="191" t="e">
        <v>#VALUE!</v>
      </c>
      <c r="O35" s="192" t="e">
        <v>#VALUE!</v>
      </c>
      <c r="P35" s="191" t="e">
        <v>#VALUE!</v>
      </c>
      <c r="Q35" s="191" t="e">
        <v>#VALUE!</v>
      </c>
      <c r="R35" s="191" t="e">
        <v>#VALUE!</v>
      </c>
      <c r="S35" s="191" t="e">
        <v>#VALUE!</v>
      </c>
      <c r="T35" s="191" t="e">
        <v>#VALUE!</v>
      </c>
      <c r="U35" s="207" t="e">
        <v>#VALUE!</v>
      </c>
      <c r="V35" s="175"/>
      <c r="W35" s="175"/>
      <c r="X35" s="175"/>
      <c r="Y35" s="175"/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</row>
    <row r="36" spans="1:40" x14ac:dyDescent="0.2">
      <c r="A36" s="206" t="e">
        <v>#NUM!</v>
      </c>
      <c r="B36" s="177" t="e">
        <v>#VALUE!</v>
      </c>
      <c r="C36" s="187" t="e">
        <v>#VALUE!</v>
      </c>
      <c r="D36" s="187" t="e">
        <v>#VALUE!</v>
      </c>
      <c r="E36" s="177" t="e">
        <v>#VALUE!</v>
      </c>
      <c r="F36" s="177" t="e">
        <v>#VALUE!</v>
      </c>
      <c r="G36" s="186" t="e">
        <v>#VALUE!</v>
      </c>
      <c r="H36" s="188" t="e">
        <v>#VALUE!</v>
      </c>
      <c r="I36" s="189" t="e">
        <v>#VALUE!</v>
      </c>
      <c r="J36" s="177" t="e">
        <v>#VALUE!</v>
      </c>
      <c r="K36" s="186" t="e">
        <v>#VALUE!</v>
      </c>
      <c r="L36" s="190" t="e">
        <v>#VALUE!</v>
      </c>
      <c r="M36" s="191" t="e">
        <v>#VALUE!</v>
      </c>
      <c r="N36" s="191" t="e">
        <v>#VALUE!</v>
      </c>
      <c r="O36" s="192" t="e">
        <v>#VALUE!</v>
      </c>
      <c r="P36" s="191" t="e">
        <v>#VALUE!</v>
      </c>
      <c r="Q36" s="191" t="e">
        <v>#VALUE!</v>
      </c>
      <c r="R36" s="191" t="e">
        <v>#VALUE!</v>
      </c>
      <c r="S36" s="191" t="e">
        <v>#VALUE!</v>
      </c>
      <c r="T36" s="191" t="e">
        <v>#VALUE!</v>
      </c>
      <c r="U36" s="207" t="e">
        <v>#VALUE!</v>
      </c>
      <c r="V36" s="175"/>
      <c r="W36" s="175"/>
      <c r="X36" s="175"/>
      <c r="Y36" s="175"/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</row>
    <row r="37" spans="1:40" x14ac:dyDescent="0.2">
      <c r="A37" s="206" t="e">
        <v>#NUM!</v>
      </c>
      <c r="B37" s="177" t="e">
        <v>#VALUE!</v>
      </c>
      <c r="C37" s="187" t="e">
        <v>#VALUE!</v>
      </c>
      <c r="D37" s="187" t="e">
        <v>#VALUE!</v>
      </c>
      <c r="E37" s="177" t="e">
        <v>#VALUE!</v>
      </c>
      <c r="F37" s="177" t="e">
        <v>#VALUE!</v>
      </c>
      <c r="G37" s="186" t="e">
        <v>#VALUE!</v>
      </c>
      <c r="H37" s="188" t="e">
        <v>#VALUE!</v>
      </c>
      <c r="I37" s="189" t="e">
        <v>#VALUE!</v>
      </c>
      <c r="J37" s="177" t="e">
        <v>#VALUE!</v>
      </c>
      <c r="K37" s="186" t="e">
        <v>#VALUE!</v>
      </c>
      <c r="L37" s="190" t="e">
        <v>#VALUE!</v>
      </c>
      <c r="M37" s="191" t="e">
        <v>#VALUE!</v>
      </c>
      <c r="N37" s="191" t="e">
        <v>#VALUE!</v>
      </c>
      <c r="O37" s="192" t="e">
        <v>#VALUE!</v>
      </c>
      <c r="P37" s="191" t="e">
        <v>#VALUE!</v>
      </c>
      <c r="Q37" s="191" t="e">
        <v>#VALUE!</v>
      </c>
      <c r="R37" s="191" t="e">
        <v>#VALUE!</v>
      </c>
      <c r="S37" s="191" t="e">
        <v>#VALUE!</v>
      </c>
      <c r="T37" s="191" t="e">
        <v>#VALUE!</v>
      </c>
      <c r="U37" s="207" t="e">
        <v>#VALUE!</v>
      </c>
      <c r="V37" s="175"/>
      <c r="W37" s="175"/>
      <c r="X37" s="175"/>
      <c r="Y37" s="175"/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</row>
    <row r="38" spans="1:40" x14ac:dyDescent="0.2">
      <c r="A38" s="206" t="e">
        <v>#NUM!</v>
      </c>
      <c r="B38" s="177" t="e">
        <v>#VALUE!</v>
      </c>
      <c r="C38" s="187" t="e">
        <v>#VALUE!</v>
      </c>
      <c r="D38" s="187" t="e">
        <v>#VALUE!</v>
      </c>
      <c r="E38" s="177" t="e">
        <v>#VALUE!</v>
      </c>
      <c r="F38" s="177" t="e">
        <v>#VALUE!</v>
      </c>
      <c r="G38" s="186" t="e">
        <v>#VALUE!</v>
      </c>
      <c r="H38" s="188" t="e">
        <v>#VALUE!</v>
      </c>
      <c r="I38" s="189" t="e">
        <v>#VALUE!</v>
      </c>
      <c r="J38" s="177" t="e">
        <v>#VALUE!</v>
      </c>
      <c r="K38" s="186" t="e">
        <v>#VALUE!</v>
      </c>
      <c r="L38" s="190" t="e">
        <v>#VALUE!</v>
      </c>
      <c r="M38" s="191" t="e">
        <v>#VALUE!</v>
      </c>
      <c r="N38" s="191" t="e">
        <v>#VALUE!</v>
      </c>
      <c r="O38" s="192" t="e">
        <v>#VALUE!</v>
      </c>
      <c r="P38" s="191" t="e">
        <v>#VALUE!</v>
      </c>
      <c r="Q38" s="191" t="e">
        <v>#VALUE!</v>
      </c>
      <c r="R38" s="191" t="e">
        <v>#VALUE!</v>
      </c>
      <c r="S38" s="191" t="e">
        <v>#VALUE!</v>
      </c>
      <c r="T38" s="191" t="e">
        <v>#VALUE!</v>
      </c>
      <c r="U38" s="207" t="e">
        <v>#VALUE!</v>
      </c>
      <c r="V38" s="175"/>
      <c r="W38" s="175"/>
      <c r="X38" s="175"/>
      <c r="Y38" s="175"/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</row>
    <row r="39" spans="1:40" x14ac:dyDescent="0.2">
      <c r="A39" s="206" t="e">
        <v>#NUM!</v>
      </c>
      <c r="B39" s="177" t="e">
        <v>#VALUE!</v>
      </c>
      <c r="C39" s="187" t="e">
        <v>#VALUE!</v>
      </c>
      <c r="D39" s="187" t="e">
        <v>#VALUE!</v>
      </c>
      <c r="E39" s="177" t="e">
        <v>#VALUE!</v>
      </c>
      <c r="F39" s="177" t="e">
        <v>#VALUE!</v>
      </c>
      <c r="G39" s="186" t="e">
        <v>#VALUE!</v>
      </c>
      <c r="H39" s="188" t="e">
        <v>#VALUE!</v>
      </c>
      <c r="I39" s="189" t="e">
        <v>#VALUE!</v>
      </c>
      <c r="J39" s="177" t="e">
        <v>#VALUE!</v>
      </c>
      <c r="K39" s="186" t="e">
        <v>#VALUE!</v>
      </c>
      <c r="L39" s="190" t="e">
        <v>#VALUE!</v>
      </c>
      <c r="M39" s="191" t="e">
        <v>#VALUE!</v>
      </c>
      <c r="N39" s="191" t="e">
        <v>#VALUE!</v>
      </c>
      <c r="O39" s="192" t="e">
        <v>#VALUE!</v>
      </c>
      <c r="P39" s="191" t="e">
        <v>#VALUE!</v>
      </c>
      <c r="Q39" s="191" t="e">
        <v>#VALUE!</v>
      </c>
      <c r="R39" s="191" t="e">
        <v>#VALUE!</v>
      </c>
      <c r="S39" s="191" t="e">
        <v>#VALUE!</v>
      </c>
      <c r="T39" s="191" t="e">
        <v>#VALUE!</v>
      </c>
      <c r="U39" s="207" t="e">
        <v>#VALUE!</v>
      </c>
      <c r="V39" s="175"/>
      <c r="W39" s="175"/>
      <c r="X39" s="175"/>
      <c r="Y39" s="175"/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</row>
    <row r="40" spans="1:40" x14ac:dyDescent="0.2">
      <c r="A40" s="206" t="e">
        <v>#NUM!</v>
      </c>
      <c r="B40" s="177" t="e">
        <v>#VALUE!</v>
      </c>
      <c r="C40" s="187" t="e">
        <v>#VALUE!</v>
      </c>
      <c r="D40" s="187" t="e">
        <v>#VALUE!</v>
      </c>
      <c r="E40" s="177" t="e">
        <v>#VALUE!</v>
      </c>
      <c r="F40" s="177" t="e">
        <v>#VALUE!</v>
      </c>
      <c r="G40" s="186" t="e">
        <v>#VALUE!</v>
      </c>
      <c r="H40" s="188" t="e">
        <v>#VALUE!</v>
      </c>
      <c r="I40" s="189" t="e">
        <v>#VALUE!</v>
      </c>
      <c r="J40" s="177" t="e">
        <v>#VALUE!</v>
      </c>
      <c r="K40" s="186" t="e">
        <v>#VALUE!</v>
      </c>
      <c r="L40" s="190" t="e">
        <v>#VALUE!</v>
      </c>
      <c r="M40" s="191" t="e">
        <v>#VALUE!</v>
      </c>
      <c r="N40" s="191" t="e">
        <v>#VALUE!</v>
      </c>
      <c r="O40" s="192" t="e">
        <v>#VALUE!</v>
      </c>
      <c r="P40" s="191" t="e">
        <v>#VALUE!</v>
      </c>
      <c r="Q40" s="191" t="e">
        <v>#VALUE!</v>
      </c>
      <c r="R40" s="191" t="e">
        <v>#VALUE!</v>
      </c>
      <c r="S40" s="191" t="e">
        <v>#VALUE!</v>
      </c>
      <c r="T40" s="191" t="e">
        <v>#VALUE!</v>
      </c>
      <c r="U40" s="207" t="e">
        <v>#VALUE!</v>
      </c>
      <c r="V40" s="175"/>
      <c r="W40" s="175"/>
      <c r="X40" s="175"/>
      <c r="Y40" s="175"/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</row>
    <row r="41" spans="1:40" x14ac:dyDescent="0.2">
      <c r="A41" s="206" t="e">
        <v>#NUM!</v>
      </c>
      <c r="B41" s="177" t="e">
        <v>#VALUE!</v>
      </c>
      <c r="C41" s="187" t="e">
        <v>#VALUE!</v>
      </c>
      <c r="D41" s="187" t="e">
        <v>#VALUE!</v>
      </c>
      <c r="E41" s="177" t="e">
        <v>#VALUE!</v>
      </c>
      <c r="F41" s="177" t="e">
        <v>#VALUE!</v>
      </c>
      <c r="G41" s="186" t="e">
        <v>#VALUE!</v>
      </c>
      <c r="H41" s="188" t="e">
        <v>#VALUE!</v>
      </c>
      <c r="I41" s="189" t="e">
        <v>#VALUE!</v>
      </c>
      <c r="J41" s="177" t="e">
        <v>#VALUE!</v>
      </c>
      <c r="K41" s="186" t="e">
        <v>#VALUE!</v>
      </c>
      <c r="L41" s="190" t="e">
        <v>#VALUE!</v>
      </c>
      <c r="M41" s="191" t="e">
        <v>#VALUE!</v>
      </c>
      <c r="N41" s="191" t="e">
        <v>#VALUE!</v>
      </c>
      <c r="O41" s="192" t="e">
        <v>#VALUE!</v>
      </c>
      <c r="P41" s="191" t="e">
        <v>#VALUE!</v>
      </c>
      <c r="Q41" s="191" t="e">
        <v>#VALUE!</v>
      </c>
      <c r="R41" s="191" t="e">
        <v>#VALUE!</v>
      </c>
      <c r="S41" s="191" t="e">
        <v>#VALUE!</v>
      </c>
      <c r="T41" s="191" t="e">
        <v>#VALUE!</v>
      </c>
      <c r="U41" s="207" t="e">
        <v>#VALUE!</v>
      </c>
      <c r="V41" s="175"/>
      <c r="W41" s="175"/>
      <c r="X41" s="175"/>
      <c r="Y41" s="175"/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</row>
    <row r="42" spans="1:40" x14ac:dyDescent="0.2">
      <c r="A42" s="206" t="e">
        <v>#NUM!</v>
      </c>
      <c r="B42" s="177" t="e">
        <v>#VALUE!</v>
      </c>
      <c r="C42" s="187" t="e">
        <v>#VALUE!</v>
      </c>
      <c r="D42" s="187" t="e">
        <v>#VALUE!</v>
      </c>
      <c r="E42" s="177" t="e">
        <v>#VALUE!</v>
      </c>
      <c r="F42" s="177" t="e">
        <v>#VALUE!</v>
      </c>
      <c r="G42" s="186" t="e">
        <v>#VALUE!</v>
      </c>
      <c r="H42" s="188" t="e">
        <v>#VALUE!</v>
      </c>
      <c r="I42" s="189" t="e">
        <v>#VALUE!</v>
      </c>
      <c r="J42" s="177" t="e">
        <v>#VALUE!</v>
      </c>
      <c r="K42" s="186" t="e">
        <v>#VALUE!</v>
      </c>
      <c r="L42" s="190" t="e">
        <v>#VALUE!</v>
      </c>
      <c r="M42" s="191" t="e">
        <v>#VALUE!</v>
      </c>
      <c r="N42" s="191" t="e">
        <v>#VALUE!</v>
      </c>
      <c r="O42" s="192" t="e">
        <v>#VALUE!</v>
      </c>
      <c r="P42" s="191" t="e">
        <v>#VALUE!</v>
      </c>
      <c r="Q42" s="191" t="e">
        <v>#VALUE!</v>
      </c>
      <c r="R42" s="191" t="e">
        <v>#VALUE!</v>
      </c>
      <c r="S42" s="191" t="e">
        <v>#VALUE!</v>
      </c>
      <c r="T42" s="191" t="e">
        <v>#VALUE!</v>
      </c>
      <c r="U42" s="207" t="e">
        <v>#VALUE!</v>
      </c>
      <c r="V42" s="175"/>
      <c r="W42" s="175"/>
      <c r="X42" s="175"/>
      <c r="Y42" s="175"/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</row>
    <row r="43" spans="1:40" x14ac:dyDescent="0.2">
      <c r="A43" s="206" t="e">
        <v>#NUM!</v>
      </c>
      <c r="B43" s="177" t="e">
        <v>#VALUE!</v>
      </c>
      <c r="C43" s="187" t="e">
        <v>#VALUE!</v>
      </c>
      <c r="D43" s="187" t="e">
        <v>#VALUE!</v>
      </c>
      <c r="E43" s="177" t="e">
        <v>#VALUE!</v>
      </c>
      <c r="F43" s="177" t="e">
        <v>#VALUE!</v>
      </c>
      <c r="G43" s="186" t="e">
        <v>#VALUE!</v>
      </c>
      <c r="H43" s="188" t="e">
        <v>#VALUE!</v>
      </c>
      <c r="I43" s="189" t="e">
        <v>#VALUE!</v>
      </c>
      <c r="J43" s="177" t="e">
        <v>#VALUE!</v>
      </c>
      <c r="K43" s="186" t="e">
        <v>#VALUE!</v>
      </c>
      <c r="L43" s="190" t="e">
        <v>#VALUE!</v>
      </c>
      <c r="M43" s="191" t="e">
        <v>#VALUE!</v>
      </c>
      <c r="N43" s="191" t="e">
        <v>#VALUE!</v>
      </c>
      <c r="O43" s="192" t="e">
        <v>#VALUE!</v>
      </c>
      <c r="P43" s="191" t="e">
        <v>#VALUE!</v>
      </c>
      <c r="Q43" s="191" t="e">
        <v>#VALUE!</v>
      </c>
      <c r="R43" s="191" t="e">
        <v>#VALUE!</v>
      </c>
      <c r="S43" s="191" t="e">
        <v>#VALUE!</v>
      </c>
      <c r="T43" s="191" t="e">
        <v>#VALUE!</v>
      </c>
      <c r="U43" s="207" t="e">
        <v>#VALUE!</v>
      </c>
      <c r="V43" s="175"/>
      <c r="W43" s="175"/>
      <c r="X43" s="175"/>
      <c r="Y43" s="175"/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</row>
    <row r="44" spans="1:40" x14ac:dyDescent="0.2">
      <c r="A44" s="206" t="e">
        <v>#NUM!</v>
      </c>
      <c r="B44" s="177" t="e">
        <v>#VALUE!</v>
      </c>
      <c r="C44" s="187" t="e">
        <v>#VALUE!</v>
      </c>
      <c r="D44" s="187" t="e">
        <v>#VALUE!</v>
      </c>
      <c r="E44" s="177" t="e">
        <v>#VALUE!</v>
      </c>
      <c r="F44" s="177" t="e">
        <v>#VALUE!</v>
      </c>
      <c r="G44" s="186" t="e">
        <v>#VALUE!</v>
      </c>
      <c r="H44" s="188" t="e">
        <v>#VALUE!</v>
      </c>
      <c r="I44" s="189" t="e">
        <v>#VALUE!</v>
      </c>
      <c r="J44" s="177" t="e">
        <v>#VALUE!</v>
      </c>
      <c r="K44" s="186" t="e">
        <v>#VALUE!</v>
      </c>
      <c r="L44" s="190" t="e">
        <v>#VALUE!</v>
      </c>
      <c r="M44" s="191" t="e">
        <v>#VALUE!</v>
      </c>
      <c r="N44" s="191" t="e">
        <v>#VALUE!</v>
      </c>
      <c r="O44" s="192" t="e">
        <v>#VALUE!</v>
      </c>
      <c r="P44" s="191" t="e">
        <v>#VALUE!</v>
      </c>
      <c r="Q44" s="191" t="e">
        <v>#VALUE!</v>
      </c>
      <c r="R44" s="191" t="e">
        <v>#VALUE!</v>
      </c>
      <c r="S44" s="191" t="e">
        <v>#VALUE!</v>
      </c>
      <c r="T44" s="191" t="e">
        <v>#VALUE!</v>
      </c>
      <c r="U44" s="207" t="e">
        <v>#VALUE!</v>
      </c>
      <c r="V44" s="175"/>
      <c r="W44" s="175"/>
      <c r="X44" s="175"/>
      <c r="Y44" s="175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</row>
    <row r="45" spans="1:40" x14ac:dyDescent="0.2">
      <c r="A45" s="206" t="e">
        <v>#NUM!</v>
      </c>
      <c r="B45" s="177" t="e">
        <v>#VALUE!</v>
      </c>
      <c r="C45" s="187" t="e">
        <v>#VALUE!</v>
      </c>
      <c r="D45" s="187" t="e">
        <v>#VALUE!</v>
      </c>
      <c r="E45" s="177" t="e">
        <v>#VALUE!</v>
      </c>
      <c r="F45" s="177" t="e">
        <v>#VALUE!</v>
      </c>
      <c r="G45" s="186" t="e">
        <v>#VALUE!</v>
      </c>
      <c r="H45" s="188" t="e">
        <v>#VALUE!</v>
      </c>
      <c r="I45" s="189" t="e">
        <v>#VALUE!</v>
      </c>
      <c r="J45" s="177" t="e">
        <v>#VALUE!</v>
      </c>
      <c r="K45" s="186" t="e">
        <v>#VALUE!</v>
      </c>
      <c r="L45" s="190" t="e">
        <v>#VALUE!</v>
      </c>
      <c r="M45" s="191" t="e">
        <v>#VALUE!</v>
      </c>
      <c r="N45" s="191" t="e">
        <v>#VALUE!</v>
      </c>
      <c r="O45" s="192" t="e">
        <v>#VALUE!</v>
      </c>
      <c r="P45" s="191" t="e">
        <v>#VALUE!</v>
      </c>
      <c r="Q45" s="191" t="e">
        <v>#VALUE!</v>
      </c>
      <c r="R45" s="191" t="e">
        <v>#VALUE!</v>
      </c>
      <c r="S45" s="191" t="e">
        <v>#VALUE!</v>
      </c>
      <c r="T45" s="191" t="e">
        <v>#VALUE!</v>
      </c>
      <c r="U45" s="207" t="e">
        <v>#VALUE!</v>
      </c>
      <c r="V45" s="175"/>
      <c r="W45" s="175"/>
      <c r="X45" s="175"/>
      <c r="Y45" s="175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</row>
    <row r="46" spans="1:40" x14ac:dyDescent="0.2">
      <c r="A46" s="206" t="e">
        <v>#NUM!</v>
      </c>
      <c r="B46" s="177" t="e">
        <v>#VALUE!</v>
      </c>
      <c r="C46" s="187" t="e">
        <v>#VALUE!</v>
      </c>
      <c r="D46" s="187" t="e">
        <v>#VALUE!</v>
      </c>
      <c r="E46" s="177" t="e">
        <v>#VALUE!</v>
      </c>
      <c r="F46" s="177" t="e">
        <v>#VALUE!</v>
      </c>
      <c r="G46" s="186" t="e">
        <v>#VALUE!</v>
      </c>
      <c r="H46" s="188" t="e">
        <v>#VALUE!</v>
      </c>
      <c r="I46" s="189" t="e">
        <v>#VALUE!</v>
      </c>
      <c r="J46" s="177" t="e">
        <v>#VALUE!</v>
      </c>
      <c r="K46" s="186" t="e">
        <v>#VALUE!</v>
      </c>
      <c r="L46" s="190" t="e">
        <v>#VALUE!</v>
      </c>
      <c r="M46" s="191" t="e">
        <v>#VALUE!</v>
      </c>
      <c r="N46" s="191" t="e">
        <v>#VALUE!</v>
      </c>
      <c r="O46" s="192" t="e">
        <v>#VALUE!</v>
      </c>
      <c r="P46" s="191" t="e">
        <v>#VALUE!</v>
      </c>
      <c r="Q46" s="191" t="e">
        <v>#VALUE!</v>
      </c>
      <c r="R46" s="191" t="e">
        <v>#VALUE!</v>
      </c>
      <c r="S46" s="191" t="e">
        <v>#VALUE!</v>
      </c>
      <c r="T46" s="191" t="e">
        <v>#VALUE!</v>
      </c>
      <c r="U46" s="207" t="e">
        <v>#VALUE!</v>
      </c>
      <c r="V46" s="175"/>
      <c r="W46" s="175"/>
      <c r="X46" s="175"/>
      <c r="Y46" s="175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</row>
    <row r="47" spans="1:40" x14ac:dyDescent="0.2">
      <c r="A47" s="206" t="e">
        <v>#NUM!</v>
      </c>
      <c r="B47" s="177" t="e">
        <v>#VALUE!</v>
      </c>
      <c r="C47" s="187" t="e">
        <v>#VALUE!</v>
      </c>
      <c r="D47" s="187" t="e">
        <v>#VALUE!</v>
      </c>
      <c r="E47" s="177" t="e">
        <v>#VALUE!</v>
      </c>
      <c r="F47" s="177" t="e">
        <v>#VALUE!</v>
      </c>
      <c r="G47" s="186" t="e">
        <v>#VALUE!</v>
      </c>
      <c r="H47" s="188" t="e">
        <v>#VALUE!</v>
      </c>
      <c r="I47" s="189" t="e">
        <v>#VALUE!</v>
      </c>
      <c r="J47" s="177" t="e">
        <v>#VALUE!</v>
      </c>
      <c r="K47" s="186" t="e">
        <v>#VALUE!</v>
      </c>
      <c r="L47" s="190" t="e">
        <v>#VALUE!</v>
      </c>
      <c r="M47" s="191" t="e">
        <v>#VALUE!</v>
      </c>
      <c r="N47" s="191" t="e">
        <v>#VALUE!</v>
      </c>
      <c r="O47" s="192" t="e">
        <v>#VALUE!</v>
      </c>
      <c r="P47" s="191" t="e">
        <v>#VALUE!</v>
      </c>
      <c r="Q47" s="191" t="e">
        <v>#VALUE!</v>
      </c>
      <c r="R47" s="191" t="e">
        <v>#VALUE!</v>
      </c>
      <c r="S47" s="191" t="e">
        <v>#VALUE!</v>
      </c>
      <c r="T47" s="191" t="e">
        <v>#VALUE!</v>
      </c>
      <c r="U47" s="207" t="e">
        <v>#VALUE!</v>
      </c>
      <c r="V47" s="175"/>
      <c r="W47" s="175"/>
      <c r="X47" s="175"/>
      <c r="Y47" s="175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</row>
    <row r="48" spans="1:40" x14ac:dyDescent="0.2">
      <c r="A48" s="206" t="e">
        <v>#NUM!</v>
      </c>
      <c r="B48" s="177" t="e">
        <v>#VALUE!</v>
      </c>
      <c r="C48" s="187" t="e">
        <v>#VALUE!</v>
      </c>
      <c r="D48" s="187" t="e">
        <v>#VALUE!</v>
      </c>
      <c r="E48" s="177" t="e">
        <v>#VALUE!</v>
      </c>
      <c r="F48" s="177" t="e">
        <v>#VALUE!</v>
      </c>
      <c r="G48" s="186" t="e">
        <v>#VALUE!</v>
      </c>
      <c r="H48" s="188" t="e">
        <v>#VALUE!</v>
      </c>
      <c r="I48" s="189" t="e">
        <v>#VALUE!</v>
      </c>
      <c r="J48" s="177" t="e">
        <v>#VALUE!</v>
      </c>
      <c r="K48" s="186" t="e">
        <v>#VALUE!</v>
      </c>
      <c r="L48" s="190" t="e">
        <v>#VALUE!</v>
      </c>
      <c r="M48" s="191" t="e">
        <v>#VALUE!</v>
      </c>
      <c r="N48" s="191" t="e">
        <v>#VALUE!</v>
      </c>
      <c r="O48" s="192" t="e">
        <v>#VALUE!</v>
      </c>
      <c r="P48" s="191" t="e">
        <v>#VALUE!</v>
      </c>
      <c r="Q48" s="191" t="e">
        <v>#VALUE!</v>
      </c>
      <c r="R48" s="191" t="e">
        <v>#VALUE!</v>
      </c>
      <c r="S48" s="191" t="e">
        <v>#VALUE!</v>
      </c>
      <c r="T48" s="191" t="e">
        <v>#VALUE!</v>
      </c>
      <c r="U48" s="207" t="e">
        <v>#VALUE!</v>
      </c>
      <c r="V48" s="175"/>
      <c r="W48" s="175"/>
      <c r="X48" s="175"/>
      <c r="Y48" s="175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</row>
    <row r="49" spans="1:40" x14ac:dyDescent="0.2">
      <c r="A49" s="206" t="e">
        <v>#NUM!</v>
      </c>
      <c r="B49" s="177" t="e">
        <v>#VALUE!</v>
      </c>
      <c r="C49" s="187" t="e">
        <v>#VALUE!</v>
      </c>
      <c r="D49" s="187" t="e">
        <v>#VALUE!</v>
      </c>
      <c r="E49" s="177" t="e">
        <v>#VALUE!</v>
      </c>
      <c r="F49" s="177" t="e">
        <v>#VALUE!</v>
      </c>
      <c r="G49" s="186" t="e">
        <v>#VALUE!</v>
      </c>
      <c r="H49" s="188" t="e">
        <v>#VALUE!</v>
      </c>
      <c r="I49" s="189" t="e">
        <v>#VALUE!</v>
      </c>
      <c r="J49" s="177" t="e">
        <v>#VALUE!</v>
      </c>
      <c r="K49" s="186" t="e">
        <v>#VALUE!</v>
      </c>
      <c r="L49" s="190" t="e">
        <v>#VALUE!</v>
      </c>
      <c r="M49" s="191" t="e">
        <v>#VALUE!</v>
      </c>
      <c r="N49" s="191" t="e">
        <v>#VALUE!</v>
      </c>
      <c r="O49" s="192" t="e">
        <v>#VALUE!</v>
      </c>
      <c r="P49" s="191" t="e">
        <v>#VALUE!</v>
      </c>
      <c r="Q49" s="191" t="e">
        <v>#VALUE!</v>
      </c>
      <c r="R49" s="191" t="e">
        <v>#VALUE!</v>
      </c>
      <c r="S49" s="191" t="e">
        <v>#VALUE!</v>
      </c>
      <c r="T49" s="191" t="e">
        <v>#VALUE!</v>
      </c>
      <c r="U49" s="207" t="e">
        <v>#VALUE!</v>
      </c>
      <c r="V49" s="175"/>
      <c r="W49" s="175"/>
      <c r="X49" s="175"/>
      <c r="Y49" s="175"/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</row>
    <row r="50" spans="1:40" x14ac:dyDescent="0.2">
      <c r="A50" s="206" t="e">
        <v>#NUM!</v>
      </c>
      <c r="B50" s="177" t="e">
        <v>#VALUE!</v>
      </c>
      <c r="C50" s="187" t="e">
        <v>#VALUE!</v>
      </c>
      <c r="D50" s="187" t="e">
        <v>#VALUE!</v>
      </c>
      <c r="E50" s="177" t="e">
        <v>#VALUE!</v>
      </c>
      <c r="F50" s="177" t="e">
        <v>#VALUE!</v>
      </c>
      <c r="G50" s="186" t="e">
        <v>#VALUE!</v>
      </c>
      <c r="H50" s="188" t="e">
        <v>#VALUE!</v>
      </c>
      <c r="I50" s="189" t="e">
        <v>#VALUE!</v>
      </c>
      <c r="J50" s="177" t="e">
        <v>#VALUE!</v>
      </c>
      <c r="K50" s="186" t="e">
        <v>#VALUE!</v>
      </c>
      <c r="L50" s="190" t="e">
        <v>#VALUE!</v>
      </c>
      <c r="M50" s="191" t="e">
        <v>#VALUE!</v>
      </c>
      <c r="N50" s="191" t="e">
        <v>#VALUE!</v>
      </c>
      <c r="O50" s="192" t="e">
        <v>#VALUE!</v>
      </c>
      <c r="P50" s="191" t="e">
        <v>#VALUE!</v>
      </c>
      <c r="Q50" s="191" t="e">
        <v>#VALUE!</v>
      </c>
      <c r="R50" s="191" t="e">
        <v>#VALUE!</v>
      </c>
      <c r="S50" s="191" t="e">
        <v>#VALUE!</v>
      </c>
      <c r="T50" s="191" t="e">
        <v>#VALUE!</v>
      </c>
      <c r="U50" s="207" t="e">
        <v>#VALUE!</v>
      </c>
      <c r="V50" s="175"/>
      <c r="W50" s="175"/>
      <c r="X50" s="175"/>
      <c r="Y50" s="175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</row>
    <row r="51" spans="1:40" x14ac:dyDescent="0.2">
      <c r="A51" s="206" t="e">
        <v>#NUM!</v>
      </c>
      <c r="B51" s="177" t="e">
        <v>#VALUE!</v>
      </c>
      <c r="C51" s="187" t="e">
        <v>#VALUE!</v>
      </c>
      <c r="D51" s="187" t="e">
        <v>#VALUE!</v>
      </c>
      <c r="E51" s="177" t="e">
        <v>#VALUE!</v>
      </c>
      <c r="F51" s="177" t="e">
        <v>#VALUE!</v>
      </c>
      <c r="G51" s="186" t="e">
        <v>#VALUE!</v>
      </c>
      <c r="H51" s="188" t="e">
        <v>#VALUE!</v>
      </c>
      <c r="I51" s="189" t="e">
        <v>#VALUE!</v>
      </c>
      <c r="J51" s="177" t="e">
        <v>#VALUE!</v>
      </c>
      <c r="K51" s="186" t="e">
        <v>#VALUE!</v>
      </c>
      <c r="L51" s="190" t="e">
        <v>#VALUE!</v>
      </c>
      <c r="M51" s="191" t="e">
        <v>#VALUE!</v>
      </c>
      <c r="N51" s="191" t="e">
        <v>#VALUE!</v>
      </c>
      <c r="O51" s="192" t="e">
        <v>#VALUE!</v>
      </c>
      <c r="P51" s="191" t="e">
        <v>#VALUE!</v>
      </c>
      <c r="Q51" s="191" t="e">
        <v>#VALUE!</v>
      </c>
      <c r="R51" s="191" t="e">
        <v>#VALUE!</v>
      </c>
      <c r="S51" s="191" t="e">
        <v>#VALUE!</v>
      </c>
      <c r="T51" s="191" t="e">
        <v>#VALUE!</v>
      </c>
      <c r="U51" s="207" t="e">
        <v>#VALUE!</v>
      </c>
      <c r="V51" s="175"/>
      <c r="W51" s="175"/>
      <c r="X51" s="175"/>
      <c r="Y51" s="175"/>
      <c r="Z51" s="175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</row>
    <row r="52" spans="1:40" x14ac:dyDescent="0.2">
      <c r="A52" s="206" t="e">
        <v>#NUM!</v>
      </c>
      <c r="B52" s="177" t="e">
        <v>#VALUE!</v>
      </c>
      <c r="C52" s="187" t="e">
        <v>#VALUE!</v>
      </c>
      <c r="D52" s="187" t="e">
        <v>#VALUE!</v>
      </c>
      <c r="E52" s="177" t="e">
        <v>#VALUE!</v>
      </c>
      <c r="F52" s="177" t="e">
        <v>#VALUE!</v>
      </c>
      <c r="G52" s="186" t="e">
        <v>#VALUE!</v>
      </c>
      <c r="H52" s="188" t="e">
        <v>#VALUE!</v>
      </c>
      <c r="I52" s="189" t="e">
        <v>#VALUE!</v>
      </c>
      <c r="J52" s="177" t="e">
        <v>#VALUE!</v>
      </c>
      <c r="K52" s="186" t="e">
        <v>#VALUE!</v>
      </c>
      <c r="L52" s="190" t="e">
        <v>#VALUE!</v>
      </c>
      <c r="M52" s="191" t="e">
        <v>#VALUE!</v>
      </c>
      <c r="N52" s="191" t="e">
        <v>#VALUE!</v>
      </c>
      <c r="O52" s="192" t="e">
        <v>#VALUE!</v>
      </c>
      <c r="P52" s="191" t="e">
        <v>#VALUE!</v>
      </c>
      <c r="Q52" s="191" t="e">
        <v>#VALUE!</v>
      </c>
      <c r="R52" s="191" t="e">
        <v>#VALUE!</v>
      </c>
      <c r="S52" s="191" t="e">
        <v>#VALUE!</v>
      </c>
      <c r="T52" s="191" t="e">
        <v>#VALUE!</v>
      </c>
      <c r="U52" s="207" t="e">
        <v>#VALUE!</v>
      </c>
      <c r="V52" s="175"/>
      <c r="W52" s="175"/>
      <c r="X52" s="175"/>
      <c r="Y52" s="175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</row>
    <row r="53" spans="1:40" x14ac:dyDescent="0.2">
      <c r="A53" s="206" t="e">
        <v>#NUM!</v>
      </c>
      <c r="B53" s="177" t="e">
        <v>#VALUE!</v>
      </c>
      <c r="C53" s="187" t="e">
        <v>#VALUE!</v>
      </c>
      <c r="D53" s="187" t="e">
        <v>#VALUE!</v>
      </c>
      <c r="E53" s="177" t="e">
        <v>#VALUE!</v>
      </c>
      <c r="F53" s="177" t="e">
        <v>#VALUE!</v>
      </c>
      <c r="G53" s="186" t="e">
        <v>#VALUE!</v>
      </c>
      <c r="H53" s="188" t="e">
        <v>#VALUE!</v>
      </c>
      <c r="I53" s="189" t="e">
        <v>#VALUE!</v>
      </c>
      <c r="J53" s="177" t="e">
        <v>#VALUE!</v>
      </c>
      <c r="K53" s="186" t="e">
        <v>#VALUE!</v>
      </c>
      <c r="L53" s="190" t="e">
        <v>#VALUE!</v>
      </c>
      <c r="M53" s="191" t="e">
        <v>#VALUE!</v>
      </c>
      <c r="N53" s="191" t="e">
        <v>#VALUE!</v>
      </c>
      <c r="O53" s="192" t="e">
        <v>#VALUE!</v>
      </c>
      <c r="P53" s="191" t="e">
        <v>#VALUE!</v>
      </c>
      <c r="Q53" s="191" t="e">
        <v>#VALUE!</v>
      </c>
      <c r="R53" s="191" t="e">
        <v>#VALUE!</v>
      </c>
      <c r="S53" s="191" t="e">
        <v>#VALUE!</v>
      </c>
      <c r="T53" s="191" t="e">
        <v>#VALUE!</v>
      </c>
      <c r="U53" s="207" t="e">
        <v>#VALUE!</v>
      </c>
      <c r="V53" s="175"/>
      <c r="W53" s="175"/>
      <c r="X53" s="175"/>
      <c r="Y53" s="175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</row>
    <row r="54" spans="1:40" x14ac:dyDescent="0.2">
      <c r="A54" s="206" t="e">
        <v>#NUM!</v>
      </c>
      <c r="B54" s="177" t="e">
        <v>#VALUE!</v>
      </c>
      <c r="C54" s="187" t="e">
        <v>#VALUE!</v>
      </c>
      <c r="D54" s="187" t="e">
        <v>#VALUE!</v>
      </c>
      <c r="E54" s="177" t="e">
        <v>#VALUE!</v>
      </c>
      <c r="F54" s="177" t="e">
        <v>#VALUE!</v>
      </c>
      <c r="G54" s="186" t="e">
        <v>#VALUE!</v>
      </c>
      <c r="H54" s="188" t="e">
        <v>#VALUE!</v>
      </c>
      <c r="I54" s="189" t="e">
        <v>#VALUE!</v>
      </c>
      <c r="J54" s="177" t="e">
        <v>#VALUE!</v>
      </c>
      <c r="K54" s="186" t="e">
        <v>#VALUE!</v>
      </c>
      <c r="L54" s="190" t="e">
        <v>#VALUE!</v>
      </c>
      <c r="M54" s="191" t="e">
        <v>#VALUE!</v>
      </c>
      <c r="N54" s="191" t="e">
        <v>#VALUE!</v>
      </c>
      <c r="O54" s="192" t="e">
        <v>#VALUE!</v>
      </c>
      <c r="P54" s="191" t="e">
        <v>#VALUE!</v>
      </c>
      <c r="Q54" s="191" t="e">
        <v>#VALUE!</v>
      </c>
      <c r="R54" s="191" t="e">
        <v>#VALUE!</v>
      </c>
      <c r="S54" s="191" t="e">
        <v>#VALUE!</v>
      </c>
      <c r="T54" s="191" t="e">
        <v>#VALUE!</v>
      </c>
      <c r="U54" s="207" t="e">
        <v>#VALUE!</v>
      </c>
      <c r="V54" s="175"/>
      <c r="W54" s="175"/>
      <c r="X54" s="175"/>
      <c r="Y54" s="175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</row>
    <row r="55" spans="1:40" x14ac:dyDescent="0.2">
      <c r="A55" s="206" t="e">
        <v>#NUM!</v>
      </c>
      <c r="B55" s="177" t="e">
        <v>#VALUE!</v>
      </c>
      <c r="C55" s="187" t="e">
        <v>#VALUE!</v>
      </c>
      <c r="D55" s="187" t="e">
        <v>#VALUE!</v>
      </c>
      <c r="E55" s="177" t="e">
        <v>#VALUE!</v>
      </c>
      <c r="F55" s="177" t="e">
        <v>#VALUE!</v>
      </c>
      <c r="G55" s="186" t="e">
        <v>#VALUE!</v>
      </c>
      <c r="H55" s="188" t="e">
        <v>#VALUE!</v>
      </c>
      <c r="I55" s="189" t="e">
        <v>#VALUE!</v>
      </c>
      <c r="J55" s="177" t="e">
        <v>#VALUE!</v>
      </c>
      <c r="K55" s="186" t="e">
        <v>#VALUE!</v>
      </c>
      <c r="L55" s="190" t="e">
        <v>#VALUE!</v>
      </c>
      <c r="M55" s="191" t="e">
        <v>#VALUE!</v>
      </c>
      <c r="N55" s="191" t="e">
        <v>#VALUE!</v>
      </c>
      <c r="O55" s="192" t="e">
        <v>#VALUE!</v>
      </c>
      <c r="P55" s="191" t="e">
        <v>#VALUE!</v>
      </c>
      <c r="Q55" s="191" t="e">
        <v>#VALUE!</v>
      </c>
      <c r="R55" s="191" t="e">
        <v>#VALUE!</v>
      </c>
      <c r="S55" s="191" t="e">
        <v>#VALUE!</v>
      </c>
      <c r="T55" s="191" t="e">
        <v>#VALUE!</v>
      </c>
      <c r="U55" s="207" t="e">
        <v>#VALUE!</v>
      </c>
      <c r="V55" s="175"/>
      <c r="W55" s="175"/>
      <c r="X55" s="175"/>
      <c r="Y55" s="175"/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</row>
    <row r="56" spans="1:40" x14ac:dyDescent="0.2">
      <c r="A56" s="206" t="e">
        <v>#NUM!</v>
      </c>
      <c r="B56" s="177" t="e">
        <v>#VALUE!</v>
      </c>
      <c r="C56" s="187" t="e">
        <v>#VALUE!</v>
      </c>
      <c r="D56" s="187" t="e">
        <v>#VALUE!</v>
      </c>
      <c r="E56" s="177" t="e">
        <v>#VALUE!</v>
      </c>
      <c r="F56" s="177" t="e">
        <v>#VALUE!</v>
      </c>
      <c r="G56" s="186" t="e">
        <v>#VALUE!</v>
      </c>
      <c r="H56" s="188" t="e">
        <v>#VALUE!</v>
      </c>
      <c r="I56" s="189" t="e">
        <v>#VALUE!</v>
      </c>
      <c r="J56" s="177" t="e">
        <v>#VALUE!</v>
      </c>
      <c r="K56" s="186" t="e">
        <v>#VALUE!</v>
      </c>
      <c r="L56" s="190" t="e">
        <v>#VALUE!</v>
      </c>
      <c r="M56" s="191" t="e">
        <v>#VALUE!</v>
      </c>
      <c r="N56" s="191" t="e">
        <v>#VALUE!</v>
      </c>
      <c r="O56" s="192" t="e">
        <v>#VALUE!</v>
      </c>
      <c r="P56" s="191" t="e">
        <v>#VALUE!</v>
      </c>
      <c r="Q56" s="191" t="e">
        <v>#VALUE!</v>
      </c>
      <c r="R56" s="191" t="e">
        <v>#VALUE!</v>
      </c>
      <c r="S56" s="191" t="e">
        <v>#VALUE!</v>
      </c>
      <c r="T56" s="191" t="e">
        <v>#VALUE!</v>
      </c>
      <c r="U56" s="207" t="e">
        <v>#VALUE!</v>
      </c>
      <c r="V56" s="175"/>
      <c r="W56" s="175"/>
      <c r="X56" s="175"/>
      <c r="Y56" s="175"/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</row>
    <row r="57" spans="1:40" x14ac:dyDescent="0.2">
      <c r="A57" s="206" t="e">
        <v>#NUM!</v>
      </c>
      <c r="B57" s="177" t="e">
        <v>#VALUE!</v>
      </c>
      <c r="C57" s="187" t="e">
        <v>#VALUE!</v>
      </c>
      <c r="D57" s="187" t="e">
        <v>#VALUE!</v>
      </c>
      <c r="E57" s="177" t="e">
        <v>#VALUE!</v>
      </c>
      <c r="F57" s="177" t="e">
        <v>#VALUE!</v>
      </c>
      <c r="G57" s="186" t="e">
        <v>#VALUE!</v>
      </c>
      <c r="H57" s="188" t="e">
        <v>#VALUE!</v>
      </c>
      <c r="I57" s="189" t="e">
        <v>#VALUE!</v>
      </c>
      <c r="J57" s="177" t="e">
        <v>#VALUE!</v>
      </c>
      <c r="K57" s="186" t="e">
        <v>#VALUE!</v>
      </c>
      <c r="L57" s="190" t="e">
        <v>#VALUE!</v>
      </c>
      <c r="M57" s="191" t="e">
        <v>#VALUE!</v>
      </c>
      <c r="N57" s="191" t="e">
        <v>#VALUE!</v>
      </c>
      <c r="O57" s="192" t="e">
        <v>#VALUE!</v>
      </c>
      <c r="P57" s="191" t="e">
        <v>#VALUE!</v>
      </c>
      <c r="Q57" s="191" t="e">
        <v>#VALUE!</v>
      </c>
      <c r="R57" s="191" t="e">
        <v>#VALUE!</v>
      </c>
      <c r="S57" s="191" t="e">
        <v>#VALUE!</v>
      </c>
      <c r="T57" s="191" t="e">
        <v>#VALUE!</v>
      </c>
      <c r="U57" s="207" t="e">
        <v>#VALUE!</v>
      </c>
      <c r="V57" s="175"/>
      <c r="W57" s="175"/>
      <c r="X57" s="175"/>
      <c r="Y57" s="175"/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</row>
    <row r="58" spans="1:40" x14ac:dyDescent="0.2">
      <c r="A58" s="206" t="e">
        <v>#NUM!</v>
      </c>
      <c r="B58" s="177" t="e">
        <v>#VALUE!</v>
      </c>
      <c r="C58" s="187" t="e">
        <v>#VALUE!</v>
      </c>
      <c r="D58" s="187" t="e">
        <v>#VALUE!</v>
      </c>
      <c r="E58" s="177" t="e">
        <v>#VALUE!</v>
      </c>
      <c r="F58" s="177" t="e">
        <v>#VALUE!</v>
      </c>
      <c r="G58" s="186" t="e">
        <v>#VALUE!</v>
      </c>
      <c r="H58" s="188" t="e">
        <v>#VALUE!</v>
      </c>
      <c r="I58" s="189" t="e">
        <v>#VALUE!</v>
      </c>
      <c r="J58" s="177" t="e">
        <v>#VALUE!</v>
      </c>
      <c r="K58" s="186" t="e">
        <v>#VALUE!</v>
      </c>
      <c r="L58" s="190" t="e">
        <v>#VALUE!</v>
      </c>
      <c r="M58" s="191" t="e">
        <v>#VALUE!</v>
      </c>
      <c r="N58" s="191" t="e">
        <v>#VALUE!</v>
      </c>
      <c r="O58" s="192" t="e">
        <v>#VALUE!</v>
      </c>
      <c r="P58" s="191" t="e">
        <v>#VALUE!</v>
      </c>
      <c r="Q58" s="191" t="e">
        <v>#VALUE!</v>
      </c>
      <c r="R58" s="191" t="e">
        <v>#VALUE!</v>
      </c>
      <c r="S58" s="191" t="e">
        <v>#VALUE!</v>
      </c>
      <c r="T58" s="191" t="e">
        <v>#VALUE!</v>
      </c>
      <c r="U58" s="207" t="e">
        <v>#VALUE!</v>
      </c>
      <c r="V58" s="175"/>
      <c r="W58" s="175"/>
      <c r="X58" s="175"/>
      <c r="Y58" s="175"/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</row>
    <row r="59" spans="1:40" x14ac:dyDescent="0.2">
      <c r="A59" s="206" t="e">
        <v>#NUM!</v>
      </c>
      <c r="B59" s="177" t="e">
        <v>#VALUE!</v>
      </c>
      <c r="C59" s="187" t="e">
        <v>#VALUE!</v>
      </c>
      <c r="D59" s="187" t="e">
        <v>#VALUE!</v>
      </c>
      <c r="E59" s="177" t="e">
        <v>#VALUE!</v>
      </c>
      <c r="F59" s="177" t="e">
        <v>#VALUE!</v>
      </c>
      <c r="G59" s="186" t="e">
        <v>#VALUE!</v>
      </c>
      <c r="H59" s="188" t="e">
        <v>#VALUE!</v>
      </c>
      <c r="I59" s="189" t="e">
        <v>#VALUE!</v>
      </c>
      <c r="J59" s="177" t="e">
        <v>#VALUE!</v>
      </c>
      <c r="K59" s="186" t="e">
        <v>#VALUE!</v>
      </c>
      <c r="L59" s="190" t="e">
        <v>#VALUE!</v>
      </c>
      <c r="M59" s="191" t="e">
        <v>#VALUE!</v>
      </c>
      <c r="N59" s="191" t="e">
        <v>#VALUE!</v>
      </c>
      <c r="O59" s="192" t="e">
        <v>#VALUE!</v>
      </c>
      <c r="P59" s="191" t="e">
        <v>#VALUE!</v>
      </c>
      <c r="Q59" s="191" t="e">
        <v>#VALUE!</v>
      </c>
      <c r="R59" s="191" t="e">
        <v>#VALUE!</v>
      </c>
      <c r="S59" s="191" t="e">
        <v>#VALUE!</v>
      </c>
      <c r="T59" s="191" t="e">
        <v>#VALUE!</v>
      </c>
      <c r="U59" s="207" t="e">
        <v>#VALUE!</v>
      </c>
      <c r="V59" s="175"/>
      <c r="W59" s="175"/>
      <c r="X59" s="175"/>
      <c r="Y59" s="175"/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</row>
    <row r="60" spans="1:40" x14ac:dyDescent="0.2">
      <c r="A60" s="206" t="e">
        <v>#NUM!</v>
      </c>
      <c r="B60" s="177" t="e">
        <v>#VALUE!</v>
      </c>
      <c r="C60" s="187" t="e">
        <v>#VALUE!</v>
      </c>
      <c r="D60" s="187" t="e">
        <v>#VALUE!</v>
      </c>
      <c r="E60" s="177" t="e">
        <v>#VALUE!</v>
      </c>
      <c r="F60" s="177" t="e">
        <v>#VALUE!</v>
      </c>
      <c r="G60" s="186" t="e">
        <v>#VALUE!</v>
      </c>
      <c r="H60" s="188" t="e">
        <v>#VALUE!</v>
      </c>
      <c r="I60" s="189" t="e">
        <v>#VALUE!</v>
      </c>
      <c r="J60" s="177" t="e">
        <v>#VALUE!</v>
      </c>
      <c r="K60" s="186" t="e">
        <v>#VALUE!</v>
      </c>
      <c r="L60" s="190" t="e">
        <v>#VALUE!</v>
      </c>
      <c r="M60" s="191" t="e">
        <v>#VALUE!</v>
      </c>
      <c r="N60" s="191" t="e">
        <v>#VALUE!</v>
      </c>
      <c r="O60" s="192" t="e">
        <v>#VALUE!</v>
      </c>
      <c r="P60" s="191" t="e">
        <v>#VALUE!</v>
      </c>
      <c r="Q60" s="191" t="e">
        <v>#VALUE!</v>
      </c>
      <c r="R60" s="191" t="e">
        <v>#VALUE!</v>
      </c>
      <c r="S60" s="191" t="e">
        <v>#VALUE!</v>
      </c>
      <c r="T60" s="191" t="e">
        <v>#VALUE!</v>
      </c>
      <c r="U60" s="207" t="e">
        <v>#VALUE!</v>
      </c>
      <c r="V60" s="175"/>
      <c r="W60" s="175"/>
      <c r="X60" s="175"/>
      <c r="Y60" s="175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</row>
    <row r="61" spans="1:40" x14ac:dyDescent="0.2">
      <c r="A61" s="206" t="e">
        <v>#NUM!</v>
      </c>
      <c r="B61" s="177" t="e">
        <v>#VALUE!</v>
      </c>
      <c r="C61" s="187" t="e">
        <v>#VALUE!</v>
      </c>
      <c r="D61" s="187" t="e">
        <v>#VALUE!</v>
      </c>
      <c r="E61" s="177" t="e">
        <v>#VALUE!</v>
      </c>
      <c r="F61" s="177" t="e">
        <v>#VALUE!</v>
      </c>
      <c r="G61" s="186" t="e">
        <v>#VALUE!</v>
      </c>
      <c r="H61" s="188" t="e">
        <v>#VALUE!</v>
      </c>
      <c r="I61" s="189" t="e">
        <v>#VALUE!</v>
      </c>
      <c r="J61" s="177" t="e">
        <v>#VALUE!</v>
      </c>
      <c r="K61" s="186" t="e">
        <v>#VALUE!</v>
      </c>
      <c r="L61" s="190" t="e">
        <v>#VALUE!</v>
      </c>
      <c r="M61" s="191" t="e">
        <v>#VALUE!</v>
      </c>
      <c r="N61" s="191" t="e">
        <v>#VALUE!</v>
      </c>
      <c r="O61" s="192" t="e">
        <v>#VALUE!</v>
      </c>
      <c r="P61" s="191" t="e">
        <v>#VALUE!</v>
      </c>
      <c r="Q61" s="191" t="e">
        <v>#VALUE!</v>
      </c>
      <c r="R61" s="191" t="e">
        <v>#VALUE!</v>
      </c>
      <c r="S61" s="191" t="e">
        <v>#VALUE!</v>
      </c>
      <c r="T61" s="191" t="e">
        <v>#VALUE!</v>
      </c>
      <c r="U61" s="207" t="e">
        <v>#VALUE!</v>
      </c>
      <c r="V61" s="175"/>
      <c r="W61" s="175"/>
      <c r="X61" s="175"/>
      <c r="Y61" s="175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</row>
    <row r="62" spans="1:40" x14ac:dyDescent="0.2">
      <c r="A62" s="206" t="e">
        <v>#NUM!</v>
      </c>
      <c r="B62" s="177" t="e">
        <v>#VALUE!</v>
      </c>
      <c r="C62" s="187" t="e">
        <v>#VALUE!</v>
      </c>
      <c r="D62" s="187" t="e">
        <v>#VALUE!</v>
      </c>
      <c r="E62" s="177" t="e">
        <v>#VALUE!</v>
      </c>
      <c r="F62" s="177" t="e">
        <v>#VALUE!</v>
      </c>
      <c r="G62" s="186" t="e">
        <v>#VALUE!</v>
      </c>
      <c r="H62" s="188" t="e">
        <v>#VALUE!</v>
      </c>
      <c r="I62" s="189" t="e">
        <v>#VALUE!</v>
      </c>
      <c r="J62" s="177" t="e">
        <v>#VALUE!</v>
      </c>
      <c r="K62" s="186" t="e">
        <v>#VALUE!</v>
      </c>
      <c r="L62" s="190" t="e">
        <v>#VALUE!</v>
      </c>
      <c r="M62" s="191" t="e">
        <v>#VALUE!</v>
      </c>
      <c r="N62" s="191" t="e">
        <v>#VALUE!</v>
      </c>
      <c r="O62" s="192" t="e">
        <v>#VALUE!</v>
      </c>
      <c r="P62" s="191" t="e">
        <v>#VALUE!</v>
      </c>
      <c r="Q62" s="191" t="e">
        <v>#VALUE!</v>
      </c>
      <c r="R62" s="191" t="e">
        <v>#VALUE!</v>
      </c>
      <c r="S62" s="191" t="e">
        <v>#VALUE!</v>
      </c>
      <c r="T62" s="191" t="e">
        <v>#VALUE!</v>
      </c>
      <c r="U62" s="207" t="e">
        <v>#VALUE!</v>
      </c>
      <c r="V62" s="175"/>
      <c r="W62" s="175"/>
      <c r="X62" s="175"/>
      <c r="Y62" s="175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</row>
    <row r="63" spans="1:40" x14ac:dyDescent="0.2">
      <c r="A63" s="206" t="e">
        <v>#NUM!</v>
      </c>
      <c r="B63" s="177" t="e">
        <v>#VALUE!</v>
      </c>
      <c r="C63" s="187" t="e">
        <v>#VALUE!</v>
      </c>
      <c r="D63" s="187" t="e">
        <v>#VALUE!</v>
      </c>
      <c r="E63" s="177" t="e">
        <v>#VALUE!</v>
      </c>
      <c r="F63" s="177" t="e">
        <v>#VALUE!</v>
      </c>
      <c r="G63" s="186" t="e">
        <v>#VALUE!</v>
      </c>
      <c r="H63" s="188" t="e">
        <v>#VALUE!</v>
      </c>
      <c r="I63" s="189" t="e">
        <v>#VALUE!</v>
      </c>
      <c r="J63" s="177" t="e">
        <v>#VALUE!</v>
      </c>
      <c r="K63" s="186" t="e">
        <v>#VALUE!</v>
      </c>
      <c r="L63" s="190" t="e">
        <v>#VALUE!</v>
      </c>
      <c r="M63" s="191" t="e">
        <v>#VALUE!</v>
      </c>
      <c r="N63" s="191" t="e">
        <v>#VALUE!</v>
      </c>
      <c r="O63" s="192" t="e">
        <v>#VALUE!</v>
      </c>
      <c r="P63" s="191" t="e">
        <v>#VALUE!</v>
      </c>
      <c r="Q63" s="191" t="e">
        <v>#VALUE!</v>
      </c>
      <c r="R63" s="191" t="e">
        <v>#VALUE!</v>
      </c>
      <c r="S63" s="191" t="e">
        <v>#VALUE!</v>
      </c>
      <c r="T63" s="191" t="e">
        <v>#VALUE!</v>
      </c>
      <c r="U63" s="207" t="e">
        <v>#VALUE!</v>
      </c>
      <c r="V63" s="175"/>
      <c r="W63" s="175"/>
      <c r="X63" s="175"/>
      <c r="Y63" s="175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</row>
    <row r="64" spans="1:40" x14ac:dyDescent="0.2">
      <c r="A64" s="206" t="e">
        <v>#NUM!</v>
      </c>
      <c r="B64" s="177" t="e">
        <v>#VALUE!</v>
      </c>
      <c r="C64" s="187" t="e">
        <v>#VALUE!</v>
      </c>
      <c r="D64" s="187" t="e">
        <v>#VALUE!</v>
      </c>
      <c r="E64" s="177" t="e">
        <v>#VALUE!</v>
      </c>
      <c r="F64" s="177" t="e">
        <v>#VALUE!</v>
      </c>
      <c r="G64" s="186" t="e">
        <v>#VALUE!</v>
      </c>
      <c r="H64" s="188" t="e">
        <v>#VALUE!</v>
      </c>
      <c r="I64" s="189" t="e">
        <v>#VALUE!</v>
      </c>
      <c r="J64" s="177" t="e">
        <v>#VALUE!</v>
      </c>
      <c r="K64" s="186" t="e">
        <v>#VALUE!</v>
      </c>
      <c r="L64" s="190" t="e">
        <v>#VALUE!</v>
      </c>
      <c r="M64" s="191" t="e">
        <v>#VALUE!</v>
      </c>
      <c r="N64" s="191" t="e">
        <v>#VALUE!</v>
      </c>
      <c r="O64" s="192" t="e">
        <v>#VALUE!</v>
      </c>
      <c r="P64" s="191" t="e">
        <v>#VALUE!</v>
      </c>
      <c r="Q64" s="191" t="e">
        <v>#VALUE!</v>
      </c>
      <c r="R64" s="191" t="e">
        <v>#VALUE!</v>
      </c>
      <c r="S64" s="191" t="e">
        <v>#VALUE!</v>
      </c>
      <c r="T64" s="191" t="e">
        <v>#VALUE!</v>
      </c>
      <c r="U64" s="207" t="e">
        <v>#VALUE!</v>
      </c>
      <c r="V64" s="175"/>
      <c r="W64" s="175"/>
      <c r="X64" s="175"/>
      <c r="Y64" s="175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</row>
    <row r="65" spans="1:40" x14ac:dyDescent="0.2">
      <c r="A65" s="206" t="e">
        <v>#NUM!</v>
      </c>
      <c r="B65" s="177" t="e">
        <v>#VALUE!</v>
      </c>
      <c r="C65" s="187" t="e">
        <v>#VALUE!</v>
      </c>
      <c r="D65" s="187" t="e">
        <v>#VALUE!</v>
      </c>
      <c r="E65" s="177" t="e">
        <v>#VALUE!</v>
      </c>
      <c r="F65" s="177" t="e">
        <v>#VALUE!</v>
      </c>
      <c r="G65" s="186" t="e">
        <v>#VALUE!</v>
      </c>
      <c r="H65" s="188" t="e">
        <v>#VALUE!</v>
      </c>
      <c r="I65" s="189" t="e">
        <v>#VALUE!</v>
      </c>
      <c r="J65" s="177" t="e">
        <v>#VALUE!</v>
      </c>
      <c r="K65" s="186" t="e">
        <v>#VALUE!</v>
      </c>
      <c r="L65" s="190" t="e">
        <v>#VALUE!</v>
      </c>
      <c r="M65" s="191" t="e">
        <v>#VALUE!</v>
      </c>
      <c r="N65" s="191" t="e">
        <v>#VALUE!</v>
      </c>
      <c r="O65" s="192" t="e">
        <v>#VALUE!</v>
      </c>
      <c r="P65" s="191" t="e">
        <v>#VALUE!</v>
      </c>
      <c r="Q65" s="191" t="e">
        <v>#VALUE!</v>
      </c>
      <c r="R65" s="191" t="e">
        <v>#VALUE!</v>
      </c>
      <c r="S65" s="191" t="e">
        <v>#VALUE!</v>
      </c>
      <c r="T65" s="191" t="e">
        <v>#VALUE!</v>
      </c>
      <c r="U65" s="207" t="e">
        <v>#VALUE!</v>
      </c>
      <c r="V65" s="175"/>
      <c r="W65" s="175"/>
      <c r="X65" s="175"/>
      <c r="Y65" s="175"/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</row>
    <row r="66" spans="1:40" x14ac:dyDescent="0.2">
      <c r="A66" s="206" t="e">
        <v>#NUM!</v>
      </c>
      <c r="B66" s="177" t="e">
        <v>#VALUE!</v>
      </c>
      <c r="C66" s="187" t="e">
        <v>#VALUE!</v>
      </c>
      <c r="D66" s="187" t="e">
        <v>#VALUE!</v>
      </c>
      <c r="E66" s="177" t="e">
        <v>#VALUE!</v>
      </c>
      <c r="F66" s="177" t="e">
        <v>#VALUE!</v>
      </c>
      <c r="G66" s="186" t="e">
        <v>#VALUE!</v>
      </c>
      <c r="H66" s="188" t="e">
        <v>#VALUE!</v>
      </c>
      <c r="I66" s="189" t="e">
        <v>#VALUE!</v>
      </c>
      <c r="J66" s="177" t="e">
        <v>#VALUE!</v>
      </c>
      <c r="K66" s="186" t="e">
        <v>#VALUE!</v>
      </c>
      <c r="L66" s="190" t="e">
        <v>#VALUE!</v>
      </c>
      <c r="M66" s="191" t="e">
        <v>#VALUE!</v>
      </c>
      <c r="N66" s="191" t="e">
        <v>#VALUE!</v>
      </c>
      <c r="O66" s="192" t="e">
        <v>#VALUE!</v>
      </c>
      <c r="P66" s="191" t="e">
        <v>#VALUE!</v>
      </c>
      <c r="Q66" s="191" t="e">
        <v>#VALUE!</v>
      </c>
      <c r="R66" s="191" t="e">
        <v>#VALUE!</v>
      </c>
      <c r="S66" s="191" t="e">
        <v>#VALUE!</v>
      </c>
      <c r="T66" s="191" t="e">
        <v>#VALUE!</v>
      </c>
      <c r="U66" s="207" t="e">
        <v>#VALUE!</v>
      </c>
      <c r="V66" s="175"/>
      <c r="W66" s="175"/>
      <c r="X66" s="175"/>
      <c r="Y66" s="175"/>
      <c r="Z66" s="175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</row>
    <row r="67" spans="1:40" x14ac:dyDescent="0.2">
      <c r="A67" s="206" t="e">
        <v>#NUM!</v>
      </c>
      <c r="B67" s="177" t="e">
        <v>#VALUE!</v>
      </c>
      <c r="C67" s="187" t="e">
        <v>#VALUE!</v>
      </c>
      <c r="D67" s="187" t="e">
        <v>#VALUE!</v>
      </c>
      <c r="E67" s="177" t="e">
        <v>#VALUE!</v>
      </c>
      <c r="F67" s="177" t="e">
        <v>#VALUE!</v>
      </c>
      <c r="G67" s="186" t="e">
        <v>#VALUE!</v>
      </c>
      <c r="H67" s="188" t="e">
        <v>#VALUE!</v>
      </c>
      <c r="I67" s="189" t="e">
        <v>#VALUE!</v>
      </c>
      <c r="J67" s="177" t="e">
        <v>#VALUE!</v>
      </c>
      <c r="K67" s="186" t="e">
        <v>#VALUE!</v>
      </c>
      <c r="L67" s="190" t="e">
        <v>#VALUE!</v>
      </c>
      <c r="M67" s="191" t="e">
        <v>#VALUE!</v>
      </c>
      <c r="N67" s="191" t="e">
        <v>#VALUE!</v>
      </c>
      <c r="O67" s="192" t="e">
        <v>#VALUE!</v>
      </c>
      <c r="P67" s="191" t="e">
        <v>#VALUE!</v>
      </c>
      <c r="Q67" s="191" t="e">
        <v>#VALUE!</v>
      </c>
      <c r="R67" s="191" t="e">
        <v>#VALUE!</v>
      </c>
      <c r="S67" s="191" t="e">
        <v>#VALUE!</v>
      </c>
      <c r="T67" s="191" t="e">
        <v>#VALUE!</v>
      </c>
      <c r="U67" s="207" t="e">
        <v>#VALUE!</v>
      </c>
      <c r="V67" s="175"/>
      <c r="W67" s="175"/>
      <c r="X67" s="175"/>
      <c r="Y67" s="175"/>
      <c r="Z67" s="175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</row>
    <row r="68" spans="1:40" x14ac:dyDescent="0.2">
      <c r="A68" s="206" t="e">
        <v>#NUM!</v>
      </c>
      <c r="B68" s="177" t="e">
        <v>#VALUE!</v>
      </c>
      <c r="C68" s="187" t="e">
        <v>#VALUE!</v>
      </c>
      <c r="D68" s="187" t="e">
        <v>#VALUE!</v>
      </c>
      <c r="E68" s="177" t="e">
        <v>#VALUE!</v>
      </c>
      <c r="F68" s="177" t="e">
        <v>#VALUE!</v>
      </c>
      <c r="G68" s="186" t="e">
        <v>#VALUE!</v>
      </c>
      <c r="H68" s="188" t="e">
        <v>#VALUE!</v>
      </c>
      <c r="I68" s="189" t="e">
        <v>#VALUE!</v>
      </c>
      <c r="J68" s="177" t="e">
        <v>#VALUE!</v>
      </c>
      <c r="K68" s="186" t="e">
        <v>#VALUE!</v>
      </c>
      <c r="L68" s="190" t="e">
        <v>#VALUE!</v>
      </c>
      <c r="M68" s="191" t="e">
        <v>#VALUE!</v>
      </c>
      <c r="N68" s="191" t="e">
        <v>#VALUE!</v>
      </c>
      <c r="O68" s="192" t="e">
        <v>#VALUE!</v>
      </c>
      <c r="P68" s="191" t="e">
        <v>#VALUE!</v>
      </c>
      <c r="Q68" s="191" t="e">
        <v>#VALUE!</v>
      </c>
      <c r="R68" s="191" t="e">
        <v>#VALUE!</v>
      </c>
      <c r="S68" s="191" t="e">
        <v>#VALUE!</v>
      </c>
      <c r="T68" s="191" t="e">
        <v>#VALUE!</v>
      </c>
      <c r="U68" s="207" t="e">
        <v>#VALUE!</v>
      </c>
      <c r="V68" s="175"/>
      <c r="W68" s="175"/>
      <c r="X68" s="175"/>
      <c r="Y68" s="175"/>
      <c r="Z68" s="175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</row>
    <row r="69" spans="1:40" x14ac:dyDescent="0.2">
      <c r="A69" s="206" t="e">
        <v>#NUM!</v>
      </c>
      <c r="B69" s="177" t="e">
        <v>#VALUE!</v>
      </c>
      <c r="C69" s="187" t="e">
        <v>#VALUE!</v>
      </c>
      <c r="D69" s="187" t="e">
        <v>#VALUE!</v>
      </c>
      <c r="E69" s="177" t="e">
        <v>#VALUE!</v>
      </c>
      <c r="F69" s="177" t="e">
        <v>#VALUE!</v>
      </c>
      <c r="G69" s="186" t="e">
        <v>#VALUE!</v>
      </c>
      <c r="H69" s="188" t="e">
        <v>#VALUE!</v>
      </c>
      <c r="I69" s="189" t="e">
        <v>#VALUE!</v>
      </c>
      <c r="J69" s="177" t="e">
        <v>#VALUE!</v>
      </c>
      <c r="K69" s="186" t="e">
        <v>#VALUE!</v>
      </c>
      <c r="L69" s="190" t="e">
        <v>#VALUE!</v>
      </c>
      <c r="M69" s="191" t="e">
        <v>#VALUE!</v>
      </c>
      <c r="N69" s="191" t="e">
        <v>#VALUE!</v>
      </c>
      <c r="O69" s="192" t="e">
        <v>#VALUE!</v>
      </c>
      <c r="P69" s="191" t="e">
        <v>#VALUE!</v>
      </c>
      <c r="Q69" s="191" t="e">
        <v>#VALUE!</v>
      </c>
      <c r="R69" s="191" t="e">
        <v>#VALUE!</v>
      </c>
      <c r="S69" s="191" t="e">
        <v>#VALUE!</v>
      </c>
      <c r="T69" s="191" t="e">
        <v>#VALUE!</v>
      </c>
      <c r="U69" s="207" t="e">
        <v>#VALUE!</v>
      </c>
      <c r="V69" s="175"/>
      <c r="W69" s="175"/>
      <c r="X69" s="175"/>
      <c r="Y69" s="175"/>
      <c r="Z69" s="175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</row>
    <row r="70" spans="1:40" x14ac:dyDescent="0.2">
      <c r="A70" s="206" t="e">
        <v>#NUM!</v>
      </c>
      <c r="B70" s="177" t="e">
        <v>#VALUE!</v>
      </c>
      <c r="C70" s="187" t="e">
        <v>#VALUE!</v>
      </c>
      <c r="D70" s="187" t="e">
        <v>#VALUE!</v>
      </c>
      <c r="E70" s="177" t="e">
        <v>#VALUE!</v>
      </c>
      <c r="F70" s="177" t="e">
        <v>#VALUE!</v>
      </c>
      <c r="G70" s="186" t="e">
        <v>#VALUE!</v>
      </c>
      <c r="H70" s="188" t="e">
        <v>#VALUE!</v>
      </c>
      <c r="I70" s="189" t="e">
        <v>#VALUE!</v>
      </c>
      <c r="J70" s="177" t="e">
        <v>#VALUE!</v>
      </c>
      <c r="K70" s="186" t="e">
        <v>#VALUE!</v>
      </c>
      <c r="L70" s="190" t="e">
        <v>#VALUE!</v>
      </c>
      <c r="M70" s="191" t="e">
        <v>#VALUE!</v>
      </c>
      <c r="N70" s="191" t="e">
        <v>#VALUE!</v>
      </c>
      <c r="O70" s="192" t="e">
        <v>#VALUE!</v>
      </c>
      <c r="P70" s="191" t="e">
        <v>#VALUE!</v>
      </c>
      <c r="Q70" s="191" t="e">
        <v>#VALUE!</v>
      </c>
      <c r="R70" s="191" t="e">
        <v>#VALUE!</v>
      </c>
      <c r="S70" s="191" t="e">
        <v>#VALUE!</v>
      </c>
      <c r="T70" s="191" t="e">
        <v>#VALUE!</v>
      </c>
      <c r="U70" s="207" t="e">
        <v>#VALUE!</v>
      </c>
      <c r="V70" s="175"/>
      <c r="W70" s="175"/>
      <c r="X70" s="175"/>
      <c r="Y70" s="175"/>
      <c r="Z70" s="175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</row>
    <row r="71" spans="1:40" x14ac:dyDescent="0.2">
      <c r="A71" s="206" t="e">
        <v>#NUM!</v>
      </c>
      <c r="B71" s="177" t="e">
        <v>#VALUE!</v>
      </c>
      <c r="C71" s="187" t="e">
        <v>#VALUE!</v>
      </c>
      <c r="D71" s="187" t="e">
        <v>#VALUE!</v>
      </c>
      <c r="E71" s="177" t="e">
        <v>#VALUE!</v>
      </c>
      <c r="F71" s="177" t="e">
        <v>#VALUE!</v>
      </c>
      <c r="G71" s="186" t="e">
        <v>#VALUE!</v>
      </c>
      <c r="H71" s="188" t="e">
        <v>#VALUE!</v>
      </c>
      <c r="I71" s="189" t="e">
        <v>#VALUE!</v>
      </c>
      <c r="J71" s="177" t="e">
        <v>#VALUE!</v>
      </c>
      <c r="K71" s="186" t="e">
        <v>#VALUE!</v>
      </c>
      <c r="L71" s="190" t="e">
        <v>#VALUE!</v>
      </c>
      <c r="M71" s="191" t="e">
        <v>#VALUE!</v>
      </c>
      <c r="N71" s="191" t="e">
        <v>#VALUE!</v>
      </c>
      <c r="O71" s="192" t="e">
        <v>#VALUE!</v>
      </c>
      <c r="P71" s="191" t="e">
        <v>#VALUE!</v>
      </c>
      <c r="Q71" s="191" t="e">
        <v>#VALUE!</v>
      </c>
      <c r="R71" s="191" t="e">
        <v>#VALUE!</v>
      </c>
      <c r="S71" s="191" t="e">
        <v>#VALUE!</v>
      </c>
      <c r="T71" s="191" t="e">
        <v>#VALUE!</v>
      </c>
      <c r="U71" s="207" t="e">
        <v>#VALUE!</v>
      </c>
      <c r="V71" s="175"/>
      <c r="W71" s="175"/>
      <c r="X71" s="175"/>
      <c r="Y71" s="175"/>
      <c r="Z71" s="175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</row>
    <row r="72" spans="1:40" x14ac:dyDescent="0.2">
      <c r="A72" s="206" t="e">
        <v>#NUM!</v>
      </c>
      <c r="B72" s="177" t="e">
        <v>#VALUE!</v>
      </c>
      <c r="C72" s="187" t="e">
        <v>#VALUE!</v>
      </c>
      <c r="D72" s="187" t="e">
        <v>#VALUE!</v>
      </c>
      <c r="E72" s="177" t="e">
        <v>#VALUE!</v>
      </c>
      <c r="F72" s="177" t="e">
        <v>#VALUE!</v>
      </c>
      <c r="G72" s="186" t="e">
        <v>#VALUE!</v>
      </c>
      <c r="H72" s="188" t="e">
        <v>#VALUE!</v>
      </c>
      <c r="I72" s="189" t="e">
        <v>#VALUE!</v>
      </c>
      <c r="J72" s="177" t="e">
        <v>#VALUE!</v>
      </c>
      <c r="K72" s="186" t="e">
        <v>#VALUE!</v>
      </c>
      <c r="L72" s="190" t="e">
        <v>#VALUE!</v>
      </c>
      <c r="M72" s="191" t="e">
        <v>#VALUE!</v>
      </c>
      <c r="N72" s="191" t="e">
        <v>#VALUE!</v>
      </c>
      <c r="O72" s="192" t="e">
        <v>#VALUE!</v>
      </c>
      <c r="P72" s="191" t="e">
        <v>#VALUE!</v>
      </c>
      <c r="Q72" s="191" t="e">
        <v>#VALUE!</v>
      </c>
      <c r="R72" s="191" t="e">
        <v>#VALUE!</v>
      </c>
      <c r="S72" s="191" t="e">
        <v>#VALUE!</v>
      </c>
      <c r="T72" s="191" t="e">
        <v>#VALUE!</v>
      </c>
      <c r="U72" s="207" t="e">
        <v>#VALUE!</v>
      </c>
      <c r="V72" s="175"/>
      <c r="W72" s="175"/>
      <c r="X72" s="175"/>
      <c r="Y72" s="175"/>
      <c r="Z72" s="175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</row>
    <row r="73" spans="1:40" x14ac:dyDescent="0.2">
      <c r="A73" s="206" t="e">
        <v>#NUM!</v>
      </c>
      <c r="B73" s="177" t="e">
        <v>#VALUE!</v>
      </c>
      <c r="C73" s="187" t="e">
        <v>#VALUE!</v>
      </c>
      <c r="D73" s="187" t="e">
        <v>#VALUE!</v>
      </c>
      <c r="E73" s="177" t="e">
        <v>#VALUE!</v>
      </c>
      <c r="F73" s="177" t="e">
        <v>#VALUE!</v>
      </c>
      <c r="G73" s="186" t="e">
        <v>#VALUE!</v>
      </c>
      <c r="H73" s="188" t="e">
        <v>#VALUE!</v>
      </c>
      <c r="I73" s="189" t="e">
        <v>#VALUE!</v>
      </c>
      <c r="J73" s="177" t="e">
        <v>#VALUE!</v>
      </c>
      <c r="K73" s="186" t="e">
        <v>#VALUE!</v>
      </c>
      <c r="L73" s="190" t="e">
        <v>#VALUE!</v>
      </c>
      <c r="M73" s="191" t="e">
        <v>#VALUE!</v>
      </c>
      <c r="N73" s="191" t="e">
        <v>#VALUE!</v>
      </c>
      <c r="O73" s="192" t="e">
        <v>#VALUE!</v>
      </c>
      <c r="P73" s="191" t="e">
        <v>#VALUE!</v>
      </c>
      <c r="Q73" s="191" t="e">
        <v>#VALUE!</v>
      </c>
      <c r="R73" s="191" t="e">
        <v>#VALUE!</v>
      </c>
      <c r="S73" s="191" t="e">
        <v>#VALUE!</v>
      </c>
      <c r="T73" s="191" t="e">
        <v>#VALUE!</v>
      </c>
      <c r="U73" s="207" t="e">
        <v>#VALUE!</v>
      </c>
      <c r="V73" s="175"/>
      <c r="W73" s="175"/>
      <c r="X73" s="175"/>
      <c r="Y73" s="175"/>
      <c r="Z73" s="175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</row>
    <row r="74" spans="1:40" x14ac:dyDescent="0.2">
      <c r="A74" s="206" t="e">
        <v>#NUM!</v>
      </c>
      <c r="B74" s="177" t="e">
        <v>#VALUE!</v>
      </c>
      <c r="C74" s="187" t="e">
        <v>#VALUE!</v>
      </c>
      <c r="D74" s="187" t="e">
        <v>#VALUE!</v>
      </c>
      <c r="E74" s="177" t="e">
        <v>#VALUE!</v>
      </c>
      <c r="F74" s="177" t="e">
        <v>#VALUE!</v>
      </c>
      <c r="G74" s="186" t="e">
        <v>#VALUE!</v>
      </c>
      <c r="H74" s="188" t="e">
        <v>#VALUE!</v>
      </c>
      <c r="I74" s="189" t="e">
        <v>#VALUE!</v>
      </c>
      <c r="J74" s="177" t="e">
        <v>#VALUE!</v>
      </c>
      <c r="K74" s="186" t="e">
        <v>#VALUE!</v>
      </c>
      <c r="L74" s="190" t="e">
        <v>#VALUE!</v>
      </c>
      <c r="M74" s="191" t="e">
        <v>#VALUE!</v>
      </c>
      <c r="N74" s="191" t="e">
        <v>#VALUE!</v>
      </c>
      <c r="O74" s="192" t="e">
        <v>#VALUE!</v>
      </c>
      <c r="P74" s="191" t="e">
        <v>#VALUE!</v>
      </c>
      <c r="Q74" s="191" t="e">
        <v>#VALUE!</v>
      </c>
      <c r="R74" s="191" t="e">
        <v>#VALUE!</v>
      </c>
      <c r="S74" s="191" t="e">
        <v>#VALUE!</v>
      </c>
      <c r="T74" s="191" t="e">
        <v>#VALUE!</v>
      </c>
      <c r="U74" s="207" t="e">
        <v>#VALUE!</v>
      </c>
      <c r="V74" s="175"/>
      <c r="W74" s="175"/>
      <c r="X74" s="175"/>
      <c r="Y74" s="175"/>
      <c r="Z74" s="175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</row>
    <row r="75" spans="1:40" x14ac:dyDescent="0.2">
      <c r="A75" s="206" t="e">
        <v>#NUM!</v>
      </c>
      <c r="B75" s="177" t="e">
        <v>#VALUE!</v>
      </c>
      <c r="C75" s="187" t="e">
        <v>#VALUE!</v>
      </c>
      <c r="D75" s="187" t="e">
        <v>#VALUE!</v>
      </c>
      <c r="E75" s="177" t="e">
        <v>#VALUE!</v>
      </c>
      <c r="F75" s="177" t="e">
        <v>#VALUE!</v>
      </c>
      <c r="G75" s="186" t="e">
        <v>#VALUE!</v>
      </c>
      <c r="H75" s="188" t="e">
        <v>#VALUE!</v>
      </c>
      <c r="I75" s="189" t="e">
        <v>#VALUE!</v>
      </c>
      <c r="J75" s="177" t="e">
        <v>#VALUE!</v>
      </c>
      <c r="K75" s="186" t="e">
        <v>#VALUE!</v>
      </c>
      <c r="L75" s="190" t="e">
        <v>#VALUE!</v>
      </c>
      <c r="M75" s="191" t="e">
        <v>#VALUE!</v>
      </c>
      <c r="N75" s="191" t="e">
        <v>#VALUE!</v>
      </c>
      <c r="O75" s="192" t="e">
        <v>#VALUE!</v>
      </c>
      <c r="P75" s="191" t="e">
        <v>#VALUE!</v>
      </c>
      <c r="Q75" s="191" t="e">
        <v>#VALUE!</v>
      </c>
      <c r="R75" s="191" t="e">
        <v>#VALUE!</v>
      </c>
      <c r="S75" s="191" t="e">
        <v>#VALUE!</v>
      </c>
      <c r="T75" s="191" t="e">
        <v>#VALUE!</v>
      </c>
      <c r="U75" s="207" t="e">
        <v>#VALUE!</v>
      </c>
      <c r="V75" s="175"/>
      <c r="W75" s="175"/>
      <c r="X75" s="175"/>
      <c r="Y75" s="175"/>
      <c r="Z75" s="175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</row>
    <row r="76" spans="1:40" x14ac:dyDescent="0.2">
      <c r="A76" s="206" t="e">
        <v>#NUM!</v>
      </c>
      <c r="B76" s="177" t="e">
        <v>#VALUE!</v>
      </c>
      <c r="C76" s="187" t="e">
        <v>#VALUE!</v>
      </c>
      <c r="D76" s="187" t="e">
        <v>#VALUE!</v>
      </c>
      <c r="E76" s="177" t="e">
        <v>#VALUE!</v>
      </c>
      <c r="F76" s="177" t="e">
        <v>#VALUE!</v>
      </c>
      <c r="G76" s="186" t="e">
        <v>#VALUE!</v>
      </c>
      <c r="H76" s="188" t="e">
        <v>#VALUE!</v>
      </c>
      <c r="I76" s="189" t="e">
        <v>#VALUE!</v>
      </c>
      <c r="J76" s="177" t="e">
        <v>#VALUE!</v>
      </c>
      <c r="K76" s="186" t="e">
        <v>#VALUE!</v>
      </c>
      <c r="L76" s="190" t="e">
        <v>#VALUE!</v>
      </c>
      <c r="M76" s="191" t="e">
        <v>#VALUE!</v>
      </c>
      <c r="N76" s="191" t="e">
        <v>#VALUE!</v>
      </c>
      <c r="O76" s="192" t="e">
        <v>#VALUE!</v>
      </c>
      <c r="P76" s="191" t="e">
        <v>#VALUE!</v>
      </c>
      <c r="Q76" s="191" t="e">
        <v>#VALUE!</v>
      </c>
      <c r="R76" s="191" t="e">
        <v>#VALUE!</v>
      </c>
      <c r="S76" s="191" t="e">
        <v>#VALUE!</v>
      </c>
      <c r="T76" s="191" t="e">
        <v>#VALUE!</v>
      </c>
      <c r="U76" s="207" t="e">
        <v>#VALUE!</v>
      </c>
      <c r="V76" s="175"/>
      <c r="W76" s="175"/>
      <c r="X76" s="175"/>
      <c r="Y76" s="175"/>
      <c r="Z76" s="175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</row>
    <row r="77" spans="1:40" x14ac:dyDescent="0.2">
      <c r="A77" s="206" t="e">
        <v>#NUM!</v>
      </c>
      <c r="B77" s="177" t="e">
        <v>#VALUE!</v>
      </c>
      <c r="C77" s="187" t="e">
        <v>#VALUE!</v>
      </c>
      <c r="D77" s="187" t="e">
        <v>#VALUE!</v>
      </c>
      <c r="E77" s="177" t="e">
        <v>#VALUE!</v>
      </c>
      <c r="F77" s="177" t="e">
        <v>#VALUE!</v>
      </c>
      <c r="G77" s="186" t="e">
        <v>#VALUE!</v>
      </c>
      <c r="H77" s="188" t="e">
        <v>#VALUE!</v>
      </c>
      <c r="I77" s="189" t="e">
        <v>#VALUE!</v>
      </c>
      <c r="J77" s="177" t="e">
        <v>#VALUE!</v>
      </c>
      <c r="K77" s="186" t="e">
        <v>#VALUE!</v>
      </c>
      <c r="L77" s="190" t="e">
        <v>#VALUE!</v>
      </c>
      <c r="M77" s="191" t="e">
        <v>#VALUE!</v>
      </c>
      <c r="N77" s="191" t="e">
        <v>#VALUE!</v>
      </c>
      <c r="O77" s="192" t="e">
        <v>#VALUE!</v>
      </c>
      <c r="P77" s="191" t="e">
        <v>#VALUE!</v>
      </c>
      <c r="Q77" s="191" t="e">
        <v>#VALUE!</v>
      </c>
      <c r="R77" s="191" t="e">
        <v>#VALUE!</v>
      </c>
      <c r="S77" s="191" t="e">
        <v>#VALUE!</v>
      </c>
      <c r="T77" s="191" t="e">
        <v>#VALUE!</v>
      </c>
      <c r="U77" s="207" t="e">
        <v>#VALUE!</v>
      </c>
      <c r="V77" s="175"/>
      <c r="W77" s="175"/>
      <c r="X77" s="175"/>
      <c r="Y77" s="175"/>
      <c r="Z77" s="175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</row>
    <row r="78" spans="1:40" x14ac:dyDescent="0.2">
      <c r="A78" s="206" t="e">
        <v>#NUM!</v>
      </c>
      <c r="B78" s="177" t="e">
        <v>#VALUE!</v>
      </c>
      <c r="C78" s="187" t="e">
        <v>#VALUE!</v>
      </c>
      <c r="D78" s="187" t="e">
        <v>#VALUE!</v>
      </c>
      <c r="E78" s="177" t="e">
        <v>#VALUE!</v>
      </c>
      <c r="F78" s="177" t="e">
        <v>#VALUE!</v>
      </c>
      <c r="G78" s="186" t="e">
        <v>#VALUE!</v>
      </c>
      <c r="H78" s="188" t="e">
        <v>#VALUE!</v>
      </c>
      <c r="I78" s="189" t="e">
        <v>#VALUE!</v>
      </c>
      <c r="J78" s="177" t="e">
        <v>#VALUE!</v>
      </c>
      <c r="K78" s="186" t="e">
        <v>#VALUE!</v>
      </c>
      <c r="L78" s="190" t="e">
        <v>#VALUE!</v>
      </c>
      <c r="M78" s="191" t="e">
        <v>#VALUE!</v>
      </c>
      <c r="N78" s="191" t="e">
        <v>#VALUE!</v>
      </c>
      <c r="O78" s="192" t="e">
        <v>#VALUE!</v>
      </c>
      <c r="P78" s="191" t="e">
        <v>#VALUE!</v>
      </c>
      <c r="Q78" s="191" t="e">
        <v>#VALUE!</v>
      </c>
      <c r="R78" s="191" t="e">
        <v>#VALUE!</v>
      </c>
      <c r="S78" s="191" t="e">
        <v>#VALUE!</v>
      </c>
      <c r="T78" s="191" t="e">
        <v>#VALUE!</v>
      </c>
      <c r="U78" s="207" t="e">
        <v>#VALUE!</v>
      </c>
      <c r="V78" s="175"/>
      <c r="W78" s="175"/>
      <c r="X78" s="175"/>
      <c r="Y78" s="175"/>
      <c r="Z78" s="175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</row>
    <row r="79" spans="1:40" x14ac:dyDescent="0.2">
      <c r="A79" s="206" t="e">
        <v>#NUM!</v>
      </c>
      <c r="B79" s="177" t="e">
        <v>#VALUE!</v>
      </c>
      <c r="C79" s="187" t="e">
        <v>#VALUE!</v>
      </c>
      <c r="D79" s="187" t="e">
        <v>#VALUE!</v>
      </c>
      <c r="E79" s="177" t="e">
        <v>#VALUE!</v>
      </c>
      <c r="F79" s="177" t="e">
        <v>#VALUE!</v>
      </c>
      <c r="G79" s="186" t="e">
        <v>#VALUE!</v>
      </c>
      <c r="H79" s="188" t="e">
        <v>#VALUE!</v>
      </c>
      <c r="I79" s="189" t="e">
        <v>#VALUE!</v>
      </c>
      <c r="J79" s="177" t="e">
        <v>#VALUE!</v>
      </c>
      <c r="K79" s="186" t="e">
        <v>#VALUE!</v>
      </c>
      <c r="L79" s="190" t="e">
        <v>#VALUE!</v>
      </c>
      <c r="M79" s="191" t="e">
        <v>#VALUE!</v>
      </c>
      <c r="N79" s="191" t="e">
        <v>#VALUE!</v>
      </c>
      <c r="O79" s="192" t="e">
        <v>#VALUE!</v>
      </c>
      <c r="P79" s="191" t="e">
        <v>#VALUE!</v>
      </c>
      <c r="Q79" s="191" t="e">
        <v>#VALUE!</v>
      </c>
      <c r="R79" s="191" t="e">
        <v>#VALUE!</v>
      </c>
      <c r="S79" s="191" t="e">
        <v>#VALUE!</v>
      </c>
      <c r="T79" s="191" t="e">
        <v>#VALUE!</v>
      </c>
      <c r="U79" s="207" t="e">
        <v>#VALUE!</v>
      </c>
      <c r="V79" s="175"/>
      <c r="W79" s="175"/>
      <c r="X79" s="175"/>
      <c r="Y79" s="175"/>
      <c r="Z79" s="175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</row>
    <row r="80" spans="1:40" x14ac:dyDescent="0.2">
      <c r="A80" s="206" t="e">
        <v>#NUM!</v>
      </c>
      <c r="B80" s="177" t="e">
        <v>#VALUE!</v>
      </c>
      <c r="C80" s="187" t="e">
        <v>#VALUE!</v>
      </c>
      <c r="D80" s="187" t="e">
        <v>#VALUE!</v>
      </c>
      <c r="E80" s="177" t="e">
        <v>#VALUE!</v>
      </c>
      <c r="F80" s="177" t="e">
        <v>#VALUE!</v>
      </c>
      <c r="G80" s="186" t="e">
        <v>#VALUE!</v>
      </c>
      <c r="H80" s="188" t="e">
        <v>#VALUE!</v>
      </c>
      <c r="I80" s="189" t="e">
        <v>#VALUE!</v>
      </c>
      <c r="J80" s="177" t="e">
        <v>#VALUE!</v>
      </c>
      <c r="K80" s="186" t="e">
        <v>#VALUE!</v>
      </c>
      <c r="L80" s="190" t="e">
        <v>#VALUE!</v>
      </c>
      <c r="M80" s="191" t="e">
        <v>#VALUE!</v>
      </c>
      <c r="N80" s="191" t="e">
        <v>#VALUE!</v>
      </c>
      <c r="O80" s="192" t="e">
        <v>#VALUE!</v>
      </c>
      <c r="P80" s="191" t="e">
        <v>#VALUE!</v>
      </c>
      <c r="Q80" s="191" t="e">
        <v>#VALUE!</v>
      </c>
      <c r="R80" s="191" t="e">
        <v>#VALUE!</v>
      </c>
      <c r="S80" s="191" t="e">
        <v>#VALUE!</v>
      </c>
      <c r="T80" s="191" t="e">
        <v>#VALUE!</v>
      </c>
      <c r="U80" s="207" t="e">
        <v>#VALUE!</v>
      </c>
      <c r="V80" s="175"/>
      <c r="W80" s="175"/>
      <c r="X80" s="175"/>
      <c r="Y80" s="175"/>
      <c r="Z80" s="175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</row>
    <row r="81" spans="1:40" x14ac:dyDescent="0.2">
      <c r="A81" s="206" t="e">
        <v>#NUM!</v>
      </c>
      <c r="B81" s="177" t="e">
        <v>#VALUE!</v>
      </c>
      <c r="C81" s="187" t="e">
        <v>#VALUE!</v>
      </c>
      <c r="D81" s="187" t="e">
        <v>#VALUE!</v>
      </c>
      <c r="E81" s="177" t="e">
        <v>#VALUE!</v>
      </c>
      <c r="F81" s="177" t="e">
        <v>#VALUE!</v>
      </c>
      <c r="G81" s="186" t="e">
        <v>#VALUE!</v>
      </c>
      <c r="H81" s="188" t="e">
        <v>#VALUE!</v>
      </c>
      <c r="I81" s="189" t="e">
        <v>#VALUE!</v>
      </c>
      <c r="J81" s="177" t="e">
        <v>#VALUE!</v>
      </c>
      <c r="K81" s="186" t="e">
        <v>#VALUE!</v>
      </c>
      <c r="L81" s="190" t="e">
        <v>#VALUE!</v>
      </c>
      <c r="M81" s="191" t="e">
        <v>#VALUE!</v>
      </c>
      <c r="N81" s="191" t="e">
        <v>#VALUE!</v>
      </c>
      <c r="O81" s="192" t="e">
        <v>#VALUE!</v>
      </c>
      <c r="P81" s="191" t="e">
        <v>#VALUE!</v>
      </c>
      <c r="Q81" s="191" t="e">
        <v>#VALUE!</v>
      </c>
      <c r="R81" s="191" t="e">
        <v>#VALUE!</v>
      </c>
      <c r="S81" s="191" t="e">
        <v>#VALUE!</v>
      </c>
      <c r="T81" s="191" t="e">
        <v>#VALUE!</v>
      </c>
      <c r="U81" s="207" t="e">
        <v>#VALUE!</v>
      </c>
      <c r="V81" s="175"/>
      <c r="W81" s="175"/>
      <c r="X81" s="175"/>
      <c r="Y81" s="175"/>
      <c r="Z81" s="175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</row>
    <row r="82" spans="1:40" x14ac:dyDescent="0.2">
      <c r="A82" s="206" t="e">
        <v>#NUM!</v>
      </c>
      <c r="B82" s="177" t="e">
        <v>#VALUE!</v>
      </c>
      <c r="C82" s="187" t="e">
        <v>#VALUE!</v>
      </c>
      <c r="D82" s="187" t="e">
        <v>#VALUE!</v>
      </c>
      <c r="E82" s="177" t="e">
        <v>#VALUE!</v>
      </c>
      <c r="F82" s="177" t="e">
        <v>#VALUE!</v>
      </c>
      <c r="G82" s="186" t="e">
        <v>#VALUE!</v>
      </c>
      <c r="H82" s="188" t="e">
        <v>#VALUE!</v>
      </c>
      <c r="I82" s="189" t="e">
        <v>#VALUE!</v>
      </c>
      <c r="J82" s="177" t="e">
        <v>#VALUE!</v>
      </c>
      <c r="K82" s="186" t="e">
        <v>#VALUE!</v>
      </c>
      <c r="L82" s="190" t="e">
        <v>#VALUE!</v>
      </c>
      <c r="M82" s="191" t="e">
        <v>#VALUE!</v>
      </c>
      <c r="N82" s="191" t="e">
        <v>#VALUE!</v>
      </c>
      <c r="O82" s="192" t="e">
        <v>#VALUE!</v>
      </c>
      <c r="P82" s="191" t="e">
        <v>#VALUE!</v>
      </c>
      <c r="Q82" s="191" t="e">
        <v>#VALUE!</v>
      </c>
      <c r="R82" s="191" t="e">
        <v>#VALUE!</v>
      </c>
      <c r="S82" s="191" t="e">
        <v>#VALUE!</v>
      </c>
      <c r="T82" s="191" t="e">
        <v>#VALUE!</v>
      </c>
      <c r="U82" s="207" t="e">
        <v>#VALUE!</v>
      </c>
      <c r="V82" s="175"/>
      <c r="W82" s="175"/>
      <c r="X82" s="175"/>
      <c r="Y82" s="175"/>
      <c r="Z82" s="175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</row>
    <row r="83" spans="1:40" x14ac:dyDescent="0.2">
      <c r="A83" s="206" t="e">
        <v>#NUM!</v>
      </c>
      <c r="B83" s="177" t="e">
        <v>#VALUE!</v>
      </c>
      <c r="C83" s="187" t="e">
        <v>#VALUE!</v>
      </c>
      <c r="D83" s="187" t="e">
        <v>#VALUE!</v>
      </c>
      <c r="E83" s="177" t="e">
        <v>#VALUE!</v>
      </c>
      <c r="F83" s="177" t="e">
        <v>#VALUE!</v>
      </c>
      <c r="G83" s="186" t="e">
        <v>#VALUE!</v>
      </c>
      <c r="H83" s="188" t="e">
        <v>#VALUE!</v>
      </c>
      <c r="I83" s="189" t="e">
        <v>#VALUE!</v>
      </c>
      <c r="J83" s="177" t="e">
        <v>#VALUE!</v>
      </c>
      <c r="K83" s="186" t="e">
        <v>#VALUE!</v>
      </c>
      <c r="L83" s="190" t="e">
        <v>#VALUE!</v>
      </c>
      <c r="M83" s="191" t="e">
        <v>#VALUE!</v>
      </c>
      <c r="N83" s="191" t="e">
        <v>#VALUE!</v>
      </c>
      <c r="O83" s="192" t="e">
        <v>#VALUE!</v>
      </c>
      <c r="P83" s="191" t="e">
        <v>#VALUE!</v>
      </c>
      <c r="Q83" s="191" t="e">
        <v>#VALUE!</v>
      </c>
      <c r="R83" s="191" t="e">
        <v>#VALUE!</v>
      </c>
      <c r="S83" s="191" t="e">
        <v>#VALUE!</v>
      </c>
      <c r="T83" s="191" t="e">
        <v>#VALUE!</v>
      </c>
      <c r="U83" s="207" t="e">
        <v>#VALUE!</v>
      </c>
      <c r="V83" s="175"/>
      <c r="W83" s="175"/>
      <c r="X83" s="175"/>
      <c r="Y83" s="175"/>
      <c r="Z83" s="175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</row>
    <row r="84" spans="1:40" x14ac:dyDescent="0.2">
      <c r="A84" s="206" t="e">
        <v>#NUM!</v>
      </c>
      <c r="B84" s="177" t="e">
        <v>#VALUE!</v>
      </c>
      <c r="C84" s="187" t="e">
        <v>#VALUE!</v>
      </c>
      <c r="D84" s="187" t="e">
        <v>#VALUE!</v>
      </c>
      <c r="E84" s="177" t="e">
        <v>#VALUE!</v>
      </c>
      <c r="F84" s="177" t="e">
        <v>#VALUE!</v>
      </c>
      <c r="G84" s="186" t="e">
        <v>#VALUE!</v>
      </c>
      <c r="H84" s="188" t="e">
        <v>#VALUE!</v>
      </c>
      <c r="I84" s="189" t="e">
        <v>#VALUE!</v>
      </c>
      <c r="J84" s="177" t="e">
        <v>#VALUE!</v>
      </c>
      <c r="K84" s="186" t="e">
        <v>#VALUE!</v>
      </c>
      <c r="L84" s="190" t="e">
        <v>#VALUE!</v>
      </c>
      <c r="M84" s="191" t="e">
        <v>#VALUE!</v>
      </c>
      <c r="N84" s="191" t="e">
        <v>#VALUE!</v>
      </c>
      <c r="O84" s="192" t="e">
        <v>#VALUE!</v>
      </c>
      <c r="P84" s="191" t="e">
        <v>#VALUE!</v>
      </c>
      <c r="Q84" s="191" t="e">
        <v>#VALUE!</v>
      </c>
      <c r="R84" s="191" t="e">
        <v>#VALUE!</v>
      </c>
      <c r="S84" s="191" t="e">
        <v>#VALUE!</v>
      </c>
      <c r="T84" s="191" t="e">
        <v>#VALUE!</v>
      </c>
      <c r="U84" s="207" t="e">
        <v>#VALUE!</v>
      </c>
      <c r="V84" s="175"/>
      <c r="W84" s="175"/>
      <c r="X84" s="175"/>
      <c r="Y84" s="175"/>
      <c r="Z84" s="175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</row>
    <row r="85" spans="1:40" x14ac:dyDescent="0.2">
      <c r="A85" s="206" t="e">
        <v>#NUM!</v>
      </c>
      <c r="B85" s="177" t="e">
        <v>#VALUE!</v>
      </c>
      <c r="C85" s="187" t="e">
        <v>#VALUE!</v>
      </c>
      <c r="D85" s="187" t="e">
        <v>#VALUE!</v>
      </c>
      <c r="E85" s="177" t="e">
        <v>#VALUE!</v>
      </c>
      <c r="F85" s="177" t="e">
        <v>#VALUE!</v>
      </c>
      <c r="G85" s="186" t="e">
        <v>#VALUE!</v>
      </c>
      <c r="H85" s="188" t="e">
        <v>#VALUE!</v>
      </c>
      <c r="I85" s="189" t="e">
        <v>#VALUE!</v>
      </c>
      <c r="J85" s="177" t="e">
        <v>#VALUE!</v>
      </c>
      <c r="K85" s="186" t="e">
        <v>#VALUE!</v>
      </c>
      <c r="L85" s="190" t="e">
        <v>#VALUE!</v>
      </c>
      <c r="M85" s="191" t="e">
        <v>#VALUE!</v>
      </c>
      <c r="N85" s="191" t="e">
        <v>#VALUE!</v>
      </c>
      <c r="O85" s="192" t="e">
        <v>#VALUE!</v>
      </c>
      <c r="P85" s="191" t="e">
        <v>#VALUE!</v>
      </c>
      <c r="Q85" s="191" t="e">
        <v>#VALUE!</v>
      </c>
      <c r="R85" s="191" t="e">
        <v>#VALUE!</v>
      </c>
      <c r="S85" s="191" t="e">
        <v>#VALUE!</v>
      </c>
      <c r="T85" s="191" t="e">
        <v>#VALUE!</v>
      </c>
      <c r="U85" s="207" t="e">
        <v>#VALUE!</v>
      </c>
      <c r="V85" s="175"/>
      <c r="W85" s="175"/>
      <c r="X85" s="175"/>
      <c r="Y85" s="175"/>
      <c r="Z85" s="175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</row>
    <row r="86" spans="1:40" x14ac:dyDescent="0.2">
      <c r="A86" s="206" t="e">
        <v>#NUM!</v>
      </c>
      <c r="B86" s="177" t="e">
        <v>#VALUE!</v>
      </c>
      <c r="C86" s="187" t="e">
        <v>#VALUE!</v>
      </c>
      <c r="D86" s="187" t="e">
        <v>#VALUE!</v>
      </c>
      <c r="E86" s="177" t="e">
        <v>#VALUE!</v>
      </c>
      <c r="F86" s="177" t="e">
        <v>#VALUE!</v>
      </c>
      <c r="G86" s="186" t="e">
        <v>#VALUE!</v>
      </c>
      <c r="H86" s="188" t="e">
        <v>#VALUE!</v>
      </c>
      <c r="I86" s="189" t="e">
        <v>#VALUE!</v>
      </c>
      <c r="J86" s="177" t="e">
        <v>#VALUE!</v>
      </c>
      <c r="K86" s="186" t="e">
        <v>#VALUE!</v>
      </c>
      <c r="L86" s="190" t="e">
        <v>#VALUE!</v>
      </c>
      <c r="M86" s="191" t="e">
        <v>#VALUE!</v>
      </c>
      <c r="N86" s="191" t="e">
        <v>#VALUE!</v>
      </c>
      <c r="O86" s="192" t="e">
        <v>#VALUE!</v>
      </c>
      <c r="P86" s="191" t="e">
        <v>#VALUE!</v>
      </c>
      <c r="Q86" s="191" t="e">
        <v>#VALUE!</v>
      </c>
      <c r="R86" s="191" t="e">
        <v>#VALUE!</v>
      </c>
      <c r="S86" s="191" t="e">
        <v>#VALUE!</v>
      </c>
      <c r="T86" s="191" t="e">
        <v>#VALUE!</v>
      </c>
      <c r="U86" s="207" t="e">
        <v>#VALUE!</v>
      </c>
      <c r="V86" s="175"/>
      <c r="W86" s="175"/>
      <c r="X86" s="175"/>
      <c r="Y86" s="175"/>
      <c r="Z86" s="175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</row>
    <row r="87" spans="1:40" x14ac:dyDescent="0.2">
      <c r="A87" s="206" t="e">
        <v>#NUM!</v>
      </c>
      <c r="B87" s="177" t="e">
        <v>#VALUE!</v>
      </c>
      <c r="C87" s="187" t="e">
        <v>#VALUE!</v>
      </c>
      <c r="D87" s="187" t="e">
        <v>#VALUE!</v>
      </c>
      <c r="E87" s="177" t="e">
        <v>#VALUE!</v>
      </c>
      <c r="F87" s="177" t="e">
        <v>#VALUE!</v>
      </c>
      <c r="G87" s="186" t="e">
        <v>#VALUE!</v>
      </c>
      <c r="H87" s="188" t="e">
        <v>#VALUE!</v>
      </c>
      <c r="I87" s="189" t="e">
        <v>#VALUE!</v>
      </c>
      <c r="J87" s="177" t="e">
        <v>#VALUE!</v>
      </c>
      <c r="K87" s="186" t="e">
        <v>#VALUE!</v>
      </c>
      <c r="L87" s="190" t="e">
        <v>#VALUE!</v>
      </c>
      <c r="M87" s="191" t="e">
        <v>#VALUE!</v>
      </c>
      <c r="N87" s="191" t="e">
        <v>#VALUE!</v>
      </c>
      <c r="O87" s="192" t="e">
        <v>#VALUE!</v>
      </c>
      <c r="P87" s="191" t="e">
        <v>#VALUE!</v>
      </c>
      <c r="Q87" s="191" t="e">
        <v>#VALUE!</v>
      </c>
      <c r="R87" s="191" t="e">
        <v>#VALUE!</v>
      </c>
      <c r="S87" s="191" t="e">
        <v>#VALUE!</v>
      </c>
      <c r="T87" s="191" t="e">
        <v>#VALUE!</v>
      </c>
      <c r="U87" s="207" t="e">
        <v>#VALUE!</v>
      </c>
      <c r="V87" s="175"/>
      <c r="W87" s="175"/>
      <c r="X87" s="175"/>
      <c r="Y87" s="175"/>
      <c r="Z87" s="175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</row>
    <row r="88" spans="1:40" x14ac:dyDescent="0.2">
      <c r="A88" s="206" t="e">
        <v>#NUM!</v>
      </c>
      <c r="B88" s="177" t="e">
        <v>#VALUE!</v>
      </c>
      <c r="C88" s="187" t="e">
        <v>#VALUE!</v>
      </c>
      <c r="D88" s="187" t="e">
        <v>#VALUE!</v>
      </c>
      <c r="E88" s="177" t="e">
        <v>#VALUE!</v>
      </c>
      <c r="F88" s="177" t="e">
        <v>#VALUE!</v>
      </c>
      <c r="G88" s="186" t="e">
        <v>#VALUE!</v>
      </c>
      <c r="H88" s="188" t="e">
        <v>#VALUE!</v>
      </c>
      <c r="I88" s="189" t="e">
        <v>#VALUE!</v>
      </c>
      <c r="J88" s="177" t="e">
        <v>#VALUE!</v>
      </c>
      <c r="K88" s="186" t="e">
        <v>#VALUE!</v>
      </c>
      <c r="L88" s="190" t="e">
        <v>#VALUE!</v>
      </c>
      <c r="M88" s="191" t="e">
        <v>#VALUE!</v>
      </c>
      <c r="N88" s="191" t="e">
        <v>#VALUE!</v>
      </c>
      <c r="O88" s="192" t="e">
        <v>#VALUE!</v>
      </c>
      <c r="P88" s="191" t="e">
        <v>#VALUE!</v>
      </c>
      <c r="Q88" s="191" t="e">
        <v>#VALUE!</v>
      </c>
      <c r="R88" s="191" t="e">
        <v>#VALUE!</v>
      </c>
      <c r="S88" s="191" t="e">
        <v>#VALUE!</v>
      </c>
      <c r="T88" s="191" t="e">
        <v>#VALUE!</v>
      </c>
      <c r="U88" s="207" t="e">
        <v>#VALUE!</v>
      </c>
      <c r="V88" s="175"/>
      <c r="W88" s="175"/>
      <c r="X88" s="175"/>
      <c r="Y88" s="175"/>
      <c r="Z88" s="175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</row>
    <row r="89" spans="1:40" x14ac:dyDescent="0.2">
      <c r="A89" s="206" t="e">
        <v>#NUM!</v>
      </c>
      <c r="B89" s="177" t="e">
        <v>#VALUE!</v>
      </c>
      <c r="C89" s="187" t="e">
        <v>#VALUE!</v>
      </c>
      <c r="D89" s="187" t="e">
        <v>#VALUE!</v>
      </c>
      <c r="E89" s="177" t="e">
        <v>#VALUE!</v>
      </c>
      <c r="F89" s="177" t="e">
        <v>#VALUE!</v>
      </c>
      <c r="G89" s="186" t="e">
        <v>#VALUE!</v>
      </c>
      <c r="H89" s="188" t="e">
        <v>#VALUE!</v>
      </c>
      <c r="I89" s="189" t="e">
        <v>#VALUE!</v>
      </c>
      <c r="J89" s="177" t="e">
        <v>#VALUE!</v>
      </c>
      <c r="K89" s="186" t="e">
        <v>#VALUE!</v>
      </c>
      <c r="L89" s="190" t="e">
        <v>#VALUE!</v>
      </c>
      <c r="M89" s="191" t="e">
        <v>#VALUE!</v>
      </c>
      <c r="N89" s="191" t="e">
        <v>#VALUE!</v>
      </c>
      <c r="O89" s="192" t="e">
        <v>#VALUE!</v>
      </c>
      <c r="P89" s="191" t="e">
        <v>#VALUE!</v>
      </c>
      <c r="Q89" s="191" t="e">
        <v>#VALUE!</v>
      </c>
      <c r="R89" s="191" t="e">
        <v>#VALUE!</v>
      </c>
      <c r="S89" s="191" t="e">
        <v>#VALUE!</v>
      </c>
      <c r="T89" s="191" t="e">
        <v>#VALUE!</v>
      </c>
      <c r="U89" s="207" t="e">
        <v>#VALUE!</v>
      </c>
      <c r="V89" s="175"/>
      <c r="W89" s="175"/>
      <c r="X89" s="175"/>
      <c r="Y89" s="175"/>
      <c r="Z89" s="175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</row>
    <row r="90" spans="1:40" x14ac:dyDescent="0.2">
      <c r="A90" s="206" t="e">
        <v>#NUM!</v>
      </c>
      <c r="B90" s="177" t="e">
        <v>#VALUE!</v>
      </c>
      <c r="C90" s="187" t="e">
        <v>#VALUE!</v>
      </c>
      <c r="D90" s="187" t="e">
        <v>#VALUE!</v>
      </c>
      <c r="E90" s="177" t="e">
        <v>#VALUE!</v>
      </c>
      <c r="F90" s="177" t="e">
        <v>#VALUE!</v>
      </c>
      <c r="G90" s="186" t="e">
        <v>#VALUE!</v>
      </c>
      <c r="H90" s="188" t="e">
        <v>#VALUE!</v>
      </c>
      <c r="I90" s="189" t="e">
        <v>#VALUE!</v>
      </c>
      <c r="J90" s="177" t="e">
        <v>#VALUE!</v>
      </c>
      <c r="K90" s="186" t="e">
        <v>#VALUE!</v>
      </c>
      <c r="L90" s="190" t="e">
        <v>#VALUE!</v>
      </c>
      <c r="M90" s="191" t="e">
        <v>#VALUE!</v>
      </c>
      <c r="N90" s="191" t="e">
        <v>#VALUE!</v>
      </c>
      <c r="O90" s="192" t="e">
        <v>#VALUE!</v>
      </c>
      <c r="P90" s="191" t="e">
        <v>#VALUE!</v>
      </c>
      <c r="Q90" s="191" t="e">
        <v>#VALUE!</v>
      </c>
      <c r="R90" s="191" t="e">
        <v>#VALUE!</v>
      </c>
      <c r="S90" s="191" t="e">
        <v>#VALUE!</v>
      </c>
      <c r="T90" s="191" t="e">
        <v>#VALUE!</v>
      </c>
      <c r="U90" s="207" t="e">
        <v>#VALUE!</v>
      </c>
      <c r="V90" s="175"/>
      <c r="W90" s="175"/>
      <c r="X90" s="175"/>
      <c r="Y90" s="175"/>
      <c r="Z90" s="175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</row>
    <row r="91" spans="1:40" x14ac:dyDescent="0.2">
      <c r="A91" s="206" t="e">
        <v>#NUM!</v>
      </c>
      <c r="B91" s="177" t="e">
        <v>#VALUE!</v>
      </c>
      <c r="C91" s="187" t="e">
        <v>#VALUE!</v>
      </c>
      <c r="D91" s="187" t="e">
        <v>#VALUE!</v>
      </c>
      <c r="E91" s="177" t="e">
        <v>#VALUE!</v>
      </c>
      <c r="F91" s="177" t="e">
        <v>#VALUE!</v>
      </c>
      <c r="G91" s="186" t="e">
        <v>#VALUE!</v>
      </c>
      <c r="H91" s="188" t="e">
        <v>#VALUE!</v>
      </c>
      <c r="I91" s="189" t="e">
        <v>#VALUE!</v>
      </c>
      <c r="J91" s="177" t="e">
        <v>#VALUE!</v>
      </c>
      <c r="K91" s="186" t="e">
        <v>#VALUE!</v>
      </c>
      <c r="L91" s="190" t="e">
        <v>#VALUE!</v>
      </c>
      <c r="M91" s="191" t="e">
        <v>#VALUE!</v>
      </c>
      <c r="N91" s="191" t="e">
        <v>#VALUE!</v>
      </c>
      <c r="O91" s="192" t="e">
        <v>#VALUE!</v>
      </c>
      <c r="P91" s="191" t="e">
        <v>#VALUE!</v>
      </c>
      <c r="Q91" s="191" t="e">
        <v>#VALUE!</v>
      </c>
      <c r="R91" s="191" t="e">
        <v>#VALUE!</v>
      </c>
      <c r="S91" s="191" t="e">
        <v>#VALUE!</v>
      </c>
      <c r="T91" s="191" t="e">
        <v>#VALUE!</v>
      </c>
      <c r="U91" s="207" t="e">
        <v>#VALUE!</v>
      </c>
      <c r="V91" s="175"/>
      <c r="W91" s="175"/>
      <c r="X91" s="175"/>
      <c r="Y91" s="175"/>
      <c r="Z91" s="175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</row>
    <row r="92" spans="1:40" x14ac:dyDescent="0.2">
      <c r="A92" s="206" t="e">
        <v>#NUM!</v>
      </c>
      <c r="B92" s="177" t="e">
        <v>#VALUE!</v>
      </c>
      <c r="C92" s="187" t="e">
        <v>#VALUE!</v>
      </c>
      <c r="D92" s="187" t="e">
        <v>#VALUE!</v>
      </c>
      <c r="E92" s="177" t="e">
        <v>#VALUE!</v>
      </c>
      <c r="F92" s="177" t="e">
        <v>#VALUE!</v>
      </c>
      <c r="G92" s="186" t="e">
        <v>#VALUE!</v>
      </c>
      <c r="H92" s="188" t="e">
        <v>#VALUE!</v>
      </c>
      <c r="I92" s="189" t="e">
        <v>#VALUE!</v>
      </c>
      <c r="J92" s="177" t="e">
        <v>#VALUE!</v>
      </c>
      <c r="K92" s="186" t="e">
        <v>#VALUE!</v>
      </c>
      <c r="L92" s="190" t="e">
        <v>#VALUE!</v>
      </c>
      <c r="M92" s="191" t="e">
        <v>#VALUE!</v>
      </c>
      <c r="N92" s="191" t="e">
        <v>#VALUE!</v>
      </c>
      <c r="O92" s="192" t="e">
        <v>#VALUE!</v>
      </c>
      <c r="P92" s="191" t="e">
        <v>#VALUE!</v>
      </c>
      <c r="Q92" s="191" t="e">
        <v>#VALUE!</v>
      </c>
      <c r="R92" s="191" t="e">
        <v>#VALUE!</v>
      </c>
      <c r="S92" s="191" t="e">
        <v>#VALUE!</v>
      </c>
      <c r="T92" s="191" t="e">
        <v>#VALUE!</v>
      </c>
      <c r="U92" s="207" t="e">
        <v>#VALUE!</v>
      </c>
      <c r="V92" s="175"/>
      <c r="W92" s="175"/>
      <c r="X92" s="175"/>
      <c r="Y92" s="175"/>
      <c r="Z92" s="175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</row>
    <row r="93" spans="1:40" x14ac:dyDescent="0.2">
      <c r="A93" s="206" t="e">
        <v>#NUM!</v>
      </c>
      <c r="B93" s="177" t="e">
        <v>#VALUE!</v>
      </c>
      <c r="C93" s="187" t="e">
        <v>#VALUE!</v>
      </c>
      <c r="D93" s="187" t="e">
        <v>#VALUE!</v>
      </c>
      <c r="E93" s="177" t="e">
        <v>#VALUE!</v>
      </c>
      <c r="F93" s="177" t="e">
        <v>#VALUE!</v>
      </c>
      <c r="G93" s="186" t="e">
        <v>#VALUE!</v>
      </c>
      <c r="H93" s="188" t="e">
        <v>#VALUE!</v>
      </c>
      <c r="I93" s="189" t="e">
        <v>#VALUE!</v>
      </c>
      <c r="J93" s="177" t="e">
        <v>#VALUE!</v>
      </c>
      <c r="K93" s="186" t="e">
        <v>#VALUE!</v>
      </c>
      <c r="L93" s="190" t="e">
        <v>#VALUE!</v>
      </c>
      <c r="M93" s="191" t="e">
        <v>#VALUE!</v>
      </c>
      <c r="N93" s="191" t="e">
        <v>#VALUE!</v>
      </c>
      <c r="O93" s="192" t="e">
        <v>#VALUE!</v>
      </c>
      <c r="P93" s="191" t="e">
        <v>#VALUE!</v>
      </c>
      <c r="Q93" s="191" t="e">
        <v>#VALUE!</v>
      </c>
      <c r="R93" s="191" t="e">
        <v>#VALUE!</v>
      </c>
      <c r="S93" s="191" t="e">
        <v>#VALUE!</v>
      </c>
      <c r="T93" s="191" t="e">
        <v>#VALUE!</v>
      </c>
      <c r="U93" s="207" t="e">
        <v>#VALUE!</v>
      </c>
      <c r="V93" s="175"/>
      <c r="W93" s="175"/>
      <c r="X93" s="175"/>
      <c r="Y93" s="175"/>
      <c r="Z93" s="175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</row>
    <row r="94" spans="1:40" x14ac:dyDescent="0.2">
      <c r="A94" s="206" t="e">
        <v>#NUM!</v>
      </c>
      <c r="B94" s="177" t="e">
        <v>#VALUE!</v>
      </c>
      <c r="C94" s="187" t="e">
        <v>#VALUE!</v>
      </c>
      <c r="D94" s="187" t="e">
        <v>#VALUE!</v>
      </c>
      <c r="E94" s="177" t="e">
        <v>#VALUE!</v>
      </c>
      <c r="F94" s="177" t="e">
        <v>#VALUE!</v>
      </c>
      <c r="G94" s="186" t="e">
        <v>#VALUE!</v>
      </c>
      <c r="H94" s="188" t="e">
        <v>#VALUE!</v>
      </c>
      <c r="I94" s="189" t="e">
        <v>#VALUE!</v>
      </c>
      <c r="J94" s="177" t="e">
        <v>#VALUE!</v>
      </c>
      <c r="K94" s="186" t="e">
        <v>#VALUE!</v>
      </c>
      <c r="L94" s="190" t="e">
        <v>#VALUE!</v>
      </c>
      <c r="M94" s="191" t="e">
        <v>#VALUE!</v>
      </c>
      <c r="N94" s="191" t="e">
        <v>#VALUE!</v>
      </c>
      <c r="O94" s="192" t="e">
        <v>#VALUE!</v>
      </c>
      <c r="P94" s="191" t="e">
        <v>#VALUE!</v>
      </c>
      <c r="Q94" s="191" t="e">
        <v>#VALUE!</v>
      </c>
      <c r="R94" s="191" t="e">
        <v>#VALUE!</v>
      </c>
      <c r="S94" s="191" t="e">
        <v>#VALUE!</v>
      </c>
      <c r="T94" s="191" t="e">
        <v>#VALUE!</v>
      </c>
      <c r="U94" s="207" t="e">
        <v>#VALUE!</v>
      </c>
      <c r="V94" s="175"/>
      <c r="W94" s="175"/>
      <c r="X94" s="175"/>
      <c r="Y94" s="175"/>
      <c r="Z94" s="175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</row>
    <row r="95" spans="1:40" x14ac:dyDescent="0.2">
      <c r="A95" s="206" t="e">
        <v>#NUM!</v>
      </c>
      <c r="B95" s="177" t="e">
        <v>#VALUE!</v>
      </c>
      <c r="C95" s="187" t="e">
        <v>#VALUE!</v>
      </c>
      <c r="D95" s="187" t="e">
        <v>#VALUE!</v>
      </c>
      <c r="E95" s="177" t="e">
        <v>#VALUE!</v>
      </c>
      <c r="F95" s="177" t="e">
        <v>#VALUE!</v>
      </c>
      <c r="G95" s="186" t="e">
        <v>#VALUE!</v>
      </c>
      <c r="H95" s="188" t="e">
        <v>#VALUE!</v>
      </c>
      <c r="I95" s="189" t="e">
        <v>#VALUE!</v>
      </c>
      <c r="J95" s="177" t="e">
        <v>#VALUE!</v>
      </c>
      <c r="K95" s="186" t="e">
        <v>#VALUE!</v>
      </c>
      <c r="L95" s="190" t="e">
        <v>#VALUE!</v>
      </c>
      <c r="M95" s="191" t="e">
        <v>#VALUE!</v>
      </c>
      <c r="N95" s="191" t="e">
        <v>#VALUE!</v>
      </c>
      <c r="O95" s="192" t="e">
        <v>#VALUE!</v>
      </c>
      <c r="P95" s="191" t="e">
        <v>#VALUE!</v>
      </c>
      <c r="Q95" s="191" t="e">
        <v>#VALUE!</v>
      </c>
      <c r="R95" s="191" t="e">
        <v>#VALUE!</v>
      </c>
      <c r="S95" s="191" t="e">
        <v>#VALUE!</v>
      </c>
      <c r="T95" s="191" t="e">
        <v>#VALUE!</v>
      </c>
      <c r="U95" s="207" t="e">
        <v>#VALUE!</v>
      </c>
      <c r="V95" s="175"/>
      <c r="W95" s="175"/>
      <c r="X95" s="175"/>
      <c r="Y95" s="175"/>
      <c r="Z95" s="175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</row>
    <row r="96" spans="1:40" x14ac:dyDescent="0.2">
      <c r="A96" s="206" t="e">
        <v>#NUM!</v>
      </c>
      <c r="B96" s="177" t="e">
        <v>#VALUE!</v>
      </c>
      <c r="C96" s="187" t="e">
        <v>#VALUE!</v>
      </c>
      <c r="D96" s="187" t="e">
        <v>#VALUE!</v>
      </c>
      <c r="E96" s="177" t="e">
        <v>#VALUE!</v>
      </c>
      <c r="F96" s="177" t="e">
        <v>#VALUE!</v>
      </c>
      <c r="G96" s="186" t="e">
        <v>#VALUE!</v>
      </c>
      <c r="H96" s="188" t="e">
        <v>#VALUE!</v>
      </c>
      <c r="I96" s="189" t="e">
        <v>#VALUE!</v>
      </c>
      <c r="J96" s="177" t="e">
        <v>#VALUE!</v>
      </c>
      <c r="K96" s="186" t="e">
        <v>#VALUE!</v>
      </c>
      <c r="L96" s="190" t="e">
        <v>#VALUE!</v>
      </c>
      <c r="M96" s="191" t="e">
        <v>#VALUE!</v>
      </c>
      <c r="N96" s="191" t="e">
        <v>#VALUE!</v>
      </c>
      <c r="O96" s="192" t="e">
        <v>#VALUE!</v>
      </c>
      <c r="P96" s="191" t="e">
        <v>#VALUE!</v>
      </c>
      <c r="Q96" s="191" t="e">
        <v>#VALUE!</v>
      </c>
      <c r="R96" s="191" t="e">
        <v>#VALUE!</v>
      </c>
      <c r="S96" s="191" t="e">
        <v>#VALUE!</v>
      </c>
      <c r="T96" s="191" t="e">
        <v>#VALUE!</v>
      </c>
      <c r="U96" s="207" t="e">
        <v>#VALUE!</v>
      </c>
      <c r="V96" s="175"/>
      <c r="W96" s="175"/>
      <c r="X96" s="175"/>
      <c r="Y96" s="175"/>
      <c r="Z96" s="175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</row>
    <row r="97" spans="1:40" x14ac:dyDescent="0.2">
      <c r="A97" s="206" t="e">
        <v>#NUM!</v>
      </c>
      <c r="B97" s="177" t="e">
        <v>#VALUE!</v>
      </c>
      <c r="C97" s="187" t="e">
        <v>#VALUE!</v>
      </c>
      <c r="D97" s="187" t="e">
        <v>#VALUE!</v>
      </c>
      <c r="E97" s="177" t="e">
        <v>#VALUE!</v>
      </c>
      <c r="F97" s="177" t="e">
        <v>#VALUE!</v>
      </c>
      <c r="G97" s="186" t="e">
        <v>#VALUE!</v>
      </c>
      <c r="H97" s="188" t="e">
        <v>#VALUE!</v>
      </c>
      <c r="I97" s="189" t="e">
        <v>#VALUE!</v>
      </c>
      <c r="J97" s="177" t="e">
        <v>#VALUE!</v>
      </c>
      <c r="K97" s="186" t="e">
        <v>#VALUE!</v>
      </c>
      <c r="L97" s="190" t="e">
        <v>#VALUE!</v>
      </c>
      <c r="M97" s="191" t="e">
        <v>#VALUE!</v>
      </c>
      <c r="N97" s="191" t="e">
        <v>#VALUE!</v>
      </c>
      <c r="O97" s="192" t="e">
        <v>#VALUE!</v>
      </c>
      <c r="P97" s="191" t="e">
        <v>#VALUE!</v>
      </c>
      <c r="Q97" s="191" t="e">
        <v>#VALUE!</v>
      </c>
      <c r="R97" s="191" t="e">
        <v>#VALUE!</v>
      </c>
      <c r="S97" s="191" t="e">
        <v>#VALUE!</v>
      </c>
      <c r="T97" s="191" t="e">
        <v>#VALUE!</v>
      </c>
      <c r="U97" s="207" t="e">
        <v>#VALUE!</v>
      </c>
      <c r="V97" s="175"/>
      <c r="W97" s="175"/>
      <c r="X97" s="175"/>
      <c r="Y97" s="175"/>
      <c r="Z97" s="175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</row>
    <row r="98" spans="1:40" x14ac:dyDescent="0.2">
      <c r="A98" s="206" t="e">
        <v>#NUM!</v>
      </c>
      <c r="B98" s="177" t="e">
        <v>#VALUE!</v>
      </c>
      <c r="C98" s="187" t="e">
        <v>#VALUE!</v>
      </c>
      <c r="D98" s="187" t="e">
        <v>#VALUE!</v>
      </c>
      <c r="E98" s="177" t="e">
        <v>#VALUE!</v>
      </c>
      <c r="F98" s="177" t="e">
        <v>#VALUE!</v>
      </c>
      <c r="G98" s="186" t="e">
        <v>#VALUE!</v>
      </c>
      <c r="H98" s="188" t="e">
        <v>#VALUE!</v>
      </c>
      <c r="I98" s="189" t="e">
        <v>#VALUE!</v>
      </c>
      <c r="J98" s="177" t="e">
        <v>#VALUE!</v>
      </c>
      <c r="K98" s="186" t="e">
        <v>#VALUE!</v>
      </c>
      <c r="L98" s="190" t="e">
        <v>#VALUE!</v>
      </c>
      <c r="M98" s="191" t="e">
        <v>#VALUE!</v>
      </c>
      <c r="N98" s="191" t="e">
        <v>#VALUE!</v>
      </c>
      <c r="O98" s="192" t="e">
        <v>#VALUE!</v>
      </c>
      <c r="P98" s="191" t="e">
        <v>#VALUE!</v>
      </c>
      <c r="Q98" s="191" t="e">
        <v>#VALUE!</v>
      </c>
      <c r="R98" s="191" t="e">
        <v>#VALUE!</v>
      </c>
      <c r="S98" s="191" t="e">
        <v>#VALUE!</v>
      </c>
      <c r="T98" s="191" t="e">
        <v>#VALUE!</v>
      </c>
      <c r="U98" s="207" t="e">
        <v>#VALUE!</v>
      </c>
      <c r="V98" s="175"/>
      <c r="W98" s="175"/>
      <c r="X98" s="175"/>
      <c r="Y98" s="175"/>
      <c r="Z98" s="175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</row>
    <row r="99" spans="1:40" x14ac:dyDescent="0.2">
      <c r="A99" s="206" t="e">
        <v>#NUM!</v>
      </c>
      <c r="B99" s="177" t="e">
        <v>#VALUE!</v>
      </c>
      <c r="C99" s="187" t="e">
        <v>#VALUE!</v>
      </c>
      <c r="D99" s="187" t="e">
        <v>#VALUE!</v>
      </c>
      <c r="E99" s="177" t="e">
        <v>#VALUE!</v>
      </c>
      <c r="F99" s="177" t="e">
        <v>#VALUE!</v>
      </c>
      <c r="G99" s="186" t="e">
        <v>#VALUE!</v>
      </c>
      <c r="H99" s="188" t="e">
        <v>#VALUE!</v>
      </c>
      <c r="I99" s="189" t="e">
        <v>#VALUE!</v>
      </c>
      <c r="J99" s="177" t="e">
        <v>#VALUE!</v>
      </c>
      <c r="K99" s="186" t="e">
        <v>#VALUE!</v>
      </c>
      <c r="L99" s="190" t="e">
        <v>#VALUE!</v>
      </c>
      <c r="M99" s="191" t="e">
        <v>#VALUE!</v>
      </c>
      <c r="N99" s="191" t="e">
        <v>#VALUE!</v>
      </c>
      <c r="O99" s="192" t="e">
        <v>#VALUE!</v>
      </c>
      <c r="P99" s="191" t="e">
        <v>#VALUE!</v>
      </c>
      <c r="Q99" s="191" t="e">
        <v>#VALUE!</v>
      </c>
      <c r="R99" s="191" t="e">
        <v>#VALUE!</v>
      </c>
      <c r="S99" s="191" t="e">
        <v>#VALUE!</v>
      </c>
      <c r="T99" s="191" t="e">
        <v>#VALUE!</v>
      </c>
      <c r="U99" s="207" t="e">
        <v>#VALUE!</v>
      </c>
      <c r="V99" s="175"/>
      <c r="W99" s="175"/>
      <c r="X99" s="175"/>
      <c r="Y99" s="175"/>
      <c r="Z99" s="175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</row>
    <row r="100" spans="1:40" x14ac:dyDescent="0.2">
      <c r="A100" s="206" t="e">
        <v>#NUM!</v>
      </c>
      <c r="B100" s="177" t="e">
        <v>#VALUE!</v>
      </c>
      <c r="C100" s="187" t="e">
        <v>#VALUE!</v>
      </c>
      <c r="D100" s="187" t="e">
        <v>#VALUE!</v>
      </c>
      <c r="E100" s="177" t="e">
        <v>#VALUE!</v>
      </c>
      <c r="F100" s="177" t="e">
        <v>#VALUE!</v>
      </c>
      <c r="G100" s="186" t="e">
        <v>#VALUE!</v>
      </c>
      <c r="H100" s="188" t="e">
        <v>#VALUE!</v>
      </c>
      <c r="I100" s="189" t="e">
        <v>#VALUE!</v>
      </c>
      <c r="J100" s="177" t="e">
        <v>#VALUE!</v>
      </c>
      <c r="K100" s="186" t="e">
        <v>#VALUE!</v>
      </c>
      <c r="L100" s="190" t="e">
        <v>#VALUE!</v>
      </c>
      <c r="M100" s="191" t="e">
        <v>#VALUE!</v>
      </c>
      <c r="N100" s="191" t="e">
        <v>#VALUE!</v>
      </c>
      <c r="O100" s="192" t="e">
        <v>#VALUE!</v>
      </c>
      <c r="P100" s="191" t="e">
        <v>#VALUE!</v>
      </c>
      <c r="Q100" s="191" t="e">
        <v>#VALUE!</v>
      </c>
      <c r="R100" s="191" t="e">
        <v>#VALUE!</v>
      </c>
      <c r="S100" s="191" t="e">
        <v>#VALUE!</v>
      </c>
      <c r="T100" s="191" t="e">
        <v>#VALUE!</v>
      </c>
      <c r="U100" s="207" t="e">
        <v>#VALUE!</v>
      </c>
      <c r="V100" s="175"/>
      <c r="W100" s="175"/>
      <c r="X100" s="175"/>
      <c r="Y100" s="175"/>
      <c r="Z100" s="175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</row>
    <row r="101" spans="1:40" x14ac:dyDescent="0.2">
      <c r="A101" s="206" t="e">
        <v>#NUM!</v>
      </c>
      <c r="B101" s="177" t="e">
        <v>#VALUE!</v>
      </c>
      <c r="C101" s="187" t="e">
        <v>#VALUE!</v>
      </c>
      <c r="D101" s="187" t="e">
        <v>#VALUE!</v>
      </c>
      <c r="E101" s="177" t="e">
        <v>#VALUE!</v>
      </c>
      <c r="F101" s="177" t="e">
        <v>#VALUE!</v>
      </c>
      <c r="G101" s="186" t="e">
        <v>#VALUE!</v>
      </c>
      <c r="H101" s="188" t="e">
        <v>#VALUE!</v>
      </c>
      <c r="I101" s="189" t="e">
        <v>#VALUE!</v>
      </c>
      <c r="J101" s="177" t="e">
        <v>#VALUE!</v>
      </c>
      <c r="K101" s="186" t="e">
        <v>#VALUE!</v>
      </c>
      <c r="L101" s="190" t="e">
        <v>#VALUE!</v>
      </c>
      <c r="M101" s="191" t="e">
        <v>#VALUE!</v>
      </c>
      <c r="N101" s="191" t="e">
        <v>#VALUE!</v>
      </c>
      <c r="O101" s="192" t="e">
        <v>#VALUE!</v>
      </c>
      <c r="P101" s="191" t="e">
        <v>#VALUE!</v>
      </c>
      <c r="Q101" s="191" t="e">
        <v>#VALUE!</v>
      </c>
      <c r="R101" s="191" t="e">
        <v>#VALUE!</v>
      </c>
      <c r="S101" s="191" t="e">
        <v>#VALUE!</v>
      </c>
      <c r="T101" s="191" t="e">
        <v>#VALUE!</v>
      </c>
      <c r="U101" s="207" t="e">
        <v>#VALUE!</v>
      </c>
      <c r="V101" s="175"/>
      <c r="W101" s="175"/>
      <c r="X101" s="175"/>
      <c r="Y101" s="175"/>
      <c r="Z101" s="175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</row>
    <row r="102" spans="1:40" x14ac:dyDescent="0.2">
      <c r="A102" s="206" t="e">
        <v>#NUM!</v>
      </c>
      <c r="B102" s="177" t="e">
        <v>#VALUE!</v>
      </c>
      <c r="C102" s="187" t="e">
        <v>#VALUE!</v>
      </c>
      <c r="D102" s="187" t="e">
        <v>#VALUE!</v>
      </c>
      <c r="E102" s="177" t="e">
        <v>#VALUE!</v>
      </c>
      <c r="F102" s="177" t="e">
        <v>#VALUE!</v>
      </c>
      <c r="G102" s="186" t="e">
        <v>#VALUE!</v>
      </c>
      <c r="H102" s="188" t="e">
        <v>#VALUE!</v>
      </c>
      <c r="I102" s="189" t="e">
        <v>#VALUE!</v>
      </c>
      <c r="J102" s="177" t="e">
        <v>#VALUE!</v>
      </c>
      <c r="K102" s="186" t="e">
        <v>#VALUE!</v>
      </c>
      <c r="L102" s="190" t="e">
        <v>#VALUE!</v>
      </c>
      <c r="M102" s="191" t="e">
        <v>#VALUE!</v>
      </c>
      <c r="N102" s="191" t="e">
        <v>#VALUE!</v>
      </c>
      <c r="O102" s="192" t="e">
        <v>#VALUE!</v>
      </c>
      <c r="P102" s="191" t="e">
        <v>#VALUE!</v>
      </c>
      <c r="Q102" s="191" t="e">
        <v>#VALUE!</v>
      </c>
      <c r="R102" s="191" t="e">
        <v>#VALUE!</v>
      </c>
      <c r="S102" s="191" t="e">
        <v>#VALUE!</v>
      </c>
      <c r="T102" s="191" t="e">
        <v>#VALUE!</v>
      </c>
      <c r="U102" s="207" t="e">
        <v>#VALUE!</v>
      </c>
      <c r="V102" s="175"/>
      <c r="W102" s="175"/>
      <c r="X102" s="175"/>
      <c r="Y102" s="175"/>
      <c r="Z102" s="175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</row>
    <row r="103" spans="1:40" x14ac:dyDescent="0.2">
      <c r="A103" s="206" t="e">
        <v>#NUM!</v>
      </c>
      <c r="B103" s="177" t="e">
        <v>#VALUE!</v>
      </c>
      <c r="C103" s="187" t="e">
        <v>#VALUE!</v>
      </c>
      <c r="D103" s="187" t="e">
        <v>#VALUE!</v>
      </c>
      <c r="E103" s="177" t="e">
        <v>#VALUE!</v>
      </c>
      <c r="F103" s="177" t="e">
        <v>#VALUE!</v>
      </c>
      <c r="G103" s="186" t="e">
        <v>#VALUE!</v>
      </c>
      <c r="H103" s="188" t="e">
        <v>#VALUE!</v>
      </c>
      <c r="I103" s="189" t="e">
        <v>#VALUE!</v>
      </c>
      <c r="J103" s="177" t="e">
        <v>#VALUE!</v>
      </c>
      <c r="K103" s="186" t="e">
        <v>#VALUE!</v>
      </c>
      <c r="L103" s="190" t="e">
        <v>#VALUE!</v>
      </c>
      <c r="M103" s="191" t="e">
        <v>#VALUE!</v>
      </c>
      <c r="N103" s="191" t="e">
        <v>#VALUE!</v>
      </c>
      <c r="O103" s="192" t="e">
        <v>#VALUE!</v>
      </c>
      <c r="P103" s="191" t="e">
        <v>#VALUE!</v>
      </c>
      <c r="Q103" s="191" t="e">
        <v>#VALUE!</v>
      </c>
      <c r="R103" s="191" t="e">
        <v>#VALUE!</v>
      </c>
      <c r="S103" s="191" t="e">
        <v>#VALUE!</v>
      </c>
      <c r="T103" s="191" t="e">
        <v>#VALUE!</v>
      </c>
      <c r="U103" s="207" t="e">
        <v>#VALUE!</v>
      </c>
      <c r="V103" s="175"/>
      <c r="W103" s="175"/>
      <c r="X103" s="175"/>
      <c r="Y103" s="175"/>
      <c r="Z103" s="175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</row>
    <row r="104" spans="1:40" x14ac:dyDescent="0.2">
      <c r="A104" s="206" t="e">
        <v>#NUM!</v>
      </c>
      <c r="B104" s="177" t="e">
        <v>#VALUE!</v>
      </c>
      <c r="C104" s="187" t="e">
        <v>#VALUE!</v>
      </c>
      <c r="D104" s="187" t="e">
        <v>#VALUE!</v>
      </c>
      <c r="E104" s="177" t="e">
        <v>#VALUE!</v>
      </c>
      <c r="F104" s="177" t="e">
        <v>#VALUE!</v>
      </c>
      <c r="G104" s="186" t="e">
        <v>#VALUE!</v>
      </c>
      <c r="H104" s="188" t="e">
        <v>#VALUE!</v>
      </c>
      <c r="I104" s="189" t="e">
        <v>#VALUE!</v>
      </c>
      <c r="J104" s="177" t="e">
        <v>#VALUE!</v>
      </c>
      <c r="K104" s="186" t="e">
        <v>#VALUE!</v>
      </c>
      <c r="L104" s="190" t="e">
        <v>#VALUE!</v>
      </c>
      <c r="M104" s="191" t="e">
        <v>#VALUE!</v>
      </c>
      <c r="N104" s="191" t="e">
        <v>#VALUE!</v>
      </c>
      <c r="O104" s="192" t="e">
        <v>#VALUE!</v>
      </c>
      <c r="P104" s="191" t="e">
        <v>#VALUE!</v>
      </c>
      <c r="Q104" s="191" t="e">
        <v>#VALUE!</v>
      </c>
      <c r="R104" s="191" t="e">
        <v>#VALUE!</v>
      </c>
      <c r="S104" s="191" t="e">
        <v>#VALUE!</v>
      </c>
      <c r="T104" s="191" t="e">
        <v>#VALUE!</v>
      </c>
      <c r="U104" s="207" t="e">
        <v>#VALUE!</v>
      </c>
      <c r="V104" s="175"/>
      <c r="W104" s="175"/>
      <c r="X104" s="175"/>
      <c r="Y104" s="175"/>
      <c r="Z104" s="175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</row>
    <row r="105" spans="1:40" x14ac:dyDescent="0.2">
      <c r="A105" s="206" t="e">
        <v>#NUM!</v>
      </c>
      <c r="B105" s="177" t="e">
        <v>#VALUE!</v>
      </c>
      <c r="C105" s="187" t="e">
        <v>#VALUE!</v>
      </c>
      <c r="D105" s="187" t="e">
        <v>#VALUE!</v>
      </c>
      <c r="E105" s="177" t="e">
        <v>#VALUE!</v>
      </c>
      <c r="F105" s="177" t="e">
        <v>#VALUE!</v>
      </c>
      <c r="G105" s="186" t="e">
        <v>#VALUE!</v>
      </c>
      <c r="H105" s="188" t="e">
        <v>#VALUE!</v>
      </c>
      <c r="I105" s="189" t="e">
        <v>#VALUE!</v>
      </c>
      <c r="J105" s="177" t="e">
        <v>#VALUE!</v>
      </c>
      <c r="K105" s="186" t="e">
        <v>#VALUE!</v>
      </c>
      <c r="L105" s="190" t="e">
        <v>#VALUE!</v>
      </c>
      <c r="M105" s="191" t="e">
        <v>#VALUE!</v>
      </c>
      <c r="N105" s="191" t="e">
        <v>#VALUE!</v>
      </c>
      <c r="O105" s="192" t="e">
        <v>#VALUE!</v>
      </c>
      <c r="P105" s="191" t="e">
        <v>#VALUE!</v>
      </c>
      <c r="Q105" s="191" t="e">
        <v>#VALUE!</v>
      </c>
      <c r="R105" s="191" t="e">
        <v>#VALUE!</v>
      </c>
      <c r="S105" s="191" t="e">
        <v>#VALUE!</v>
      </c>
      <c r="T105" s="191" t="e">
        <v>#VALUE!</v>
      </c>
      <c r="U105" s="207" t="e">
        <v>#VALUE!</v>
      </c>
      <c r="V105" s="175"/>
      <c r="W105" s="175"/>
      <c r="X105" s="175"/>
      <c r="Y105" s="175"/>
      <c r="Z105" s="175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</row>
    <row r="106" spans="1:40" x14ac:dyDescent="0.2">
      <c r="A106" s="206" t="e">
        <v>#NUM!</v>
      </c>
      <c r="B106" s="177" t="e">
        <v>#VALUE!</v>
      </c>
      <c r="C106" s="187" t="e">
        <v>#VALUE!</v>
      </c>
      <c r="D106" s="187" t="e">
        <v>#VALUE!</v>
      </c>
      <c r="E106" s="177" t="e">
        <v>#VALUE!</v>
      </c>
      <c r="F106" s="177" t="e">
        <v>#VALUE!</v>
      </c>
      <c r="G106" s="186" t="e">
        <v>#VALUE!</v>
      </c>
      <c r="H106" s="188" t="e">
        <v>#VALUE!</v>
      </c>
      <c r="I106" s="189" t="e">
        <v>#VALUE!</v>
      </c>
      <c r="J106" s="177" t="e">
        <v>#VALUE!</v>
      </c>
      <c r="K106" s="186" t="e">
        <v>#VALUE!</v>
      </c>
      <c r="L106" s="190" t="e">
        <v>#VALUE!</v>
      </c>
      <c r="M106" s="191" t="e">
        <v>#VALUE!</v>
      </c>
      <c r="N106" s="191" t="e">
        <v>#VALUE!</v>
      </c>
      <c r="O106" s="192" t="e">
        <v>#VALUE!</v>
      </c>
      <c r="P106" s="191" t="e">
        <v>#VALUE!</v>
      </c>
      <c r="Q106" s="191" t="e">
        <v>#VALUE!</v>
      </c>
      <c r="R106" s="191" t="e">
        <v>#VALUE!</v>
      </c>
      <c r="S106" s="191" t="e">
        <v>#VALUE!</v>
      </c>
      <c r="T106" s="191" t="e">
        <v>#VALUE!</v>
      </c>
      <c r="U106" s="207" t="e">
        <v>#VALUE!</v>
      </c>
      <c r="V106" s="175"/>
      <c r="W106" s="175"/>
      <c r="X106" s="175"/>
      <c r="Y106" s="175"/>
      <c r="Z106" s="175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</row>
    <row r="107" spans="1:40" x14ac:dyDescent="0.2">
      <c r="A107" s="206" t="e">
        <v>#NUM!</v>
      </c>
      <c r="B107" s="177" t="e">
        <v>#VALUE!</v>
      </c>
      <c r="C107" s="187" t="e">
        <v>#VALUE!</v>
      </c>
      <c r="D107" s="187" t="e">
        <v>#VALUE!</v>
      </c>
      <c r="E107" s="177" t="e">
        <v>#VALUE!</v>
      </c>
      <c r="F107" s="177" t="e">
        <v>#VALUE!</v>
      </c>
      <c r="G107" s="186" t="e">
        <v>#VALUE!</v>
      </c>
      <c r="H107" s="188" t="e">
        <v>#VALUE!</v>
      </c>
      <c r="I107" s="189" t="e">
        <v>#VALUE!</v>
      </c>
      <c r="J107" s="177" t="e">
        <v>#VALUE!</v>
      </c>
      <c r="K107" s="186" t="e">
        <v>#VALUE!</v>
      </c>
      <c r="L107" s="190" t="e">
        <v>#VALUE!</v>
      </c>
      <c r="M107" s="191" t="e">
        <v>#VALUE!</v>
      </c>
      <c r="N107" s="191" t="e">
        <v>#VALUE!</v>
      </c>
      <c r="O107" s="192" t="e">
        <v>#VALUE!</v>
      </c>
      <c r="P107" s="191" t="e">
        <v>#VALUE!</v>
      </c>
      <c r="Q107" s="191" t="e">
        <v>#VALUE!</v>
      </c>
      <c r="R107" s="191" t="e">
        <v>#VALUE!</v>
      </c>
      <c r="S107" s="191" t="e">
        <v>#VALUE!</v>
      </c>
      <c r="T107" s="191" t="e">
        <v>#VALUE!</v>
      </c>
      <c r="U107" s="207" t="e">
        <v>#VALUE!</v>
      </c>
      <c r="V107" s="175"/>
      <c r="W107" s="175"/>
      <c r="X107" s="175"/>
      <c r="Y107" s="175"/>
      <c r="Z107" s="175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</row>
    <row r="108" spans="1:40" x14ac:dyDescent="0.2">
      <c r="A108" s="206" t="e">
        <v>#NUM!</v>
      </c>
      <c r="B108" s="177" t="e">
        <v>#VALUE!</v>
      </c>
      <c r="C108" s="187" t="e">
        <v>#VALUE!</v>
      </c>
      <c r="D108" s="187" t="e">
        <v>#VALUE!</v>
      </c>
      <c r="E108" s="177" t="e">
        <v>#VALUE!</v>
      </c>
      <c r="F108" s="177" t="e">
        <v>#VALUE!</v>
      </c>
      <c r="G108" s="186" t="e">
        <v>#VALUE!</v>
      </c>
      <c r="H108" s="188" t="e">
        <v>#VALUE!</v>
      </c>
      <c r="I108" s="189" t="e">
        <v>#VALUE!</v>
      </c>
      <c r="J108" s="177" t="e">
        <v>#VALUE!</v>
      </c>
      <c r="K108" s="186" t="e">
        <v>#VALUE!</v>
      </c>
      <c r="L108" s="190" t="e">
        <v>#VALUE!</v>
      </c>
      <c r="M108" s="191" t="e">
        <v>#VALUE!</v>
      </c>
      <c r="N108" s="191" t="e">
        <v>#VALUE!</v>
      </c>
      <c r="O108" s="192" t="e">
        <v>#VALUE!</v>
      </c>
      <c r="P108" s="191" t="e">
        <v>#VALUE!</v>
      </c>
      <c r="Q108" s="191" t="e">
        <v>#VALUE!</v>
      </c>
      <c r="R108" s="191" t="e">
        <v>#VALUE!</v>
      </c>
      <c r="S108" s="191" t="e">
        <v>#VALUE!</v>
      </c>
      <c r="T108" s="191" t="e">
        <v>#VALUE!</v>
      </c>
      <c r="U108" s="207" t="e">
        <v>#VALUE!</v>
      </c>
      <c r="V108" s="175"/>
      <c r="W108" s="175"/>
      <c r="X108" s="175"/>
      <c r="Y108" s="175"/>
      <c r="Z108" s="175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</row>
    <row r="109" spans="1:40" x14ac:dyDescent="0.2">
      <c r="A109" s="206" t="e">
        <v>#NUM!</v>
      </c>
      <c r="B109" s="177" t="e">
        <v>#VALUE!</v>
      </c>
      <c r="C109" s="187" t="e">
        <v>#VALUE!</v>
      </c>
      <c r="D109" s="187" t="e">
        <v>#VALUE!</v>
      </c>
      <c r="E109" s="177" t="e">
        <v>#VALUE!</v>
      </c>
      <c r="F109" s="177" t="e">
        <v>#VALUE!</v>
      </c>
      <c r="G109" s="186" t="e">
        <v>#VALUE!</v>
      </c>
      <c r="H109" s="188" t="e">
        <v>#VALUE!</v>
      </c>
      <c r="I109" s="189" t="e">
        <v>#VALUE!</v>
      </c>
      <c r="J109" s="177" t="e">
        <v>#VALUE!</v>
      </c>
      <c r="K109" s="186" t="e">
        <v>#VALUE!</v>
      </c>
      <c r="L109" s="190" t="e">
        <v>#VALUE!</v>
      </c>
      <c r="M109" s="191" t="e">
        <v>#VALUE!</v>
      </c>
      <c r="N109" s="191" t="e">
        <v>#VALUE!</v>
      </c>
      <c r="O109" s="192" t="e">
        <v>#VALUE!</v>
      </c>
      <c r="P109" s="191" t="e">
        <v>#VALUE!</v>
      </c>
      <c r="Q109" s="191" t="e">
        <v>#VALUE!</v>
      </c>
      <c r="R109" s="191" t="e">
        <v>#VALUE!</v>
      </c>
      <c r="S109" s="191" t="e">
        <v>#VALUE!</v>
      </c>
      <c r="T109" s="191" t="e">
        <v>#VALUE!</v>
      </c>
      <c r="U109" s="207" t="e">
        <v>#VALUE!</v>
      </c>
      <c r="V109" s="175"/>
      <c r="W109" s="175"/>
      <c r="X109" s="175"/>
      <c r="Y109" s="175"/>
      <c r="Z109" s="175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</row>
    <row r="110" spans="1:40" x14ac:dyDescent="0.2">
      <c r="A110" s="206" t="e">
        <v>#NUM!</v>
      </c>
      <c r="B110" s="177" t="e">
        <v>#VALUE!</v>
      </c>
      <c r="C110" s="187" t="e">
        <v>#VALUE!</v>
      </c>
      <c r="D110" s="187" t="e">
        <v>#VALUE!</v>
      </c>
      <c r="E110" s="177" t="e">
        <v>#VALUE!</v>
      </c>
      <c r="F110" s="177" t="e">
        <v>#VALUE!</v>
      </c>
      <c r="G110" s="186" t="e">
        <v>#VALUE!</v>
      </c>
      <c r="H110" s="188" t="e">
        <v>#VALUE!</v>
      </c>
      <c r="I110" s="189" t="e">
        <v>#VALUE!</v>
      </c>
      <c r="J110" s="177" t="e">
        <v>#VALUE!</v>
      </c>
      <c r="K110" s="186" t="e">
        <v>#VALUE!</v>
      </c>
      <c r="L110" s="190" t="e">
        <v>#VALUE!</v>
      </c>
      <c r="M110" s="191" t="e">
        <v>#VALUE!</v>
      </c>
      <c r="N110" s="191" t="e">
        <v>#VALUE!</v>
      </c>
      <c r="O110" s="192" t="e">
        <v>#VALUE!</v>
      </c>
      <c r="P110" s="191" t="e">
        <v>#VALUE!</v>
      </c>
      <c r="Q110" s="191" t="e">
        <v>#VALUE!</v>
      </c>
      <c r="R110" s="191" t="e">
        <v>#VALUE!</v>
      </c>
      <c r="S110" s="191" t="e">
        <v>#VALUE!</v>
      </c>
      <c r="T110" s="191" t="e">
        <v>#VALUE!</v>
      </c>
      <c r="U110" s="207" t="e">
        <v>#VALUE!</v>
      </c>
      <c r="V110" s="175"/>
      <c r="W110" s="175"/>
      <c r="X110" s="175"/>
      <c r="Y110" s="175"/>
      <c r="Z110" s="175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</row>
    <row r="111" spans="1:40" x14ac:dyDescent="0.2">
      <c r="A111" s="206" t="e">
        <v>#NUM!</v>
      </c>
      <c r="B111" s="177" t="e">
        <v>#VALUE!</v>
      </c>
      <c r="C111" s="187" t="e">
        <v>#VALUE!</v>
      </c>
      <c r="D111" s="187" t="e">
        <v>#VALUE!</v>
      </c>
      <c r="E111" s="177" t="e">
        <v>#VALUE!</v>
      </c>
      <c r="F111" s="177" t="e">
        <v>#VALUE!</v>
      </c>
      <c r="G111" s="186" t="e">
        <v>#VALUE!</v>
      </c>
      <c r="H111" s="188" t="e">
        <v>#VALUE!</v>
      </c>
      <c r="I111" s="189" t="e">
        <v>#VALUE!</v>
      </c>
      <c r="J111" s="177" t="e">
        <v>#VALUE!</v>
      </c>
      <c r="K111" s="186" t="e">
        <v>#VALUE!</v>
      </c>
      <c r="L111" s="190" t="e">
        <v>#VALUE!</v>
      </c>
      <c r="M111" s="191" t="e">
        <v>#VALUE!</v>
      </c>
      <c r="N111" s="191" t="e">
        <v>#VALUE!</v>
      </c>
      <c r="O111" s="192" t="e">
        <v>#VALUE!</v>
      </c>
      <c r="P111" s="191" t="e">
        <v>#VALUE!</v>
      </c>
      <c r="Q111" s="191" t="e">
        <v>#VALUE!</v>
      </c>
      <c r="R111" s="191" t="e">
        <v>#VALUE!</v>
      </c>
      <c r="S111" s="191" t="e">
        <v>#VALUE!</v>
      </c>
      <c r="T111" s="191" t="e">
        <v>#VALUE!</v>
      </c>
      <c r="U111" s="207" t="e">
        <v>#VALUE!</v>
      </c>
      <c r="V111" s="175"/>
      <c r="W111" s="175"/>
      <c r="X111" s="175"/>
      <c r="Y111" s="175"/>
      <c r="Z111" s="175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</row>
    <row r="112" spans="1:40" x14ac:dyDescent="0.2">
      <c r="A112" s="206" t="e">
        <v>#NUM!</v>
      </c>
      <c r="B112" s="177" t="e">
        <v>#VALUE!</v>
      </c>
      <c r="C112" s="187" t="e">
        <v>#VALUE!</v>
      </c>
      <c r="D112" s="187" t="e">
        <v>#VALUE!</v>
      </c>
      <c r="E112" s="177" t="e">
        <v>#VALUE!</v>
      </c>
      <c r="F112" s="177" t="e">
        <v>#VALUE!</v>
      </c>
      <c r="G112" s="186" t="e">
        <v>#VALUE!</v>
      </c>
      <c r="H112" s="188" t="e">
        <v>#VALUE!</v>
      </c>
      <c r="I112" s="189" t="e">
        <v>#VALUE!</v>
      </c>
      <c r="J112" s="177" t="e">
        <v>#VALUE!</v>
      </c>
      <c r="K112" s="186" t="e">
        <v>#VALUE!</v>
      </c>
      <c r="L112" s="190" t="e">
        <v>#VALUE!</v>
      </c>
      <c r="M112" s="191" t="e">
        <v>#VALUE!</v>
      </c>
      <c r="N112" s="191" t="e">
        <v>#VALUE!</v>
      </c>
      <c r="O112" s="192" t="e">
        <v>#VALUE!</v>
      </c>
      <c r="P112" s="191" t="e">
        <v>#VALUE!</v>
      </c>
      <c r="Q112" s="191" t="e">
        <v>#VALUE!</v>
      </c>
      <c r="R112" s="191" t="e">
        <v>#VALUE!</v>
      </c>
      <c r="S112" s="191" t="e">
        <v>#VALUE!</v>
      </c>
      <c r="T112" s="191" t="e">
        <v>#VALUE!</v>
      </c>
      <c r="U112" s="207" t="e">
        <v>#VALUE!</v>
      </c>
      <c r="V112" s="175"/>
      <c r="W112" s="175"/>
      <c r="X112" s="175"/>
      <c r="Y112" s="175"/>
      <c r="Z112" s="175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</row>
    <row r="113" spans="1:40" x14ac:dyDescent="0.2">
      <c r="A113" s="206" t="e">
        <v>#NUM!</v>
      </c>
      <c r="B113" s="177" t="e">
        <v>#VALUE!</v>
      </c>
      <c r="C113" s="187" t="e">
        <v>#VALUE!</v>
      </c>
      <c r="D113" s="187" t="e">
        <v>#VALUE!</v>
      </c>
      <c r="E113" s="177" t="e">
        <v>#VALUE!</v>
      </c>
      <c r="F113" s="177" t="e">
        <v>#VALUE!</v>
      </c>
      <c r="G113" s="186" t="e">
        <v>#VALUE!</v>
      </c>
      <c r="H113" s="188" t="e">
        <v>#VALUE!</v>
      </c>
      <c r="I113" s="189" t="e">
        <v>#VALUE!</v>
      </c>
      <c r="J113" s="177" t="e">
        <v>#VALUE!</v>
      </c>
      <c r="K113" s="186" t="e">
        <v>#VALUE!</v>
      </c>
      <c r="L113" s="190" t="e">
        <v>#VALUE!</v>
      </c>
      <c r="M113" s="191" t="e">
        <v>#VALUE!</v>
      </c>
      <c r="N113" s="191" t="e">
        <v>#VALUE!</v>
      </c>
      <c r="O113" s="192" t="e">
        <v>#VALUE!</v>
      </c>
      <c r="P113" s="191" t="e">
        <v>#VALUE!</v>
      </c>
      <c r="Q113" s="191" t="e">
        <v>#VALUE!</v>
      </c>
      <c r="R113" s="191" t="e">
        <v>#VALUE!</v>
      </c>
      <c r="S113" s="191" t="e">
        <v>#VALUE!</v>
      </c>
      <c r="T113" s="191" t="e">
        <v>#VALUE!</v>
      </c>
      <c r="U113" s="207" t="e">
        <v>#VALUE!</v>
      </c>
      <c r="V113" s="175"/>
      <c r="W113" s="175"/>
      <c r="X113" s="175"/>
      <c r="Y113" s="175"/>
      <c r="Z113" s="175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</row>
    <row r="114" spans="1:40" x14ac:dyDescent="0.2">
      <c r="A114" s="206" t="e">
        <v>#NUM!</v>
      </c>
      <c r="B114" s="177" t="e">
        <v>#VALUE!</v>
      </c>
      <c r="C114" s="187" t="e">
        <v>#VALUE!</v>
      </c>
      <c r="D114" s="187" t="e">
        <v>#VALUE!</v>
      </c>
      <c r="E114" s="177" t="e">
        <v>#VALUE!</v>
      </c>
      <c r="F114" s="177" t="e">
        <v>#VALUE!</v>
      </c>
      <c r="G114" s="186" t="e">
        <v>#VALUE!</v>
      </c>
      <c r="H114" s="188" t="e">
        <v>#VALUE!</v>
      </c>
      <c r="I114" s="189" t="e">
        <v>#VALUE!</v>
      </c>
      <c r="J114" s="177" t="e">
        <v>#VALUE!</v>
      </c>
      <c r="K114" s="186" t="e">
        <v>#VALUE!</v>
      </c>
      <c r="L114" s="190" t="e">
        <v>#VALUE!</v>
      </c>
      <c r="M114" s="191" t="e">
        <v>#VALUE!</v>
      </c>
      <c r="N114" s="191" t="e">
        <v>#VALUE!</v>
      </c>
      <c r="O114" s="192" t="e">
        <v>#VALUE!</v>
      </c>
      <c r="P114" s="191" t="e">
        <v>#VALUE!</v>
      </c>
      <c r="Q114" s="191" t="e">
        <v>#VALUE!</v>
      </c>
      <c r="R114" s="191" t="e">
        <v>#VALUE!</v>
      </c>
      <c r="S114" s="191" t="e">
        <v>#VALUE!</v>
      </c>
      <c r="T114" s="191" t="e">
        <v>#VALUE!</v>
      </c>
      <c r="U114" s="207" t="e">
        <v>#VALUE!</v>
      </c>
      <c r="V114" s="175"/>
      <c r="W114" s="175"/>
      <c r="X114" s="175"/>
      <c r="Y114" s="175"/>
      <c r="Z114" s="175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</row>
    <row r="115" spans="1:40" x14ac:dyDescent="0.2">
      <c r="A115" s="206" t="e">
        <v>#NUM!</v>
      </c>
      <c r="B115" s="177" t="e">
        <v>#VALUE!</v>
      </c>
      <c r="C115" s="187" t="e">
        <v>#VALUE!</v>
      </c>
      <c r="D115" s="187" t="e">
        <v>#VALUE!</v>
      </c>
      <c r="E115" s="177" t="e">
        <v>#VALUE!</v>
      </c>
      <c r="F115" s="177" t="e">
        <v>#VALUE!</v>
      </c>
      <c r="G115" s="186" t="e">
        <v>#VALUE!</v>
      </c>
      <c r="H115" s="188" t="e">
        <v>#VALUE!</v>
      </c>
      <c r="I115" s="189" t="e">
        <v>#VALUE!</v>
      </c>
      <c r="J115" s="177" t="e">
        <v>#VALUE!</v>
      </c>
      <c r="K115" s="186" t="e">
        <v>#VALUE!</v>
      </c>
      <c r="L115" s="190" t="e">
        <v>#VALUE!</v>
      </c>
      <c r="M115" s="191" t="e">
        <v>#VALUE!</v>
      </c>
      <c r="N115" s="191" t="e">
        <v>#VALUE!</v>
      </c>
      <c r="O115" s="192" t="e">
        <v>#VALUE!</v>
      </c>
      <c r="P115" s="191" t="e">
        <v>#VALUE!</v>
      </c>
      <c r="Q115" s="191" t="e">
        <v>#VALUE!</v>
      </c>
      <c r="R115" s="191" t="e">
        <v>#VALUE!</v>
      </c>
      <c r="S115" s="191" t="e">
        <v>#VALUE!</v>
      </c>
      <c r="T115" s="191" t="e">
        <v>#VALUE!</v>
      </c>
      <c r="U115" s="207" t="e">
        <v>#VALUE!</v>
      </c>
      <c r="V115" s="175"/>
      <c r="W115" s="175"/>
      <c r="X115" s="175"/>
      <c r="Y115" s="175"/>
      <c r="Z115" s="175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</row>
    <row r="116" spans="1:40" x14ac:dyDescent="0.2">
      <c r="A116" s="206" t="e">
        <v>#NUM!</v>
      </c>
      <c r="B116" s="177" t="e">
        <v>#VALUE!</v>
      </c>
      <c r="C116" s="187" t="e">
        <v>#VALUE!</v>
      </c>
      <c r="D116" s="187" t="e">
        <v>#VALUE!</v>
      </c>
      <c r="E116" s="177" t="e">
        <v>#VALUE!</v>
      </c>
      <c r="F116" s="177" t="e">
        <v>#VALUE!</v>
      </c>
      <c r="G116" s="186" t="e">
        <v>#VALUE!</v>
      </c>
      <c r="H116" s="188" t="e">
        <v>#VALUE!</v>
      </c>
      <c r="I116" s="189" t="e">
        <v>#VALUE!</v>
      </c>
      <c r="J116" s="177" t="e">
        <v>#VALUE!</v>
      </c>
      <c r="K116" s="186" t="e">
        <v>#VALUE!</v>
      </c>
      <c r="L116" s="190" t="e">
        <v>#VALUE!</v>
      </c>
      <c r="M116" s="191" t="e">
        <v>#VALUE!</v>
      </c>
      <c r="N116" s="191" t="e">
        <v>#VALUE!</v>
      </c>
      <c r="O116" s="192" t="e">
        <v>#VALUE!</v>
      </c>
      <c r="P116" s="191" t="e">
        <v>#VALUE!</v>
      </c>
      <c r="Q116" s="191" t="e">
        <v>#VALUE!</v>
      </c>
      <c r="R116" s="191" t="e">
        <v>#VALUE!</v>
      </c>
      <c r="S116" s="191" t="e">
        <v>#VALUE!</v>
      </c>
      <c r="T116" s="191" t="e">
        <v>#VALUE!</v>
      </c>
      <c r="U116" s="207" t="e">
        <v>#VALUE!</v>
      </c>
      <c r="V116" s="175"/>
      <c r="W116" s="175"/>
      <c r="X116" s="175"/>
      <c r="Y116" s="175"/>
      <c r="Z116" s="175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</row>
    <row r="117" spans="1:40" x14ac:dyDescent="0.2">
      <c r="A117" s="206" t="e">
        <v>#NUM!</v>
      </c>
      <c r="B117" s="177" t="e">
        <v>#VALUE!</v>
      </c>
      <c r="C117" s="187" t="e">
        <v>#VALUE!</v>
      </c>
      <c r="D117" s="187" t="e">
        <v>#VALUE!</v>
      </c>
      <c r="E117" s="177" t="e">
        <v>#VALUE!</v>
      </c>
      <c r="F117" s="177" t="e">
        <v>#VALUE!</v>
      </c>
      <c r="G117" s="186" t="e">
        <v>#VALUE!</v>
      </c>
      <c r="H117" s="188" t="e">
        <v>#VALUE!</v>
      </c>
      <c r="I117" s="189" t="e">
        <v>#VALUE!</v>
      </c>
      <c r="J117" s="177" t="e">
        <v>#VALUE!</v>
      </c>
      <c r="K117" s="186" t="e">
        <v>#VALUE!</v>
      </c>
      <c r="L117" s="190" t="e">
        <v>#VALUE!</v>
      </c>
      <c r="M117" s="191" t="e">
        <v>#VALUE!</v>
      </c>
      <c r="N117" s="191" t="e">
        <v>#VALUE!</v>
      </c>
      <c r="O117" s="192" t="e">
        <v>#VALUE!</v>
      </c>
      <c r="P117" s="191" t="e">
        <v>#VALUE!</v>
      </c>
      <c r="Q117" s="191" t="e">
        <v>#VALUE!</v>
      </c>
      <c r="R117" s="191" t="e">
        <v>#VALUE!</v>
      </c>
      <c r="S117" s="191" t="e">
        <v>#VALUE!</v>
      </c>
      <c r="T117" s="191" t="e">
        <v>#VALUE!</v>
      </c>
      <c r="U117" s="207" t="e">
        <v>#VALUE!</v>
      </c>
      <c r="V117" s="175"/>
      <c r="W117" s="175"/>
      <c r="X117" s="175"/>
      <c r="Y117" s="175"/>
      <c r="Z117" s="175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</row>
    <row r="118" spans="1:40" x14ac:dyDescent="0.2">
      <c r="A118" s="206" t="e">
        <v>#NUM!</v>
      </c>
      <c r="B118" s="177" t="e">
        <v>#VALUE!</v>
      </c>
      <c r="C118" s="187" t="e">
        <v>#VALUE!</v>
      </c>
      <c r="D118" s="187" t="e">
        <v>#VALUE!</v>
      </c>
      <c r="E118" s="177" t="e">
        <v>#VALUE!</v>
      </c>
      <c r="F118" s="177" t="e">
        <v>#VALUE!</v>
      </c>
      <c r="G118" s="186" t="e">
        <v>#VALUE!</v>
      </c>
      <c r="H118" s="188" t="e">
        <v>#VALUE!</v>
      </c>
      <c r="I118" s="189" t="e">
        <v>#VALUE!</v>
      </c>
      <c r="J118" s="177" t="e">
        <v>#VALUE!</v>
      </c>
      <c r="K118" s="186" t="e">
        <v>#VALUE!</v>
      </c>
      <c r="L118" s="190" t="e">
        <v>#VALUE!</v>
      </c>
      <c r="M118" s="191" t="e">
        <v>#VALUE!</v>
      </c>
      <c r="N118" s="191" t="e">
        <v>#VALUE!</v>
      </c>
      <c r="O118" s="192" t="e">
        <v>#VALUE!</v>
      </c>
      <c r="P118" s="191" t="e">
        <v>#VALUE!</v>
      </c>
      <c r="Q118" s="191" t="e">
        <v>#VALUE!</v>
      </c>
      <c r="R118" s="191" t="e">
        <v>#VALUE!</v>
      </c>
      <c r="S118" s="191" t="e">
        <v>#VALUE!</v>
      </c>
      <c r="T118" s="191" t="e">
        <v>#VALUE!</v>
      </c>
      <c r="U118" s="207" t="e">
        <v>#VALUE!</v>
      </c>
      <c r="V118" s="175"/>
      <c r="W118" s="175"/>
      <c r="X118" s="175"/>
      <c r="Y118" s="175"/>
      <c r="Z118" s="175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</row>
    <row r="119" spans="1:40" x14ac:dyDescent="0.2">
      <c r="A119" s="206" t="e">
        <v>#NUM!</v>
      </c>
      <c r="B119" s="177" t="e">
        <v>#VALUE!</v>
      </c>
      <c r="C119" s="187" t="e">
        <v>#VALUE!</v>
      </c>
      <c r="D119" s="187" t="e">
        <v>#VALUE!</v>
      </c>
      <c r="E119" s="177" t="e">
        <v>#VALUE!</v>
      </c>
      <c r="F119" s="177" t="e">
        <v>#VALUE!</v>
      </c>
      <c r="G119" s="186" t="e">
        <v>#VALUE!</v>
      </c>
      <c r="H119" s="188" t="e">
        <v>#VALUE!</v>
      </c>
      <c r="I119" s="189" t="e">
        <v>#VALUE!</v>
      </c>
      <c r="J119" s="177" t="e">
        <v>#VALUE!</v>
      </c>
      <c r="K119" s="186" t="e">
        <v>#VALUE!</v>
      </c>
      <c r="L119" s="190" t="e">
        <v>#VALUE!</v>
      </c>
      <c r="M119" s="191" t="e">
        <v>#VALUE!</v>
      </c>
      <c r="N119" s="191" t="e">
        <v>#VALUE!</v>
      </c>
      <c r="O119" s="192" t="e">
        <v>#VALUE!</v>
      </c>
      <c r="P119" s="191" t="e">
        <v>#VALUE!</v>
      </c>
      <c r="Q119" s="191" t="e">
        <v>#VALUE!</v>
      </c>
      <c r="R119" s="191" t="e">
        <v>#VALUE!</v>
      </c>
      <c r="S119" s="191" t="e">
        <v>#VALUE!</v>
      </c>
      <c r="T119" s="191" t="e">
        <v>#VALUE!</v>
      </c>
      <c r="U119" s="207" t="e">
        <v>#VALUE!</v>
      </c>
      <c r="V119" s="175"/>
      <c r="W119" s="175"/>
      <c r="X119" s="175"/>
      <c r="Y119" s="175"/>
      <c r="Z119" s="175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</row>
    <row r="120" spans="1:40" x14ac:dyDescent="0.2">
      <c r="A120" s="206" t="e">
        <v>#NUM!</v>
      </c>
      <c r="B120" s="177" t="e">
        <v>#VALUE!</v>
      </c>
      <c r="C120" s="187" t="e">
        <v>#VALUE!</v>
      </c>
      <c r="D120" s="187" t="e">
        <v>#VALUE!</v>
      </c>
      <c r="E120" s="177" t="e">
        <v>#VALUE!</v>
      </c>
      <c r="F120" s="177" t="e">
        <v>#VALUE!</v>
      </c>
      <c r="G120" s="186" t="e">
        <v>#VALUE!</v>
      </c>
      <c r="H120" s="188" t="e">
        <v>#VALUE!</v>
      </c>
      <c r="I120" s="189" t="e">
        <v>#VALUE!</v>
      </c>
      <c r="J120" s="177" t="e">
        <v>#VALUE!</v>
      </c>
      <c r="K120" s="186" t="e">
        <v>#VALUE!</v>
      </c>
      <c r="L120" s="190" t="e">
        <v>#VALUE!</v>
      </c>
      <c r="M120" s="191" t="e">
        <v>#VALUE!</v>
      </c>
      <c r="N120" s="191" t="e">
        <v>#VALUE!</v>
      </c>
      <c r="O120" s="192" t="e">
        <v>#VALUE!</v>
      </c>
      <c r="P120" s="191" t="e">
        <v>#VALUE!</v>
      </c>
      <c r="Q120" s="191" t="e">
        <v>#VALUE!</v>
      </c>
      <c r="R120" s="191" t="e">
        <v>#VALUE!</v>
      </c>
      <c r="S120" s="191" t="e">
        <v>#VALUE!</v>
      </c>
      <c r="T120" s="191" t="e">
        <v>#VALUE!</v>
      </c>
      <c r="U120" s="207" t="e">
        <v>#VALUE!</v>
      </c>
      <c r="V120" s="175"/>
      <c r="W120" s="175"/>
      <c r="X120" s="175"/>
      <c r="Y120" s="175"/>
      <c r="Z120" s="175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</row>
    <row r="121" spans="1:40" x14ac:dyDescent="0.2">
      <c r="A121" s="206" t="e">
        <v>#NUM!</v>
      </c>
      <c r="B121" s="177" t="e">
        <v>#VALUE!</v>
      </c>
      <c r="C121" s="187" t="e">
        <v>#VALUE!</v>
      </c>
      <c r="D121" s="187" t="e">
        <v>#VALUE!</v>
      </c>
      <c r="E121" s="177" t="e">
        <v>#VALUE!</v>
      </c>
      <c r="F121" s="177" t="e">
        <v>#VALUE!</v>
      </c>
      <c r="G121" s="186" t="e">
        <v>#VALUE!</v>
      </c>
      <c r="H121" s="188" t="e">
        <v>#VALUE!</v>
      </c>
      <c r="I121" s="189" t="e">
        <v>#VALUE!</v>
      </c>
      <c r="J121" s="177" t="e">
        <v>#VALUE!</v>
      </c>
      <c r="K121" s="186" t="e">
        <v>#VALUE!</v>
      </c>
      <c r="L121" s="190" t="e">
        <v>#VALUE!</v>
      </c>
      <c r="M121" s="191" t="e">
        <v>#VALUE!</v>
      </c>
      <c r="N121" s="191" t="e">
        <v>#VALUE!</v>
      </c>
      <c r="O121" s="192" t="e">
        <v>#VALUE!</v>
      </c>
      <c r="P121" s="191" t="e">
        <v>#VALUE!</v>
      </c>
      <c r="Q121" s="191" t="e">
        <v>#VALUE!</v>
      </c>
      <c r="R121" s="191" t="e">
        <v>#VALUE!</v>
      </c>
      <c r="S121" s="191" t="e">
        <v>#VALUE!</v>
      </c>
      <c r="T121" s="191" t="e">
        <v>#VALUE!</v>
      </c>
      <c r="U121" s="207" t="e">
        <v>#VALUE!</v>
      </c>
      <c r="V121" s="175"/>
      <c r="W121" s="175"/>
      <c r="X121" s="175"/>
      <c r="Y121" s="175"/>
      <c r="Z121" s="175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</row>
    <row r="122" spans="1:40" ht="12" thickBot="1" x14ac:dyDescent="0.25">
      <c r="A122" s="208" t="e">
        <v>#NUM!</v>
      </c>
      <c r="B122" s="209" t="e">
        <v>#VALUE!</v>
      </c>
      <c r="C122" s="210" t="e">
        <v>#VALUE!</v>
      </c>
      <c r="D122" s="210" t="e">
        <v>#VALUE!</v>
      </c>
      <c r="E122" s="209" t="e">
        <v>#VALUE!</v>
      </c>
      <c r="F122" s="209" t="e">
        <v>#VALUE!</v>
      </c>
      <c r="G122" s="211" t="e">
        <v>#VALUE!</v>
      </c>
      <c r="H122" s="212" t="e">
        <v>#VALUE!</v>
      </c>
      <c r="I122" s="213" t="e">
        <v>#VALUE!</v>
      </c>
      <c r="J122" s="209" t="e">
        <v>#VALUE!</v>
      </c>
      <c r="K122" s="211" t="e">
        <v>#VALUE!</v>
      </c>
      <c r="L122" s="214" t="e">
        <v>#VALUE!</v>
      </c>
      <c r="M122" s="215" t="e">
        <v>#VALUE!</v>
      </c>
      <c r="N122" s="215" t="e">
        <v>#VALUE!</v>
      </c>
      <c r="O122" s="216" t="e">
        <v>#VALUE!</v>
      </c>
      <c r="P122" s="215" t="e">
        <v>#VALUE!</v>
      </c>
      <c r="Q122" s="215" t="e">
        <v>#VALUE!</v>
      </c>
      <c r="R122" s="215" t="e">
        <v>#VALUE!</v>
      </c>
      <c r="S122" s="215" t="e">
        <v>#VALUE!</v>
      </c>
      <c r="T122" s="215" t="e">
        <v>#VALUE!</v>
      </c>
      <c r="U122" s="217" t="e">
        <v>#VALUE!</v>
      </c>
      <c r="V122" s="175"/>
      <c r="W122" s="175"/>
      <c r="X122" s="175"/>
      <c r="Y122" s="175"/>
      <c r="Z122" s="175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</row>
    <row r="123" spans="1:40" x14ac:dyDescent="0.2">
      <c r="B123" s="178"/>
      <c r="C123" s="179"/>
      <c r="D123" s="179"/>
      <c r="E123" s="178"/>
      <c r="F123" s="178"/>
      <c r="G123" s="180"/>
      <c r="H123" s="181"/>
      <c r="I123" s="180"/>
      <c r="J123" s="178"/>
      <c r="K123" s="180"/>
      <c r="L123" s="182"/>
      <c r="M123" s="183"/>
      <c r="N123" s="184"/>
      <c r="O123" s="185"/>
      <c r="P123" s="184"/>
      <c r="Q123" s="184"/>
      <c r="R123" s="184"/>
      <c r="S123" s="184"/>
      <c r="T123" s="184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2006-05-29T17:04:41Z</dcterms:created>
  <dcterms:modified xsi:type="dcterms:W3CDTF">2014-08-04T10:01:56Z</dcterms:modified>
</cp:coreProperties>
</file>