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activeX/activeX1.xml" ContentType="application/vnd.ms-office.activeX+xml"/>
  <Override PartName="/xl/activeX/activeX1.bin" ContentType="application/vnd.ms-office.activeX"/>
  <Override PartName="/xl/activeX/activeX2.xml" ContentType="application/vnd.ms-office.activeX+xml"/>
  <Override PartName="/xl/activeX/activeX2.bin" ContentType="application/vnd.ms-office.activeX"/>
  <Override PartName="/xl/calcChain.xml" ContentType="application/vnd.openxmlformats-officedocument.spreadsheetml.calcChain+xml"/>
  <Override PartName="/xl/volatileDependencies.xml" ContentType="application/vnd.openxmlformats-officedocument.spreadsheetml.volatileDependenc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20295" yWindow="-15" windowWidth="10200" windowHeight="8310"/>
  </bookViews>
  <sheets>
    <sheet name="MainChecks" sheetId="2" r:id="rId1"/>
  </sheets>
  <definedNames>
    <definedName name="Currency">MainChecks!$U$4</definedName>
    <definedName name="FirstIndex">MainChecks!$K$9</definedName>
    <definedName name="FuturesDates">MainChecks!$C$16:$C$19</definedName>
    <definedName name="FuturesTable">MainChecks!$A$4:$H$14</definedName>
    <definedName name="IMMFutures">MainChecks!$D$16:$D$19</definedName>
    <definedName name="TenYearsBondFutures">MainChecks!$C$4:$C$6</definedName>
    <definedName name="Trigger">MainChecks!$U$2</definedName>
  </definedNames>
  <calcPr calcId="145621"/>
</workbook>
</file>

<file path=xl/calcChain.xml><?xml version="1.0" encoding="utf-8"?>
<calcChain xmlns="http://schemas.openxmlformats.org/spreadsheetml/2006/main">
  <c r="K12" i="2" l="1"/>
  <c r="L12" i="2"/>
  <c r="M12" i="2"/>
  <c r="K11" i="2" l="1"/>
  <c r="Q12" i="2"/>
  <c r="M6" i="2" l="1"/>
  <c r="K5" i="2" l="1"/>
  <c r="L11" i="2"/>
  <c r="K9" i="2" l="1"/>
  <c r="L9" i="2"/>
  <c r="M9" i="2"/>
  <c r="M11" i="2"/>
  <c r="Q11" i="2"/>
  <c r="K6" i="2" l="1"/>
  <c r="C16" i="2" a="1"/>
  <c r="Q9" i="2"/>
  <c r="Q5" i="2"/>
  <c r="P6" i="2"/>
  <c r="Q6" i="2"/>
  <c r="C16" i="2" l="1"/>
  <c r="C18" i="2"/>
  <c r="C17" i="2"/>
  <c r="C19" i="2"/>
  <c r="K14" i="2" l="1"/>
  <c r="K13" i="2"/>
  <c r="K10" i="2"/>
  <c r="D16" i="2" a="1"/>
  <c r="L14" i="2"/>
  <c r="U6" i="2"/>
  <c r="U5" i="2"/>
  <c r="L10" i="2"/>
  <c r="L13" i="2"/>
  <c r="D16" i="2" l="1"/>
  <c r="D17" i="2"/>
  <c r="D18" i="2"/>
  <c r="D19" i="2"/>
  <c r="M13" i="2"/>
  <c r="M10" i="2"/>
  <c r="M14" i="2"/>
  <c r="Q13" i="2"/>
  <c r="Q14" i="2"/>
  <c r="Q10" i="2"/>
</calcChain>
</file>

<file path=xl/sharedStrings.xml><?xml version="1.0" encoding="utf-8"?>
<sst xmlns="http://schemas.openxmlformats.org/spreadsheetml/2006/main" count="106" uniqueCount="58">
  <si>
    <t>ObjectID</t>
  </si>
  <si>
    <t>Trigger</t>
  </si>
  <si>
    <t>Object Count:</t>
  </si>
  <si>
    <t>FGBLc1</t>
  </si>
  <si>
    <t>Boost / OH / QLXL</t>
  </si>
  <si>
    <t>EUR</t>
  </si>
  <si>
    <t>RIC</t>
  </si>
  <si>
    <t>Curves Checks</t>
  </si>
  <si>
    <t>Currency</t>
  </si>
  <si>
    <t>MarketData Checks</t>
  </si>
  <si>
    <t>Reference Date</t>
  </si>
  <si>
    <t>Value</t>
  </si>
  <si>
    <t>Info</t>
  </si>
  <si>
    <t xml:space="preserve"> </t>
  </si>
  <si>
    <t>Last-Bid/Ask</t>
  </si>
  <si>
    <t>FLGc1</t>
  </si>
  <si>
    <t>TYcm1t</t>
  </si>
  <si>
    <t>USD</t>
  </si>
  <si>
    <t>GBP</t>
  </si>
  <si>
    <t>HKD</t>
  </si>
  <si>
    <t>JPY</t>
  </si>
  <si>
    <t>AUD</t>
  </si>
  <si>
    <t>CNY</t>
  </si>
  <si>
    <t>CNH</t>
  </si>
  <si>
    <t>CHF</t>
  </si>
  <si>
    <t>FEI</t>
  </si>
  <si>
    <t>ED</t>
  </si>
  <si>
    <t>FSS</t>
  </si>
  <si>
    <t>FES</t>
  </si>
  <si>
    <t>AB</t>
  </si>
  <si>
    <t>6L</t>
  </si>
  <si>
    <t>6E</t>
  </si>
  <si>
    <t>SB</t>
  </si>
  <si>
    <t>3L</t>
  </si>
  <si>
    <t>AM</t>
  </si>
  <si>
    <t>ibor</t>
  </si>
  <si>
    <t>Libor</t>
  </si>
  <si>
    <t>Hibor</t>
  </si>
  <si>
    <t>BBSW</t>
  </si>
  <si>
    <t>6M</t>
  </si>
  <si>
    <t>3M</t>
  </si>
  <si>
    <t>HIR</t>
  </si>
  <si>
    <t>QM</t>
  </si>
  <si>
    <t>3H</t>
  </si>
  <si>
    <t>JEY</t>
  </si>
  <si>
    <t>YBA</t>
  </si>
  <si>
    <t>SM</t>
  </si>
  <si>
    <t>6AB</t>
  </si>
  <si>
    <t>Expiry-Value Date</t>
  </si>
  <si>
    <t>ICAP</t>
  </si>
  <si>
    <t>ICAA</t>
  </si>
  <si>
    <t>PREA</t>
  </si>
  <si>
    <t>JGBc1</t>
  </si>
  <si>
    <t>-</t>
  </si>
  <si>
    <t>3S</t>
  </si>
  <si>
    <t>TRHK</t>
  </si>
  <si>
    <t>Shibor</t>
  </si>
  <si>
    <t>SEK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</si>
</sst>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164" formatCode="&quot;£&quot;#,##0;[Red]\-&quot;£&quot;#,##0"/>
    <numFmt numFmtId="165" formatCode="0.0000%"/>
    <numFmt numFmtId="166" formatCode="ddd\,\ dd\-mmm\-yyyy"/>
    <numFmt numFmtId="167" formatCode="#,##0.0;#,##0.0"/>
    <numFmt numFmtId="168" formatCode="General_)"/>
    <numFmt numFmtId="169" formatCode="0.0000"/>
    <numFmt numFmtId="170" formatCode="0.000000000"/>
    <numFmt numFmtId="171" formatCode="ddd\,\ dd\-mmm\-yyyy\ hh:mm:ss"/>
    <numFmt numFmtId="172" formatCode="dd\-mmm\-yy"/>
  </numFmts>
  <fonts count="12" x14ac:knownFonts="1">
    <font>
      <sz val="10"/>
      <name val="Arial"/>
    </font>
    <font>
      <sz val="10"/>
      <name val="Arial"/>
      <family val="2"/>
    </font>
    <font>
      <sz val="8"/>
      <name val="Arial"/>
      <family val="2"/>
    </font>
    <font>
      <b/>
      <sz val="12"/>
      <color indexed="16"/>
      <name val="MS Sans Serif"/>
      <family val="2"/>
    </font>
    <font>
      <sz val="10"/>
      <name val="Helv"/>
    </font>
    <font>
      <sz val="12"/>
      <name val="Helv"/>
    </font>
    <font>
      <sz val="8"/>
      <name val="Courier New"/>
      <family val="3"/>
    </font>
    <font>
      <b/>
      <sz val="8"/>
      <name val="Courier New"/>
      <family val="3"/>
    </font>
    <font>
      <sz val="10"/>
      <name val="Arial"/>
      <family val="2"/>
    </font>
    <font>
      <b/>
      <sz val="12"/>
      <name val="Courier New"/>
      <family val="3"/>
    </font>
    <font>
      <sz val="8"/>
      <color rgb="FFFF0000"/>
      <name val="Courier New"/>
      <family val="3"/>
    </font>
    <font>
      <sz val="10"/>
      <name val="Arial"/>
      <family val="2"/>
    </font>
  </fonts>
  <fills count="9">
    <fill>
      <patternFill patternType="none"/>
    </fill>
    <fill>
      <patternFill patternType="gray125"/>
    </fill>
    <fill>
      <patternFill patternType="gray0625">
        <fgColor indexed="22"/>
        <bgColor indexed="9"/>
      </patternFill>
    </fill>
    <fill>
      <patternFill patternType="solid">
        <fgColor indexed="22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FFCC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0">
    <xf numFmtId="0" fontId="0" fillId="0" borderId="0"/>
    <xf numFmtId="38" fontId="4" fillId="0" borderId="0" applyFont="0" applyFill="0" applyBorder="0" applyAlignment="0" applyProtection="0"/>
    <xf numFmtId="40" fontId="4" fillId="0" borderId="0" applyFont="0" applyFill="0" applyBorder="0" applyAlignment="0" applyProtection="0"/>
    <xf numFmtId="168" fontId="5" fillId="0" borderId="0"/>
    <xf numFmtId="9" fontId="1" fillId="0" borderId="0" applyFont="0" applyFill="0" applyBorder="0" applyAlignment="0" applyProtection="0"/>
    <xf numFmtId="167" fontId="3" fillId="2" borderId="0">
      <alignment horizontal="center" vertical="center"/>
    </xf>
    <xf numFmtId="164" fontId="4" fillId="0" borderId="0" applyFont="0" applyFill="0" applyBorder="0" applyAlignment="0" applyProtection="0"/>
    <xf numFmtId="164" fontId="4" fillId="0" borderId="0" applyFont="0" applyFill="0" applyBorder="0" applyAlignment="0" applyProtection="0"/>
    <xf numFmtId="0" fontId="8" fillId="5" borderId="9" applyNumberFormat="0" applyFont="0" applyAlignment="0" applyProtection="0"/>
    <xf numFmtId="0" fontId="11" fillId="0" borderId="0"/>
  </cellStyleXfs>
  <cellXfs count="61">
    <xf numFmtId="0" fontId="0" fillId="0" borderId="0" xfId="0"/>
    <xf numFmtId="0" fontId="6" fillId="3" borderId="0" xfId="0" applyFont="1" applyFill="1"/>
    <xf numFmtId="0" fontId="6" fillId="0" borderId="0" xfId="0" applyFont="1"/>
    <xf numFmtId="0" fontId="6" fillId="4" borderId="0" xfId="0" applyFont="1" applyFill="1"/>
    <xf numFmtId="0" fontId="6" fillId="0" borderId="1" xfId="0" applyFont="1" applyFill="1" applyBorder="1"/>
    <xf numFmtId="0" fontId="6" fillId="0" borderId="2" xfId="0" applyFont="1" applyFill="1" applyBorder="1"/>
    <xf numFmtId="0" fontId="6" fillId="0" borderId="3" xfId="0" applyFont="1" applyFill="1" applyBorder="1"/>
    <xf numFmtId="0" fontId="6" fillId="0" borderId="4" xfId="0" applyFont="1" applyFill="1" applyBorder="1"/>
    <xf numFmtId="0" fontId="6" fillId="0" borderId="5" xfId="0" applyFont="1" applyFill="1" applyBorder="1"/>
    <xf numFmtId="0" fontId="6" fillId="0" borderId="6" xfId="0" applyFont="1" applyFill="1" applyBorder="1"/>
    <xf numFmtId="0" fontId="6" fillId="0" borderId="8" xfId="0" applyFont="1" applyFill="1" applyBorder="1"/>
    <xf numFmtId="0" fontId="6" fillId="0" borderId="10" xfId="0" applyNumberFormat="1" applyFont="1" applyFill="1" applyBorder="1" applyAlignment="1" applyProtection="1">
      <alignment horizontal="center"/>
    </xf>
    <xf numFmtId="0" fontId="7" fillId="6" borderId="0" xfId="0" applyFont="1" applyFill="1" applyBorder="1" applyAlignment="1">
      <alignment horizontal="center"/>
    </xf>
    <xf numFmtId="0" fontId="9" fillId="6" borderId="11" xfId="0" applyFont="1" applyFill="1" applyBorder="1" applyAlignment="1">
      <alignment horizontal="centerContinuous" vertical="center"/>
    </xf>
    <xf numFmtId="0" fontId="9" fillId="6" borderId="12" xfId="0" applyFont="1" applyFill="1" applyBorder="1" applyAlignment="1">
      <alignment horizontal="centerContinuous" vertical="center"/>
    </xf>
    <xf numFmtId="0" fontId="9" fillId="6" borderId="13" xfId="0" applyFont="1" applyFill="1" applyBorder="1" applyAlignment="1">
      <alignment horizontal="centerContinuous" vertical="center"/>
    </xf>
    <xf numFmtId="0" fontId="7" fillId="6" borderId="14" xfId="0" applyFont="1" applyFill="1" applyBorder="1" applyAlignment="1">
      <alignment horizontal="center"/>
    </xf>
    <xf numFmtId="0" fontId="7" fillId="6" borderId="15" xfId="0" applyFont="1" applyFill="1" applyBorder="1" applyAlignment="1">
      <alignment horizontal="center"/>
    </xf>
    <xf numFmtId="171" fontId="6" fillId="0" borderId="10" xfId="0" applyNumberFormat="1" applyFont="1" applyFill="1" applyBorder="1" applyAlignment="1" applyProtection="1">
      <alignment horizontal="center"/>
    </xf>
    <xf numFmtId="0" fontId="6" fillId="6" borderId="10" xfId="8" applyNumberFormat="1" applyFont="1" applyFill="1" applyBorder="1" applyAlignment="1">
      <alignment horizontal="center"/>
    </xf>
    <xf numFmtId="0" fontId="6" fillId="0" borderId="4" xfId="0" applyFont="1" applyFill="1" applyBorder="1" applyAlignment="1">
      <alignment horizontal="centerContinuous" vertical="center"/>
    </xf>
    <xf numFmtId="0" fontId="6" fillId="7" borderId="14" xfId="0" applyFont="1" applyFill="1" applyBorder="1" applyAlignment="1">
      <alignment vertical="center"/>
    </xf>
    <xf numFmtId="166" fontId="6" fillId="0" borderId="0" xfId="0" applyNumberFormat="1" applyFont="1" applyFill="1" applyBorder="1" applyAlignment="1">
      <alignment vertical="center"/>
    </xf>
    <xf numFmtId="170" fontId="6" fillId="0" borderId="0" xfId="0" applyNumberFormat="1" applyFont="1" applyFill="1" applyBorder="1" applyAlignment="1">
      <alignment vertical="center"/>
    </xf>
    <xf numFmtId="0" fontId="6" fillId="7" borderId="11" xfId="0" applyFont="1" applyFill="1" applyBorder="1" applyAlignment="1">
      <alignment vertical="center"/>
    </xf>
    <xf numFmtId="166" fontId="6" fillId="0" borderId="12" xfId="0" applyNumberFormat="1" applyFont="1" applyFill="1" applyBorder="1" applyAlignment="1">
      <alignment vertical="center"/>
    </xf>
    <xf numFmtId="169" fontId="6" fillId="0" borderId="12" xfId="0" applyNumberFormat="1" applyFont="1" applyFill="1" applyBorder="1" applyAlignment="1">
      <alignment vertical="center"/>
    </xf>
    <xf numFmtId="0" fontId="6" fillId="0" borderId="13" xfId="0" applyFont="1" applyFill="1" applyBorder="1" applyAlignment="1">
      <alignment vertical="center"/>
    </xf>
    <xf numFmtId="169" fontId="6" fillId="0" borderId="0" xfId="0" applyNumberFormat="1" applyFont="1" applyFill="1" applyBorder="1" applyAlignment="1">
      <alignment vertical="center"/>
    </xf>
    <xf numFmtId="0" fontId="6" fillId="0" borderId="15" xfId="0" applyFont="1" applyBorder="1" applyAlignment="1">
      <alignment vertical="center"/>
    </xf>
    <xf numFmtId="169" fontId="6" fillId="0" borderId="0" xfId="0" applyNumberFormat="1" applyFont="1" applyFill="1" applyBorder="1" applyAlignment="1">
      <alignment horizontal="right" vertical="center"/>
    </xf>
    <xf numFmtId="169" fontId="10" fillId="0" borderId="15" xfId="0" applyNumberFormat="1" applyFont="1" applyFill="1" applyBorder="1" applyAlignment="1">
      <alignment vertical="center"/>
    </xf>
    <xf numFmtId="169" fontId="10" fillId="0" borderId="15" xfId="4" applyNumberFormat="1" applyFont="1" applyFill="1" applyBorder="1" applyAlignment="1">
      <alignment vertical="center"/>
    </xf>
    <xf numFmtId="172" fontId="6" fillId="0" borderId="2" xfId="0" applyNumberFormat="1" applyFont="1" applyFill="1" applyBorder="1"/>
    <xf numFmtId="172" fontId="6" fillId="0" borderId="0" xfId="0" applyNumberFormat="1" applyFont="1" applyFill="1" applyBorder="1"/>
    <xf numFmtId="172" fontId="6" fillId="0" borderId="7" xfId="0" applyNumberFormat="1" applyFont="1" applyFill="1" applyBorder="1"/>
    <xf numFmtId="0" fontId="6" fillId="0" borderId="4" xfId="0" applyFont="1" applyFill="1" applyBorder="1" applyAlignment="1">
      <alignment horizontal="left"/>
    </xf>
    <xf numFmtId="0" fontId="6" fillId="0" borderId="6" xfId="0" applyFont="1" applyFill="1" applyBorder="1" applyAlignment="1">
      <alignment horizontal="left"/>
    </xf>
    <xf numFmtId="0" fontId="6" fillId="0" borderId="16" xfId="0" applyFont="1" applyFill="1" applyBorder="1"/>
    <xf numFmtId="0" fontId="6" fillId="7" borderId="17" xfId="0" applyFont="1" applyFill="1" applyBorder="1" applyAlignment="1">
      <alignment vertical="center"/>
    </xf>
    <xf numFmtId="166" fontId="6" fillId="0" borderId="18" xfId="0" applyNumberFormat="1" applyFont="1" applyFill="1" applyBorder="1" applyAlignment="1">
      <alignment vertical="center"/>
    </xf>
    <xf numFmtId="170" fontId="6" fillId="0" borderId="18" xfId="0" applyNumberFormat="1" applyFont="1" applyFill="1" applyBorder="1" applyAlignment="1">
      <alignment vertical="center"/>
    </xf>
    <xf numFmtId="169" fontId="10" fillId="0" borderId="19" xfId="4" applyNumberFormat="1" applyFont="1" applyFill="1" applyBorder="1" applyAlignment="1">
      <alignment vertical="center"/>
    </xf>
    <xf numFmtId="0" fontId="6" fillId="0" borderId="0" xfId="0" applyFont="1" applyFill="1"/>
    <xf numFmtId="0" fontId="6" fillId="0" borderId="1" xfId="9" applyFont="1" applyFill="1" applyBorder="1"/>
    <xf numFmtId="0" fontId="6" fillId="0" borderId="2" xfId="9" applyFont="1" applyFill="1" applyBorder="1"/>
    <xf numFmtId="0" fontId="6" fillId="0" borderId="3" xfId="9" applyFont="1" applyFill="1" applyBorder="1"/>
    <xf numFmtId="0" fontId="6" fillId="0" borderId="4" xfId="9" applyFont="1" applyFill="1" applyBorder="1"/>
    <xf numFmtId="0" fontId="6" fillId="0" borderId="0" xfId="9" applyFont="1" applyFill="1" applyBorder="1"/>
    <xf numFmtId="0" fontId="6" fillId="0" borderId="5" xfId="9" applyFont="1" applyFill="1" applyBorder="1"/>
    <xf numFmtId="0" fontId="6" fillId="0" borderId="6" xfId="9" applyFont="1" applyFill="1" applyBorder="1" applyAlignment="1">
      <alignment horizontal="left"/>
    </xf>
    <xf numFmtId="0" fontId="6" fillId="0" borderId="7" xfId="9" applyFont="1" applyFill="1" applyBorder="1" applyAlignment="1">
      <alignment horizontal="left"/>
    </xf>
    <xf numFmtId="172" fontId="6" fillId="0" borderId="7" xfId="9" applyNumberFormat="1" applyFont="1" applyFill="1" applyBorder="1"/>
    <xf numFmtId="0" fontId="6" fillId="0" borderId="7" xfId="9" applyFont="1" applyFill="1" applyBorder="1"/>
    <xf numFmtId="0" fontId="6" fillId="0" borderId="8" xfId="9" applyFont="1" applyFill="1" applyBorder="1"/>
    <xf numFmtId="0" fontId="6" fillId="8" borderId="0" xfId="0" applyFont="1" applyFill="1"/>
    <xf numFmtId="0" fontId="6" fillId="0" borderId="0" xfId="0" applyFont="1" applyFill="1" applyBorder="1"/>
    <xf numFmtId="166" fontId="6" fillId="0" borderId="20" xfId="0" applyNumberFormat="1" applyFont="1" applyFill="1" applyBorder="1" applyAlignment="1">
      <alignment vertical="center"/>
    </xf>
    <xf numFmtId="165" fontId="6" fillId="0" borderId="20" xfId="4" applyNumberFormat="1" applyFont="1" applyFill="1" applyBorder="1" applyAlignment="1">
      <alignment vertical="center"/>
    </xf>
    <xf numFmtId="0" fontId="10" fillId="0" borderId="21" xfId="0" applyFont="1" applyFill="1" applyBorder="1" applyAlignment="1">
      <alignment vertical="center"/>
    </xf>
    <xf numFmtId="0" fontId="6" fillId="7" borderId="22" xfId="0" applyFont="1" applyFill="1" applyBorder="1" applyAlignment="1">
      <alignment vertical="center"/>
    </xf>
  </cellXfs>
  <cellStyles count="10">
    <cellStyle name="Migliaia (0)_AZIONI" xfId="1"/>
    <cellStyle name="Migliaia_AZIONI" xfId="2"/>
    <cellStyle name="Normal" xfId="0" builtinId="0"/>
    <cellStyle name="Normal 2" xfId="9"/>
    <cellStyle name="Normale_AZIONI" xfId="3"/>
    <cellStyle name="Note" xfId="8" builtinId="10"/>
    <cellStyle name="Percent" xfId="4" builtinId="5"/>
    <cellStyle name="result" xfId="5"/>
    <cellStyle name="Valuta (0)_AZIONI" xfId="6"/>
    <cellStyle name="Valuta_AZIONI" xfId="7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volatileDependencies.xml><?xml version="1.0" encoding="utf-8"?>
<volTypes xmlns="http://schemas.openxmlformats.org/spreadsheetml/2006/main">
  <volType type="realTimeData">
    <main first="pldatasource.rdatartdserver">
      <tp t="s">
        <v>Updated at 14:51:00</v>
        <stp/>
        <stp>{8ED48A2E-F766-4FFF-B1C5-E2A56410B046}</stp>
        <tr r="Q6" s="2"/>
      </tp>
      <tp t="s">
        <v>Updated at 14:57:55</v>
        <stp/>
        <stp>{D3CA486E-422E-4E6A-9AD1-703455BA4EE3}</stp>
        <tr r="Q5" s="2"/>
      </tp>
      <tp t="s">
        <v>Updated at 14:57:10</v>
        <stp/>
        <stp>{C219B1F8-DA81-475D-945C-2A3CEC07FB78}</stp>
        <tr r="P6" s="2"/>
      </tp>
    </main>
  </volType>
</volType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volatileDependencies" Target="volatileDependencies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activeX/_rels/activeX1.xml.rels><?xml version="1.0" encoding="UTF-8" standalone="yes"?>
<Relationships xmlns="http://schemas.openxmlformats.org/package/2006/relationships"><Relationship Id="rId1" Type="http://schemas.microsoft.com/office/2006/relationships/activeXControlBinary" Target="activeX1.bin"/></Relationships>
</file>

<file path=xl/activeX/_rels/activeX2.xml.rels><?xml version="1.0" encoding="UTF-8" standalone="yes"?>
<Relationships xmlns="http://schemas.openxmlformats.org/package/2006/relationships"><Relationship Id="rId1" Type="http://schemas.microsoft.com/office/2006/relationships/activeXControlBinary" Target="activeX2.bin"/></Relationships>
</file>

<file path=xl/activeX/activeX1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activeX/activeX2.xml><?xml version="1.0" encoding="utf-8"?>
<ax:ocx xmlns:ax="http://schemas.microsoft.com/office/2006/activeX" xmlns:r="http://schemas.openxmlformats.org/officeDocument/2006/relationships" ax:classid="{D7053240-CE69-11CD-A777-00DD01143C57}" ax:persistence="persistStreamInit" r:id="rId1"/>
</file>

<file path=xl/drawings/_rels/vmlDrawing1.v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5" name="CommandButton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>
        <xdr:from>
          <xdr:col>9</xdr:col>
          <xdr:colOff>0</xdr:colOff>
          <xdr:row>1</xdr:row>
          <xdr:rowOff>0</xdr:rowOff>
        </xdr:from>
        <xdr:to>
          <xdr:col>9</xdr:col>
          <xdr:colOff>0</xdr:colOff>
          <xdr:row>1</xdr:row>
          <xdr:rowOff>0</xdr:rowOff>
        </xdr:to>
        <xdr:sp macro="" textlink="">
          <xdr:nvSpPr>
            <xdr:cNvPr id="1026" name="CommandButton2" hidden="1">
              <a:extLst>
                <a:ext uri="{63B3BB69-23CF-44E3-9099-C40C66FF867C}">
                  <a14:compatExt spid="_x0000_s102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7" Type="http://schemas.openxmlformats.org/officeDocument/2006/relationships/image" Target="../media/image2.emf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Relationship Id="rId6" Type="http://schemas.openxmlformats.org/officeDocument/2006/relationships/control" Target="../activeX/activeX2.xml"/><Relationship Id="rId5" Type="http://schemas.openxmlformats.org/officeDocument/2006/relationships/image" Target="../media/image1.emf"/><Relationship Id="rId4" Type="http://schemas.openxmlformats.org/officeDocument/2006/relationships/control" Target="../activeX/activeX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Sheet1">
    <pageSetUpPr fitToPage="1"/>
  </sheetPr>
  <dimension ref="A1:AJ104"/>
  <sheetViews>
    <sheetView showGridLines="0" tabSelected="1" topLeftCell="I1" workbookViewId="0">
      <selection activeCell="U2" sqref="U2"/>
    </sheetView>
  </sheetViews>
  <sheetFormatPr defaultColWidth="9.28515625" defaultRowHeight="11.25" outlineLevelCol="1" x14ac:dyDescent="0.2"/>
  <cols>
    <col min="1" max="1" width="4" style="2" hidden="1" customWidth="1" outlineLevel="1"/>
    <col min="2" max="2" width="5" style="2" hidden="1" customWidth="1" outlineLevel="1"/>
    <col min="3" max="3" width="10" style="2" hidden="1" customWidth="1" outlineLevel="1"/>
    <col min="4" max="4" width="6" style="2" hidden="1" customWidth="1" outlineLevel="1"/>
    <col min="5" max="5" width="3" style="2" hidden="1" customWidth="1" outlineLevel="1"/>
    <col min="6" max="6" width="4" style="2" hidden="1" customWidth="1" outlineLevel="1"/>
    <col min="7" max="7" width="5" style="2" hidden="1" customWidth="1" outlineLevel="1"/>
    <col min="8" max="8" width="7" style="2" hidden="1" customWidth="1" outlineLevel="1"/>
    <col min="9" max="9" width="2.7109375" style="2" customWidth="1" collapsed="1"/>
    <col min="10" max="10" width="2.7109375" style="2" customWidth="1"/>
    <col min="11" max="11" width="14.140625" style="2" bestFit="1" customWidth="1"/>
    <col min="12" max="12" width="18.28515625" style="2" bestFit="1" customWidth="1"/>
    <col min="13" max="13" width="13.140625" style="2" bestFit="1" customWidth="1"/>
    <col min="14" max="15" width="7" style="2" hidden="1" customWidth="1" outlineLevel="1"/>
    <col min="16" max="16" width="20.28515625" style="2" hidden="1" customWidth="1" outlineLevel="1"/>
    <col min="17" max="17" width="20.28515625" style="2" bestFit="1" customWidth="1" collapsed="1"/>
    <col min="18" max="18" width="2" style="2" bestFit="1" customWidth="1"/>
    <col min="19" max="19" width="2.7109375" style="2" customWidth="1"/>
    <col min="20" max="20" width="18.28515625" style="2" bestFit="1" customWidth="1"/>
    <col min="21" max="21" width="26.5703125" style="2" bestFit="1" customWidth="1"/>
    <col min="22" max="16384" width="9.28515625" style="2"/>
  </cols>
  <sheetData>
    <row r="1" spans="1:36" ht="12" thickBot="1" x14ac:dyDescent="0.25">
      <c r="A1" s="3"/>
      <c r="B1" s="3"/>
      <c r="C1" s="3"/>
      <c r="D1" s="3"/>
      <c r="E1" s="3"/>
      <c r="F1" s="3"/>
      <c r="G1" s="3"/>
      <c r="H1" s="3"/>
      <c r="I1" s="3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3"/>
      <c r="AI1" s="3"/>
      <c r="AJ1" s="3"/>
    </row>
    <row r="2" spans="1:36" x14ac:dyDescent="0.2">
      <c r="A2" s="3"/>
      <c r="B2" s="3"/>
      <c r="C2" s="3"/>
      <c r="D2" s="3"/>
      <c r="E2" s="3"/>
      <c r="F2" s="3"/>
      <c r="G2" s="3"/>
      <c r="H2" s="3"/>
      <c r="I2" s="3"/>
      <c r="J2" s="4"/>
      <c r="K2" s="5"/>
      <c r="L2" s="5"/>
      <c r="M2" s="5"/>
      <c r="N2" s="5"/>
      <c r="O2" s="5"/>
      <c r="P2" s="5"/>
      <c r="Q2" s="5"/>
      <c r="R2" s="6" t="s">
        <v>13</v>
      </c>
      <c r="S2" s="1"/>
      <c r="T2" s="19" t="s">
        <v>1</v>
      </c>
      <c r="U2" s="18">
        <v>42181.618726851855</v>
      </c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3"/>
      <c r="AI2" s="3"/>
      <c r="AJ2" s="3"/>
    </row>
    <row r="3" spans="1:36" ht="17.25" thickBot="1" x14ac:dyDescent="0.25">
      <c r="A3" s="3"/>
      <c r="B3" s="3"/>
      <c r="C3" s="3"/>
      <c r="D3" s="3"/>
      <c r="E3" s="3"/>
      <c r="F3" s="3"/>
      <c r="G3" s="3"/>
      <c r="H3" s="3"/>
      <c r="I3" s="3"/>
      <c r="J3" s="7"/>
      <c r="K3" s="13" t="s">
        <v>9</v>
      </c>
      <c r="L3" s="14"/>
      <c r="M3" s="14"/>
      <c r="N3" s="14"/>
      <c r="O3" s="14"/>
      <c r="P3" s="14"/>
      <c r="Q3" s="15"/>
      <c r="R3" s="8" t="s">
        <v>13</v>
      </c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3"/>
      <c r="AI3" s="3"/>
      <c r="AJ3" s="3"/>
    </row>
    <row r="4" spans="1:36" x14ac:dyDescent="0.2">
      <c r="A4" s="44" t="s">
        <v>5</v>
      </c>
      <c r="B4" s="45" t="s">
        <v>39</v>
      </c>
      <c r="C4" s="45" t="s">
        <v>3</v>
      </c>
      <c r="D4" s="45" t="s">
        <v>25</v>
      </c>
      <c r="E4" s="45" t="s">
        <v>29</v>
      </c>
      <c r="F4" s="45" t="s">
        <v>31</v>
      </c>
      <c r="G4" s="45" t="s">
        <v>49</v>
      </c>
      <c r="H4" s="46" t="s">
        <v>35</v>
      </c>
      <c r="I4" s="3"/>
      <c r="J4" s="7"/>
      <c r="K4" s="16" t="s">
        <v>6</v>
      </c>
      <c r="L4" s="12" t="s">
        <v>48</v>
      </c>
      <c r="M4" s="12" t="s">
        <v>14</v>
      </c>
      <c r="N4" s="12"/>
      <c r="O4" s="12"/>
      <c r="P4" s="12"/>
      <c r="Q4" s="17" t="s">
        <v>12</v>
      </c>
      <c r="R4" s="8" t="s">
        <v>13</v>
      </c>
      <c r="S4" s="1"/>
      <c r="T4" s="19" t="s">
        <v>8</v>
      </c>
      <c r="U4" s="11" t="s">
        <v>57</v>
      </c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3"/>
      <c r="AI4" s="3"/>
      <c r="AJ4" s="3"/>
    </row>
    <row r="5" spans="1:36" x14ac:dyDescent="0.2">
      <c r="A5" s="47" t="s">
        <v>17</v>
      </c>
      <c r="B5" s="48" t="s">
        <v>40</v>
      </c>
      <c r="C5" s="48" t="s">
        <v>16</v>
      </c>
      <c r="D5" s="48" t="s">
        <v>26</v>
      </c>
      <c r="E5" s="48" t="s">
        <v>34</v>
      </c>
      <c r="F5" s="48" t="s">
        <v>33</v>
      </c>
      <c r="G5" s="48" t="s">
        <v>49</v>
      </c>
      <c r="H5" s="49" t="s">
        <v>36</v>
      </c>
      <c r="I5" s="3"/>
      <c r="J5" s="7"/>
      <c r="K5" s="24" t="str">
        <f>VLOOKUP(Currency,FuturesTable,3,0)</f>
        <v>FGBLc1</v>
      </c>
      <c r="L5" s="25">
        <v>42255</v>
      </c>
      <c r="M5" s="26">
        <v>150.05000000000001</v>
      </c>
      <c r="N5" s="26"/>
      <c r="O5" s="26"/>
      <c r="P5" s="26"/>
      <c r="Q5" s="27" t="str">
        <f>_xll.RData(K5,{"EXPIR_DATE","LAST"},,"FRQ:1S",,L5)</f>
        <v>Updated at 14:57:55</v>
      </c>
      <c r="R5" s="8" t="s">
        <v>13</v>
      </c>
      <c r="S5" s="1"/>
      <c r="T5" s="19" t="s">
        <v>4</v>
      </c>
      <c r="U5" s="11" t="str">
        <f>_xll.ohBoostVersion(Trigger)&amp;" / "&amp;_xll.ohVersion(Trigger)&amp;" / "&amp;_xll.qlVersion(Trigger)</f>
        <v>1_58 / 1.6.0 / 1.7</v>
      </c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3"/>
      <c r="AI5" s="3"/>
      <c r="AJ5" s="3"/>
    </row>
    <row r="6" spans="1:36" x14ac:dyDescent="0.2">
      <c r="A6" s="47" t="s">
        <v>18</v>
      </c>
      <c r="B6" s="48" t="s">
        <v>39</v>
      </c>
      <c r="C6" s="48" t="s">
        <v>15</v>
      </c>
      <c r="D6" s="48" t="s">
        <v>27</v>
      </c>
      <c r="E6" s="48" t="s">
        <v>32</v>
      </c>
      <c r="F6" s="48" t="s">
        <v>30</v>
      </c>
      <c r="G6" s="48" t="s">
        <v>49</v>
      </c>
      <c r="H6" s="49" t="s">
        <v>36</v>
      </c>
      <c r="I6" s="3"/>
      <c r="J6" s="20"/>
      <c r="K6" s="21" t="str">
        <f>Currency&amp;VLOOKUP(Currency,FuturesTable,5,0)&amp;VLOOKUP(Currency,FuturesTable,6,0)&amp;"10Y"</f>
        <v>SEKAB3S10Y</v>
      </c>
      <c r="L6" s="22">
        <v>42181</v>
      </c>
      <c r="M6" s="30" t="str">
        <f>N6&amp;"/"&amp;O6</f>
        <v>1.655/1.705</v>
      </c>
      <c r="N6" s="28">
        <v>1.655</v>
      </c>
      <c r="O6" s="28">
        <v>1.7050000000000001</v>
      </c>
      <c r="P6" s="28" t="str">
        <f>_xll.RData(K6&amp;"="&amp;VLOOKUP(Currency,FuturesTable,7,0),{"BID","ASK"},,"FRQ:1S",,N6)</f>
        <v>Updated at 14:57:10</v>
      </c>
      <c r="Q6" s="29" t="str">
        <f>_xll.RData(K6&amp;"="&amp;VLOOKUP(Currency,FuturesTable,7,0),"VALUE_DT1",,"FRQ:1S",,L6)</f>
        <v>Updated at 14:51:00</v>
      </c>
      <c r="R6" s="8" t="s">
        <v>13</v>
      </c>
      <c r="S6" s="1"/>
      <c r="T6" s="19" t="s">
        <v>2</v>
      </c>
      <c r="U6" s="11">
        <f>_xll.ohRepositoryObjectCount(Trigger)</f>
        <v>770</v>
      </c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3"/>
      <c r="AI6" s="3"/>
      <c r="AJ6" s="3"/>
    </row>
    <row r="7" spans="1:36" ht="16.5" x14ac:dyDescent="0.2">
      <c r="A7" s="47" t="s">
        <v>19</v>
      </c>
      <c r="B7" s="48" t="s">
        <v>40</v>
      </c>
      <c r="C7" s="48" t="s">
        <v>16</v>
      </c>
      <c r="D7" s="48" t="s">
        <v>41</v>
      </c>
      <c r="E7" s="48" t="s">
        <v>42</v>
      </c>
      <c r="F7" s="48" t="s">
        <v>43</v>
      </c>
      <c r="G7" s="48" t="s">
        <v>51</v>
      </c>
      <c r="H7" s="49" t="s">
        <v>37</v>
      </c>
      <c r="I7" s="3"/>
      <c r="J7" s="7"/>
      <c r="K7" s="13" t="s">
        <v>7</v>
      </c>
      <c r="L7" s="14"/>
      <c r="M7" s="14"/>
      <c r="N7" s="14"/>
      <c r="O7" s="14"/>
      <c r="P7" s="14"/>
      <c r="Q7" s="15"/>
      <c r="R7" s="8" t="s">
        <v>13</v>
      </c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3"/>
      <c r="AI7" s="3"/>
      <c r="AJ7" s="3"/>
    </row>
    <row r="8" spans="1:36" x14ac:dyDescent="0.2">
      <c r="A8" s="47" t="s">
        <v>20</v>
      </c>
      <c r="B8" s="48" t="s">
        <v>39</v>
      </c>
      <c r="C8" s="48" t="s">
        <v>52</v>
      </c>
      <c r="D8" s="48" t="s">
        <v>44</v>
      </c>
      <c r="E8" s="48" t="s">
        <v>32</v>
      </c>
      <c r="F8" s="48" t="s">
        <v>30</v>
      </c>
      <c r="G8" s="48" t="s">
        <v>49</v>
      </c>
      <c r="H8" s="49" t="s">
        <v>36</v>
      </c>
      <c r="I8" s="3"/>
      <c r="J8" s="7"/>
      <c r="K8" s="16" t="s">
        <v>0</v>
      </c>
      <c r="L8" s="12" t="s">
        <v>10</v>
      </c>
      <c r="M8" s="12" t="s">
        <v>11</v>
      </c>
      <c r="N8" s="12"/>
      <c r="O8" s="12"/>
      <c r="P8" s="12"/>
      <c r="Q8" s="17" t="s">
        <v>12</v>
      </c>
      <c r="R8" s="8" t="s">
        <v>13</v>
      </c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3"/>
      <c r="AI8" s="3"/>
      <c r="AJ8" s="3"/>
    </row>
    <row r="9" spans="1:36" x14ac:dyDescent="0.2">
      <c r="A9" s="47" t="s">
        <v>21</v>
      </c>
      <c r="B9" s="48" t="s">
        <v>39</v>
      </c>
      <c r="C9" s="48" t="s">
        <v>16</v>
      </c>
      <c r="D9" s="48" t="s">
        <v>45</v>
      </c>
      <c r="E9" s="48" t="s">
        <v>46</v>
      </c>
      <c r="F9" s="48" t="s">
        <v>47</v>
      </c>
      <c r="G9" s="48" t="s">
        <v>50</v>
      </c>
      <c r="H9" s="49" t="s">
        <v>38</v>
      </c>
      <c r="I9" s="3"/>
      <c r="J9" s="7"/>
      <c r="K9" s="60" t="str">
        <f>PROPER(Currency)&amp;VLOOKUP(Currency,FuturesTable,8,0)&amp;VLOOKUP(Currency,FuturesTable,2,0)</f>
        <v>Sekibor3M</v>
      </c>
      <c r="L9" s="57">
        <f>_xll.qlLastFixingQuoteReferenceDate(FirstIndex&amp;"LastFixing_Quote",Trigger)</f>
        <v>42180</v>
      </c>
      <c r="M9" s="58">
        <f>_xll.qlQuoteValue(FirstIndex&amp;"LastFixing_Quote",Trigger)</f>
        <v>-2.0600000000000002E-3</v>
      </c>
      <c r="N9" s="58"/>
      <c r="O9" s="58"/>
      <c r="P9" s="58"/>
      <c r="Q9" s="59" t="str">
        <f>IF(AND(ISERROR(L9),ISERROR(M9)),_xll.ohRangeRetrieveError(L9)&amp;" "&amp;_xll.ohRangeRetrieveError(M9),IF(ISERROR(L9),_xll.ohRangeRetrieveError(L9),_xll.ohRangeRetrieveError(M9)))</f>
        <v/>
      </c>
      <c r="R9" s="8" t="s">
        <v>13</v>
      </c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3"/>
      <c r="AI9" s="3"/>
      <c r="AJ9" s="3"/>
    </row>
    <row r="10" spans="1:36" x14ac:dyDescent="0.2">
      <c r="A10" s="47" t="s">
        <v>22</v>
      </c>
      <c r="B10" s="48" t="s">
        <v>40</v>
      </c>
      <c r="C10" s="48" t="s">
        <v>16</v>
      </c>
      <c r="D10" s="48" t="s">
        <v>53</v>
      </c>
      <c r="E10" s="48" t="s">
        <v>42</v>
      </c>
      <c r="F10" s="48" t="s">
        <v>54</v>
      </c>
      <c r="G10" s="48" t="s">
        <v>55</v>
      </c>
      <c r="H10" s="49" t="s">
        <v>56</v>
      </c>
      <c r="I10" s="3"/>
      <c r="J10" s="7"/>
      <c r="K10" s="21" t="str">
        <f>UPPER(Currency)&amp;"STD"</f>
        <v>SEKSTD</v>
      </c>
      <c r="L10" s="22">
        <f>_xll.qlTermStructureReferenceDate(K10,Trigger)</f>
        <v>42181</v>
      </c>
      <c r="M10" s="23">
        <f>_xll.qlYieldTSDiscount(K10,L10)</f>
        <v>1</v>
      </c>
      <c r="N10" s="23"/>
      <c r="O10" s="23"/>
      <c r="P10" s="23"/>
      <c r="Q10" s="31" t="str">
        <f>IF(ISERROR(L10),_xll.ohRangeRetrieveError(L10),_xll.ohRangeRetrieveError(M10))</f>
        <v/>
      </c>
      <c r="R10" s="8" t="s">
        <v>13</v>
      </c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3"/>
      <c r="AI10" s="3"/>
      <c r="AJ10" s="3"/>
    </row>
    <row r="11" spans="1:36" x14ac:dyDescent="0.2">
      <c r="A11" s="47" t="s">
        <v>23</v>
      </c>
      <c r="B11" s="48" t="s">
        <v>40</v>
      </c>
      <c r="C11" s="48" t="s">
        <v>16</v>
      </c>
      <c r="D11" s="48" t="s">
        <v>53</v>
      </c>
      <c r="E11" s="48" t="s">
        <v>42</v>
      </c>
      <c r="F11" s="48" t="s">
        <v>43</v>
      </c>
      <c r="G11" s="48" t="s">
        <v>55</v>
      </c>
      <c r="H11" s="49" t="s">
        <v>37</v>
      </c>
      <c r="I11" s="3"/>
      <c r="J11" s="7"/>
      <c r="K11" s="21" t="str">
        <f>UPPER(Currency)&amp;"ON"</f>
        <v>SEKON</v>
      </c>
      <c r="L11" s="22">
        <f>_xll.qlTermStructureReferenceDate(K11,Trigger)</f>
        <v>42184</v>
      </c>
      <c r="M11" s="23">
        <f>_xll.qlYieldTSDiscount(K11,L11)</f>
        <v>1</v>
      </c>
      <c r="N11" s="23"/>
      <c r="O11" s="23"/>
      <c r="P11" s="23"/>
      <c r="Q11" s="31" t="str">
        <f>IF(ISERROR(L11),_xll.ohRangeRetrieveError(L11),_xll.ohRangeRetrieveError(M11))</f>
        <v/>
      </c>
      <c r="R11" s="8" t="s">
        <v>13</v>
      </c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3"/>
      <c r="AI11" s="3"/>
      <c r="AJ11" s="3"/>
    </row>
    <row r="12" spans="1:36" x14ac:dyDescent="0.2">
      <c r="A12" s="47"/>
      <c r="B12" s="48"/>
      <c r="C12" s="48"/>
      <c r="D12" s="48"/>
      <c r="E12" s="48"/>
      <c r="F12" s="48"/>
      <c r="G12" s="48"/>
      <c r="H12" s="49"/>
      <c r="I12" s="3"/>
      <c r="J12" s="7"/>
      <c r="K12" s="21" t="str">
        <f>UPPER(Currency)&amp;"1M"</f>
        <v>SEK1M</v>
      </c>
      <c r="L12" s="22">
        <f>_xll.qlTermStructureReferenceDate(K12,Trigger)</f>
        <v>42184</v>
      </c>
      <c r="M12" s="23">
        <f>_xll.qlYieldTSDiscount(K12,L12)</f>
        <v>1</v>
      </c>
      <c r="N12" s="23"/>
      <c r="O12" s="23"/>
      <c r="P12" s="23"/>
      <c r="Q12" s="32" t="str">
        <f>IF(ISERROR(L12),_xll.ohRangeRetrieveError(L12),_xll.ohRangeRetrieveError(M12))</f>
        <v/>
      </c>
      <c r="R12" s="8" t="s">
        <v>13</v>
      </c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3"/>
      <c r="AI12" s="3"/>
      <c r="AJ12" s="3"/>
    </row>
    <row r="13" spans="1:36" x14ac:dyDescent="0.2">
      <c r="A13" s="7" t="s">
        <v>57</v>
      </c>
      <c r="B13" s="56" t="s">
        <v>40</v>
      </c>
      <c r="C13" s="56" t="s">
        <v>3</v>
      </c>
      <c r="D13" s="56" t="s">
        <v>53</v>
      </c>
      <c r="E13" s="56" t="s">
        <v>29</v>
      </c>
      <c r="F13" s="56" t="s">
        <v>54</v>
      </c>
      <c r="G13" s="56" t="s">
        <v>49</v>
      </c>
      <c r="H13" s="8" t="s">
        <v>35</v>
      </c>
      <c r="I13" s="3"/>
      <c r="J13" s="7"/>
      <c r="K13" s="21" t="str">
        <f>UPPER(Currency)&amp;"3M"</f>
        <v>SEK3M</v>
      </c>
      <c r="L13" s="22">
        <f>_xll.qlTermStructureReferenceDate(K13,Trigger)</f>
        <v>42184</v>
      </c>
      <c r="M13" s="23">
        <f>_xll.qlYieldTSDiscount(K13,L13)</f>
        <v>1</v>
      </c>
      <c r="N13" s="23"/>
      <c r="O13" s="23"/>
      <c r="P13" s="23"/>
      <c r="Q13" s="32" t="str">
        <f>IF(ISERROR(L13),_xll.ohRangeRetrieveError(L13),_xll.ohRangeRetrieveError(M13))</f>
        <v/>
      </c>
      <c r="R13" s="8" t="s">
        <v>13</v>
      </c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3"/>
      <c r="AI13" s="3"/>
      <c r="AJ13" s="3"/>
    </row>
    <row r="14" spans="1:36" ht="12" thickBot="1" x14ac:dyDescent="0.25">
      <c r="A14" s="50" t="s">
        <v>24</v>
      </c>
      <c r="B14" s="51"/>
      <c r="C14" s="52"/>
      <c r="D14" s="53" t="s">
        <v>28</v>
      </c>
      <c r="E14" s="53" t="s">
        <v>29</v>
      </c>
      <c r="F14" s="53" t="s">
        <v>30</v>
      </c>
      <c r="G14" s="53"/>
      <c r="H14" s="54" t="s">
        <v>36</v>
      </c>
      <c r="I14" s="3"/>
      <c r="J14" s="7"/>
      <c r="K14" s="39" t="str">
        <f>UPPER(Currency)&amp;"6M"</f>
        <v>SEK6M</v>
      </c>
      <c r="L14" s="40">
        <f>_xll.qlTermStructureReferenceDate(K14,Trigger)</f>
        <v>42184</v>
      </c>
      <c r="M14" s="41">
        <f>_xll.qlYieldTSDiscount(K14,L14)</f>
        <v>1</v>
      </c>
      <c r="N14" s="41"/>
      <c r="O14" s="41"/>
      <c r="P14" s="41"/>
      <c r="Q14" s="42" t="str">
        <f>IF(ISERROR(L14),_xll.ohRangeRetrieveError(L14),_xll.ohRangeRetrieveError(M14))</f>
        <v/>
      </c>
      <c r="R14" s="8" t="s">
        <v>13</v>
      </c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3"/>
      <c r="AI14" s="3"/>
      <c r="AJ14" s="3"/>
    </row>
    <row r="15" spans="1:36" ht="12" thickBot="1" x14ac:dyDescent="0.25">
      <c r="A15" s="3"/>
      <c r="B15" s="3"/>
      <c r="C15" s="3"/>
      <c r="D15" s="3"/>
      <c r="E15" s="3"/>
      <c r="F15" s="3"/>
      <c r="G15" s="3"/>
      <c r="H15" s="3"/>
      <c r="I15" s="3"/>
      <c r="J15" s="9"/>
      <c r="K15" s="38"/>
      <c r="L15" s="38"/>
      <c r="M15" s="38"/>
      <c r="N15" s="38"/>
      <c r="O15" s="38"/>
      <c r="P15" s="38"/>
      <c r="Q15" s="38"/>
      <c r="R15" s="10" t="s">
        <v>13</v>
      </c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3"/>
      <c r="AI15" s="3"/>
      <c r="AJ15" s="3"/>
    </row>
    <row r="16" spans="1:36" x14ac:dyDescent="0.2">
      <c r="A16" s="3"/>
      <c r="B16" s="4" t="b">
        <v>1</v>
      </c>
      <c r="C16" s="33">
        <f t="array" ref="C16:C19">_xll.qlIMMNextDates(_xll.qlSettingsEvaluationDate(Trigger)-1,B16:B19)</f>
        <v>42263</v>
      </c>
      <c r="D16" s="6" t="str">
        <f t="array" ref="D16:D19">VLOOKUP(Currency,FuturesTable,4,0)&amp;_xll.qlIMMcode(FuturesDates)</f>
        <v>-U5</v>
      </c>
      <c r="E16" s="3"/>
      <c r="F16" s="3"/>
      <c r="G16" s="3"/>
      <c r="H16" s="3"/>
      <c r="I16" s="3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3"/>
      <c r="AI16" s="3"/>
      <c r="AJ16" s="3"/>
    </row>
    <row r="17" spans="1:36" x14ac:dyDescent="0.2">
      <c r="A17" s="3"/>
      <c r="B17" s="36" t="b">
        <v>1</v>
      </c>
      <c r="C17" s="34">
        <v>42354</v>
      </c>
      <c r="D17" s="8" t="str">
        <v>-Z5</v>
      </c>
      <c r="E17" s="3"/>
      <c r="F17" s="3"/>
      <c r="G17" s="3"/>
      <c r="H17" s="3"/>
      <c r="I17" s="3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3"/>
      <c r="AI17" s="3"/>
      <c r="AJ17" s="3"/>
    </row>
    <row r="18" spans="1:36" x14ac:dyDescent="0.2">
      <c r="A18" s="3"/>
      <c r="B18" s="36" t="b">
        <v>1</v>
      </c>
      <c r="C18" s="34">
        <v>42445</v>
      </c>
      <c r="D18" s="8" t="str">
        <v>-H6</v>
      </c>
      <c r="E18" s="3"/>
      <c r="F18" s="3"/>
      <c r="G18" s="3"/>
      <c r="H18" s="3"/>
      <c r="I18" s="3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3"/>
      <c r="AI18" s="3"/>
      <c r="AJ18" s="3"/>
    </row>
    <row r="19" spans="1:36" ht="12" thickBot="1" x14ac:dyDescent="0.25">
      <c r="A19" s="3"/>
      <c r="B19" s="37" t="b">
        <v>1</v>
      </c>
      <c r="C19" s="35">
        <v>42536</v>
      </c>
      <c r="D19" s="10" t="str">
        <v>-M6</v>
      </c>
      <c r="E19" s="3"/>
      <c r="F19" s="3"/>
      <c r="G19" s="3"/>
      <c r="H19" s="3"/>
      <c r="I19" s="3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3"/>
      <c r="AI19" s="3"/>
      <c r="AJ19" s="3"/>
    </row>
    <row r="20" spans="1:36" x14ac:dyDescent="0.2">
      <c r="A20" s="3"/>
      <c r="B20" s="3"/>
      <c r="C20" s="3"/>
      <c r="D20" s="3"/>
      <c r="E20" s="3"/>
      <c r="F20" s="3"/>
      <c r="G20" s="3"/>
      <c r="H20" s="3"/>
      <c r="I20" s="3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  <c r="AH20" s="3"/>
      <c r="AI20" s="3"/>
      <c r="AJ20" s="3"/>
    </row>
    <row r="21" spans="1:36" x14ac:dyDescent="0.2">
      <c r="A21" s="3"/>
      <c r="B21" s="3"/>
      <c r="C21" s="3"/>
      <c r="D21" s="3"/>
      <c r="E21" s="3"/>
      <c r="F21" s="3"/>
      <c r="G21" s="3"/>
      <c r="H21" s="3"/>
      <c r="I21" s="3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3"/>
      <c r="AI21" s="3"/>
      <c r="AJ21" s="3"/>
    </row>
    <row r="22" spans="1:36" x14ac:dyDescent="0.2">
      <c r="A22" s="3"/>
      <c r="B22" s="3"/>
      <c r="C22" s="3"/>
      <c r="D22" s="3"/>
      <c r="E22" s="3"/>
      <c r="F22" s="3"/>
      <c r="G22" s="3"/>
      <c r="H22" s="3"/>
      <c r="I22" s="3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3"/>
      <c r="AI22" s="3"/>
      <c r="AJ22" s="3"/>
    </row>
    <row r="23" spans="1:36" x14ac:dyDescent="0.2">
      <c r="A23" s="3"/>
      <c r="B23" s="3"/>
      <c r="C23" s="3"/>
      <c r="D23" s="3"/>
      <c r="E23" s="3"/>
      <c r="F23" s="3"/>
      <c r="G23" s="3"/>
      <c r="H23" s="3"/>
      <c r="I23" s="3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3"/>
      <c r="AI23" s="3"/>
      <c r="AJ23" s="3"/>
    </row>
    <row r="24" spans="1:36" x14ac:dyDescent="0.2">
      <c r="A24" s="3"/>
      <c r="B24" s="3"/>
      <c r="C24" s="3"/>
      <c r="D24" s="3"/>
      <c r="E24" s="3"/>
      <c r="F24" s="3"/>
      <c r="G24" s="3"/>
      <c r="H24" s="3"/>
      <c r="I24" s="3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3"/>
      <c r="AI24" s="3"/>
      <c r="AJ24" s="3"/>
    </row>
    <row r="25" spans="1:36" x14ac:dyDescent="0.2">
      <c r="A25" s="3"/>
      <c r="B25" s="3"/>
      <c r="C25" s="3"/>
      <c r="D25" s="3"/>
      <c r="E25" s="3"/>
      <c r="F25" s="3"/>
      <c r="G25" s="3"/>
      <c r="H25" s="3"/>
      <c r="I25" s="3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  <c r="AH25" s="3"/>
      <c r="AI25" s="3"/>
      <c r="AJ25" s="3"/>
    </row>
    <row r="26" spans="1:36" x14ac:dyDescent="0.2">
      <c r="A26" s="3"/>
      <c r="B26" s="3"/>
      <c r="C26" s="3"/>
      <c r="D26" s="3"/>
      <c r="E26" s="3"/>
      <c r="F26" s="3"/>
      <c r="G26" s="3"/>
      <c r="H26" s="3"/>
      <c r="I26" s="3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3"/>
      <c r="AI26" s="3"/>
      <c r="AJ26" s="3"/>
    </row>
    <row r="27" spans="1:36" x14ac:dyDescent="0.2">
      <c r="A27" s="3"/>
      <c r="B27" s="3"/>
      <c r="C27" s="3"/>
      <c r="D27" s="3"/>
      <c r="E27" s="3"/>
      <c r="F27" s="3"/>
      <c r="G27" s="3"/>
      <c r="H27" s="3"/>
      <c r="I27" s="3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3"/>
      <c r="AI27" s="3"/>
      <c r="AJ27" s="3"/>
    </row>
    <row r="28" spans="1:36" x14ac:dyDescent="0.2">
      <c r="A28" s="3"/>
      <c r="B28" s="3"/>
      <c r="C28" s="3"/>
      <c r="D28" s="3"/>
      <c r="E28" s="3"/>
      <c r="F28" s="3"/>
      <c r="G28" s="3"/>
      <c r="H28" s="3"/>
      <c r="I28" s="3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  <c r="AH28" s="3"/>
      <c r="AI28" s="3"/>
      <c r="AJ28" s="3"/>
    </row>
    <row r="29" spans="1:36" x14ac:dyDescent="0.2">
      <c r="A29" s="3"/>
      <c r="B29" s="3"/>
      <c r="C29" s="3"/>
      <c r="D29" s="3"/>
      <c r="E29" s="3"/>
      <c r="F29" s="3"/>
      <c r="G29" s="3"/>
      <c r="H29" s="3"/>
      <c r="I29" s="3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3"/>
      <c r="AI29" s="3"/>
      <c r="AJ29" s="3"/>
    </row>
    <row r="30" spans="1:36" x14ac:dyDescent="0.2">
      <c r="A30" s="3"/>
      <c r="B30" s="3"/>
      <c r="C30" s="3"/>
      <c r="D30" s="3"/>
      <c r="E30" s="3"/>
      <c r="F30" s="3"/>
      <c r="G30" s="3"/>
      <c r="H30" s="3"/>
      <c r="I30" s="3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3"/>
      <c r="AI30" s="3"/>
      <c r="AJ30" s="3"/>
    </row>
    <row r="31" spans="1:36" x14ac:dyDescent="0.2">
      <c r="A31" s="3"/>
      <c r="B31" s="3"/>
      <c r="C31" s="3"/>
      <c r="D31" s="3"/>
      <c r="E31" s="3"/>
      <c r="F31" s="3"/>
      <c r="G31" s="3"/>
      <c r="H31" s="3"/>
      <c r="I31" s="3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3"/>
      <c r="AI31" s="3"/>
      <c r="AJ31" s="3"/>
    </row>
    <row r="32" spans="1:36" x14ac:dyDescent="0.2">
      <c r="A32" s="3"/>
      <c r="B32" s="3"/>
      <c r="C32" s="3"/>
      <c r="D32" s="3"/>
      <c r="E32" s="3"/>
      <c r="F32" s="3"/>
      <c r="G32" s="3"/>
      <c r="H32" s="3"/>
      <c r="I32" s="3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3"/>
      <c r="AI32" s="3"/>
      <c r="AJ32" s="3"/>
    </row>
    <row r="33" spans="1:36" x14ac:dyDescent="0.2">
      <c r="A33" s="3"/>
      <c r="B33" s="3"/>
      <c r="C33" s="3"/>
      <c r="D33" s="3"/>
      <c r="E33" s="3"/>
      <c r="F33" s="3"/>
      <c r="G33" s="3"/>
      <c r="H33" s="3"/>
      <c r="I33" s="3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  <c r="AH33" s="3"/>
      <c r="AI33" s="3"/>
      <c r="AJ33" s="3"/>
    </row>
    <row r="34" spans="1:36" x14ac:dyDescent="0.2">
      <c r="A34" s="3"/>
      <c r="B34" s="3"/>
      <c r="C34" s="3"/>
      <c r="D34" s="3"/>
      <c r="E34" s="3"/>
      <c r="F34" s="3"/>
      <c r="G34" s="3"/>
      <c r="H34" s="3"/>
      <c r="I34" s="3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  <c r="AH34" s="3"/>
      <c r="AI34" s="3"/>
      <c r="AJ34" s="3"/>
    </row>
    <row r="35" spans="1:36" x14ac:dyDescent="0.2">
      <c r="A35" s="3"/>
      <c r="B35" s="3"/>
      <c r="C35" s="3"/>
      <c r="D35" s="3"/>
      <c r="E35" s="3"/>
      <c r="F35" s="3"/>
      <c r="G35" s="3"/>
      <c r="H35" s="3"/>
      <c r="I35" s="3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  <c r="AH35" s="3"/>
      <c r="AI35" s="3"/>
      <c r="AJ35" s="3"/>
    </row>
    <row r="36" spans="1:36" x14ac:dyDescent="0.2">
      <c r="A36" s="3"/>
      <c r="B36" s="3"/>
      <c r="C36" s="3"/>
      <c r="D36" s="3"/>
      <c r="E36" s="3"/>
      <c r="F36" s="3"/>
      <c r="G36" s="3"/>
      <c r="H36" s="3"/>
      <c r="I36" s="3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  <c r="AH36" s="3"/>
      <c r="AI36" s="3"/>
      <c r="AJ36" s="3"/>
    </row>
    <row r="37" spans="1:36" x14ac:dyDescent="0.2">
      <c r="A37" s="3"/>
      <c r="B37" s="3"/>
      <c r="C37" s="3"/>
      <c r="D37" s="3"/>
      <c r="E37" s="3"/>
      <c r="F37" s="3"/>
      <c r="G37" s="3"/>
      <c r="H37" s="3"/>
      <c r="I37" s="3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3"/>
      <c r="AI37" s="3"/>
      <c r="AJ37" s="3"/>
    </row>
    <row r="38" spans="1:36" x14ac:dyDescent="0.2">
      <c r="A38" s="3"/>
      <c r="B38" s="3"/>
      <c r="C38" s="3"/>
      <c r="D38" s="3"/>
      <c r="E38" s="3"/>
      <c r="F38" s="3"/>
      <c r="G38" s="3"/>
      <c r="H38" s="3"/>
      <c r="I38" s="3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  <c r="AH38" s="3"/>
      <c r="AI38" s="3"/>
      <c r="AJ38" s="3"/>
    </row>
    <row r="39" spans="1:36" x14ac:dyDescent="0.2">
      <c r="A39" s="3"/>
      <c r="B39" s="3"/>
      <c r="C39" s="3"/>
      <c r="D39" s="3"/>
      <c r="E39" s="3"/>
      <c r="F39" s="3"/>
      <c r="G39" s="3"/>
      <c r="H39" s="3"/>
      <c r="I39" s="3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  <c r="AH39" s="3"/>
      <c r="AI39" s="3"/>
      <c r="AJ39" s="3"/>
    </row>
    <row r="40" spans="1:36" x14ac:dyDescent="0.2">
      <c r="A40" s="3"/>
      <c r="B40" s="3"/>
      <c r="C40" s="3"/>
      <c r="D40" s="3"/>
      <c r="E40" s="3"/>
      <c r="F40" s="3"/>
      <c r="G40" s="3"/>
      <c r="H40" s="3"/>
      <c r="I40" s="3"/>
      <c r="J40" s="1"/>
      <c r="K40" s="1"/>
      <c r="L40" s="1"/>
      <c r="M40" s="1"/>
      <c r="N40" s="1"/>
      <c r="O40" s="1"/>
      <c r="P40" s="1"/>
      <c r="Q40" s="1"/>
      <c r="R40" s="3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  <c r="AH40" s="3"/>
      <c r="AI40" s="3"/>
      <c r="AJ40" s="3"/>
    </row>
    <row r="41" spans="1:36" x14ac:dyDescent="0.2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3"/>
      <c r="AI41" s="3"/>
      <c r="AJ41" s="3"/>
    </row>
    <row r="42" spans="1:36" x14ac:dyDescent="0.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3"/>
      <c r="AI42" s="3"/>
      <c r="AJ42" s="3"/>
    </row>
    <row r="43" spans="1:36" x14ac:dyDescent="0.2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3"/>
      <c r="AI43" s="3"/>
      <c r="AJ43" s="3"/>
    </row>
    <row r="44" spans="1:36" x14ac:dyDescent="0.2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3"/>
      <c r="AI44" s="3"/>
      <c r="AJ44" s="3"/>
    </row>
    <row r="45" spans="1:36" x14ac:dyDescent="0.2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3"/>
      <c r="AI45" s="3"/>
      <c r="AJ45" s="3"/>
    </row>
    <row r="46" spans="1:36" x14ac:dyDescent="0.2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3"/>
      <c r="AI46" s="3"/>
      <c r="AJ46" s="3"/>
    </row>
    <row r="47" spans="1:36" x14ac:dyDescent="0.2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  <c r="AA47" s="3"/>
      <c r="AB47" s="3"/>
      <c r="AC47" s="3"/>
      <c r="AD47" s="3"/>
      <c r="AE47" s="3"/>
      <c r="AF47" s="3"/>
      <c r="AG47" s="3"/>
      <c r="AH47" s="3"/>
      <c r="AI47" s="3"/>
      <c r="AJ47" s="3"/>
    </row>
    <row r="48" spans="1:36" x14ac:dyDescent="0.2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  <c r="AA48" s="3"/>
      <c r="AB48" s="3"/>
      <c r="AC48" s="3"/>
      <c r="AD48" s="3"/>
      <c r="AE48" s="3"/>
      <c r="AF48" s="3"/>
      <c r="AG48" s="3"/>
      <c r="AH48" s="3"/>
      <c r="AI48" s="3"/>
      <c r="AJ48" s="3"/>
    </row>
    <row r="49" spans="1:36" x14ac:dyDescent="0.2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  <c r="AA49" s="3"/>
      <c r="AB49" s="3"/>
      <c r="AC49" s="3"/>
      <c r="AD49" s="3"/>
      <c r="AE49" s="3"/>
      <c r="AF49" s="3"/>
      <c r="AG49" s="3"/>
      <c r="AH49" s="3"/>
      <c r="AI49" s="3"/>
      <c r="AJ49" s="3"/>
    </row>
    <row r="50" spans="1:36" x14ac:dyDescent="0.2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  <c r="AA50" s="3"/>
      <c r="AB50" s="3"/>
      <c r="AC50" s="3"/>
      <c r="AD50" s="3"/>
      <c r="AE50" s="3"/>
      <c r="AF50" s="3"/>
      <c r="AG50" s="3"/>
      <c r="AH50" s="3"/>
      <c r="AI50" s="3"/>
      <c r="AJ50" s="3"/>
    </row>
    <row r="51" spans="1:36" x14ac:dyDescent="0.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  <c r="AA51" s="3"/>
      <c r="AB51" s="3"/>
      <c r="AC51" s="3"/>
      <c r="AD51" s="3"/>
      <c r="AE51" s="3"/>
      <c r="AF51" s="3"/>
      <c r="AG51" s="3"/>
      <c r="AH51" s="3"/>
      <c r="AI51" s="3"/>
      <c r="AJ51" s="3"/>
    </row>
    <row r="52" spans="1:36" x14ac:dyDescent="0.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  <c r="AA52" s="3"/>
      <c r="AB52" s="3"/>
      <c r="AC52" s="3"/>
      <c r="AD52" s="3"/>
      <c r="AE52" s="3"/>
      <c r="AF52" s="3"/>
      <c r="AG52" s="3"/>
      <c r="AH52" s="3"/>
      <c r="AI52" s="3"/>
      <c r="AJ52" s="3"/>
    </row>
    <row r="53" spans="1:36" x14ac:dyDescent="0.2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  <c r="AA53" s="3"/>
      <c r="AB53" s="3"/>
      <c r="AC53" s="3"/>
      <c r="AD53" s="3"/>
      <c r="AE53" s="3"/>
      <c r="AF53" s="3"/>
      <c r="AG53" s="3"/>
      <c r="AH53" s="3"/>
      <c r="AI53" s="3"/>
      <c r="AJ53" s="3"/>
    </row>
    <row r="54" spans="1:36" x14ac:dyDescent="0.2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  <c r="AA54" s="3"/>
      <c r="AB54" s="3"/>
      <c r="AC54" s="3"/>
      <c r="AD54" s="3"/>
      <c r="AE54" s="3"/>
      <c r="AF54" s="3"/>
      <c r="AG54" s="3"/>
      <c r="AH54" s="3"/>
      <c r="AI54" s="3"/>
      <c r="AJ54" s="3"/>
    </row>
    <row r="55" spans="1:36" x14ac:dyDescent="0.2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</row>
    <row r="56" spans="1:36" x14ac:dyDescent="0.2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</row>
    <row r="57" spans="1:36" x14ac:dyDescent="0.2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  <c r="AA57" s="3"/>
      <c r="AB57" s="3"/>
      <c r="AC57" s="3"/>
      <c r="AD57" s="3"/>
      <c r="AE57" s="3"/>
      <c r="AF57" s="3"/>
      <c r="AG57" s="3"/>
      <c r="AH57" s="3"/>
      <c r="AI57" s="3"/>
      <c r="AJ57" s="3"/>
    </row>
    <row r="58" spans="1:36" x14ac:dyDescent="0.2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  <c r="AA58" s="3"/>
      <c r="AB58" s="3"/>
      <c r="AC58" s="3"/>
      <c r="AD58" s="3"/>
      <c r="AE58" s="3"/>
      <c r="AF58" s="3"/>
      <c r="AG58" s="3"/>
      <c r="AH58" s="3"/>
      <c r="AI58" s="3"/>
      <c r="AJ58" s="3"/>
    </row>
    <row r="59" spans="1:36" x14ac:dyDescent="0.2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  <c r="AA59" s="3"/>
      <c r="AB59" s="3"/>
      <c r="AC59" s="3"/>
      <c r="AD59" s="3"/>
      <c r="AE59" s="3"/>
      <c r="AF59" s="3"/>
      <c r="AG59" s="3"/>
      <c r="AH59" s="3"/>
      <c r="AI59" s="3"/>
      <c r="AJ59" s="3"/>
    </row>
    <row r="60" spans="1:36" x14ac:dyDescent="0.2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  <c r="AA60" s="3"/>
      <c r="AB60" s="3"/>
      <c r="AC60" s="3"/>
      <c r="AD60" s="3"/>
      <c r="AE60" s="3"/>
      <c r="AF60" s="3"/>
      <c r="AG60" s="3"/>
      <c r="AH60" s="3"/>
      <c r="AI60" s="3"/>
      <c r="AJ60" s="3"/>
    </row>
    <row r="61" spans="1:36" x14ac:dyDescent="0.2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  <c r="AA61" s="3"/>
      <c r="AB61" s="3"/>
      <c r="AC61" s="3"/>
      <c r="AD61" s="3"/>
      <c r="AE61" s="3"/>
      <c r="AF61" s="3"/>
      <c r="AG61" s="3"/>
      <c r="AH61" s="3"/>
      <c r="AI61" s="3"/>
      <c r="AJ61" s="3"/>
    </row>
    <row r="62" spans="1:36" x14ac:dyDescent="0.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</row>
    <row r="63" spans="1:36" x14ac:dyDescent="0.2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</row>
    <row r="64" spans="1:36" x14ac:dyDescent="0.2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  <c r="AA64" s="3"/>
      <c r="AB64" s="3"/>
      <c r="AC64" s="3"/>
      <c r="AD64" s="3"/>
      <c r="AE64" s="3"/>
      <c r="AF64" s="3"/>
      <c r="AG64" s="3"/>
      <c r="AH64" s="3"/>
      <c r="AI64" s="3"/>
      <c r="AJ64" s="3"/>
    </row>
    <row r="65" spans="1:36" x14ac:dyDescent="0.2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  <c r="AA65" s="3"/>
      <c r="AB65" s="3"/>
      <c r="AC65" s="3"/>
      <c r="AD65" s="3"/>
      <c r="AE65" s="3"/>
      <c r="AF65" s="3"/>
      <c r="AG65" s="3"/>
      <c r="AH65" s="3"/>
      <c r="AI65" s="3"/>
      <c r="AJ65" s="3"/>
    </row>
    <row r="66" spans="1:36" x14ac:dyDescent="0.2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  <c r="AA66" s="3"/>
      <c r="AB66" s="3"/>
      <c r="AC66" s="3"/>
      <c r="AD66" s="3"/>
      <c r="AE66" s="3"/>
      <c r="AF66" s="3"/>
      <c r="AG66" s="3"/>
      <c r="AH66" s="3"/>
      <c r="AI66" s="3"/>
      <c r="AJ66" s="3"/>
    </row>
    <row r="67" spans="1:36" x14ac:dyDescent="0.2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</row>
    <row r="68" spans="1:36" x14ac:dyDescent="0.2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  <c r="AA68" s="3"/>
      <c r="AB68" s="3"/>
      <c r="AC68" s="3"/>
      <c r="AD68" s="3"/>
      <c r="AE68" s="3"/>
      <c r="AF68" s="3"/>
      <c r="AG68" s="3"/>
      <c r="AH68" s="3"/>
      <c r="AI68" s="3"/>
      <c r="AJ68" s="3"/>
    </row>
    <row r="69" spans="1:36" x14ac:dyDescent="0.2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  <c r="AA69" s="3"/>
      <c r="AB69" s="3"/>
      <c r="AC69" s="3"/>
      <c r="AD69" s="3"/>
      <c r="AE69" s="3"/>
      <c r="AF69" s="3"/>
      <c r="AG69" s="3"/>
      <c r="AH69" s="3"/>
      <c r="AI69" s="3"/>
      <c r="AJ69" s="3"/>
    </row>
    <row r="70" spans="1:36" x14ac:dyDescent="0.2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  <c r="AA70" s="3"/>
      <c r="AB70" s="3"/>
      <c r="AC70" s="3"/>
      <c r="AD70" s="3"/>
      <c r="AE70" s="3"/>
      <c r="AF70" s="3"/>
      <c r="AG70" s="3"/>
      <c r="AH70" s="3"/>
      <c r="AI70" s="3"/>
      <c r="AJ70" s="3"/>
    </row>
    <row r="71" spans="1:36" x14ac:dyDescent="0.2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  <c r="AA71" s="3"/>
      <c r="AB71" s="3"/>
      <c r="AC71" s="3"/>
      <c r="AD71" s="3"/>
      <c r="AE71" s="3"/>
      <c r="AF71" s="3"/>
      <c r="AG71" s="3"/>
      <c r="AH71" s="3"/>
      <c r="AI71" s="3"/>
      <c r="AJ71" s="3"/>
    </row>
    <row r="72" spans="1:36" x14ac:dyDescent="0.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  <c r="AA72" s="3"/>
      <c r="AB72" s="3"/>
      <c r="AC72" s="3"/>
      <c r="AD72" s="3"/>
      <c r="AE72" s="3"/>
      <c r="AF72" s="3"/>
      <c r="AG72" s="3"/>
      <c r="AH72" s="3"/>
      <c r="AI72" s="3"/>
      <c r="AJ72" s="3"/>
    </row>
    <row r="73" spans="1:36" x14ac:dyDescent="0.2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  <c r="AA73" s="3"/>
      <c r="AB73" s="3"/>
      <c r="AC73" s="3"/>
      <c r="AD73" s="3"/>
      <c r="AE73" s="3"/>
      <c r="AF73" s="3"/>
      <c r="AG73" s="3"/>
      <c r="AH73" s="3"/>
      <c r="AI73" s="3"/>
      <c r="AJ73" s="3"/>
    </row>
    <row r="74" spans="1:36" x14ac:dyDescent="0.2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  <c r="AA74" s="3"/>
      <c r="AB74" s="3"/>
      <c r="AC74" s="3"/>
      <c r="AD74" s="3"/>
      <c r="AE74" s="3"/>
      <c r="AF74" s="3"/>
      <c r="AG74" s="3"/>
      <c r="AH74" s="3"/>
      <c r="AI74" s="3"/>
      <c r="AJ74" s="3"/>
    </row>
    <row r="75" spans="1:36" x14ac:dyDescent="0.2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  <c r="AA75" s="3"/>
      <c r="AB75" s="3"/>
      <c r="AC75" s="3"/>
      <c r="AD75" s="3"/>
      <c r="AE75" s="3"/>
      <c r="AF75" s="3"/>
      <c r="AG75" s="3"/>
      <c r="AH75" s="3"/>
      <c r="AI75" s="3"/>
      <c r="AJ75" s="3"/>
    </row>
    <row r="76" spans="1:36" x14ac:dyDescent="0.2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  <c r="AA76" s="3"/>
      <c r="AB76" s="3"/>
      <c r="AC76" s="3"/>
      <c r="AD76" s="3"/>
      <c r="AE76" s="3"/>
      <c r="AF76" s="3"/>
      <c r="AG76" s="3"/>
      <c r="AH76" s="3"/>
      <c r="AI76" s="3"/>
      <c r="AJ76" s="3"/>
    </row>
    <row r="77" spans="1:36" x14ac:dyDescent="0.2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  <c r="AA77" s="3"/>
      <c r="AB77" s="3"/>
      <c r="AC77" s="3"/>
      <c r="AD77" s="3"/>
      <c r="AE77" s="3"/>
      <c r="AF77" s="3"/>
      <c r="AG77" s="3"/>
      <c r="AH77" s="3"/>
      <c r="AI77" s="3"/>
      <c r="AJ77" s="3"/>
    </row>
    <row r="78" spans="1:36" x14ac:dyDescent="0.2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  <c r="AA78" s="3"/>
      <c r="AB78" s="3"/>
      <c r="AC78" s="3"/>
      <c r="AD78" s="3"/>
      <c r="AE78" s="3"/>
      <c r="AF78" s="3"/>
      <c r="AG78" s="3"/>
      <c r="AH78" s="3"/>
      <c r="AI78" s="3"/>
      <c r="AJ78" s="3"/>
    </row>
    <row r="79" spans="1:36" x14ac:dyDescent="0.2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  <c r="AA79" s="3"/>
      <c r="AB79" s="3"/>
      <c r="AC79" s="3"/>
      <c r="AD79" s="3"/>
      <c r="AE79" s="3"/>
      <c r="AF79" s="3"/>
      <c r="AG79" s="3"/>
      <c r="AH79" s="3"/>
      <c r="AI79" s="3"/>
      <c r="AJ79" s="3"/>
    </row>
    <row r="80" spans="1:36" x14ac:dyDescent="0.2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  <c r="AA80" s="3"/>
      <c r="AB80" s="3"/>
      <c r="AC80" s="3"/>
      <c r="AD80" s="3"/>
      <c r="AE80" s="3"/>
      <c r="AF80" s="3"/>
      <c r="AG80" s="3"/>
      <c r="AH80" s="3"/>
      <c r="AI80" s="3"/>
      <c r="AJ80" s="3"/>
    </row>
    <row r="81" spans="1:36" x14ac:dyDescent="0.2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  <c r="AA81" s="3"/>
      <c r="AB81" s="3"/>
      <c r="AC81" s="3"/>
      <c r="AD81" s="3"/>
      <c r="AE81" s="3"/>
      <c r="AF81" s="3"/>
      <c r="AG81" s="3"/>
      <c r="AH81" s="3"/>
      <c r="AI81" s="3"/>
      <c r="AJ81" s="3"/>
    </row>
    <row r="82" spans="1:36" x14ac:dyDescent="0.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</row>
    <row r="83" spans="1:36" x14ac:dyDescent="0.2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  <c r="AA83" s="3"/>
      <c r="AB83" s="3"/>
      <c r="AC83" s="3"/>
      <c r="AD83" s="3"/>
      <c r="AE83" s="3"/>
      <c r="AF83" s="3"/>
      <c r="AG83" s="3"/>
      <c r="AH83" s="3"/>
      <c r="AI83" s="3"/>
      <c r="AJ83" s="3"/>
    </row>
    <row r="84" spans="1:36" x14ac:dyDescent="0.2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  <c r="AA84" s="3"/>
      <c r="AB84" s="3"/>
      <c r="AC84" s="3"/>
      <c r="AD84" s="3"/>
      <c r="AE84" s="3"/>
      <c r="AF84" s="3"/>
      <c r="AG84" s="3"/>
      <c r="AH84" s="3"/>
      <c r="AI84" s="3"/>
      <c r="AJ84" s="3"/>
    </row>
    <row r="85" spans="1:36" x14ac:dyDescent="0.2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  <c r="AA85" s="3"/>
      <c r="AB85" s="3"/>
      <c r="AC85" s="3"/>
      <c r="AD85" s="3"/>
      <c r="AE85" s="3"/>
      <c r="AF85" s="3"/>
      <c r="AG85" s="3"/>
      <c r="AH85" s="3"/>
      <c r="AI85" s="3"/>
      <c r="AJ85" s="3"/>
    </row>
    <row r="86" spans="1:36" x14ac:dyDescent="0.2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  <c r="AA86" s="3"/>
      <c r="AB86" s="3"/>
      <c r="AC86" s="3"/>
      <c r="AD86" s="3"/>
      <c r="AE86" s="3"/>
      <c r="AF86" s="3"/>
      <c r="AG86" s="3"/>
      <c r="AH86" s="3"/>
      <c r="AI86" s="3"/>
      <c r="AJ86" s="3"/>
    </row>
    <row r="87" spans="1:36" x14ac:dyDescent="0.2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</row>
    <row r="88" spans="1:36" x14ac:dyDescent="0.2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  <c r="AA88" s="3"/>
      <c r="AB88" s="3"/>
      <c r="AC88" s="3"/>
      <c r="AD88" s="3"/>
      <c r="AE88" s="3"/>
      <c r="AF88" s="3"/>
      <c r="AG88" s="3"/>
      <c r="AH88" s="3"/>
      <c r="AI88" s="3"/>
      <c r="AJ88" s="3"/>
    </row>
    <row r="89" spans="1:36" x14ac:dyDescent="0.2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  <c r="AA89" s="3"/>
      <c r="AB89" s="3"/>
      <c r="AC89" s="3"/>
      <c r="AD89" s="3"/>
      <c r="AE89" s="3"/>
      <c r="AF89" s="3"/>
      <c r="AG89" s="3"/>
      <c r="AH89" s="3"/>
      <c r="AI89" s="3"/>
      <c r="AJ89" s="3"/>
    </row>
    <row r="90" spans="1:36" x14ac:dyDescent="0.2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</row>
    <row r="91" spans="1:36" x14ac:dyDescent="0.2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  <c r="AA91" s="3"/>
      <c r="AB91" s="3"/>
      <c r="AC91" s="3"/>
      <c r="AD91" s="3"/>
      <c r="AE91" s="3"/>
      <c r="AF91" s="3"/>
      <c r="AG91" s="3"/>
      <c r="AH91" s="3"/>
      <c r="AI91" s="3"/>
      <c r="AJ91" s="3"/>
    </row>
    <row r="92" spans="1:36" x14ac:dyDescent="0.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</row>
    <row r="93" spans="1:36" x14ac:dyDescent="0.2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  <c r="AA93" s="3"/>
      <c r="AB93" s="3"/>
      <c r="AC93" s="3"/>
      <c r="AD93" s="3"/>
      <c r="AE93" s="3"/>
      <c r="AF93" s="3"/>
      <c r="AG93" s="3"/>
      <c r="AH93" s="3"/>
      <c r="AI93" s="3"/>
      <c r="AJ93" s="3"/>
    </row>
    <row r="94" spans="1:36" x14ac:dyDescent="0.2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  <c r="AA94" s="3"/>
      <c r="AB94" s="3"/>
      <c r="AC94" s="3"/>
      <c r="AD94" s="3"/>
      <c r="AE94" s="3"/>
      <c r="AF94" s="3"/>
      <c r="AG94" s="3"/>
      <c r="AH94" s="3"/>
      <c r="AI94" s="3"/>
      <c r="AJ94" s="3"/>
    </row>
    <row r="95" spans="1:36" x14ac:dyDescent="0.2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</row>
    <row r="96" spans="1:36" x14ac:dyDescent="0.2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  <c r="AA96" s="3"/>
      <c r="AB96" s="3"/>
      <c r="AC96" s="3"/>
      <c r="AD96" s="3"/>
      <c r="AE96" s="3"/>
      <c r="AF96" s="3"/>
      <c r="AG96" s="3"/>
      <c r="AH96" s="3"/>
      <c r="AI96" s="3"/>
      <c r="AJ96" s="3"/>
    </row>
    <row r="97" spans="1:36" x14ac:dyDescent="0.2">
      <c r="A97" s="3"/>
      <c r="B97" s="3"/>
      <c r="C97" s="3"/>
      <c r="D97" s="3"/>
      <c r="E97" s="3"/>
      <c r="F97" s="3"/>
      <c r="G97" s="3"/>
      <c r="H97" s="3"/>
      <c r="I97" s="3"/>
      <c r="J97" s="55"/>
      <c r="K97" s="55"/>
      <c r="L97" s="55"/>
      <c r="M97" s="55"/>
      <c r="N97" s="55"/>
      <c r="O97" s="55"/>
      <c r="P97" s="55"/>
      <c r="Q97" s="55"/>
      <c r="R97" s="55"/>
      <c r="S97" s="3"/>
      <c r="T97" s="3"/>
      <c r="U97" s="3"/>
      <c r="V97" s="3"/>
      <c r="W97" s="3"/>
      <c r="X97" s="3"/>
      <c r="Y97" s="3"/>
      <c r="Z97" s="3"/>
      <c r="AA97" s="3"/>
      <c r="AB97" s="3"/>
      <c r="AC97" s="3"/>
      <c r="AD97" s="3"/>
      <c r="AE97" s="3"/>
      <c r="AF97" s="3"/>
      <c r="AG97" s="3"/>
      <c r="AH97" s="3"/>
      <c r="AI97" s="3"/>
      <c r="AJ97" s="3"/>
    </row>
    <row r="98" spans="1:36" x14ac:dyDescent="0.2">
      <c r="A98" s="3"/>
      <c r="B98" s="3"/>
      <c r="C98" s="3"/>
      <c r="D98" s="3"/>
      <c r="E98" s="3"/>
      <c r="F98" s="3"/>
      <c r="G98" s="3"/>
      <c r="H98" s="3"/>
      <c r="I98" s="3"/>
      <c r="J98" s="55"/>
      <c r="K98" s="55"/>
      <c r="L98" s="55"/>
      <c r="M98" s="55"/>
      <c r="N98" s="55"/>
      <c r="O98" s="55"/>
      <c r="P98" s="55"/>
      <c r="Q98" s="55"/>
      <c r="R98" s="55"/>
      <c r="S98" s="3"/>
      <c r="T98" s="3"/>
      <c r="U98" s="3"/>
      <c r="V98" s="3"/>
      <c r="W98" s="3"/>
      <c r="X98" s="3"/>
      <c r="Y98" s="3"/>
      <c r="Z98" s="3"/>
      <c r="AA98" s="3"/>
      <c r="AB98" s="3"/>
      <c r="AC98" s="3"/>
      <c r="AD98" s="3"/>
      <c r="AE98" s="3"/>
      <c r="AF98" s="3"/>
      <c r="AG98" s="3"/>
      <c r="AH98" s="3"/>
      <c r="AI98" s="3"/>
      <c r="AJ98" s="3"/>
    </row>
    <row r="99" spans="1:36" x14ac:dyDescent="0.2">
      <c r="A99" s="3"/>
      <c r="B99" s="3"/>
      <c r="C99" s="3"/>
      <c r="D99" s="3"/>
      <c r="E99" s="3"/>
      <c r="F99" s="3"/>
      <c r="G99" s="3"/>
      <c r="H99" s="3"/>
      <c r="I99" s="3"/>
      <c r="J99" s="43"/>
      <c r="K99" s="43"/>
      <c r="L99" s="43"/>
      <c r="M99" s="43"/>
      <c r="N99" s="43"/>
      <c r="O99" s="43"/>
      <c r="P99" s="43"/>
      <c r="Q99" s="43"/>
      <c r="R99" s="4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</row>
    <row r="100" spans="1:36" x14ac:dyDescent="0.2">
      <c r="A100" s="3"/>
      <c r="B100" s="3"/>
      <c r="C100" s="3"/>
      <c r="D100" s="3"/>
      <c r="E100" s="3"/>
      <c r="F100" s="3"/>
      <c r="G100" s="3"/>
      <c r="H100" s="3"/>
      <c r="I100" s="3"/>
      <c r="S100" s="3"/>
      <c r="T100" s="3"/>
      <c r="U100" s="3"/>
      <c r="V100" s="3"/>
      <c r="W100" s="3"/>
      <c r="X100" s="3"/>
      <c r="Y100" s="3"/>
      <c r="Z100" s="3"/>
      <c r="AA100" s="3"/>
      <c r="AB100" s="3"/>
      <c r="AC100" s="3"/>
      <c r="AD100" s="3"/>
      <c r="AE100" s="3"/>
      <c r="AF100" s="3"/>
      <c r="AG100" s="3"/>
      <c r="AH100" s="3"/>
      <c r="AI100" s="3"/>
      <c r="AJ100" s="3"/>
    </row>
    <row r="101" spans="1:36" x14ac:dyDescent="0.2">
      <c r="A101" s="3"/>
      <c r="B101" s="3"/>
      <c r="C101" s="3"/>
      <c r="D101" s="3"/>
      <c r="E101" s="3"/>
      <c r="F101" s="3"/>
      <c r="G101" s="3"/>
      <c r="H101" s="3"/>
      <c r="I101" s="3"/>
      <c r="S101" s="3"/>
      <c r="T101" s="3"/>
      <c r="U101" s="3"/>
      <c r="V101" s="3"/>
      <c r="W101" s="3"/>
      <c r="X101" s="3"/>
      <c r="Y101" s="3"/>
      <c r="Z101" s="3"/>
      <c r="AA101" s="3"/>
      <c r="AB101" s="3"/>
      <c r="AC101" s="3"/>
      <c r="AD101" s="3"/>
      <c r="AE101" s="3"/>
      <c r="AF101" s="3"/>
      <c r="AG101" s="3"/>
      <c r="AH101" s="3"/>
      <c r="AI101" s="3"/>
      <c r="AJ101" s="3"/>
    </row>
    <row r="102" spans="1:36" s="43" customFormat="1" x14ac:dyDescent="0.2">
      <c r="A102" s="3"/>
      <c r="B102" s="3"/>
      <c r="C102" s="3"/>
      <c r="D102" s="3"/>
      <c r="E102" s="3"/>
      <c r="F102" s="3"/>
      <c r="G102" s="3"/>
      <c r="H102" s="3"/>
      <c r="J102" s="2"/>
      <c r="K102" s="2"/>
      <c r="L102" s="2"/>
      <c r="M102" s="2"/>
      <c r="N102" s="2"/>
      <c r="O102" s="2"/>
      <c r="P102" s="2"/>
      <c r="Q102" s="2"/>
      <c r="R102" s="2"/>
      <c r="S102" s="55"/>
    </row>
    <row r="103" spans="1:36" s="43" customFormat="1" x14ac:dyDescent="0.2">
      <c r="J103" s="2"/>
      <c r="K103" s="2"/>
      <c r="L103" s="2"/>
      <c r="M103" s="2"/>
      <c r="N103" s="2"/>
      <c r="O103" s="2"/>
      <c r="P103" s="2"/>
      <c r="Q103" s="2"/>
      <c r="R103" s="2"/>
      <c r="S103" s="55"/>
    </row>
    <row r="104" spans="1:36" x14ac:dyDescent="0.2">
      <c r="A104" s="43"/>
      <c r="B104" s="43"/>
      <c r="C104" s="43"/>
      <c r="D104" s="43"/>
      <c r="E104" s="43"/>
      <c r="F104" s="43"/>
      <c r="G104" s="43"/>
      <c r="H104" s="43"/>
    </row>
  </sheetData>
  <phoneticPr fontId="2" type="noConversion"/>
  <dataValidations count="1">
    <dataValidation type="list" allowBlank="1" showInputMessage="1" showErrorMessage="1" sqref="U4">
      <formula1>"EUR,USD,GBP,JPY,CHF,AUD,CNY,CNH,HKD,RMB,SEK"</formula1>
    </dataValidation>
  </dataValidations>
  <pageMargins left="0.75" right="0.75" top="1" bottom="1" header="0.5" footer="0.5"/>
  <pageSetup scale="33" orientation="landscape" horizontalDpi="300" verticalDpi="300" r:id="rId1"/>
  <headerFooter alignWithMargins="0"/>
  <drawing r:id="rId2"/>
  <legacyDrawing r:id="rId3"/>
  <controls>
    <mc:AlternateContent xmlns:mc="http://schemas.openxmlformats.org/markup-compatibility/2006">
      <mc:Choice Requires="x14">
        <control shapeId="1025" r:id="rId4" name="CommandButton1">
          <controlPr defaultSize="0" autoLine="0" r:id="rId5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5" r:id="rId4" name="CommandButton1"/>
      </mc:Fallback>
    </mc:AlternateContent>
    <mc:AlternateContent xmlns:mc="http://schemas.openxmlformats.org/markup-compatibility/2006">
      <mc:Choice Requires="x14">
        <control shapeId="1026" r:id="rId6" name="CommandButton2">
          <controlPr defaultSize="0" autoLine="0" r:id="rId7">
            <anchor moveWithCells="1" sizeWithCells="1">
              <from>
                <xdr:col>9</xdr:col>
                <xdr:colOff>0</xdr:colOff>
                <xdr:row>1</xdr:row>
                <xdr:rowOff>0</xdr:rowOff>
              </from>
              <to>
                <xdr:col>9</xdr:col>
                <xdr:colOff>0</xdr:colOff>
                <xdr:row>1</xdr:row>
                <xdr:rowOff>0</xdr:rowOff>
              </to>
            </anchor>
          </controlPr>
        </control>
      </mc:Choice>
      <mc:Fallback>
        <control shapeId="1026" r:id="rId6" name="CommandButton2"/>
      </mc:Fallback>
    </mc:AlternateContent>
  </control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7</vt:i4>
      </vt:variant>
    </vt:vector>
  </HeadingPairs>
  <TitlesOfParts>
    <vt:vector size="8" baseType="lpstr">
      <vt:lpstr>MainChecks</vt:lpstr>
      <vt:lpstr>Currency</vt:lpstr>
      <vt:lpstr>FirstIndex</vt:lpstr>
      <vt:lpstr>FuturesDates</vt:lpstr>
      <vt:lpstr>FuturesTable</vt:lpstr>
      <vt:lpstr>IMMFutures</vt:lpstr>
      <vt:lpstr>TenYearsBondFutures</vt:lpstr>
      <vt:lpstr>Trigger</vt:lpstr>
    </vt:vector>
  </TitlesOfParts>
  <Company>QuantLib -- http://quantlib.org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Ferdinando Ametrano</dc:creator>
  <cp:lastModifiedBy>BARONE RICCARDO</cp:lastModifiedBy>
  <cp:lastPrinted>2007-04-04T08:40:21Z</cp:lastPrinted>
  <dcterms:created xsi:type="dcterms:W3CDTF">2006-04-26T09:45:07Z</dcterms:created>
  <dcterms:modified xsi:type="dcterms:W3CDTF">2015-06-26T12:58:07Z</dcterms:modified>
</cp:coreProperties>
</file>