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Norway\REMESsend10.23g\"/>
    </mc:Choice>
  </mc:AlternateContent>
  <bookViews>
    <workbookView xWindow="-120" yWindow="-120" windowWidth="38640" windowHeight="21240" firstSheet="3" activeTab="9"/>
  </bookViews>
  <sheets>
    <sheet name="Energy use transport" sheetId="2" r:id="rId1"/>
    <sheet name="Energy use industry" sheetId="5" r:id="rId2"/>
    <sheet name="Energy use commercial" sheetId="6" r:id="rId3"/>
    <sheet name="Energy use residential" sheetId="7" r:id="rId4"/>
    <sheet name="H2 use" sheetId="3" r:id="rId5"/>
    <sheet name="El enduse" sheetId="4" r:id="rId6"/>
    <sheet name="for REMES" sheetId="8" r:id="rId7"/>
    <sheet name="Drivers" sheetId="9" r:id="rId8"/>
    <sheet name="NewInput" sheetId="10" r:id="rId9"/>
    <sheet name="DATA" sheetId="11" r:id="rId10"/>
    <sheet name="Sheet1" sheetId="12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8" l="1"/>
  <c r="O5" i="8"/>
  <c r="P5" i="8"/>
  <c r="Q5" i="8"/>
  <c r="R5" i="8"/>
  <c r="S5" i="8"/>
  <c r="T5" i="8"/>
  <c r="U5" i="8"/>
  <c r="N6" i="8"/>
  <c r="O6" i="8"/>
  <c r="P6" i="8"/>
  <c r="Q6" i="8"/>
  <c r="R6" i="8"/>
  <c r="S6" i="8"/>
  <c r="T6" i="8"/>
  <c r="U6" i="8"/>
  <c r="N7" i="8"/>
  <c r="O7" i="8"/>
  <c r="P7" i="8"/>
  <c r="Q7" i="8"/>
  <c r="R7" i="8"/>
  <c r="S7" i="8"/>
  <c r="T7" i="8"/>
  <c r="U7" i="8"/>
  <c r="N8" i="8"/>
  <c r="O8" i="8"/>
  <c r="P8" i="8"/>
  <c r="Q8" i="8"/>
  <c r="R8" i="8"/>
  <c r="S8" i="8"/>
  <c r="T8" i="8"/>
  <c r="U8" i="8"/>
  <c r="N9" i="8"/>
  <c r="O9" i="8"/>
  <c r="P9" i="8"/>
  <c r="Q9" i="8"/>
  <c r="R9" i="8"/>
  <c r="S9" i="8"/>
  <c r="T9" i="8"/>
  <c r="U9" i="8"/>
  <c r="N12" i="8"/>
  <c r="O12" i="8"/>
  <c r="P12" i="8"/>
  <c r="Q12" i="8"/>
  <c r="R12" i="8"/>
  <c r="S12" i="8"/>
  <c r="T12" i="8"/>
  <c r="U12" i="8"/>
  <c r="N13" i="8"/>
  <c r="O13" i="8"/>
  <c r="P13" i="8"/>
  <c r="Q13" i="8"/>
  <c r="R13" i="8"/>
  <c r="S13" i="8"/>
  <c r="T13" i="8"/>
  <c r="U13" i="8"/>
  <c r="N14" i="8"/>
  <c r="O14" i="8"/>
  <c r="P14" i="8"/>
  <c r="Q14" i="8"/>
  <c r="R14" i="8"/>
  <c r="S14" i="8"/>
  <c r="T14" i="8"/>
  <c r="U14" i="8"/>
  <c r="N15" i="8"/>
  <c r="O15" i="8"/>
  <c r="P15" i="8"/>
  <c r="Q15" i="8"/>
  <c r="R15" i="8"/>
  <c r="S15" i="8"/>
  <c r="T15" i="8"/>
  <c r="U15" i="8"/>
  <c r="N16" i="8"/>
  <c r="O16" i="8"/>
  <c r="P16" i="8"/>
  <c r="Q16" i="8"/>
  <c r="R16" i="8"/>
  <c r="S16" i="8"/>
  <c r="T16" i="8"/>
  <c r="U16" i="8"/>
  <c r="N19" i="8"/>
  <c r="O19" i="8"/>
  <c r="P19" i="8"/>
  <c r="Q19" i="8"/>
  <c r="R19" i="8"/>
  <c r="S19" i="8"/>
  <c r="T19" i="8"/>
  <c r="U19" i="8"/>
  <c r="N20" i="8"/>
  <c r="O20" i="8"/>
  <c r="P20" i="8"/>
  <c r="Q20" i="8"/>
  <c r="R20" i="8"/>
  <c r="S20" i="8"/>
  <c r="T20" i="8"/>
  <c r="U20" i="8"/>
  <c r="N21" i="8"/>
  <c r="O21" i="8"/>
  <c r="P21" i="8"/>
  <c r="Q21" i="8"/>
  <c r="R21" i="8"/>
  <c r="S21" i="8"/>
  <c r="T21" i="8"/>
  <c r="U21" i="8"/>
  <c r="N22" i="8"/>
  <c r="O22" i="8"/>
  <c r="P22" i="8"/>
  <c r="Q22" i="8"/>
  <c r="R22" i="8"/>
  <c r="S22" i="8"/>
  <c r="T22" i="8"/>
  <c r="U22" i="8"/>
  <c r="N23" i="8"/>
  <c r="O23" i="8"/>
  <c r="P23" i="8"/>
  <c r="Q23" i="8"/>
  <c r="R23" i="8"/>
  <c r="S23" i="8"/>
  <c r="T23" i="8"/>
  <c r="U23" i="8"/>
  <c r="N26" i="8"/>
  <c r="O26" i="8"/>
  <c r="P26" i="8"/>
  <c r="Q26" i="8"/>
  <c r="R26" i="8"/>
  <c r="S26" i="8"/>
  <c r="T26" i="8"/>
  <c r="U26" i="8"/>
  <c r="N27" i="8"/>
  <c r="O27" i="8"/>
  <c r="P27" i="8"/>
  <c r="Q27" i="8"/>
  <c r="R27" i="8"/>
  <c r="S27" i="8"/>
  <c r="T27" i="8"/>
  <c r="U27" i="8"/>
  <c r="N28" i="8"/>
  <c r="O28" i="8"/>
  <c r="P28" i="8"/>
  <c r="Q28" i="8"/>
  <c r="R28" i="8"/>
  <c r="S28" i="8"/>
  <c r="T28" i="8"/>
  <c r="U28" i="8"/>
  <c r="N29" i="8"/>
  <c r="O29" i="8"/>
  <c r="P29" i="8"/>
  <c r="Q29" i="8"/>
  <c r="R29" i="8"/>
  <c r="S29" i="8"/>
  <c r="T29" i="8"/>
  <c r="U29" i="8"/>
  <c r="N31" i="8"/>
  <c r="O31" i="8"/>
  <c r="P31" i="8"/>
  <c r="Q31" i="8"/>
  <c r="R31" i="8"/>
  <c r="S31" i="8"/>
  <c r="T31" i="8"/>
  <c r="U31" i="8"/>
  <c r="N32" i="8"/>
  <c r="O32" i="8"/>
  <c r="P32" i="8"/>
  <c r="Q32" i="8"/>
  <c r="R32" i="8"/>
  <c r="S32" i="8"/>
  <c r="T32" i="8"/>
  <c r="U32" i="8"/>
  <c r="N33" i="8"/>
  <c r="O33" i="8"/>
  <c r="P33" i="8"/>
  <c r="Q33" i="8"/>
  <c r="R33" i="8"/>
  <c r="S33" i="8"/>
  <c r="T33" i="8"/>
  <c r="U33" i="8"/>
  <c r="N34" i="8"/>
  <c r="O34" i="8"/>
  <c r="P34" i="8"/>
  <c r="Q34" i="8"/>
  <c r="R34" i="8"/>
  <c r="S34" i="8"/>
  <c r="T34" i="8"/>
  <c r="U34" i="8"/>
  <c r="N35" i="8"/>
  <c r="O35" i="8"/>
  <c r="P35" i="8"/>
  <c r="Q35" i="8"/>
  <c r="R35" i="8"/>
  <c r="S35" i="8"/>
  <c r="T35" i="8"/>
  <c r="U35" i="8"/>
  <c r="N37" i="8"/>
  <c r="O37" i="8"/>
  <c r="P37" i="8"/>
  <c r="Q37" i="8"/>
  <c r="R37" i="8"/>
  <c r="S37" i="8"/>
  <c r="T37" i="8"/>
  <c r="U37" i="8"/>
  <c r="N38" i="8"/>
  <c r="O38" i="8"/>
  <c r="P38" i="8"/>
  <c r="Q38" i="8"/>
  <c r="R38" i="8"/>
  <c r="S38" i="8"/>
  <c r="T38" i="8"/>
  <c r="U38" i="8"/>
  <c r="N39" i="8"/>
  <c r="O39" i="8"/>
  <c r="P39" i="8"/>
  <c r="Q39" i="8"/>
  <c r="R39" i="8"/>
  <c r="S39" i="8"/>
  <c r="T39" i="8"/>
  <c r="U39" i="8"/>
  <c r="N40" i="8"/>
  <c r="O40" i="8"/>
  <c r="P40" i="8"/>
  <c r="Q40" i="8"/>
  <c r="R40" i="8"/>
  <c r="S40" i="8"/>
  <c r="T40" i="8"/>
  <c r="U40" i="8"/>
  <c r="N41" i="8"/>
  <c r="O41" i="8"/>
  <c r="P41" i="8"/>
  <c r="Q41" i="8"/>
  <c r="R41" i="8"/>
  <c r="S41" i="8"/>
  <c r="T41" i="8"/>
  <c r="U41" i="8"/>
  <c r="N42" i="8"/>
  <c r="O42" i="8"/>
  <c r="P42" i="8"/>
  <c r="Q42" i="8"/>
  <c r="R42" i="8"/>
  <c r="S42" i="8"/>
  <c r="T42" i="8"/>
  <c r="U42" i="8"/>
  <c r="N44" i="8"/>
  <c r="O44" i="8"/>
  <c r="P44" i="8"/>
  <c r="Q44" i="8"/>
  <c r="R44" i="8"/>
  <c r="S44" i="8"/>
  <c r="T44" i="8"/>
  <c r="U44" i="8"/>
  <c r="N45" i="8"/>
  <c r="O45" i="8"/>
  <c r="P45" i="8"/>
  <c r="Q45" i="8"/>
  <c r="R45" i="8"/>
  <c r="S45" i="8"/>
  <c r="T45" i="8"/>
  <c r="U45" i="8"/>
  <c r="N47" i="8"/>
  <c r="O47" i="8"/>
  <c r="P47" i="8"/>
  <c r="Q47" i="8"/>
  <c r="R47" i="8"/>
  <c r="S47" i="8"/>
  <c r="T47" i="8"/>
  <c r="U47" i="8"/>
  <c r="N48" i="8"/>
  <c r="O48" i="8"/>
  <c r="P48" i="8"/>
  <c r="Q48" i="8"/>
  <c r="R48" i="8"/>
  <c r="S48" i="8"/>
  <c r="T48" i="8"/>
  <c r="U48" i="8"/>
  <c r="N52" i="8"/>
  <c r="O52" i="8"/>
  <c r="P52" i="8"/>
  <c r="Q52" i="8"/>
  <c r="R52" i="8"/>
  <c r="S52" i="8"/>
  <c r="T52" i="8"/>
  <c r="U52" i="8"/>
  <c r="N53" i="8"/>
  <c r="O53" i="8"/>
  <c r="P53" i="8"/>
  <c r="Q53" i="8"/>
  <c r="R53" i="8"/>
  <c r="S53" i="8"/>
  <c r="T53" i="8"/>
  <c r="U53" i="8"/>
  <c r="N54" i="8"/>
  <c r="O54" i="8"/>
  <c r="P54" i="8"/>
  <c r="Q54" i="8"/>
  <c r="R54" i="8"/>
  <c r="S54" i="8"/>
  <c r="T54" i="8"/>
  <c r="U54" i="8"/>
  <c r="N55" i="8"/>
  <c r="O55" i="8"/>
  <c r="P55" i="8"/>
  <c r="Q55" i="8"/>
  <c r="R55" i="8"/>
  <c r="S55" i="8"/>
  <c r="T55" i="8"/>
  <c r="U55" i="8"/>
  <c r="N56" i="8"/>
  <c r="O56" i="8"/>
  <c r="P56" i="8"/>
  <c r="Q56" i="8"/>
  <c r="R56" i="8"/>
  <c r="S56" i="8"/>
  <c r="T56" i="8"/>
  <c r="U56" i="8"/>
  <c r="N57" i="8"/>
  <c r="O57" i="8"/>
  <c r="P57" i="8"/>
  <c r="Q57" i="8"/>
  <c r="R57" i="8"/>
  <c r="S57" i="8"/>
  <c r="T57" i="8"/>
  <c r="U57" i="8"/>
  <c r="N58" i="8"/>
  <c r="O58" i="8"/>
  <c r="P58" i="8"/>
  <c r="Q58" i="8"/>
  <c r="R58" i="8"/>
  <c r="S58" i="8"/>
  <c r="T58" i="8"/>
  <c r="U58" i="8"/>
  <c r="N59" i="8"/>
  <c r="O59" i="8"/>
  <c r="P59" i="8"/>
  <c r="Q59" i="8"/>
  <c r="R59" i="8"/>
  <c r="S59" i="8"/>
  <c r="T59" i="8"/>
  <c r="U59" i="8"/>
  <c r="C134" i="11" l="1"/>
  <c r="C130" i="11" a="1"/>
  <c r="C130" i="11" s="1"/>
  <c r="C127" i="11"/>
  <c r="C126" i="11"/>
  <c r="C123" i="11"/>
  <c r="C122" i="11"/>
  <c r="C122" i="11" a="1"/>
  <c r="C129" i="11" s="1"/>
  <c r="C120" i="11"/>
  <c r="C119" i="11"/>
  <c r="C118" i="11"/>
  <c r="C116" i="11"/>
  <c r="C115" i="11"/>
  <c r="C114" i="11"/>
  <c r="C114" i="11" a="1"/>
  <c r="C121" i="11" s="1"/>
  <c r="C106" i="11" a="1"/>
  <c r="C102" i="11"/>
  <c r="C101" i="11"/>
  <c r="C98" i="11"/>
  <c r="C98" i="11" a="1"/>
  <c r="C95" i="11"/>
  <c r="C94" i="11"/>
  <c r="C91" i="11"/>
  <c r="C90" i="11"/>
  <c r="C90" i="11" a="1"/>
  <c r="C97" i="11" s="1"/>
  <c r="C111" i="11" l="1"/>
  <c r="C107" i="11"/>
  <c r="C110" i="11"/>
  <c r="C106" i="11"/>
  <c r="C113" i="11"/>
  <c r="C108" i="11"/>
  <c r="C109" i="11"/>
  <c r="C136" i="11"/>
  <c r="C132" i="11"/>
  <c r="C135" i="11"/>
  <c r="C131" i="11"/>
  <c r="C137" i="11"/>
  <c r="C104" i="11"/>
  <c r="C100" i="11"/>
  <c r="C103" i="11"/>
  <c r="C99" i="11"/>
  <c r="C105" i="11"/>
  <c r="C112" i="11"/>
  <c r="C133" i="11"/>
  <c r="C92" i="11"/>
  <c r="C96" i="11"/>
  <c r="C117" i="11"/>
  <c r="C124" i="11"/>
  <c r="C128" i="11"/>
  <c r="C93" i="11"/>
  <c r="C125" i="11"/>
  <c r="P13" i="11"/>
  <c r="Q13" i="11"/>
  <c r="R13" i="11"/>
  <c r="S13" i="11"/>
  <c r="T13" i="11"/>
  <c r="U13" i="11"/>
  <c r="V13" i="11"/>
  <c r="P14" i="11"/>
  <c r="Q14" i="11"/>
  <c r="R14" i="11"/>
  <c r="S14" i="11"/>
  <c r="T14" i="11"/>
  <c r="U14" i="11"/>
  <c r="V14" i="11"/>
  <c r="P15" i="11"/>
  <c r="Q15" i="11"/>
  <c r="R15" i="11"/>
  <c r="S15" i="11"/>
  <c r="T15" i="11"/>
  <c r="U15" i="11"/>
  <c r="V15" i="11"/>
  <c r="P16" i="11"/>
  <c r="Q16" i="11"/>
  <c r="R16" i="11"/>
  <c r="S16" i="11"/>
  <c r="T16" i="11"/>
  <c r="U16" i="11"/>
  <c r="V16" i="11"/>
  <c r="P17" i="11"/>
  <c r="Q17" i="11"/>
  <c r="R17" i="11"/>
  <c r="S17" i="11"/>
  <c r="T17" i="11"/>
  <c r="U17" i="11"/>
  <c r="V17" i="11"/>
  <c r="P18" i="11"/>
  <c r="Q18" i="11"/>
  <c r="R18" i="11"/>
  <c r="S18" i="11"/>
  <c r="T18" i="11"/>
  <c r="U18" i="11"/>
  <c r="V18" i="11"/>
  <c r="O13" i="11"/>
  <c r="O14" i="11"/>
  <c r="O15" i="11"/>
  <c r="O16" i="11"/>
  <c r="O17" i="11"/>
  <c r="O18" i="11"/>
  <c r="P79" i="8"/>
  <c r="D44" i="10" s="1"/>
  <c r="Q10" i="11" s="1"/>
  <c r="C65" i="8"/>
  <c r="D65" i="8"/>
  <c r="E65" i="8"/>
  <c r="F65" i="8"/>
  <c r="G65" i="8"/>
  <c r="H65" i="8"/>
  <c r="I65" i="8"/>
  <c r="C68" i="8"/>
  <c r="D68" i="8"/>
  <c r="E68" i="8"/>
  <c r="F68" i="8"/>
  <c r="G68" i="8"/>
  <c r="H68" i="8"/>
  <c r="I68" i="8"/>
  <c r="C69" i="8"/>
  <c r="D69" i="8"/>
  <c r="E69" i="8"/>
  <c r="F69" i="8"/>
  <c r="G69" i="8"/>
  <c r="H69" i="8"/>
  <c r="I69" i="8"/>
  <c r="C70" i="8"/>
  <c r="D70" i="8"/>
  <c r="E70" i="8"/>
  <c r="F70" i="8"/>
  <c r="G70" i="8"/>
  <c r="H70" i="8"/>
  <c r="I70" i="8"/>
  <c r="C55" i="8"/>
  <c r="D55" i="8"/>
  <c r="E55" i="8"/>
  <c r="F55" i="8"/>
  <c r="G55" i="8"/>
  <c r="H55" i="8"/>
  <c r="I55" i="8"/>
  <c r="P81" i="8"/>
  <c r="D46" i="10" s="1"/>
  <c r="Q12" i="11" s="1"/>
  <c r="P80" i="8"/>
  <c r="D45" i="10" s="1"/>
  <c r="Q11" i="11" s="1"/>
  <c r="P78" i="8"/>
  <c r="D43" i="10" s="1"/>
  <c r="Q9" i="11" s="1"/>
  <c r="P77" i="8"/>
  <c r="D42" i="10" s="1"/>
  <c r="Q8" i="11" s="1"/>
  <c r="P75" i="8"/>
  <c r="D40" i="10" s="1"/>
  <c r="Q6" i="11" s="1"/>
  <c r="P71" i="8"/>
  <c r="D36" i="10" s="1"/>
  <c r="Q2" i="11" s="1"/>
  <c r="P72" i="8"/>
  <c r="D37" i="10" s="1"/>
  <c r="Q3" i="11" s="1"/>
  <c r="P73" i="8"/>
  <c r="D38" i="10" s="1"/>
  <c r="Q4" i="11" s="1"/>
  <c r="P74" i="8"/>
  <c r="D39" i="10" s="1"/>
  <c r="Q5" i="11" s="1"/>
  <c r="P76" i="8"/>
  <c r="D41" i="10" s="1"/>
  <c r="Q7" i="11" s="1"/>
  <c r="O67" i="8"/>
  <c r="C68" i="10" s="1"/>
  <c r="P34" i="11" s="1"/>
  <c r="P67" i="8"/>
  <c r="D68" i="10" s="1"/>
  <c r="Q34" i="11" s="1"/>
  <c r="Q67" i="8"/>
  <c r="E68" i="10" s="1"/>
  <c r="R34" i="11" s="1"/>
  <c r="R67" i="8"/>
  <c r="F68" i="10" s="1"/>
  <c r="S34" i="11" s="1"/>
  <c r="S67" i="8"/>
  <c r="G68" i="10" s="1"/>
  <c r="T34" i="11" s="1"/>
  <c r="T67" i="8"/>
  <c r="H68" i="10" s="1"/>
  <c r="U34" i="11" s="1"/>
  <c r="U67" i="8"/>
  <c r="I68" i="10" s="1"/>
  <c r="V34" i="11" s="1"/>
  <c r="O68" i="8"/>
  <c r="C69" i="10" s="1"/>
  <c r="P35" i="11" s="1"/>
  <c r="P68" i="8"/>
  <c r="D69" i="10" s="1"/>
  <c r="Q35" i="11" s="1"/>
  <c r="Q68" i="8"/>
  <c r="E69" i="10" s="1"/>
  <c r="R35" i="11" s="1"/>
  <c r="R68" i="8"/>
  <c r="F69" i="10" s="1"/>
  <c r="S35" i="11" s="1"/>
  <c r="S68" i="8"/>
  <c r="G69" i="10" s="1"/>
  <c r="T35" i="11" s="1"/>
  <c r="T68" i="8"/>
  <c r="H69" i="10" s="1"/>
  <c r="U35" i="11" s="1"/>
  <c r="U68" i="8"/>
  <c r="I69" i="10" s="1"/>
  <c r="V35" i="11" s="1"/>
  <c r="O69" i="8"/>
  <c r="C70" i="10" s="1"/>
  <c r="P36" i="11" s="1"/>
  <c r="P69" i="8"/>
  <c r="D70" i="10" s="1"/>
  <c r="Q36" i="11" s="1"/>
  <c r="Q69" i="8"/>
  <c r="E70" i="10" s="1"/>
  <c r="R36" i="11" s="1"/>
  <c r="R69" i="8"/>
  <c r="F70" i="10" s="1"/>
  <c r="S36" i="11" s="1"/>
  <c r="S69" i="8"/>
  <c r="G70" i="10" s="1"/>
  <c r="T36" i="11" s="1"/>
  <c r="T69" i="8"/>
  <c r="H70" i="10" s="1"/>
  <c r="U36" i="11" s="1"/>
  <c r="U69" i="8"/>
  <c r="I70" i="10" s="1"/>
  <c r="V36" i="11" s="1"/>
  <c r="O70" i="8"/>
  <c r="C71" i="10" s="1"/>
  <c r="P37" i="11" s="1"/>
  <c r="P70" i="8"/>
  <c r="D71" i="10" s="1"/>
  <c r="Q37" i="11" s="1"/>
  <c r="Q70" i="8"/>
  <c r="E71" i="10" s="1"/>
  <c r="R37" i="11" s="1"/>
  <c r="R70" i="8"/>
  <c r="F71" i="10" s="1"/>
  <c r="S37" i="11" s="1"/>
  <c r="S70" i="8"/>
  <c r="G71" i="10" s="1"/>
  <c r="T37" i="11" s="1"/>
  <c r="T70" i="8"/>
  <c r="H71" i="10" s="1"/>
  <c r="U37" i="11" s="1"/>
  <c r="U70" i="8"/>
  <c r="I71" i="10" s="1"/>
  <c r="V37" i="11" s="1"/>
  <c r="N68" i="8"/>
  <c r="B69" i="10" s="1"/>
  <c r="O35" i="11" s="1"/>
  <c r="N69" i="8"/>
  <c r="B70" i="10" s="1"/>
  <c r="O36" i="11" s="1"/>
  <c r="N70" i="8"/>
  <c r="B71" i="10" s="1"/>
  <c r="O37" i="11" s="1"/>
  <c r="N67" i="8"/>
  <c r="B68" i="10" s="1"/>
  <c r="O34" i="11" s="1"/>
  <c r="P64" i="8"/>
  <c r="D65" i="10" s="1"/>
  <c r="Q31" i="11" s="1"/>
  <c r="O65" i="8"/>
  <c r="C66" i="10" s="1"/>
  <c r="P32" i="11" s="1"/>
  <c r="P65" i="8"/>
  <c r="D66" i="10" s="1"/>
  <c r="Q32" i="11" s="1"/>
  <c r="Q65" i="8"/>
  <c r="E66" i="10" s="1"/>
  <c r="R32" i="11" s="1"/>
  <c r="R65" i="8"/>
  <c r="F66" i="10" s="1"/>
  <c r="S32" i="11" s="1"/>
  <c r="S65" i="8"/>
  <c r="G66" i="10" s="1"/>
  <c r="T32" i="11" s="1"/>
  <c r="T65" i="8"/>
  <c r="H66" i="10" s="1"/>
  <c r="U32" i="11" s="1"/>
  <c r="U65" i="8"/>
  <c r="I66" i="10" s="1"/>
  <c r="V32" i="11" s="1"/>
  <c r="O66" i="8"/>
  <c r="C67" i="10" s="1"/>
  <c r="P33" i="11" s="1"/>
  <c r="P66" i="8"/>
  <c r="D67" i="10" s="1"/>
  <c r="Q33" i="11" s="1"/>
  <c r="Q66" i="8"/>
  <c r="E67" i="10" s="1"/>
  <c r="R33" i="11" s="1"/>
  <c r="R66" i="8"/>
  <c r="F67" i="10" s="1"/>
  <c r="S33" i="11" s="1"/>
  <c r="S66" i="8"/>
  <c r="G67" i="10" s="1"/>
  <c r="T33" i="11" s="1"/>
  <c r="T66" i="8"/>
  <c r="H67" i="10" s="1"/>
  <c r="U33" i="11" s="1"/>
  <c r="U66" i="8"/>
  <c r="I67" i="10" s="1"/>
  <c r="V33" i="11" s="1"/>
  <c r="N65" i="8"/>
  <c r="B66" i="10" s="1"/>
  <c r="O32" i="11" s="1"/>
  <c r="P61" i="8"/>
  <c r="D62" i="10" s="1"/>
  <c r="Q28" i="11" s="1"/>
  <c r="N61" i="8"/>
  <c r="B62" i="10" s="1"/>
  <c r="O28" i="11" s="1"/>
  <c r="P63" i="8"/>
  <c r="D64" i="10" s="1"/>
  <c r="Q30" i="11" s="1"/>
  <c r="P62" i="8"/>
  <c r="D63" i="10" s="1"/>
  <c r="Q29" i="11" s="1"/>
  <c r="P60" i="8"/>
  <c r="D61" i="10" s="1"/>
  <c r="Q27" i="11" s="1"/>
  <c r="D60" i="10"/>
  <c r="Q26" i="11" s="1"/>
  <c r="D59" i="10"/>
  <c r="Q25" i="11" s="1"/>
  <c r="D58" i="10"/>
  <c r="Q24" i="11" s="1"/>
  <c r="D57" i="10"/>
  <c r="Q23" i="11" s="1"/>
  <c r="C56" i="10"/>
  <c r="P22" i="11" s="1"/>
  <c r="D56" i="10"/>
  <c r="Q22" i="11" s="1"/>
  <c r="E56" i="10"/>
  <c r="R22" i="11" s="1"/>
  <c r="F56" i="10"/>
  <c r="S22" i="11" s="1"/>
  <c r="G56" i="10"/>
  <c r="T22" i="11" s="1"/>
  <c r="H56" i="10"/>
  <c r="U22" i="11" s="1"/>
  <c r="I56" i="10"/>
  <c r="V22" i="11" s="1"/>
  <c r="B56" i="10"/>
  <c r="O22" i="11" s="1"/>
  <c r="D55" i="10"/>
  <c r="Q21" i="11" s="1"/>
  <c r="D54" i="10"/>
  <c r="Q20" i="11" s="1"/>
  <c r="D53" i="10"/>
  <c r="Q19" i="11" s="1"/>
  <c r="C274" i="11" l="1" a="1"/>
  <c r="C277" i="11" s="1"/>
  <c r="C242" i="11" a="1"/>
  <c r="C247" i="11" s="1"/>
  <c r="C258" i="11" a="1"/>
  <c r="C266" i="11" a="1"/>
  <c r="C249" i="11"/>
  <c r="C246" i="11"/>
  <c r="C244" i="11"/>
  <c r="C248" i="11"/>
  <c r="C243" i="11"/>
  <c r="C242" i="11"/>
  <c r="C276" i="11"/>
  <c r="C280" i="11"/>
  <c r="C279" i="11"/>
  <c r="C274" i="11"/>
  <c r="C162" i="11" a="1"/>
  <c r="C282" i="11" a="1"/>
  <c r="C245" i="11"/>
  <c r="I79" i="8"/>
  <c r="H79" i="8"/>
  <c r="G79" i="8"/>
  <c r="S79" i="8"/>
  <c r="G44" i="10" s="1"/>
  <c r="T10" i="11" s="1"/>
  <c r="T79" i="8"/>
  <c r="H44" i="10" s="1"/>
  <c r="U10" i="11" s="1"/>
  <c r="U79" i="8"/>
  <c r="I44" i="10" s="1"/>
  <c r="V10" i="11" s="1"/>
  <c r="R79" i="8"/>
  <c r="F44" i="10" s="1"/>
  <c r="S10" i="11" s="1"/>
  <c r="C278" i="11" l="1"/>
  <c r="C281" i="11"/>
  <c r="C275" i="11"/>
  <c r="C289" i="11"/>
  <c r="C287" i="11"/>
  <c r="C286" i="11"/>
  <c r="C283" i="11"/>
  <c r="C282" i="11"/>
  <c r="C288" i="11"/>
  <c r="C285" i="11"/>
  <c r="C284" i="11"/>
  <c r="C271" i="11"/>
  <c r="C272" i="11"/>
  <c r="C268" i="11"/>
  <c r="C270" i="11"/>
  <c r="C269" i="11"/>
  <c r="C273" i="11"/>
  <c r="C267" i="11"/>
  <c r="C266" i="11"/>
  <c r="C165" i="11"/>
  <c r="C162" i="11"/>
  <c r="C166" i="11"/>
  <c r="C163" i="11"/>
  <c r="C168" i="11"/>
  <c r="C169" i="11"/>
  <c r="C164" i="11"/>
  <c r="C167" i="11"/>
  <c r="C265" i="11"/>
  <c r="C262" i="11"/>
  <c r="C261" i="11"/>
  <c r="C260" i="11"/>
  <c r="C258" i="11"/>
  <c r="C264" i="11"/>
  <c r="C263" i="11"/>
  <c r="C259" i="11"/>
  <c r="Q79" i="8"/>
  <c r="E44" i="10" s="1"/>
  <c r="R10" i="11" s="1"/>
  <c r="O79" i="8"/>
  <c r="C44" i="10" s="1"/>
  <c r="P10" i="11" s="1"/>
  <c r="N79" i="8"/>
  <c r="B44" i="10" s="1"/>
  <c r="O10" i="11" s="1"/>
  <c r="F79" i="8"/>
  <c r="E79" i="8"/>
  <c r="C79" i="8"/>
  <c r="D79" i="8"/>
  <c r="O77" i="8"/>
  <c r="C42" i="10" s="1"/>
  <c r="P8" i="11" s="1"/>
  <c r="Q77" i="8"/>
  <c r="E42" i="10" s="1"/>
  <c r="R8" i="11" s="1"/>
  <c r="O78" i="8"/>
  <c r="C43" i="10" s="1"/>
  <c r="P9" i="11" s="1"/>
  <c r="Q78" i="8"/>
  <c r="E43" i="10" s="1"/>
  <c r="R9" i="11" s="1"/>
  <c r="O80" i="8"/>
  <c r="C45" i="10" s="1"/>
  <c r="P11" i="11" s="1"/>
  <c r="Q80" i="8"/>
  <c r="E45" i="10" s="1"/>
  <c r="R11" i="11" s="1"/>
  <c r="O81" i="8"/>
  <c r="C46" i="10" s="1"/>
  <c r="P12" i="11" s="1"/>
  <c r="Q81" i="8"/>
  <c r="E46" i="10" s="1"/>
  <c r="R12" i="11" s="1"/>
  <c r="N81" i="8"/>
  <c r="B46" i="10" s="1"/>
  <c r="O12" i="11" s="1"/>
  <c r="N80" i="8"/>
  <c r="B45" i="10" s="1"/>
  <c r="O11" i="11" s="1"/>
  <c r="N78" i="8"/>
  <c r="B43" i="10" s="1"/>
  <c r="O9" i="11" s="1"/>
  <c r="N77" i="8"/>
  <c r="B42" i="10" s="1"/>
  <c r="O8" i="11" s="1"/>
  <c r="D44" i="8"/>
  <c r="E44" i="8"/>
  <c r="F44" i="8"/>
  <c r="E77" i="8" s="1"/>
  <c r="G44" i="8"/>
  <c r="H44" i="8"/>
  <c r="I44" i="8"/>
  <c r="J44" i="8"/>
  <c r="D45" i="8"/>
  <c r="E45" i="8"/>
  <c r="F45" i="8"/>
  <c r="E78" i="8" s="1"/>
  <c r="G45" i="8"/>
  <c r="F78" i="8" s="1"/>
  <c r="H45" i="8"/>
  <c r="I45" i="8"/>
  <c r="J45" i="8"/>
  <c r="D47" i="8"/>
  <c r="E47" i="8"/>
  <c r="F47" i="8"/>
  <c r="E80" i="8" s="1"/>
  <c r="G47" i="8"/>
  <c r="F80" i="8" s="1"/>
  <c r="H47" i="8"/>
  <c r="I47" i="8"/>
  <c r="J47" i="8"/>
  <c r="D48" i="8"/>
  <c r="D81" i="8" s="1"/>
  <c r="E48" i="8"/>
  <c r="F48" i="8"/>
  <c r="E81" i="8" s="1"/>
  <c r="G48" i="8"/>
  <c r="F81" i="8" s="1"/>
  <c r="H48" i="8"/>
  <c r="I48" i="8"/>
  <c r="J48" i="8"/>
  <c r="I81" i="8" s="1"/>
  <c r="C47" i="8"/>
  <c r="C80" i="8" s="1"/>
  <c r="C45" i="8"/>
  <c r="C78" i="8" s="1"/>
  <c r="C48" i="8"/>
  <c r="C81" i="8" s="1"/>
  <c r="C44" i="8"/>
  <c r="C77" i="8" s="1"/>
  <c r="O71" i="8"/>
  <c r="C36" i="10" s="1"/>
  <c r="P2" i="11" s="1"/>
  <c r="Q71" i="8"/>
  <c r="E36" i="10" s="1"/>
  <c r="R2" i="11" s="1"/>
  <c r="U71" i="8"/>
  <c r="I36" i="10" s="1"/>
  <c r="V2" i="11" s="1"/>
  <c r="O72" i="8"/>
  <c r="C37" i="10" s="1"/>
  <c r="P3" i="11" s="1"/>
  <c r="Q72" i="8"/>
  <c r="E37" i="10" s="1"/>
  <c r="R3" i="11" s="1"/>
  <c r="T72" i="8"/>
  <c r="H37" i="10" s="1"/>
  <c r="U3" i="11" s="1"/>
  <c r="U72" i="8"/>
  <c r="I37" i="10" s="1"/>
  <c r="V3" i="11" s="1"/>
  <c r="O73" i="8"/>
  <c r="C38" i="10" s="1"/>
  <c r="P4" i="11" s="1"/>
  <c r="T73" i="8"/>
  <c r="H38" i="10" s="1"/>
  <c r="U4" i="11" s="1"/>
  <c r="U73" i="8"/>
  <c r="I38" i="10" s="1"/>
  <c r="V4" i="11" s="1"/>
  <c r="O74" i="8"/>
  <c r="C39" i="10" s="1"/>
  <c r="P5" i="11" s="1"/>
  <c r="R74" i="8"/>
  <c r="F39" i="10" s="1"/>
  <c r="S5" i="11" s="1"/>
  <c r="U74" i="8"/>
  <c r="I39" i="10" s="1"/>
  <c r="V5" i="11" s="1"/>
  <c r="O75" i="8"/>
  <c r="C40" i="10" s="1"/>
  <c r="P6" i="11" s="1"/>
  <c r="Q75" i="8"/>
  <c r="E40" i="10" s="1"/>
  <c r="R6" i="11" s="1"/>
  <c r="U75" i="8"/>
  <c r="I40" i="10" s="1"/>
  <c r="V6" i="11" s="1"/>
  <c r="O76" i="8"/>
  <c r="C41" i="10" s="1"/>
  <c r="P7" i="11" s="1"/>
  <c r="Q76" i="8"/>
  <c r="E41" i="10" s="1"/>
  <c r="R7" i="11" s="1"/>
  <c r="T76" i="8"/>
  <c r="H41" i="10" s="1"/>
  <c r="U7" i="11" s="1"/>
  <c r="U76" i="8"/>
  <c r="I41" i="10" s="1"/>
  <c r="V7" i="11" s="1"/>
  <c r="N76" i="8"/>
  <c r="B41" i="10" s="1"/>
  <c r="O7" i="11" s="1"/>
  <c r="N75" i="8"/>
  <c r="B40" i="10" s="1"/>
  <c r="O6" i="11" s="1"/>
  <c r="N74" i="8"/>
  <c r="B39" i="10" s="1"/>
  <c r="O5" i="11" s="1"/>
  <c r="N73" i="8"/>
  <c r="B38" i="10" s="1"/>
  <c r="O4" i="11" s="1"/>
  <c r="N72" i="8"/>
  <c r="B37" i="10" s="1"/>
  <c r="O3" i="11" s="1"/>
  <c r="N71" i="8"/>
  <c r="D37" i="8"/>
  <c r="D71" i="8" s="1"/>
  <c r="E37" i="8"/>
  <c r="F37" i="8"/>
  <c r="E71" i="8" s="1"/>
  <c r="G37" i="8"/>
  <c r="F71" i="8" s="1"/>
  <c r="H37" i="8"/>
  <c r="G71" i="8" s="1"/>
  <c r="I37" i="8"/>
  <c r="H71" i="8" s="1"/>
  <c r="J37" i="8"/>
  <c r="I71" i="8" s="1"/>
  <c r="D38" i="8"/>
  <c r="D72" i="8" s="1"/>
  <c r="E38" i="8"/>
  <c r="F38" i="8"/>
  <c r="E72" i="8" s="1"/>
  <c r="G38" i="8"/>
  <c r="F72" i="8" s="1"/>
  <c r="H38" i="8"/>
  <c r="G72" i="8" s="1"/>
  <c r="I38" i="8"/>
  <c r="H72" i="8" s="1"/>
  <c r="J38" i="8"/>
  <c r="I72" i="8" s="1"/>
  <c r="D39" i="8"/>
  <c r="D73" i="8" s="1"/>
  <c r="E39" i="8"/>
  <c r="F39" i="8"/>
  <c r="E73" i="8" s="1"/>
  <c r="G39" i="8"/>
  <c r="F73" i="8" s="1"/>
  <c r="H39" i="8"/>
  <c r="G73" i="8" s="1"/>
  <c r="I39" i="8"/>
  <c r="H73" i="8" s="1"/>
  <c r="J39" i="8"/>
  <c r="I73" i="8" s="1"/>
  <c r="D40" i="8"/>
  <c r="D74" i="8" s="1"/>
  <c r="E40" i="8"/>
  <c r="F40" i="8"/>
  <c r="E74" i="8" s="1"/>
  <c r="G40" i="8"/>
  <c r="F74" i="8" s="1"/>
  <c r="H40" i="8"/>
  <c r="G74" i="8" s="1"/>
  <c r="I40" i="8"/>
  <c r="H74" i="8" s="1"/>
  <c r="J40" i="8"/>
  <c r="I74" i="8" s="1"/>
  <c r="D41" i="8"/>
  <c r="E41" i="8"/>
  <c r="F41" i="8"/>
  <c r="E75" i="8" s="1"/>
  <c r="G41" i="8"/>
  <c r="F75" i="8" s="1"/>
  <c r="H41" i="8"/>
  <c r="G75" i="8" s="1"/>
  <c r="I41" i="8"/>
  <c r="H75" i="8" s="1"/>
  <c r="J41" i="8"/>
  <c r="I75" i="8" s="1"/>
  <c r="D42" i="8"/>
  <c r="D76" i="8" s="1"/>
  <c r="E42" i="8"/>
  <c r="F42" i="8"/>
  <c r="E76" i="8" s="1"/>
  <c r="G42" i="8"/>
  <c r="F76" i="8" s="1"/>
  <c r="H42" i="8"/>
  <c r="G76" i="8" s="1"/>
  <c r="I42" i="8"/>
  <c r="H76" i="8" s="1"/>
  <c r="J42" i="8"/>
  <c r="I76" i="8" s="1"/>
  <c r="C42" i="8"/>
  <c r="C76" i="8" s="1"/>
  <c r="C40" i="8"/>
  <c r="C74" i="8" s="1"/>
  <c r="C38" i="8"/>
  <c r="C72" i="8" s="1"/>
  <c r="C41" i="8"/>
  <c r="C75" i="8" s="1"/>
  <c r="C39" i="8"/>
  <c r="C73" i="8" s="1"/>
  <c r="C37" i="8"/>
  <c r="C71" i="8" s="1"/>
  <c r="O64" i="8"/>
  <c r="C65" i="10" s="1"/>
  <c r="P31" i="11" s="1"/>
  <c r="U64" i="8"/>
  <c r="I65" i="10" s="1"/>
  <c r="V31" i="11" s="1"/>
  <c r="N64" i="8"/>
  <c r="B65" i="10" s="1"/>
  <c r="O31" i="11" s="1"/>
  <c r="O60" i="8"/>
  <c r="C61" i="10" s="1"/>
  <c r="P27" i="11" s="1"/>
  <c r="U60" i="8"/>
  <c r="I61" i="10" s="1"/>
  <c r="V27" i="11" s="1"/>
  <c r="O61" i="8"/>
  <c r="C62" i="10" s="1"/>
  <c r="P28" i="11" s="1"/>
  <c r="U61" i="8"/>
  <c r="I62" i="10" s="1"/>
  <c r="V28" i="11" s="1"/>
  <c r="O62" i="8"/>
  <c r="C63" i="10" s="1"/>
  <c r="P29" i="11" s="1"/>
  <c r="U62" i="8"/>
  <c r="I63" i="10" s="1"/>
  <c r="V29" i="11" s="1"/>
  <c r="O63" i="8"/>
  <c r="C64" i="10" s="1"/>
  <c r="P30" i="11" s="1"/>
  <c r="U63" i="8"/>
  <c r="I64" i="10" s="1"/>
  <c r="V30" i="11" s="1"/>
  <c r="N62" i="8"/>
  <c r="B63" i="10" s="1"/>
  <c r="O29" i="11" s="1"/>
  <c r="N63" i="8"/>
  <c r="B64" i="10" s="1"/>
  <c r="O30" i="11" s="1"/>
  <c r="N60" i="8"/>
  <c r="B61" i="10" s="1"/>
  <c r="O27" i="11" s="1"/>
  <c r="C57" i="10"/>
  <c r="P23" i="11" s="1"/>
  <c r="I57" i="10"/>
  <c r="V23" i="11" s="1"/>
  <c r="C58" i="10"/>
  <c r="P24" i="11" s="1"/>
  <c r="I58" i="10"/>
  <c r="V24" i="11" s="1"/>
  <c r="C59" i="10"/>
  <c r="P25" i="11" s="1"/>
  <c r="I59" i="10"/>
  <c r="V25" i="11" s="1"/>
  <c r="C60" i="10"/>
  <c r="P26" i="11" s="1"/>
  <c r="H60" i="10"/>
  <c r="U26" i="11" s="1"/>
  <c r="I60" i="10"/>
  <c r="V26" i="11" s="1"/>
  <c r="B60" i="10"/>
  <c r="O26" i="11" s="1"/>
  <c r="B59" i="10"/>
  <c r="O25" i="11" s="1"/>
  <c r="B58" i="10"/>
  <c r="O24" i="11" s="1"/>
  <c r="B57" i="10"/>
  <c r="O23" i="11" s="1"/>
  <c r="C53" i="10"/>
  <c r="P19" i="11" s="1"/>
  <c r="I53" i="10"/>
  <c r="V19" i="11" s="1"/>
  <c r="C54" i="10"/>
  <c r="P20" i="11" s="1"/>
  <c r="G54" i="10"/>
  <c r="T20" i="11" s="1"/>
  <c r="I54" i="10"/>
  <c r="V20" i="11" s="1"/>
  <c r="C55" i="10"/>
  <c r="P21" i="11" s="1"/>
  <c r="I55" i="10"/>
  <c r="V21" i="11" s="1"/>
  <c r="B55" i="10"/>
  <c r="O21" i="11" s="1"/>
  <c r="B54" i="10"/>
  <c r="O20" i="11" s="1"/>
  <c r="B53" i="10"/>
  <c r="O19" i="11" s="1"/>
  <c r="D26" i="8"/>
  <c r="D64" i="8" s="1"/>
  <c r="E26" i="8"/>
  <c r="F26" i="8"/>
  <c r="E64" i="8" s="1"/>
  <c r="G26" i="8"/>
  <c r="F64" i="8" s="1"/>
  <c r="H26" i="8"/>
  <c r="G64" i="8" s="1"/>
  <c r="I26" i="8"/>
  <c r="H64" i="8" s="1"/>
  <c r="J26" i="8"/>
  <c r="I64" i="8" s="1"/>
  <c r="D28" i="8"/>
  <c r="E28" i="8"/>
  <c r="F28" i="8"/>
  <c r="G28" i="8"/>
  <c r="H28" i="8"/>
  <c r="I28" i="8"/>
  <c r="J28" i="8"/>
  <c r="D29" i="8"/>
  <c r="D67" i="8" s="1"/>
  <c r="E29" i="8"/>
  <c r="F29" i="8"/>
  <c r="E67" i="8" s="1"/>
  <c r="G29" i="8"/>
  <c r="F67" i="8" s="1"/>
  <c r="H29" i="8"/>
  <c r="G67" i="8" s="1"/>
  <c r="I29" i="8"/>
  <c r="H67" i="8" s="1"/>
  <c r="J29" i="8"/>
  <c r="I67" i="8" s="1"/>
  <c r="C28" i="8"/>
  <c r="C29" i="8"/>
  <c r="C67" i="8" s="1"/>
  <c r="C26" i="8"/>
  <c r="C64" i="8" s="1"/>
  <c r="D19" i="8"/>
  <c r="D60" i="8" s="1"/>
  <c r="E19" i="8"/>
  <c r="F19" i="8"/>
  <c r="E60" i="8" s="1"/>
  <c r="G19" i="8"/>
  <c r="F60" i="8" s="1"/>
  <c r="H19" i="8"/>
  <c r="G60" i="8" s="1"/>
  <c r="I19" i="8"/>
  <c r="H60" i="8" s="1"/>
  <c r="J19" i="8"/>
  <c r="I60" i="8" s="1"/>
  <c r="D20" i="8"/>
  <c r="D61" i="8" s="1"/>
  <c r="E20" i="8"/>
  <c r="F20" i="8"/>
  <c r="E61" i="8" s="1"/>
  <c r="G20" i="8"/>
  <c r="F61" i="8" s="1"/>
  <c r="H20" i="8"/>
  <c r="G61" i="8" s="1"/>
  <c r="I20" i="8"/>
  <c r="H61" i="8" s="1"/>
  <c r="J20" i="8"/>
  <c r="I61" i="8" s="1"/>
  <c r="D21" i="8"/>
  <c r="D62" i="8" s="1"/>
  <c r="E21" i="8"/>
  <c r="F21" i="8"/>
  <c r="E62" i="8" s="1"/>
  <c r="G21" i="8"/>
  <c r="F62" i="8" s="1"/>
  <c r="H21" i="8"/>
  <c r="G62" i="8" s="1"/>
  <c r="I21" i="8"/>
  <c r="H62" i="8" s="1"/>
  <c r="J21" i="8"/>
  <c r="I62" i="8" s="1"/>
  <c r="D22" i="8"/>
  <c r="D63" i="8" s="1"/>
  <c r="E22" i="8"/>
  <c r="F22" i="8"/>
  <c r="E63" i="8" s="1"/>
  <c r="G22" i="8"/>
  <c r="F63" i="8" s="1"/>
  <c r="H22" i="8"/>
  <c r="G63" i="8" s="1"/>
  <c r="I22" i="8"/>
  <c r="H63" i="8" s="1"/>
  <c r="J22" i="8"/>
  <c r="I63" i="8" s="1"/>
  <c r="D23" i="8"/>
  <c r="E23" i="8"/>
  <c r="F23" i="8"/>
  <c r="G23" i="8"/>
  <c r="H23" i="8"/>
  <c r="I23" i="8"/>
  <c r="J23" i="8"/>
  <c r="C20" i="8"/>
  <c r="C61" i="8" s="1"/>
  <c r="C21" i="8"/>
  <c r="C62" i="8" s="1"/>
  <c r="C22" i="8"/>
  <c r="C63" i="8" s="1"/>
  <c r="C23" i="8"/>
  <c r="C19" i="8"/>
  <c r="C60" i="8" s="1"/>
  <c r="D12" i="8"/>
  <c r="D56" i="8" s="1"/>
  <c r="E12" i="8"/>
  <c r="F12" i="8"/>
  <c r="E56" i="8" s="1"/>
  <c r="G12" i="8"/>
  <c r="F56" i="8" s="1"/>
  <c r="H12" i="8"/>
  <c r="G56" i="8" s="1"/>
  <c r="I12" i="8"/>
  <c r="H56" i="8" s="1"/>
  <c r="J12" i="8"/>
  <c r="I56" i="8" s="1"/>
  <c r="D13" i="8"/>
  <c r="D57" i="8" s="1"/>
  <c r="E13" i="8"/>
  <c r="F13" i="8"/>
  <c r="E57" i="8" s="1"/>
  <c r="G13" i="8"/>
  <c r="F57" i="8" s="1"/>
  <c r="H13" i="8"/>
  <c r="G57" i="8" s="1"/>
  <c r="I13" i="8"/>
  <c r="H57" i="8" s="1"/>
  <c r="J13" i="8"/>
  <c r="I57" i="8" s="1"/>
  <c r="D14" i="8"/>
  <c r="D58" i="8" s="1"/>
  <c r="E14" i="8"/>
  <c r="F14" i="8"/>
  <c r="E58" i="8" s="1"/>
  <c r="G14" i="8"/>
  <c r="F58" i="8" s="1"/>
  <c r="H14" i="8"/>
  <c r="G58" i="8" s="1"/>
  <c r="I14" i="8"/>
  <c r="H58" i="8" s="1"/>
  <c r="J14" i="8"/>
  <c r="I58" i="8" s="1"/>
  <c r="D15" i="8"/>
  <c r="D59" i="8" s="1"/>
  <c r="E15" i="8"/>
  <c r="F15" i="8"/>
  <c r="E59" i="8" s="1"/>
  <c r="G15" i="8"/>
  <c r="F59" i="8" s="1"/>
  <c r="H15" i="8"/>
  <c r="G59" i="8" s="1"/>
  <c r="I15" i="8"/>
  <c r="H59" i="8" s="1"/>
  <c r="J15" i="8"/>
  <c r="I59" i="8" s="1"/>
  <c r="D16" i="8"/>
  <c r="E16" i="8"/>
  <c r="F16" i="8"/>
  <c r="G16" i="8"/>
  <c r="H16" i="8"/>
  <c r="I16" i="8"/>
  <c r="J16" i="8"/>
  <c r="C16" i="8"/>
  <c r="C15" i="8"/>
  <c r="C59" i="8" s="1"/>
  <c r="C14" i="8"/>
  <c r="C58" i="8" s="1"/>
  <c r="C13" i="8"/>
  <c r="C57" i="8" s="1"/>
  <c r="C12" i="8"/>
  <c r="C56" i="8" s="1"/>
  <c r="D5" i="8"/>
  <c r="D52" i="8" s="1"/>
  <c r="E5" i="8"/>
  <c r="F5" i="8"/>
  <c r="E52" i="8" s="1"/>
  <c r="G5" i="8"/>
  <c r="F52" i="8" s="1"/>
  <c r="H5" i="8"/>
  <c r="G52" i="8" s="1"/>
  <c r="I5" i="8"/>
  <c r="H52" i="8" s="1"/>
  <c r="J5" i="8"/>
  <c r="I52" i="8" s="1"/>
  <c r="D6" i="8"/>
  <c r="D53" i="8" s="1"/>
  <c r="E6" i="8"/>
  <c r="F6" i="8"/>
  <c r="E53" i="8" s="1"/>
  <c r="G6" i="8"/>
  <c r="F53" i="8" s="1"/>
  <c r="H6" i="8"/>
  <c r="G53" i="8" s="1"/>
  <c r="I6" i="8"/>
  <c r="H53" i="8" s="1"/>
  <c r="J6" i="8"/>
  <c r="I53" i="8" s="1"/>
  <c r="D7" i="8"/>
  <c r="D54" i="8" s="1"/>
  <c r="E7" i="8"/>
  <c r="F7" i="8"/>
  <c r="E54" i="8" s="1"/>
  <c r="G7" i="8"/>
  <c r="F54" i="8" s="1"/>
  <c r="H7" i="8"/>
  <c r="G54" i="8" s="1"/>
  <c r="I7" i="8"/>
  <c r="H54" i="8" s="1"/>
  <c r="J7" i="8"/>
  <c r="I54" i="8" s="1"/>
  <c r="D9" i="8"/>
  <c r="E9" i="8"/>
  <c r="F9" i="8"/>
  <c r="G9" i="8"/>
  <c r="H9" i="8"/>
  <c r="I9" i="8"/>
  <c r="J9" i="8"/>
  <c r="C6" i="8"/>
  <c r="C53" i="8" s="1"/>
  <c r="C7" i="8"/>
  <c r="C54" i="8" s="1"/>
  <c r="C9" i="8"/>
  <c r="C5" i="8"/>
  <c r="C52" i="8" s="1"/>
  <c r="C66" i="11" l="1" a="1"/>
  <c r="C70" i="11" s="1"/>
  <c r="C68" i="11"/>
  <c r="C73" i="11"/>
  <c r="C69" i="11"/>
  <c r="C71" i="11"/>
  <c r="B36" i="10"/>
  <c r="O2" i="11" s="1"/>
  <c r="G66" i="8"/>
  <c r="D66" i="8"/>
  <c r="N66" i="8"/>
  <c r="B67" i="10" s="1"/>
  <c r="O33" i="11" s="1"/>
  <c r="C250" i="11" s="1" a="1"/>
  <c r="H66" i="8"/>
  <c r="F66" i="8"/>
  <c r="C66" i="8"/>
  <c r="I66" i="8"/>
  <c r="E66" i="8"/>
  <c r="H80" i="8"/>
  <c r="G81" i="8"/>
  <c r="G80" i="8"/>
  <c r="G78" i="8"/>
  <c r="G77" i="8"/>
  <c r="H78" i="8"/>
  <c r="H77" i="8"/>
  <c r="F77" i="8"/>
  <c r="H81" i="8"/>
  <c r="I80" i="8"/>
  <c r="I78" i="8"/>
  <c r="I77" i="8"/>
  <c r="D75" i="8"/>
  <c r="D80" i="8"/>
  <c r="D78" i="8"/>
  <c r="D77" i="8"/>
  <c r="U80" i="8"/>
  <c r="I45" i="10" s="1"/>
  <c r="V11" i="11" s="1"/>
  <c r="T81" i="8"/>
  <c r="H46" i="10" s="1"/>
  <c r="U12" i="11" s="1"/>
  <c r="T80" i="8"/>
  <c r="H45" i="10" s="1"/>
  <c r="U11" i="11" s="1"/>
  <c r="T78" i="8"/>
  <c r="H43" i="10" s="1"/>
  <c r="U9" i="11" s="1"/>
  <c r="S81" i="8"/>
  <c r="G46" i="10" s="1"/>
  <c r="T12" i="11" s="1"/>
  <c r="S80" i="8"/>
  <c r="G45" i="10" s="1"/>
  <c r="T11" i="11" s="1"/>
  <c r="S78" i="8"/>
  <c r="G43" i="10" s="1"/>
  <c r="T9" i="11" s="1"/>
  <c r="S77" i="8"/>
  <c r="G42" i="10" s="1"/>
  <c r="T8" i="11" s="1"/>
  <c r="U81" i="8"/>
  <c r="I46" i="10" s="1"/>
  <c r="V12" i="11" s="1"/>
  <c r="U78" i="8"/>
  <c r="I43" i="10" s="1"/>
  <c r="V9" i="11" s="1"/>
  <c r="U77" i="8"/>
  <c r="I42" i="10" s="1"/>
  <c r="V8" i="11" s="1"/>
  <c r="T77" i="8"/>
  <c r="H42" i="10" s="1"/>
  <c r="U8" i="11" s="1"/>
  <c r="R81" i="8"/>
  <c r="F46" i="10" s="1"/>
  <c r="S12" i="11" s="1"/>
  <c r="R80" i="8"/>
  <c r="F45" i="10" s="1"/>
  <c r="S11" i="11" s="1"/>
  <c r="R78" i="8"/>
  <c r="F43" i="10" s="1"/>
  <c r="S9" i="11" s="1"/>
  <c r="R77" i="8"/>
  <c r="F42" i="10" s="1"/>
  <c r="S8" i="11" s="1"/>
  <c r="T75" i="8"/>
  <c r="H40" i="10" s="1"/>
  <c r="U6" i="11" s="1"/>
  <c r="T74" i="8"/>
  <c r="H39" i="10" s="1"/>
  <c r="U5" i="11" s="1"/>
  <c r="T71" i="8"/>
  <c r="H36" i="10" s="1"/>
  <c r="U2" i="11" s="1"/>
  <c r="S76" i="8"/>
  <c r="G41" i="10" s="1"/>
  <c r="T7" i="11" s="1"/>
  <c r="S75" i="8"/>
  <c r="G40" i="10" s="1"/>
  <c r="T6" i="11" s="1"/>
  <c r="S74" i="8"/>
  <c r="G39" i="10" s="1"/>
  <c r="T5" i="11" s="1"/>
  <c r="S73" i="8"/>
  <c r="G38" i="10" s="1"/>
  <c r="T4" i="11" s="1"/>
  <c r="S72" i="8"/>
  <c r="G37" i="10" s="1"/>
  <c r="T3" i="11" s="1"/>
  <c r="S71" i="8"/>
  <c r="G36" i="10" s="1"/>
  <c r="T2" i="11" s="1"/>
  <c r="R76" i="8"/>
  <c r="F41" i="10" s="1"/>
  <c r="S7" i="11" s="1"/>
  <c r="R75" i="8"/>
  <c r="F40" i="10" s="1"/>
  <c r="S6" i="11" s="1"/>
  <c r="C34" i="11" s="1" a="1"/>
  <c r="R73" i="8"/>
  <c r="F38" i="10" s="1"/>
  <c r="S4" i="11" s="1"/>
  <c r="R72" i="8"/>
  <c r="F37" i="10" s="1"/>
  <c r="S3" i="11" s="1"/>
  <c r="C10" i="11" s="1" a="1"/>
  <c r="R71" i="8"/>
  <c r="F36" i="10" s="1"/>
  <c r="S2" i="11" s="1"/>
  <c r="Q73" i="8"/>
  <c r="E38" i="10" s="1"/>
  <c r="R4" i="11" s="1"/>
  <c r="C18" i="11" s="1" a="1"/>
  <c r="F54" i="10"/>
  <c r="S20" i="11" s="1"/>
  <c r="G58" i="10"/>
  <c r="T24" i="11" s="1"/>
  <c r="S64" i="8"/>
  <c r="G65" i="10" s="1"/>
  <c r="T31" i="11" s="1"/>
  <c r="F60" i="10"/>
  <c r="S26" i="11" s="1"/>
  <c r="F59" i="10"/>
  <c r="S25" i="11" s="1"/>
  <c r="F58" i="10"/>
  <c r="S24" i="11" s="1"/>
  <c r="F57" i="10"/>
  <c r="S23" i="11" s="1"/>
  <c r="S63" i="8"/>
  <c r="G64" i="10" s="1"/>
  <c r="T30" i="11" s="1"/>
  <c r="S62" i="8"/>
  <c r="G63" i="10" s="1"/>
  <c r="T29" i="11" s="1"/>
  <c r="S61" i="8"/>
  <c r="G62" i="10" s="1"/>
  <c r="T28" i="11" s="1"/>
  <c r="S60" i="8"/>
  <c r="G61" i="10" s="1"/>
  <c r="T27" i="11" s="1"/>
  <c r="R64" i="8"/>
  <c r="F65" i="10" s="1"/>
  <c r="S31" i="11" s="1"/>
  <c r="G59" i="10"/>
  <c r="T25" i="11" s="1"/>
  <c r="G57" i="10"/>
  <c r="T23" i="11" s="1"/>
  <c r="T62" i="8"/>
  <c r="H63" i="10" s="1"/>
  <c r="U29" i="11" s="1"/>
  <c r="T60" i="8"/>
  <c r="H61" i="10" s="1"/>
  <c r="U27" i="11" s="1"/>
  <c r="C202" i="11" s="1" a="1"/>
  <c r="H55" i="10"/>
  <c r="U21" i="11" s="1"/>
  <c r="H54" i="10"/>
  <c r="U20" i="11" s="1"/>
  <c r="H53" i="10"/>
  <c r="U19" i="11" s="1"/>
  <c r="R63" i="8"/>
  <c r="F64" i="10" s="1"/>
  <c r="S30" i="11" s="1"/>
  <c r="R62" i="8"/>
  <c r="F63" i="10" s="1"/>
  <c r="S29" i="11" s="1"/>
  <c r="R61" i="8"/>
  <c r="F62" i="10" s="1"/>
  <c r="S28" i="11" s="1"/>
  <c r="R60" i="8"/>
  <c r="F61" i="10" s="1"/>
  <c r="S27" i="11" s="1"/>
  <c r="F55" i="10"/>
  <c r="S21" i="11" s="1"/>
  <c r="F53" i="10"/>
  <c r="S19" i="11" s="1"/>
  <c r="G60" i="10"/>
  <c r="T26" i="11" s="1"/>
  <c r="T63" i="8"/>
  <c r="H64" i="10" s="1"/>
  <c r="U30" i="11" s="1"/>
  <c r="T61" i="8"/>
  <c r="H62" i="10" s="1"/>
  <c r="U28" i="11" s="1"/>
  <c r="C210" i="11" s="1" a="1"/>
  <c r="G55" i="10"/>
  <c r="T21" i="11" s="1"/>
  <c r="G53" i="10"/>
  <c r="T19" i="11" s="1"/>
  <c r="H59" i="10"/>
  <c r="U25" i="11" s="1"/>
  <c r="H58" i="10"/>
  <c r="U24" i="11" s="1"/>
  <c r="H57" i="10"/>
  <c r="U23" i="11" s="1"/>
  <c r="T64" i="8"/>
  <c r="H65" i="10" s="1"/>
  <c r="U31" i="11" s="1"/>
  <c r="Q74" i="8"/>
  <c r="E39" i="10" s="1"/>
  <c r="R5" i="11" s="1"/>
  <c r="C26" i="11" s="1" a="1"/>
  <c r="E53" i="10"/>
  <c r="R19" i="11" s="1"/>
  <c r="C138" i="11" s="1" a="1"/>
  <c r="E57" i="10"/>
  <c r="R23" i="11" s="1"/>
  <c r="E59" i="10"/>
  <c r="R25" i="11" s="1"/>
  <c r="Q60" i="8"/>
  <c r="E61" i="10" s="1"/>
  <c r="R27" i="11" s="1"/>
  <c r="Q62" i="8"/>
  <c r="E63" i="10" s="1"/>
  <c r="R29" i="11" s="1"/>
  <c r="C218" i="11" s="1" a="1"/>
  <c r="Q64" i="8"/>
  <c r="E65" i="10" s="1"/>
  <c r="R31" i="11" s="1"/>
  <c r="E55" i="10"/>
  <c r="R21" i="11" s="1"/>
  <c r="E58" i="10"/>
  <c r="R24" i="11" s="1"/>
  <c r="E60" i="10"/>
  <c r="R26" i="11" s="1"/>
  <c r="C194" i="11" s="1" a="1"/>
  <c r="Q61" i="8"/>
  <c r="E62" i="10" s="1"/>
  <c r="R28" i="11" s="1"/>
  <c r="Q63" i="8"/>
  <c r="E64" i="10" s="1"/>
  <c r="R30" i="11" s="1"/>
  <c r="E54" i="10"/>
  <c r="R20" i="11" s="1"/>
  <c r="C146" i="11" s="1" a="1"/>
  <c r="C186" i="11" l="1" a="1"/>
  <c r="C82" i="11" a="1"/>
  <c r="C89" i="11" s="1"/>
  <c r="C66" i="11"/>
  <c r="C67" i="11"/>
  <c r="C170" i="11" a="1"/>
  <c r="C72" i="11"/>
  <c r="C58" i="11" a="1"/>
  <c r="C65" i="11" s="1"/>
  <c r="C74" i="11" a="1"/>
  <c r="C78" i="11" s="1"/>
  <c r="C178" i="11" a="1"/>
  <c r="C183" i="11" s="1"/>
  <c r="C42" i="11" a="1"/>
  <c r="C46" i="11" s="1"/>
  <c r="C226" i="11" a="1"/>
  <c r="C154" i="11" a="1"/>
  <c r="C158" i="11" s="1"/>
  <c r="C234" i="11" a="1"/>
  <c r="C239" i="11" s="1"/>
  <c r="C50" i="11" a="1"/>
  <c r="C54" i="11" s="1"/>
  <c r="C83" i="11"/>
  <c r="C87" i="11"/>
  <c r="C84" i="11"/>
  <c r="C85" i="11"/>
  <c r="C64" i="11"/>
  <c r="C59" i="11"/>
  <c r="C60" i="11"/>
  <c r="C62" i="11"/>
  <c r="C61" i="11"/>
  <c r="C53" i="11"/>
  <c r="C37" i="11"/>
  <c r="C34" i="11"/>
  <c r="C38" i="11"/>
  <c r="C39" i="11"/>
  <c r="C35" i="11"/>
  <c r="C40" i="11"/>
  <c r="C41" i="11"/>
  <c r="C36" i="11"/>
  <c r="C33" i="11"/>
  <c r="C28" i="11"/>
  <c r="C31" i="11"/>
  <c r="C26" i="11"/>
  <c r="C30" i="11"/>
  <c r="C32" i="11"/>
  <c r="C27" i="11"/>
  <c r="C29" i="11"/>
  <c r="C13" i="11"/>
  <c r="C16" i="11"/>
  <c r="C15" i="11"/>
  <c r="C17" i="11"/>
  <c r="C11" i="11"/>
  <c r="C12" i="11"/>
  <c r="C10" i="11"/>
  <c r="C14" i="11"/>
  <c r="C22" i="11"/>
  <c r="C24" i="11"/>
  <c r="C20" i="11"/>
  <c r="C19" i="11"/>
  <c r="C23" i="11"/>
  <c r="C25" i="11"/>
  <c r="C21" i="11"/>
  <c r="C18" i="11"/>
  <c r="C43" i="11"/>
  <c r="C44" i="11"/>
  <c r="C45" i="11"/>
  <c r="C47" i="11"/>
  <c r="C42" i="11"/>
  <c r="C49" i="11"/>
  <c r="C2" i="11" a="1"/>
  <c r="C225" i="11"/>
  <c r="C218" i="11"/>
  <c r="C223" i="11"/>
  <c r="C222" i="11"/>
  <c r="C219" i="11"/>
  <c r="C220" i="11"/>
  <c r="C221" i="11"/>
  <c r="C224" i="11"/>
  <c r="C207" i="11"/>
  <c r="C208" i="11"/>
  <c r="C204" i="11"/>
  <c r="C205" i="11"/>
  <c r="C202" i="11"/>
  <c r="C209" i="11"/>
  <c r="C206" i="11"/>
  <c r="C203" i="11"/>
  <c r="C185" i="11"/>
  <c r="C184" i="11"/>
  <c r="C182" i="11"/>
  <c r="C181" i="11"/>
  <c r="C201" i="11"/>
  <c r="C200" i="11"/>
  <c r="C195" i="11"/>
  <c r="C194" i="11"/>
  <c r="C197" i="11"/>
  <c r="C196" i="11"/>
  <c r="C198" i="11"/>
  <c r="C199" i="11"/>
  <c r="C141" i="11"/>
  <c r="C144" i="11"/>
  <c r="C139" i="11"/>
  <c r="C140" i="11"/>
  <c r="C142" i="11"/>
  <c r="C138" i="11"/>
  <c r="C143" i="11"/>
  <c r="C145" i="11"/>
  <c r="C153" i="11"/>
  <c r="C152" i="11"/>
  <c r="C147" i="11"/>
  <c r="C148" i="11"/>
  <c r="C151" i="11"/>
  <c r="C146" i="11"/>
  <c r="C150" i="11"/>
  <c r="C149" i="11"/>
  <c r="C154" i="11"/>
  <c r="C193" i="11"/>
  <c r="C187" i="11"/>
  <c r="C186" i="11"/>
  <c r="C190" i="11"/>
  <c r="C191" i="11"/>
  <c r="C192" i="11"/>
  <c r="C189" i="11"/>
  <c r="C188" i="11"/>
  <c r="C217" i="11"/>
  <c r="C214" i="11"/>
  <c r="C212" i="11"/>
  <c r="C216" i="11"/>
  <c r="C211" i="11"/>
  <c r="C215" i="11"/>
  <c r="C210" i="11"/>
  <c r="C213" i="11"/>
  <c r="C226" i="11"/>
  <c r="C232" i="11"/>
  <c r="C231" i="11"/>
  <c r="C229" i="11"/>
  <c r="C233" i="11"/>
  <c r="C230" i="11"/>
  <c r="C228" i="11"/>
  <c r="C227" i="11"/>
  <c r="C236" i="11"/>
  <c r="C235" i="11"/>
  <c r="C234" i="11"/>
  <c r="C237" i="11"/>
  <c r="C173" i="11"/>
  <c r="C170" i="11"/>
  <c r="C175" i="11"/>
  <c r="C177" i="11"/>
  <c r="C174" i="11"/>
  <c r="C171" i="11"/>
  <c r="C172" i="11"/>
  <c r="C176" i="11"/>
  <c r="C257" i="11"/>
  <c r="C250" i="11"/>
  <c r="C255" i="11"/>
  <c r="C254" i="11"/>
  <c r="C251" i="11"/>
  <c r="C252" i="11"/>
  <c r="C253" i="11"/>
  <c r="C256" i="11"/>
  <c r="C80" i="11" l="1"/>
  <c r="C75" i="11"/>
  <c r="C51" i="11"/>
  <c r="C63" i="11"/>
  <c r="C86" i="11"/>
  <c r="C88" i="11"/>
  <c r="C52" i="11"/>
  <c r="C58" i="11"/>
  <c r="C82" i="11"/>
  <c r="C48" i="11"/>
  <c r="C241" i="11"/>
  <c r="C240" i="11"/>
  <c r="C180" i="11"/>
  <c r="C178" i="11"/>
  <c r="C238" i="11"/>
  <c r="C179" i="11"/>
  <c r="C161" i="11"/>
  <c r="C74" i="11"/>
  <c r="C77" i="11"/>
  <c r="C81" i="11"/>
  <c r="C76" i="11"/>
  <c r="C79" i="11"/>
  <c r="C159" i="11"/>
  <c r="C160" i="11"/>
  <c r="C157" i="11"/>
  <c r="C155" i="11"/>
  <c r="C156" i="11"/>
  <c r="C57" i="11"/>
  <c r="C50" i="11"/>
  <c r="C55" i="11"/>
  <c r="C56" i="11"/>
  <c r="C2" i="11"/>
  <c r="C6" i="11"/>
  <c r="C8" i="11"/>
  <c r="C9" i="11"/>
  <c r="C5" i="11"/>
  <c r="C4" i="11"/>
  <c r="C3" i="11"/>
  <c r="C7" i="11"/>
</calcChain>
</file>

<file path=xl/sharedStrings.xml><?xml version="1.0" encoding="utf-8"?>
<sst xmlns="http://schemas.openxmlformats.org/spreadsheetml/2006/main" count="676" uniqueCount="101">
  <si>
    <t>Bus</t>
  </si>
  <si>
    <t>El</t>
  </si>
  <si>
    <t>Bio gas</t>
  </si>
  <si>
    <t>H2</t>
  </si>
  <si>
    <t>Bio diesel</t>
  </si>
  <si>
    <t>Fossil diesel</t>
  </si>
  <si>
    <t>Sum</t>
  </si>
  <si>
    <t>Trendbanen</t>
  </si>
  <si>
    <t>Tiltaksbanen</t>
  </si>
  <si>
    <t>Other mobil use</t>
  </si>
  <si>
    <t>Rail</t>
  </si>
  <si>
    <t>Sea</t>
  </si>
  <si>
    <t>Fossil fuels</t>
  </si>
  <si>
    <t>H2/NH3</t>
  </si>
  <si>
    <t>Car</t>
  </si>
  <si>
    <t>Trucks</t>
  </si>
  <si>
    <t>Vans</t>
  </si>
  <si>
    <t>Industry</t>
  </si>
  <si>
    <t>Road transport</t>
  </si>
  <si>
    <t>Sea transport</t>
  </si>
  <si>
    <t>Commercial</t>
  </si>
  <si>
    <t>District heating</t>
  </si>
  <si>
    <t>H2 production</t>
  </si>
  <si>
    <t>Residential</t>
  </si>
  <si>
    <t>Transport</t>
  </si>
  <si>
    <t xml:space="preserve">Total </t>
  </si>
  <si>
    <t>Energy use in transport (GWh/year)</t>
  </si>
  <si>
    <t>Use of hydrogen (GWh/year)</t>
  </si>
  <si>
    <t>Use of electricity (GWh/year)</t>
  </si>
  <si>
    <t>Bio</t>
  </si>
  <si>
    <t>District heat</t>
  </si>
  <si>
    <t>Fossil</t>
  </si>
  <si>
    <t>Hydrogen</t>
  </si>
  <si>
    <t>Energy use in industry (GWh/year)</t>
  </si>
  <si>
    <t>Energy use in non-residential buildings (GWh/year)</t>
  </si>
  <si>
    <t>Energy use in residential sector (GWh/year)</t>
  </si>
  <si>
    <t>iTLL</t>
  </si>
  <si>
    <t>FinalEnergy|LightTransportation|Electricity</t>
  </si>
  <si>
    <t>FinalEnergy|LightTransportation|Liquids|Biomass</t>
  </si>
  <si>
    <t>FinalEnergy|LightTransportation|Liquids|Oil</t>
  </si>
  <si>
    <t>iTLH</t>
  </si>
  <si>
    <t>FinalEnergy|HeavyTransportation|Electricity</t>
  </si>
  <si>
    <t>FinalEnergy|HeavyTransportation|Liquids|Biomass</t>
  </si>
  <si>
    <t>FinalEnergy|HeavyTransportation|Hydrogen</t>
  </si>
  <si>
    <t>FinalEnergy|HeavyTransportation|Liquids|Oil</t>
  </si>
  <si>
    <t>seasecs</t>
  </si>
  <si>
    <t>FinalEnergy|SeaTransportation|Electricity</t>
  </si>
  <si>
    <t>FinalEnergy|SeaTransportation|Liquids|Biomass</t>
  </si>
  <si>
    <t>FinalEnergy|SeaTransportation|Hydrogen</t>
  </si>
  <si>
    <t>FinalEnergy|SeaTransportation|Liquids|Oil</t>
  </si>
  <si>
    <t>iTRW</t>
  </si>
  <si>
    <t>FinalEnergy|RailTransportation|Electricity</t>
  </si>
  <si>
    <t>FinalEnergy|RailTransportation|Liquids|Oil</t>
  </si>
  <si>
    <t>MAPPING</t>
  </si>
  <si>
    <t>iTSS</t>
  </si>
  <si>
    <t>iTSG</t>
  </si>
  <si>
    <t>iTSPG</t>
  </si>
  <si>
    <t>iTSPR</t>
  </si>
  <si>
    <t>iTSPH</t>
  </si>
  <si>
    <t>iTSPC</t>
  </si>
  <si>
    <t>iTSI</t>
  </si>
  <si>
    <t>iTAI</t>
  </si>
  <si>
    <t>FinalEnergy|Industry|Electricity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</si>
  <si>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</si>
  <si>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</si>
  <si>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</si>
  <si>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</si>
  <si>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</si>
  <si>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indsecs</t>
  </si>
  <si>
    <t>Gases</t>
  </si>
  <si>
    <t>Oil</t>
  </si>
  <si>
    <t>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</si>
  <si>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</si>
  <si>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</si>
  <si>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</si>
  <si>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</si>
  <si>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</si>
  <si>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sersecs</t>
  </si>
  <si>
    <t>Residential&amp;Commercial</t>
  </si>
  <si>
    <t>conversion</t>
  </si>
  <si>
    <t>GWh to Ej</t>
  </si>
  <si>
    <t>SecondaryEnergy|Electricity|Biomass|w/oCCS</t>
  </si>
  <si>
    <t>SecondaryEnergy|Electricity|Gas|w/oCCS</t>
  </si>
  <si>
    <t>SecondaryEnergy|Electricity|Hydro</t>
  </si>
  <si>
    <t>SecondaryEnergy|Electricity|Solar|PV</t>
  </si>
  <si>
    <t>SecondaryEnergy|Electricity|Wind|Onshore</t>
  </si>
  <si>
    <t>SecondaryEnergy|Electricity|Wind|Offshore</t>
  </si>
  <si>
    <t>VARIABLE</t>
  </si>
  <si>
    <t>YEAR</t>
  </si>
  <si>
    <t>VALUE</t>
  </si>
  <si>
    <t>Air</t>
  </si>
  <si>
    <t>Reference</t>
  </si>
  <si>
    <t>Air transport</t>
  </si>
  <si>
    <t>Other mobile use</t>
  </si>
  <si>
    <t>FinalEnergy|LightTransportation|Hydrogen</t>
  </si>
  <si>
    <t>FinalEnergy|RailTransportation|Liquids|Biomass</t>
  </si>
  <si>
    <t>FinalEnergy|AirTransportation|Electricity</t>
  </si>
  <si>
    <t>FinalEnergy|AirTransportation|Hydrogen</t>
  </si>
  <si>
    <t>FinalEnergy|AirTransportation|Liquids|Biomass</t>
  </si>
  <si>
    <t>FinalEnergy|AirTransportation|Liquids|Oil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</si>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</sst>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65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Rail</a:t>
            </a:r>
            <a:r>
              <a:rPr lang="nb-NO" baseline="0"/>
              <a:t> </a:t>
            </a:r>
            <a:r>
              <a:rPr lang="nb-NO"/>
              <a:t>Transport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DATA!$N$34</c:f>
              <c:strCache>
                <c:ptCount val="1"/>
                <c:pt idx="0">
                  <c:v>FinalEnergy|AirTransportation|Electricity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DATA!$O$34:$V$34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4.4001000000000359E-4</c:v>
                </c:pt>
                <c:pt idx="3">
                  <c:v>8.8001999999999991E-4</c:v>
                </c:pt>
                <c:pt idx="4">
                  <c:v>1.2870292500000071E-3</c:v>
                </c:pt>
                <c:pt idx="5">
                  <c:v>1.672038000000007E-3</c:v>
                </c:pt>
                <c:pt idx="6">
                  <c:v>1.6280370000000034E-3</c:v>
                </c:pt>
                <c:pt idx="7">
                  <c:v>1.584036000000007E-3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8-423D-9D96-EAB412D7575A}"/>
            </c:ext>
          </c:extLst>
        </c:ser>
        <c:ser>
          <c:idx val="1"/>
          <c:order val="1"/>
          <c:tx>
            <c:strRef>
              <c:f>DATA!$N$35</c:f>
              <c:strCache>
                <c:ptCount val="1"/>
                <c:pt idx="0">
                  <c:v>FinalEnergy|AirTransportation|Hydrogen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DATA!$O$35:$V$35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4.6945186111111313E-3</c:v>
                </c:pt>
                <c:pt idx="5">
                  <c:v>6.4232259646586397E-3</c:v>
                </c:pt>
                <c:pt idx="6">
                  <c:v>8.1401850000000359E-3</c:v>
                </c:pt>
                <c:pt idx="7">
                  <c:v>7.9201800000000371E-3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8-423D-9D96-EAB412D7575A}"/>
            </c:ext>
          </c:extLst>
        </c:ser>
        <c:ser>
          <c:idx val="2"/>
          <c:order val="2"/>
          <c:tx>
            <c:strRef>
              <c:f>DATA!$N$36</c:f>
              <c:strCache>
                <c:ptCount val="1"/>
                <c:pt idx="0">
                  <c:v>FinalEnergy|AirTransportation|Liquids|Biomass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DATA!$O$36:$V$36</c:f>
              <c:numCache>
                <c:formatCode>General</c:formatCode>
                <c:ptCount val="8"/>
                <c:pt idx="0">
                  <c:v>0</c:v>
                </c:pt>
                <c:pt idx="1">
                  <c:v>8.8001999999999991E-4</c:v>
                </c:pt>
                <c:pt idx="2">
                  <c:v>8.3601899999999991E-4</c:v>
                </c:pt>
                <c:pt idx="3">
                  <c:v>7.9201800000000349E-4</c:v>
                </c:pt>
                <c:pt idx="4">
                  <c:v>6.3667424119064032E-4</c:v>
                </c:pt>
                <c:pt idx="5">
                  <c:v>1.6058621442127537E-3</c:v>
                </c:pt>
                <c:pt idx="6">
                  <c:v>1.5646134993891731E-3</c:v>
                </c:pt>
                <c:pt idx="7">
                  <c:v>2.849502502482548E-3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8-423D-9D96-EAB412D7575A}"/>
            </c:ext>
          </c:extLst>
        </c:ser>
        <c:ser>
          <c:idx val="3"/>
          <c:order val="3"/>
          <c:tx>
            <c:strRef>
              <c:f>DATA!$N$37</c:f>
              <c:strCache>
                <c:ptCount val="1"/>
                <c:pt idx="0">
                  <c:v>FinalEnergy|AirTransportation|Liquids|Oil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DATA!$O$37:$V$37</c:f>
              <c:numCache>
                <c:formatCode>General</c:formatCode>
                <c:ptCount val="8"/>
                <c:pt idx="0">
                  <c:v>1.7600400000000037E-2</c:v>
                </c:pt>
                <c:pt idx="1">
                  <c:v>1.6720380000000108E-2</c:v>
                </c:pt>
                <c:pt idx="2">
                  <c:v>1.5884361000000072E-2</c:v>
                </c:pt>
                <c:pt idx="3">
                  <c:v>1.5048342000000036E-2</c:v>
                </c:pt>
                <c:pt idx="4">
                  <c:v>9.2551386476982956E-3</c:v>
                </c:pt>
                <c:pt idx="5">
                  <c:v>5.3472158911286637E-3</c:v>
                </c:pt>
                <c:pt idx="6">
                  <c:v>3.3194975006108373E-3</c:v>
                </c:pt>
                <c:pt idx="7">
                  <c:v>1.9026054975174694E-3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F8-423D-9D96-EAB412D75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FinalEnergy|Industry|Electricity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DATA!$O$2:$V$2</c:f>
              <c:numCache>
                <c:formatCode>General</c:formatCode>
                <c:ptCount val="8"/>
                <c:pt idx="0">
                  <c:v>0.20666052137711388</c:v>
                </c:pt>
                <c:pt idx="1">
                  <c:v>0.22619001566112618</c:v>
                </c:pt>
                <c:pt idx="2">
                  <c:v>0.22903889118881757</c:v>
                </c:pt>
                <c:pt idx="3">
                  <c:v>0.25872502805883518</c:v>
                </c:pt>
                <c:pt idx="4">
                  <c:v>0.25694957112999101</c:v>
                </c:pt>
                <c:pt idx="5">
                  <c:v>0.2452395519412825</c:v>
                </c:pt>
                <c:pt idx="6">
                  <c:v>0.22177468358087715</c:v>
                </c:pt>
                <c:pt idx="7">
                  <c:v>0.1982956494956204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0-42AD-BF96-224DDEB2B495}"/>
            </c:ext>
          </c:extLst>
        </c:ser>
        <c:ser>
          <c:idx val="1"/>
          <c:order val="1"/>
          <c:tx>
            <c:strRef>
              <c:f>DATA!$N$3</c:f>
              <c:strCache>
                <c:ptCount val="1"/>
                <c:pt idx="0">
                  <c:v>FinalEnergy|Industry|Gases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DATA!$O$3:$V$3</c:f>
              <c:numCache>
                <c:formatCode>General</c:formatCode>
                <c:ptCount val="8"/>
                <c:pt idx="0">
                  <c:v>9.9571001012768334E-2</c:v>
                </c:pt>
                <c:pt idx="1">
                  <c:v>8.8080861611661398E-2</c:v>
                </c:pt>
                <c:pt idx="2">
                  <c:v>8.298064528534968E-2</c:v>
                </c:pt>
                <c:pt idx="3">
                  <c:v>5.19511297454072E-2</c:v>
                </c:pt>
                <c:pt idx="4">
                  <c:v>3.4506868129770482E-2</c:v>
                </c:pt>
                <c:pt idx="5">
                  <c:v>2.1573864176195185E-2</c:v>
                </c:pt>
                <c:pt idx="6">
                  <c:v>2.0937591587127977E-2</c:v>
                </c:pt>
                <c:pt idx="7">
                  <c:v>1.795395279632216E-2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0-42AD-BF96-224DDEB2B495}"/>
            </c:ext>
          </c:extLst>
        </c:ser>
        <c:ser>
          <c:idx val="2"/>
          <c:order val="2"/>
          <c:tx>
            <c:strRef>
              <c:f>DATA!$N$4</c:f>
              <c:strCache>
                <c:ptCount val="1"/>
                <c:pt idx="0">
                  <c:v>FinalEnergy|Industry|Hydrogen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DATA!$O$4:$V$4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3.4200000000000103E-3</c:v>
                </c:pt>
                <c:pt idx="3">
                  <c:v>1.8848571428571478E-2</c:v>
                </c:pt>
                <c:pt idx="4">
                  <c:v>1.8848571428571478E-2</c:v>
                </c:pt>
                <c:pt idx="5">
                  <c:v>1.8848571428571478E-2</c:v>
                </c:pt>
                <c:pt idx="6">
                  <c:v>2.1887532467532465E-2</c:v>
                </c:pt>
                <c:pt idx="7">
                  <c:v>3.6147272727272757E-2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0-42AD-BF96-224DDEB2B495}"/>
            </c:ext>
          </c:extLst>
        </c:ser>
        <c:ser>
          <c:idx val="3"/>
          <c:order val="3"/>
          <c:tx>
            <c:strRef>
              <c:f>DATA!$N$5</c:f>
              <c:strCache>
                <c:ptCount val="1"/>
                <c:pt idx="0">
                  <c:v>FinalEnergy|Industry|Liquids|Oil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DATA!$O$5:$V$5</c:f>
              <c:numCache>
                <c:formatCode>General</c:formatCode>
                <c:ptCount val="8"/>
                <c:pt idx="0">
                  <c:v>6.9097313870070546E-3</c:v>
                </c:pt>
                <c:pt idx="1">
                  <c:v>6.1123729588163601E-3</c:v>
                </c:pt>
                <c:pt idx="2">
                  <c:v>5.7584433561007776E-3</c:v>
                </c:pt>
                <c:pt idx="3">
                  <c:v>3.6051495730798589E-3</c:v>
                </c:pt>
                <c:pt idx="4">
                  <c:v>2.3946047278666344E-3</c:v>
                </c:pt>
                <c:pt idx="5">
                  <c:v>1.4971186883836517E-3</c:v>
                </c:pt>
                <c:pt idx="6">
                  <c:v>1.4529645407437564E-3</c:v>
                </c:pt>
                <c:pt idx="7">
                  <c:v>1.2459148737661283E-3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A0-42AD-BF96-224DDEB2B495}"/>
            </c:ext>
          </c:extLst>
        </c:ser>
        <c:ser>
          <c:idx val="4"/>
          <c:order val="4"/>
          <c:tx>
            <c:strRef>
              <c:f>DATA!$N$6</c:f>
              <c:strCache>
                <c:ptCount val="1"/>
                <c:pt idx="0">
                  <c:v>FinalEnergy|Industry|Solids|Biomass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DATA!$O$6:$V$6</c:f>
              <c:numCache>
                <c:formatCode>General</c:formatCode>
                <c:ptCount val="8"/>
                <c:pt idx="0">
                  <c:v>1.8699276732592255E-2</c:v>
                </c:pt>
                <c:pt idx="1">
                  <c:v>2.5610007807104509E-2</c:v>
                </c:pt>
                <c:pt idx="2">
                  <c:v>3.9502374340113035E-2</c:v>
                </c:pt>
                <c:pt idx="3">
                  <c:v>4.3017592947986162E-2</c:v>
                </c:pt>
                <c:pt idx="4">
                  <c:v>4.1556430458707806E-2</c:v>
                </c:pt>
                <c:pt idx="5">
                  <c:v>5.1203671443842684E-2</c:v>
                </c:pt>
                <c:pt idx="6">
                  <c:v>5.0814294498104755E-2</c:v>
                </c:pt>
                <c:pt idx="7">
                  <c:v>5.0840481090329792E-2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A0-42AD-BF96-224DDEB2B495}"/>
            </c:ext>
          </c:extLst>
        </c:ser>
        <c:ser>
          <c:idx val="5"/>
          <c:order val="5"/>
          <c:tx>
            <c:strRef>
              <c:f>DATA!$N$7</c:f>
              <c:strCache>
                <c:ptCount val="1"/>
                <c:pt idx="0">
                  <c:v>FinalEnergy|Industry|Solids|Coal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DATA!$O$7:$V$7</c:f>
              <c:numCache>
                <c:formatCode>General</c:formatCode>
                <c:ptCount val="8"/>
                <c:pt idx="0">
                  <c:v>0.27125125008994366</c:v>
                </c:pt>
                <c:pt idx="1">
                  <c:v>0.23994982051148331</c:v>
                </c:pt>
                <c:pt idx="2">
                  <c:v>0.22605581482539208</c:v>
                </c:pt>
                <c:pt idx="3">
                  <c:v>0.14152523067654524</c:v>
                </c:pt>
                <c:pt idx="4">
                  <c:v>9.4003585599072265E-2</c:v>
                </c:pt>
                <c:pt idx="5">
                  <c:v>5.8771505433727465E-2</c:v>
                </c:pt>
                <c:pt idx="6">
                  <c:v>5.7038172099453624E-2</c:v>
                </c:pt>
                <c:pt idx="7">
                  <c:v>4.8910145429126736E-2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A0-42AD-BF96-224DDEB2B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22039"/>
        <c:axId val="107717775"/>
      </c:areaChart>
      <c:catAx>
        <c:axId val="107722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717775"/>
        <c:crosses val="autoZero"/>
        <c:auto val="1"/>
        <c:lblAlgn val="ctr"/>
        <c:lblOffset val="100"/>
        <c:noMultiLvlLbl val="0"/>
      </c:catAx>
      <c:valAx>
        <c:axId val="10771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722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Commercial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DATA!$N$8</c:f>
              <c:strCache>
                <c:ptCount val="1"/>
                <c:pt idx="0">
                  <c:v>FinalEnergy|ResidentialandCommercial|Electricity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DATA!$O$8:$V$8</c:f>
              <c:numCache>
                <c:formatCode>General</c:formatCode>
                <c:ptCount val="8"/>
                <c:pt idx="0">
                  <c:v>0.25001733599999998</c:v>
                </c:pt>
                <c:pt idx="1">
                  <c:v>0.25563823199999997</c:v>
                </c:pt>
                <c:pt idx="2">
                  <c:v>0.23477741999999999</c:v>
                </c:pt>
                <c:pt idx="3">
                  <c:v>0.21343712399999998</c:v>
                </c:pt>
                <c:pt idx="4">
                  <c:v>0.19292846400000002</c:v>
                </c:pt>
                <c:pt idx="5">
                  <c:v>0.19214161200000002</c:v>
                </c:pt>
                <c:pt idx="6">
                  <c:v>0.19263607199999999</c:v>
                </c:pt>
                <c:pt idx="7">
                  <c:v>0.192591972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3-4A10-A6CE-08DF6E5350EF}"/>
            </c:ext>
          </c:extLst>
        </c:ser>
        <c:ser>
          <c:idx val="1"/>
          <c:order val="1"/>
          <c:tx>
            <c:strRef>
              <c:f>DATA!$N$9</c:f>
              <c:strCache>
                <c:ptCount val="1"/>
                <c:pt idx="0">
                  <c:v>FinalEnergy|ResidentialandCommercial|Gases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DATA!$O$9:$V$9</c:f>
              <c:numCache>
                <c:formatCode>General</c:formatCode>
                <c:ptCount val="8"/>
                <c:pt idx="0">
                  <c:v>4.2712919717868341E-3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3-4A10-A6CE-08DF6E5350EF}"/>
            </c:ext>
          </c:extLst>
        </c:ser>
        <c:ser>
          <c:idx val="2"/>
          <c:order val="2"/>
          <c:tx>
            <c:strRef>
              <c:f>DATA!$N$10</c:f>
              <c:strCache>
                <c:ptCount val="1"/>
                <c:pt idx="0">
                  <c:v>FinalEnergy|ResidentialandCommercial|Hydrogen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DATA!$O$10:$V$10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53-4A10-A6CE-08DF6E5350EF}"/>
            </c:ext>
          </c:extLst>
        </c:ser>
        <c:ser>
          <c:idx val="3"/>
          <c:order val="3"/>
          <c:tx>
            <c:strRef>
              <c:f>DATA!$N$11</c:f>
              <c:strCache>
                <c:ptCount val="1"/>
                <c:pt idx="0">
                  <c:v>FinalEnergy|ResidentialandCommercial|Liquids|Oil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DATA!$O$11:$V$11</c:f>
              <c:numCache>
                <c:formatCode>General</c:formatCode>
                <c:ptCount val="8"/>
                <c:pt idx="0">
                  <c:v>3.4358402821316615E-4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53-4A10-A6CE-08DF6E5350EF}"/>
            </c:ext>
          </c:extLst>
        </c:ser>
        <c:ser>
          <c:idx val="4"/>
          <c:order val="4"/>
          <c:tx>
            <c:strRef>
              <c:f>DATA!$N$12</c:f>
              <c:strCache>
                <c:ptCount val="1"/>
                <c:pt idx="0">
                  <c:v>FinalEnergy|ResidentialandCommercial|Solids|Biomass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DATA!$O$12:$V$12</c:f>
              <c:numCache>
                <c:formatCode>General</c:formatCode>
                <c:ptCount val="8"/>
                <c:pt idx="0">
                  <c:v>2.1970583999999998E-2</c:v>
                </c:pt>
                <c:pt idx="1">
                  <c:v>2.1873167999999998E-2</c:v>
                </c:pt>
                <c:pt idx="2">
                  <c:v>1.4518908000000001E-2</c:v>
                </c:pt>
                <c:pt idx="3">
                  <c:v>2.0878236000000001E-2</c:v>
                </c:pt>
                <c:pt idx="4">
                  <c:v>2.5107119999999997E-2</c:v>
                </c:pt>
                <c:pt idx="5">
                  <c:v>2.8929851999999999E-2</c:v>
                </c:pt>
                <c:pt idx="6">
                  <c:v>2.8835244000000003E-2</c:v>
                </c:pt>
                <c:pt idx="7">
                  <c:v>2.8252583999999997E-2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53-4A10-A6CE-08DF6E53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Light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DATA!$N$19</c:f>
              <c:strCache>
                <c:ptCount val="1"/>
                <c:pt idx="0">
                  <c:v>FinalEnergy|LightTransportation|Electricity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DATA!$O$19:$V$19</c:f>
              <c:numCache>
                <c:formatCode>General</c:formatCode>
                <c:ptCount val="8"/>
                <c:pt idx="0">
                  <c:v>2.9475891224688619E-3</c:v>
                </c:pt>
                <c:pt idx="1">
                  <c:v>5.8364151473740428E-3</c:v>
                </c:pt>
                <c:pt idx="2">
                  <c:v>1.7047508231270037E-2</c:v>
                </c:pt>
                <c:pt idx="3">
                  <c:v>2.785440059556548E-2</c:v>
                </c:pt>
                <c:pt idx="4">
                  <c:v>3.6721601627060306E-2</c:v>
                </c:pt>
                <c:pt idx="5">
                  <c:v>3.7288224067667922E-2</c:v>
                </c:pt>
                <c:pt idx="6">
                  <c:v>3.5847407539074672E-2</c:v>
                </c:pt>
                <c:pt idx="7">
                  <c:v>3.4459413936758977E-2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B-4EB8-9038-66E2B56B34CB}"/>
            </c:ext>
          </c:extLst>
        </c:ser>
        <c:ser>
          <c:idx val="1"/>
          <c:order val="1"/>
          <c:tx>
            <c:strRef>
              <c:f>DATA!$N$20</c:f>
              <c:strCache>
                <c:ptCount val="1"/>
                <c:pt idx="0">
                  <c:v>FinalEnergy|LightTransportation|Liquids|Biomass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DATA!$O$20:$V$20</c:f>
              <c:numCache>
                <c:formatCode>General</c:formatCode>
                <c:ptCount val="8"/>
                <c:pt idx="0">
                  <c:v>1.1341056081953455E-2</c:v>
                </c:pt>
                <c:pt idx="1">
                  <c:v>1.6462694374664705E-2</c:v>
                </c:pt>
                <c:pt idx="2">
                  <c:v>1.1104790619316048E-2</c:v>
                </c:pt>
                <c:pt idx="3">
                  <c:v>5.7505912310264586E-3</c:v>
                </c:pt>
                <c:pt idx="4">
                  <c:v>2.5841060445380513E-3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B-4EB8-9038-66E2B56B34CB}"/>
            </c:ext>
          </c:extLst>
        </c:ser>
        <c:ser>
          <c:idx val="2"/>
          <c:order val="2"/>
          <c:tx>
            <c:strRef>
              <c:f>DATA!$N$21</c:f>
              <c:strCache>
                <c:ptCount val="1"/>
                <c:pt idx="0">
                  <c:v>FinalEnergy|LightTransportation|Liquids|Oil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DATA!$O$21:$V$21</c:f>
              <c:numCache>
                <c:formatCode>General</c:formatCode>
                <c:ptCount val="8"/>
                <c:pt idx="0">
                  <c:v>0.10156374460099206</c:v>
                </c:pt>
                <c:pt idx="1">
                  <c:v>8.8596258203544831E-2</c:v>
                </c:pt>
                <c:pt idx="2">
                  <c:v>5.9770018103478602E-2</c:v>
                </c:pt>
                <c:pt idx="3">
                  <c:v>3.0959793932093096E-2</c:v>
                </c:pt>
                <c:pt idx="4">
                  <c:v>6.0408887400007633E-4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B-4EB8-9038-66E2B56B34CB}"/>
            </c:ext>
          </c:extLst>
        </c:ser>
        <c:ser>
          <c:idx val="3"/>
          <c:order val="3"/>
          <c:tx>
            <c:strRef>
              <c:f>DATA!$N$22</c:f>
              <c:strCache>
                <c:ptCount val="1"/>
                <c:pt idx="0">
                  <c:v>FinalEnergy|LightTransportation|Hydrogen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DATA!$O$22:$V$22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2.2995000000000073E-3</c:v>
                </c:pt>
                <c:pt idx="3">
                  <c:v>4.5989999999999998E-3</c:v>
                </c:pt>
                <c:pt idx="4">
                  <c:v>6.8985000000000001E-3</c:v>
                </c:pt>
                <c:pt idx="5">
                  <c:v>3.6791999999999997E-3</c:v>
                </c:pt>
                <c:pt idx="6">
                  <c:v>3.6791999999999997E-3</c:v>
                </c:pt>
                <c:pt idx="7">
                  <c:v>3.6791999999999997E-3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2B-4EB8-9038-66E2B56B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Heavy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DATA!$N$23</c:f>
              <c:strCache>
                <c:ptCount val="1"/>
                <c:pt idx="0">
                  <c:v>FinalEnergy|HeavyTransportation|Electricity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DATA!$O$23:$V$23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5.0519019248285169E-3</c:v>
                </c:pt>
                <c:pt idx="3">
                  <c:v>1.4661072758044369E-2</c:v>
                </c:pt>
                <c:pt idx="4">
                  <c:v>1.799868385376777E-2</c:v>
                </c:pt>
                <c:pt idx="5">
                  <c:v>1.8722939250300445E-2</c:v>
                </c:pt>
                <c:pt idx="6">
                  <c:v>1.8421243034155946E-2</c:v>
                </c:pt>
                <c:pt idx="7">
                  <c:v>1.8368377401362379E-2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B-4315-A6A3-CA4E18D597E9}"/>
            </c:ext>
          </c:extLst>
        </c:ser>
        <c:ser>
          <c:idx val="1"/>
          <c:order val="1"/>
          <c:tx>
            <c:strRef>
              <c:f>DATA!$N$24</c:f>
              <c:strCache>
                <c:ptCount val="1"/>
                <c:pt idx="0">
                  <c:v>FinalEnergy|HeavyTransportation|Liquids|Biomass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DATA!$O$24:$V$24</c:f>
              <c:numCache>
                <c:formatCode>General</c:formatCode>
                <c:ptCount val="8"/>
                <c:pt idx="0">
                  <c:v>6.0457900206119892E-3</c:v>
                </c:pt>
                <c:pt idx="1">
                  <c:v>9.5792082504640493E-3</c:v>
                </c:pt>
                <c:pt idx="2">
                  <c:v>8.499113153230476E-3</c:v>
                </c:pt>
                <c:pt idx="3">
                  <c:v>5.7271604415078583E-3</c:v>
                </c:pt>
                <c:pt idx="4">
                  <c:v>3.7034051523735416E-3</c:v>
                </c:pt>
                <c:pt idx="5">
                  <c:v>1.5318303284525688E-3</c:v>
                </c:pt>
                <c:pt idx="6">
                  <c:v>1.1309320253278872E-3</c:v>
                </c:pt>
                <c:pt idx="7">
                  <c:v>5.0309876944180075E-4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B-4315-A6A3-CA4E18D597E9}"/>
            </c:ext>
          </c:extLst>
        </c:ser>
        <c:ser>
          <c:idx val="2"/>
          <c:order val="2"/>
          <c:tx>
            <c:strRef>
              <c:f>DATA!$N$25</c:f>
              <c:strCache>
                <c:ptCount val="1"/>
                <c:pt idx="0">
                  <c:v>FinalEnergy|HeavyTransportation|Hydrogen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DATA!$O$25:$V$25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2.4126638152089454E-4</c:v>
                </c:pt>
                <c:pt idx="7">
                  <c:v>2.5966816371073508E-4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BB-4315-A6A3-CA4E18D597E9}"/>
            </c:ext>
          </c:extLst>
        </c:ser>
        <c:ser>
          <c:idx val="3"/>
          <c:order val="3"/>
          <c:tx>
            <c:strRef>
              <c:f>DATA!$N$26</c:f>
              <c:strCache>
                <c:ptCount val="1"/>
                <c:pt idx="0">
                  <c:v>FinalEnergy|HeavyTransportation|Liquids|Oil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DATA!$O$26:$V$26</c:f>
              <c:numCache>
                <c:formatCode>General</c:formatCode>
                <c:ptCount val="8"/>
                <c:pt idx="0">
                  <c:v>3.8949686604487943E-2</c:v>
                </c:pt>
                <c:pt idx="1">
                  <c:v>3.4698729909873043E-2</c:v>
                </c:pt>
                <c:pt idx="2">
                  <c:v>2.3955166600614097E-2</c:v>
                </c:pt>
                <c:pt idx="3">
                  <c:v>6.497197748476246E-3</c:v>
                </c:pt>
                <c:pt idx="4">
                  <c:v>3.2798914609493844E-4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BB-4315-A6A3-CA4E18D59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Rail</a:t>
            </a:r>
            <a:r>
              <a:rPr lang="nb-NO" baseline="0"/>
              <a:t> </a:t>
            </a:r>
            <a:r>
              <a:rPr lang="nb-NO"/>
              <a:t>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DATA!$N$31</c:f>
              <c:strCache>
                <c:ptCount val="1"/>
                <c:pt idx="0">
                  <c:v>FinalEnergy|RailTransportation|Electricity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DATA!$O$31:$V$31</c:f>
              <c:numCache>
                <c:formatCode>General</c:formatCode>
                <c:ptCount val="8"/>
                <c:pt idx="0">
                  <c:v>5.7649566381713275E-5</c:v>
                </c:pt>
                <c:pt idx="1">
                  <c:v>1.5446594430220679E-3</c:v>
                </c:pt>
                <c:pt idx="2">
                  <c:v>2.1122736321763872E-3</c:v>
                </c:pt>
                <c:pt idx="3">
                  <c:v>2.2835893706470295E-3</c:v>
                </c:pt>
                <c:pt idx="4">
                  <c:v>2.6650495516905288E-3</c:v>
                </c:pt>
                <c:pt idx="5">
                  <c:v>2.7082105322874086E-3</c:v>
                </c:pt>
                <c:pt idx="6">
                  <c:v>2.8579269067924248E-3</c:v>
                </c:pt>
                <c:pt idx="7">
                  <c:v>3.0588943085065115E-3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8-450C-8001-95CC979EEA23}"/>
            </c:ext>
          </c:extLst>
        </c:ser>
        <c:ser>
          <c:idx val="1"/>
          <c:order val="1"/>
          <c:tx>
            <c:strRef>
              <c:f>DATA!$N$32</c:f>
              <c:strCache>
                <c:ptCount val="1"/>
                <c:pt idx="0">
                  <c:v>FinalEnergy|RailTransportation|Liquids|Biomass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DATA!$O$32:$V$32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9.9772575226838634E-5</c:v>
                </c:pt>
                <c:pt idx="6">
                  <c:v>1.5182398419857855E-4</c:v>
                </c:pt>
                <c:pt idx="7">
                  <c:v>3.2352325295615996E-4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8-450C-8001-95CC979EEA23}"/>
            </c:ext>
          </c:extLst>
        </c:ser>
        <c:ser>
          <c:idx val="2"/>
          <c:order val="2"/>
          <c:tx>
            <c:strRef>
              <c:f>DATA!$N$33</c:f>
              <c:strCache>
                <c:ptCount val="1"/>
                <c:pt idx="0">
                  <c:v>FinalEnergy|RailTransportation|Liquids|Oil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DATA!$O$33:$V$33</c:f>
              <c:numCache>
                <c:formatCode>General</c:formatCode>
                <c:ptCount val="8"/>
                <c:pt idx="0">
                  <c:v>2.5883504336182929E-3</c:v>
                </c:pt>
                <c:pt idx="1">
                  <c:v>1.1621464740954649E-3</c:v>
                </c:pt>
                <c:pt idx="2">
                  <c:v>7.4654707773495949E-4</c:v>
                </c:pt>
                <c:pt idx="3">
                  <c:v>7.2724613205814553E-4</c:v>
                </c:pt>
                <c:pt idx="4">
                  <c:v>4.3895398689487074E-4</c:v>
                </c:pt>
                <c:pt idx="5">
                  <c:v>3.8918846695137481E-4</c:v>
                </c:pt>
                <c:pt idx="6">
                  <c:v>2.805887193548486E-4</c:v>
                </c:pt>
                <c:pt idx="7">
                  <c:v>1.09008476340678E-6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8-450C-8001-95CC979E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Sea</a:t>
            </a:r>
            <a:r>
              <a:rPr lang="nb-NO" baseline="0"/>
              <a:t> </a:t>
            </a:r>
            <a:r>
              <a:rPr lang="nb-NO"/>
              <a:t>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DATA!$N$27</c:f>
              <c:strCache>
                <c:ptCount val="1"/>
                <c:pt idx="0">
                  <c:v>FinalEnergy|SeaTransportation|Electricity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DATA!$O$27:$V$27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4.7560858056202318E-4</c:v>
                </c:pt>
                <c:pt idx="3">
                  <c:v>3.0445000070402116E-3</c:v>
                </c:pt>
                <c:pt idx="4">
                  <c:v>5.4328993735896424E-3</c:v>
                </c:pt>
                <c:pt idx="5">
                  <c:v>6.5105491694010115E-3</c:v>
                </c:pt>
                <c:pt idx="6">
                  <c:v>6.6324129603323395E-3</c:v>
                </c:pt>
                <c:pt idx="7">
                  <c:v>6.7542767512637075E-3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D-4249-BABD-297E82B99517}"/>
            </c:ext>
          </c:extLst>
        </c:ser>
        <c:ser>
          <c:idx val="1"/>
          <c:order val="1"/>
          <c:tx>
            <c:strRef>
              <c:f>DATA!$N$28</c:f>
              <c:strCache>
                <c:ptCount val="1"/>
                <c:pt idx="0">
                  <c:v>FinalEnergy|SeaTransportation|Liquids|Biomass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DATA!$O$28:$V$28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D-4249-BABD-297E82B99517}"/>
            </c:ext>
          </c:extLst>
        </c:ser>
        <c:ser>
          <c:idx val="2"/>
          <c:order val="2"/>
          <c:tx>
            <c:strRef>
              <c:f>DATA!$N$29</c:f>
              <c:strCache>
                <c:ptCount val="1"/>
                <c:pt idx="0">
                  <c:v>FinalEnergy|SeaTransportation|Hydrogen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DATA!$O$29:$V$29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6.569345833333344E-4</c:v>
                </c:pt>
                <c:pt idx="4">
                  <c:v>5.072965833333336E-3</c:v>
                </c:pt>
                <c:pt idx="5">
                  <c:v>1.2536307632170505E-2</c:v>
                </c:pt>
                <c:pt idx="6">
                  <c:v>2.0654909200659138E-2</c:v>
                </c:pt>
                <c:pt idx="7">
                  <c:v>3.1417481233790415E-2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D-4249-BABD-297E82B99517}"/>
            </c:ext>
          </c:extLst>
        </c:ser>
        <c:ser>
          <c:idx val="3"/>
          <c:order val="3"/>
          <c:tx>
            <c:strRef>
              <c:f>DATA!$N$30</c:f>
              <c:strCache>
                <c:ptCount val="1"/>
                <c:pt idx="0">
                  <c:v>FinalEnergy|SeaTransportation|Liquids|Oil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DATA!$O$30:$V$30</c:f>
              <c:numCache>
                <c:formatCode>General</c:formatCode>
                <c:ptCount val="8"/>
                <c:pt idx="0">
                  <c:v>3.9239999999999997E-2</c:v>
                </c:pt>
                <c:pt idx="1">
                  <c:v>3.9528559236606697E-2</c:v>
                </c:pt>
                <c:pt idx="2">
                  <c:v>3.9404430962679891E-2</c:v>
                </c:pt>
                <c:pt idx="3">
                  <c:v>3.5013149924218334E-2</c:v>
                </c:pt>
                <c:pt idx="4">
                  <c:v>2.754053992421834E-2</c:v>
                </c:pt>
                <c:pt idx="5">
                  <c:v>1.9866539542735796E-2</c:v>
                </c:pt>
                <c:pt idx="6">
                  <c:v>1.3347344626252677E-2</c:v>
                </c:pt>
                <c:pt idx="7">
                  <c:v>4.1712409886573761E-3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AD-4249-BABD-297E82B9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Air</a:t>
            </a:r>
            <a:r>
              <a:rPr lang="nb-NO" baseline="0"/>
              <a:t> </a:t>
            </a:r>
            <a:r>
              <a:rPr lang="nb-NO"/>
              <a:t>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DATA!$N$34</c:f>
              <c:strCache>
                <c:ptCount val="1"/>
                <c:pt idx="0">
                  <c:v>FinalEnergy|AirTransportation|Electricity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DATA!$O$34:$V$34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4.4001000000000359E-4</c:v>
                </c:pt>
                <c:pt idx="3">
                  <c:v>8.8001999999999991E-4</c:v>
                </c:pt>
                <c:pt idx="4">
                  <c:v>1.2870292500000071E-3</c:v>
                </c:pt>
                <c:pt idx="5">
                  <c:v>1.672038000000007E-3</c:v>
                </c:pt>
                <c:pt idx="6">
                  <c:v>1.6280370000000034E-3</c:v>
                </c:pt>
                <c:pt idx="7">
                  <c:v>1.584036000000007E-3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C-4FC5-A318-A1EF66AB62E5}"/>
            </c:ext>
          </c:extLst>
        </c:ser>
        <c:ser>
          <c:idx val="1"/>
          <c:order val="1"/>
          <c:tx>
            <c:strRef>
              <c:f>DATA!$N$35</c:f>
              <c:strCache>
                <c:ptCount val="1"/>
                <c:pt idx="0">
                  <c:v>FinalEnergy|AirTransportation|Hydrogen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DATA!$O$35:$V$35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4.6945186111111313E-3</c:v>
                </c:pt>
                <c:pt idx="5">
                  <c:v>6.4232259646586397E-3</c:v>
                </c:pt>
                <c:pt idx="6">
                  <c:v>8.1401850000000359E-3</c:v>
                </c:pt>
                <c:pt idx="7">
                  <c:v>7.9201800000000371E-3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C-4FC5-A318-A1EF66AB62E5}"/>
            </c:ext>
          </c:extLst>
        </c:ser>
        <c:ser>
          <c:idx val="2"/>
          <c:order val="2"/>
          <c:tx>
            <c:strRef>
              <c:f>DATA!$N$36</c:f>
              <c:strCache>
                <c:ptCount val="1"/>
                <c:pt idx="0">
                  <c:v>FinalEnergy|AirTransportation|Liquids|Biomass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DATA!$O$36:$V$36</c:f>
              <c:numCache>
                <c:formatCode>General</c:formatCode>
                <c:ptCount val="8"/>
                <c:pt idx="0">
                  <c:v>0</c:v>
                </c:pt>
                <c:pt idx="1">
                  <c:v>8.8001999999999991E-4</c:v>
                </c:pt>
                <c:pt idx="2">
                  <c:v>8.3601899999999991E-4</c:v>
                </c:pt>
                <c:pt idx="3">
                  <c:v>7.9201800000000349E-4</c:v>
                </c:pt>
                <c:pt idx="4">
                  <c:v>6.3667424119064032E-4</c:v>
                </c:pt>
                <c:pt idx="5">
                  <c:v>1.6058621442127537E-3</c:v>
                </c:pt>
                <c:pt idx="6">
                  <c:v>1.5646134993891731E-3</c:v>
                </c:pt>
                <c:pt idx="7">
                  <c:v>2.849502502482548E-3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C-4FC5-A318-A1EF66AB62E5}"/>
            </c:ext>
          </c:extLst>
        </c:ser>
        <c:ser>
          <c:idx val="3"/>
          <c:order val="3"/>
          <c:tx>
            <c:strRef>
              <c:f>DATA!$N$37</c:f>
              <c:strCache>
                <c:ptCount val="1"/>
                <c:pt idx="0">
                  <c:v>FinalEnergy|AirTransportation|Liquids|Oil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DATA!$O$37:$V$37</c:f>
              <c:numCache>
                <c:formatCode>General</c:formatCode>
                <c:ptCount val="8"/>
                <c:pt idx="0">
                  <c:v>1.7600400000000037E-2</c:v>
                </c:pt>
                <c:pt idx="1">
                  <c:v>1.6720380000000108E-2</c:v>
                </c:pt>
                <c:pt idx="2">
                  <c:v>1.5884361000000072E-2</c:v>
                </c:pt>
                <c:pt idx="3">
                  <c:v>1.5048342000000036E-2</c:v>
                </c:pt>
                <c:pt idx="4">
                  <c:v>9.2551386476982956E-3</c:v>
                </c:pt>
                <c:pt idx="5">
                  <c:v>5.3472158911286637E-3</c:v>
                </c:pt>
                <c:pt idx="6">
                  <c:v>3.3194975006108373E-3</c:v>
                </c:pt>
                <c:pt idx="7">
                  <c:v>1.9026054975174694E-3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C-4FC5-A318-A1EF66AB6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4879"/>
        <c:axId val="107856191"/>
      </c:areaChart>
      <c:catAx>
        <c:axId val="1078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6191"/>
        <c:crosses val="autoZero"/>
        <c:auto val="1"/>
        <c:lblAlgn val="ctr"/>
        <c:lblOffset val="100"/>
        <c:noMultiLvlLbl val="0"/>
      </c:catAx>
      <c:valAx>
        <c:axId val="107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8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481014</xdr:colOff>
      <xdr:row>0</xdr:row>
      <xdr:rowOff>157163</xdr:rowOff>
    </xdr:from>
    <xdr:to>
      <xdr:col>16</xdr:col>
      <xdr:colOff>252414</xdr:colOff>
      <xdr:row>3</xdr:row>
      <xdr:rowOff>100013</xdr:rowOff>
    </xdr:to>
    <xdr:sp macro="" textlink="">
      <xdr:nvSpPr>
        <xdr:cNvPr id="2" name="TextBox 1"/>
        <xdr:cNvSpPr txBox="1"/>
      </xdr:nvSpPr>
      <xdr:spPr>
        <a:xfrm>
          <a:off x="7605714" y="157163"/>
          <a:ext cx="3009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Shares</a:t>
          </a:r>
          <a:r>
            <a:rPr lang="nb-NO" sz="1100" baseline="0"/>
            <a:t> taken from the openENTRANCE values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1219200</xdr:colOff>
      <xdr:row>0</xdr:row>
      <xdr:rowOff>38100</xdr:rowOff>
    </xdr:from>
    <xdr:to>
      <xdr:col>17</xdr:col>
      <xdr:colOff>485775</xdr:colOff>
      <xdr:row>18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0</xdr:row>
      <xdr:rowOff>0</xdr:rowOff>
    </xdr:from>
    <xdr:to>
      <xdr:col>15</xdr:col>
      <xdr:colOff>19050</xdr:colOff>
      <xdr:row>18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9525</xdr:rowOff>
    </xdr:from>
    <xdr:to>
      <xdr:col>7</xdr:col>
      <xdr:colOff>304800</xdr:colOff>
      <xdr:row>36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18</xdr:row>
      <xdr:rowOff>0</xdr:rowOff>
    </xdr:from>
    <xdr:to>
      <xdr:col>15</xdr:col>
      <xdr:colOff>19050</xdr:colOff>
      <xdr:row>36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9525</xdr:colOff>
      <xdr:row>17</xdr:row>
      <xdr:rowOff>180975</xdr:rowOff>
    </xdr:from>
    <xdr:to>
      <xdr:col>22</xdr:col>
      <xdr:colOff>314325</xdr:colOff>
      <xdr:row>36</xdr:row>
      <xdr:rowOff>9525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7</xdr:col>
      <xdr:colOff>304800</xdr:colOff>
      <xdr:row>54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314325</xdr:colOff>
      <xdr:row>36</xdr:row>
      <xdr:rowOff>19050</xdr:rowOff>
    </xdr:from>
    <xdr:to>
      <xdr:col>15</xdr:col>
      <xdr:colOff>9525</xdr:colOff>
      <xdr:row>54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51" workbookViewId="0">
      <selection activeCell="L5" sqref="L5:S59"/>
    </sheetView>
  </sheetViews>
  <sheetFormatPr defaultRowHeight="14.25" x14ac:dyDescent="0.45"/>
  <cols>
    <col min="1" max="1" width="14" bestFit="1" customWidth="1"/>
    <col min="2" max="2" width="10.59765625" bestFit="1" customWidth="1"/>
    <col min="3" max="3" width="10.73046875" bestFit="1" customWidth="1"/>
    <col min="4" max="10" width="7.73046875" bestFit="1" customWidth="1"/>
    <col min="11" max="11" width="2.3984375" customWidth="1"/>
    <col min="12" max="12" width="11.265625" bestFit="1" customWidth="1"/>
    <col min="13" max="19" width="7.73046875" bestFit="1" customWidth="1"/>
  </cols>
  <sheetData>
    <row r="1" spans="1:19" ht="18" x14ac:dyDescent="0.55000000000000004">
      <c r="A1" s="3" t="s">
        <v>26</v>
      </c>
    </row>
    <row r="2" spans="1:19" ht="18" x14ac:dyDescent="0.55000000000000004">
      <c r="A2" s="3"/>
    </row>
    <row r="3" spans="1:19" ht="18" x14ac:dyDescent="0.55000000000000004">
      <c r="C3" s="3" t="s">
        <v>91</v>
      </c>
      <c r="D3" s="3"/>
      <c r="E3" s="3"/>
      <c r="F3" s="3"/>
      <c r="G3" s="3"/>
      <c r="H3" s="3"/>
      <c r="I3" s="3"/>
      <c r="J3" s="3"/>
      <c r="K3" s="3"/>
      <c r="L3" s="3" t="s">
        <v>100</v>
      </c>
    </row>
    <row r="4" spans="1:19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L4" s="2">
        <v>2018</v>
      </c>
      <c r="M4" s="2">
        <v>2020</v>
      </c>
      <c r="N4" s="2">
        <v>2025</v>
      </c>
      <c r="O4" s="2">
        <v>2030</v>
      </c>
      <c r="P4" s="2">
        <v>2035</v>
      </c>
      <c r="Q4" s="2">
        <v>2040</v>
      </c>
      <c r="R4" s="2">
        <v>2045</v>
      </c>
      <c r="S4" s="2">
        <v>2050</v>
      </c>
    </row>
    <row r="5" spans="1:19" x14ac:dyDescent="0.45">
      <c r="A5" t="s">
        <v>14</v>
      </c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>
        <v>818.77475624135059</v>
      </c>
      <c r="M5" s="1">
        <v>1353.6262695306875</v>
      </c>
      <c r="N5" s="1">
        <v>3447.6312745913297</v>
      </c>
      <c r="O5" s="1">
        <v>5454.8959223507472</v>
      </c>
      <c r="P5" s="1">
        <v>7254.3739133081144</v>
      </c>
      <c r="Q5" s="1">
        <v>7149.9459333941477</v>
      </c>
      <c r="R5" s="1">
        <v>6830.2371273456656</v>
      </c>
      <c r="S5" s="1">
        <v>6522.3868897647644</v>
      </c>
    </row>
    <row r="6" spans="1:19" x14ac:dyDescent="0.45">
      <c r="B6" t="s">
        <v>4</v>
      </c>
      <c r="C6" s="1"/>
      <c r="D6" s="1"/>
      <c r="E6" s="1"/>
      <c r="F6" s="1"/>
      <c r="G6" s="1"/>
      <c r="H6" s="1"/>
      <c r="I6" s="1"/>
      <c r="J6" s="1"/>
      <c r="K6" s="1"/>
      <c r="L6" s="1">
        <v>2509.0869349155387</v>
      </c>
      <c r="M6" s="1">
        <v>3688.253529531959</v>
      </c>
      <c r="N6" s="1">
        <v>2538.1574377204961</v>
      </c>
      <c r="O6" s="1">
        <v>1389.0980031904589</v>
      </c>
      <c r="P6" s="1">
        <v>607.65267721365194</v>
      </c>
      <c r="Q6" s="1">
        <v>0</v>
      </c>
      <c r="R6" s="1">
        <v>0</v>
      </c>
      <c r="S6" s="1">
        <v>0</v>
      </c>
    </row>
    <row r="7" spans="1:19" x14ac:dyDescent="0.45">
      <c r="B7" t="s">
        <v>5</v>
      </c>
      <c r="C7" s="1"/>
      <c r="D7" s="1"/>
      <c r="E7" s="1"/>
      <c r="F7" s="1"/>
      <c r="G7" s="1"/>
      <c r="H7" s="1"/>
      <c r="I7" s="1"/>
      <c r="J7" s="1"/>
      <c r="K7" s="1"/>
      <c r="L7" s="1">
        <v>18399.970856047283</v>
      </c>
      <c r="M7" s="1">
        <v>15723.607152215131</v>
      </c>
      <c r="N7" s="1">
        <v>10820.565918703152</v>
      </c>
      <c r="O7" s="1">
        <v>5921.9441188645806</v>
      </c>
      <c r="P7" s="1">
        <v>138.10163602404501</v>
      </c>
      <c r="Q7" s="1">
        <v>0</v>
      </c>
      <c r="R7" s="1">
        <v>0</v>
      </c>
      <c r="S7" s="1">
        <v>0</v>
      </c>
    </row>
    <row r="8" spans="1:19" x14ac:dyDescent="0.45">
      <c r="B8" t="s">
        <v>6</v>
      </c>
      <c r="C8" s="1"/>
      <c r="D8" s="1"/>
      <c r="E8" s="1"/>
      <c r="F8" s="1"/>
      <c r="G8" s="1"/>
      <c r="H8" s="1"/>
      <c r="I8" s="1"/>
      <c r="J8" s="1"/>
      <c r="K8" s="1"/>
      <c r="L8" s="1">
        <v>21727.832547204172</v>
      </c>
      <c r="M8" s="1">
        <v>20765.486951277777</v>
      </c>
      <c r="N8" s="1">
        <v>16806.354631014976</v>
      </c>
      <c r="O8" s="1">
        <v>12765.938044405786</v>
      </c>
      <c r="P8" s="1">
        <v>8000.1282265458112</v>
      </c>
      <c r="Q8" s="1">
        <v>7149.9459333941477</v>
      </c>
      <c r="R8" s="1">
        <v>6830.2371273456656</v>
      </c>
      <c r="S8" s="1">
        <v>6522.3868897647644</v>
      </c>
    </row>
    <row r="10" spans="1:19" x14ac:dyDescent="0.45">
      <c r="A10" t="s">
        <v>16</v>
      </c>
      <c r="B10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>
        <v>0</v>
      </c>
      <c r="M10" s="1">
        <v>267.60016029543544</v>
      </c>
      <c r="N10" s="1">
        <v>947.12101187256997</v>
      </c>
      <c r="O10" s="1">
        <v>1601.1042430841073</v>
      </c>
      <c r="P10" s="1">
        <v>1924.070983097527</v>
      </c>
      <c r="Q10" s="1">
        <v>1845.2274187358271</v>
      </c>
      <c r="R10" s="1">
        <v>1764.7094112861848</v>
      </c>
      <c r="S10" s="1">
        <v>1687.0058704460614</v>
      </c>
    </row>
    <row r="11" spans="1:19" x14ac:dyDescent="0.45">
      <c r="B1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5">
      <c r="B12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>
        <v>641.206421182643</v>
      </c>
      <c r="M12" s="1">
        <v>884.71713009712653</v>
      </c>
      <c r="N12" s="1">
        <v>546.5066232006285</v>
      </c>
      <c r="O12" s="1">
        <v>208.28844987244622</v>
      </c>
      <c r="P12" s="1">
        <v>9.9869437438873305</v>
      </c>
      <c r="Q12" s="1">
        <v>0</v>
      </c>
      <c r="R12" s="1">
        <v>0</v>
      </c>
      <c r="S12" s="1">
        <v>0</v>
      </c>
    </row>
    <row r="13" spans="1:19" x14ac:dyDescent="0.45">
      <c r="B13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>
        <v>4702.1804220060503</v>
      </c>
      <c r="M13" s="1">
        <v>3776.4645709917522</v>
      </c>
      <c r="N13" s="1">
        <v>2332.9668878186826</v>
      </c>
      <c r="O13" s="1">
        <v>889.49864005015945</v>
      </c>
      <c r="P13" s="1">
        <v>2.11844261233973</v>
      </c>
      <c r="Q13" s="1">
        <v>0</v>
      </c>
      <c r="R13" s="1">
        <v>0</v>
      </c>
      <c r="S13" s="1">
        <v>0</v>
      </c>
    </row>
    <row r="14" spans="1:19" x14ac:dyDescent="0.45">
      <c r="B1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>
        <v>5343.3868431886931</v>
      </c>
      <c r="M14" s="1">
        <v>4928.7818613843137</v>
      </c>
      <c r="N14" s="1">
        <v>3826.5945228918808</v>
      </c>
      <c r="O14" s="1">
        <v>2698.891333006713</v>
      </c>
      <c r="P14" s="1">
        <v>1936.1763694537542</v>
      </c>
      <c r="Q14" s="1">
        <v>1845.2274187358271</v>
      </c>
      <c r="R14" s="1">
        <v>1764.7094112861848</v>
      </c>
      <c r="S14" s="1">
        <v>1687.0058704460614</v>
      </c>
    </row>
    <row r="16" spans="1:19" x14ac:dyDescent="0.45">
      <c r="A16" t="s">
        <v>15</v>
      </c>
      <c r="B16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>
        <v>0</v>
      </c>
      <c r="N16" s="1">
        <v>896.83600149893698</v>
      </c>
      <c r="O16" s="1">
        <v>3108.1665499665337</v>
      </c>
      <c r="P16" s="1">
        <v>3763.0899092981408</v>
      </c>
      <c r="Q16" s="1">
        <v>3724.1319950778397</v>
      </c>
      <c r="R16" s="1">
        <v>3578.0236036016745</v>
      </c>
      <c r="S16" s="1">
        <v>3519.7612823514651</v>
      </c>
    </row>
    <row r="17" spans="1:19" x14ac:dyDescent="0.45">
      <c r="B17" t="s">
        <v>2</v>
      </c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1">
        <v>236.78464</v>
      </c>
      <c r="N17" s="1">
        <v>403.20357311353803</v>
      </c>
      <c r="O17" s="1">
        <v>397.90296789164904</v>
      </c>
      <c r="P17" s="1">
        <v>165.17258054355099</v>
      </c>
      <c r="Q17" s="1">
        <v>0</v>
      </c>
      <c r="R17" s="1">
        <v>0</v>
      </c>
      <c r="S17" s="1">
        <v>0</v>
      </c>
    </row>
    <row r="18" spans="1:19" x14ac:dyDescent="0.45">
      <c r="B18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45">
      <c r="B19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>
        <v>1161.803316836664</v>
      </c>
      <c r="M19" s="1">
        <v>1762.2808683524961</v>
      </c>
      <c r="N19" s="1">
        <v>1281.8583032645936</v>
      </c>
      <c r="O19" s="1">
        <v>350.7420787230273</v>
      </c>
      <c r="P19" s="1">
        <v>224.18660190177101</v>
      </c>
      <c r="Q19" s="1">
        <v>176.632067994479</v>
      </c>
      <c r="R19" s="1">
        <v>174.398126635024</v>
      </c>
      <c r="S19" s="1">
        <v>0</v>
      </c>
    </row>
    <row r="20" spans="1:19" x14ac:dyDescent="0.45">
      <c r="B20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>
        <v>8519.8909901355401</v>
      </c>
      <c r="M20" s="1">
        <v>7512.8815966606389</v>
      </c>
      <c r="N20" s="1">
        <v>5464.7643454964173</v>
      </c>
      <c r="O20" s="1">
        <v>1495.2688619244827</v>
      </c>
      <c r="P20" s="1">
        <v>47.554733736739202</v>
      </c>
      <c r="Q20" s="1">
        <v>0</v>
      </c>
      <c r="R20" s="1">
        <v>0</v>
      </c>
      <c r="S20" s="1">
        <v>0</v>
      </c>
    </row>
    <row r="21" spans="1:19" x14ac:dyDescent="0.45">
      <c r="B2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>
        <v>9681.6943069722038</v>
      </c>
      <c r="M21" s="1">
        <v>9511.947105013136</v>
      </c>
      <c r="N21" s="1">
        <v>8046.6622233734861</v>
      </c>
      <c r="O21" s="1">
        <v>5352.0804585056921</v>
      </c>
      <c r="P21" s="1">
        <v>4200.0038254802012</v>
      </c>
      <c r="Q21" s="1">
        <v>3900.7640630723185</v>
      </c>
      <c r="R21" s="1">
        <v>3752.4217302366983</v>
      </c>
      <c r="S21" s="1">
        <v>3519.7612823514651</v>
      </c>
    </row>
    <row r="23" spans="1:19" x14ac:dyDescent="0.45">
      <c r="A23" t="s">
        <v>0</v>
      </c>
      <c r="B2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>
        <v>0</v>
      </c>
      <c r="M23" s="1">
        <v>0</v>
      </c>
      <c r="N23" s="1">
        <v>506.4700887312066</v>
      </c>
      <c r="O23" s="1">
        <v>964.35366060134675</v>
      </c>
      <c r="P23" s="1">
        <v>1236.54449452624</v>
      </c>
      <c r="Q23" s="1">
        <v>1476.6844633389512</v>
      </c>
      <c r="R23" s="1">
        <v>1538.9883503305332</v>
      </c>
      <c r="S23" s="1">
        <v>1582.5657735825289</v>
      </c>
    </row>
    <row r="24" spans="1:19" x14ac:dyDescent="0.45">
      <c r="B24" t="s">
        <v>2</v>
      </c>
      <c r="C24" s="1"/>
      <c r="D24" s="1"/>
      <c r="E24" s="1"/>
      <c r="F24" s="1"/>
      <c r="G24" s="1"/>
      <c r="H24" s="1"/>
      <c r="I24" s="1"/>
      <c r="J24" s="1"/>
      <c r="K24" s="1"/>
      <c r="L24" s="1">
        <v>204.01920000000001</v>
      </c>
      <c r="M24" s="1">
        <v>163.21536</v>
      </c>
      <c r="N24" s="1">
        <v>396.796426886463</v>
      </c>
      <c r="O24" s="1">
        <v>769.63214370330195</v>
      </c>
      <c r="P24" s="1">
        <v>434.04147681683901</v>
      </c>
      <c r="Q24" s="1">
        <v>0</v>
      </c>
      <c r="R24" s="1">
        <v>0</v>
      </c>
      <c r="S24" s="1">
        <v>0</v>
      </c>
    </row>
    <row r="25" spans="1:19" x14ac:dyDescent="0.45">
      <c r="B25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67.0184393113596</v>
      </c>
      <c r="S25" s="1">
        <v>72.130045475204199</v>
      </c>
    </row>
    <row r="26" spans="1:19" x14ac:dyDescent="0.45">
      <c r="B26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>
        <v>313.56360000000001</v>
      </c>
      <c r="M26" s="1">
        <v>498.61031233196201</v>
      </c>
      <c r="N26" s="1">
        <v>279.00646152164904</v>
      </c>
      <c r="O26" s="1">
        <v>72.600710100871197</v>
      </c>
      <c r="P26" s="1">
        <v>205.322994174934</v>
      </c>
      <c r="Q26" s="1">
        <v>248.87635657567901</v>
      </c>
      <c r="R26" s="1">
        <v>139.749658178278</v>
      </c>
      <c r="S26" s="1">
        <v>139.749658178278</v>
      </c>
    </row>
    <row r="27" spans="1:19" x14ac:dyDescent="0.45">
      <c r="B27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>
        <v>2299.4663999999998</v>
      </c>
      <c r="M27" s="1">
        <v>2125.6544894152071</v>
      </c>
      <c r="N27" s="1">
        <v>1189.44859911861</v>
      </c>
      <c r="O27" s="1">
        <v>309.50829043003</v>
      </c>
      <c r="P27" s="1">
        <v>43.553362400743701</v>
      </c>
      <c r="Q27" s="1">
        <v>0</v>
      </c>
      <c r="R27" s="1">
        <v>0</v>
      </c>
      <c r="S27" s="1">
        <v>0</v>
      </c>
    </row>
    <row r="28" spans="1:19" x14ac:dyDescent="0.45">
      <c r="B28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>
        <v>2817.0491999999999</v>
      </c>
      <c r="M28" s="1">
        <v>2787.4801617471689</v>
      </c>
      <c r="N28" s="1">
        <v>2371.721576257929</v>
      </c>
      <c r="O28" s="1">
        <v>2116.0948048355503</v>
      </c>
      <c r="P28" s="1">
        <v>1919.4623279187567</v>
      </c>
      <c r="Q28" s="1">
        <v>1725.5608199146302</v>
      </c>
      <c r="R28" s="1">
        <v>1745.7564478201707</v>
      </c>
      <c r="S28" s="1">
        <v>1794.4454772360111</v>
      </c>
    </row>
    <row r="30" spans="1:19" x14ac:dyDescent="0.45">
      <c r="A30" t="s">
        <v>11</v>
      </c>
      <c r="B30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>
        <v>0</v>
      </c>
      <c r="M30" s="1">
        <v>0</v>
      </c>
      <c r="N30" s="1">
        <v>132.11349460056201</v>
      </c>
      <c r="O30" s="1">
        <v>845.69444640005884</v>
      </c>
      <c r="P30" s="1">
        <v>1509.1387148860119</v>
      </c>
      <c r="Q30" s="1">
        <v>1808.48588038917</v>
      </c>
      <c r="R30" s="1">
        <v>1842.3369334256499</v>
      </c>
      <c r="S30" s="1">
        <v>1876.187986462141</v>
      </c>
    </row>
    <row r="31" spans="1:19" x14ac:dyDescent="0.45"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5">
      <c r="B32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>
        <v>0</v>
      </c>
      <c r="M32" s="1">
        <v>0</v>
      </c>
      <c r="N32" s="1">
        <v>0</v>
      </c>
      <c r="O32" s="1">
        <v>182.481828703704</v>
      </c>
      <c r="P32" s="1">
        <v>1409.1571759259268</v>
      </c>
      <c r="Q32" s="1">
        <v>3482.3076756029182</v>
      </c>
      <c r="R32" s="1">
        <v>5737.4747779608715</v>
      </c>
      <c r="S32" s="1">
        <v>8727.0781204973373</v>
      </c>
    </row>
    <row r="33" spans="1:19" x14ac:dyDescent="0.45">
      <c r="B33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B34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>
        <v>10900</v>
      </c>
      <c r="M34" s="1">
        <v>10980.155343501861</v>
      </c>
      <c r="N34" s="1">
        <v>10945.675267411081</v>
      </c>
      <c r="O34" s="1">
        <v>9725.8749789495378</v>
      </c>
      <c r="P34" s="1">
        <v>7650.1499789495392</v>
      </c>
      <c r="Q34" s="1">
        <v>5518.483206315499</v>
      </c>
      <c r="R34" s="1">
        <v>3707.5957295146327</v>
      </c>
      <c r="S34" s="1">
        <v>1158.6780524048268</v>
      </c>
    </row>
    <row r="35" spans="1:19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K35" s="1"/>
      <c r="L35" s="1">
        <v>10900</v>
      </c>
      <c r="M35" s="1">
        <v>10980.155343501861</v>
      </c>
      <c r="N35" s="1">
        <v>11077.788762011643</v>
      </c>
      <c r="O35" s="1">
        <v>10754.0512540533</v>
      </c>
      <c r="P35" s="1">
        <v>10568.445869761479</v>
      </c>
      <c r="Q35" s="1">
        <v>10809.276762307587</v>
      </c>
      <c r="R35" s="1">
        <v>11287.407440901154</v>
      </c>
      <c r="S35" s="1">
        <v>11761.944159364304</v>
      </c>
    </row>
    <row r="37" spans="1:19" x14ac:dyDescent="0.45">
      <c r="A37" t="s">
        <v>10</v>
      </c>
      <c r="B37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>
        <v>16.013768439364799</v>
      </c>
      <c r="M37" s="1">
        <v>429.07206750613</v>
      </c>
      <c r="N37" s="1">
        <v>586.74267560455201</v>
      </c>
      <c r="O37" s="1">
        <v>634.33038073528598</v>
      </c>
      <c r="P37" s="1">
        <v>740.29154213625804</v>
      </c>
      <c r="Q37" s="1">
        <v>752.28070341316902</v>
      </c>
      <c r="R37" s="1">
        <v>793.86858522011801</v>
      </c>
      <c r="S37" s="1">
        <v>849.69286347403101</v>
      </c>
    </row>
    <row r="38" spans="1:19" x14ac:dyDescent="0.45">
      <c r="B38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27.714604229677398</v>
      </c>
      <c r="R38" s="1">
        <v>42.173328944049601</v>
      </c>
      <c r="S38" s="1">
        <v>89.867570265599994</v>
      </c>
    </row>
    <row r="39" spans="1:19" x14ac:dyDescent="0.45">
      <c r="B39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>
        <v>718.98623156063695</v>
      </c>
      <c r="M39" s="1">
        <v>322.81846502651803</v>
      </c>
      <c r="N39" s="1">
        <v>207.37418825971099</v>
      </c>
      <c r="O39" s="1">
        <v>202.01281446059599</v>
      </c>
      <c r="P39" s="1">
        <v>121.93166302635299</v>
      </c>
      <c r="Q39" s="1">
        <v>108.107907486493</v>
      </c>
      <c r="R39" s="1">
        <v>77.941310931902393</v>
      </c>
      <c r="S39" s="1">
        <v>0.30280132316855002</v>
      </c>
    </row>
    <row r="40" spans="1:19" x14ac:dyDescent="0.45">
      <c r="B40" t="s">
        <v>6</v>
      </c>
      <c r="C40" s="1"/>
      <c r="D40" s="1"/>
      <c r="E40" s="1"/>
      <c r="F40" s="1"/>
      <c r="G40" s="1"/>
      <c r="H40" s="1"/>
      <c r="I40" s="1"/>
      <c r="J40" s="1"/>
      <c r="K40" s="1"/>
      <c r="L40" s="1">
        <v>735.00000000000171</v>
      </c>
      <c r="M40" s="1">
        <v>751.89053253264797</v>
      </c>
      <c r="N40" s="1">
        <v>794.116863864263</v>
      </c>
      <c r="O40" s="1">
        <v>836.343195195882</v>
      </c>
      <c r="P40" s="1">
        <v>862.22320516261107</v>
      </c>
      <c r="Q40" s="1">
        <v>888.10321512933945</v>
      </c>
      <c r="R40" s="1">
        <v>913.98322509606999</v>
      </c>
      <c r="S40" s="1">
        <v>939.8632350627995</v>
      </c>
    </row>
    <row r="42" spans="1:19" x14ac:dyDescent="0.45">
      <c r="A42" t="s">
        <v>90</v>
      </c>
      <c r="B42" t="s">
        <v>1</v>
      </c>
      <c r="C42" s="1"/>
      <c r="D42" s="1"/>
      <c r="E42" s="1"/>
      <c r="F42" s="1"/>
      <c r="G42" s="1"/>
      <c r="H42" s="1"/>
      <c r="I42" s="1"/>
      <c r="J42" s="1"/>
      <c r="L42" s="1">
        <v>0</v>
      </c>
      <c r="M42" s="1">
        <v>0</v>
      </c>
      <c r="N42" s="1">
        <v>122.225000000001</v>
      </c>
      <c r="O42" s="1">
        <v>244.45</v>
      </c>
      <c r="P42" s="1">
        <v>357.508125000002</v>
      </c>
      <c r="Q42" s="1">
        <v>464.45500000000197</v>
      </c>
      <c r="R42" s="1">
        <v>452.23250000000098</v>
      </c>
      <c r="S42" s="1">
        <v>440.01000000000198</v>
      </c>
    </row>
    <row r="43" spans="1:19" x14ac:dyDescent="0.45">
      <c r="B43" t="s">
        <v>3</v>
      </c>
      <c r="C43" s="1"/>
      <c r="D43" s="1"/>
      <c r="E43" s="1"/>
      <c r="F43" s="1"/>
      <c r="G43" s="1"/>
      <c r="H43" s="1"/>
      <c r="I43" s="1"/>
      <c r="J43" s="1"/>
      <c r="L43" s="1">
        <v>0</v>
      </c>
      <c r="M43" s="1">
        <v>0</v>
      </c>
      <c r="N43" s="1">
        <v>0</v>
      </c>
      <c r="O43" s="1">
        <v>0</v>
      </c>
      <c r="P43" s="1">
        <v>1304.0329475308699</v>
      </c>
      <c r="Q43" s="1">
        <v>1784.2294346274</v>
      </c>
      <c r="R43" s="1">
        <v>2261.1625000000099</v>
      </c>
      <c r="S43" s="1">
        <v>2200.0500000000102</v>
      </c>
    </row>
    <row r="44" spans="1:19" x14ac:dyDescent="0.45">
      <c r="B44" t="s">
        <v>4</v>
      </c>
      <c r="C44" s="1"/>
      <c r="D44" s="1"/>
      <c r="E44" s="1"/>
      <c r="F44" s="1"/>
      <c r="G44" s="1"/>
      <c r="H44" s="1"/>
      <c r="I44" s="1"/>
      <c r="J44" s="1"/>
      <c r="L44" s="1">
        <v>0</v>
      </c>
      <c r="M44" s="1">
        <v>244.45</v>
      </c>
      <c r="N44" s="1">
        <v>232.22749999999999</v>
      </c>
      <c r="O44" s="1">
        <v>220.00500000000099</v>
      </c>
      <c r="P44" s="1">
        <v>176.85395588628899</v>
      </c>
      <c r="Q44" s="1">
        <v>446.07281783687603</v>
      </c>
      <c r="R44" s="1">
        <v>434.61486094143697</v>
      </c>
      <c r="S44" s="1">
        <v>791.52847291181899</v>
      </c>
    </row>
    <row r="45" spans="1:19" x14ac:dyDescent="0.45">
      <c r="B45" t="s">
        <v>5</v>
      </c>
      <c r="C45" s="1"/>
      <c r="D45" s="1"/>
      <c r="E45" s="1"/>
      <c r="F45" s="1"/>
      <c r="G45" s="1"/>
      <c r="H45" s="1"/>
      <c r="I45" s="1"/>
      <c r="J45" s="1"/>
      <c r="L45" s="1">
        <v>4889.00000000001</v>
      </c>
      <c r="M45" s="1">
        <v>4644.5500000000302</v>
      </c>
      <c r="N45" s="1">
        <v>4412.3225000000202</v>
      </c>
      <c r="O45" s="1">
        <v>4180.0950000000103</v>
      </c>
      <c r="P45" s="1">
        <v>2570.8718465828601</v>
      </c>
      <c r="Q45" s="1">
        <v>1485.3377475357399</v>
      </c>
      <c r="R45" s="1">
        <v>922.08263905856597</v>
      </c>
      <c r="S45" s="1">
        <v>528.50152708818598</v>
      </c>
    </row>
    <row r="46" spans="1:19" x14ac:dyDescent="0.45">
      <c r="B46" t="s">
        <v>6</v>
      </c>
      <c r="C46" s="1"/>
      <c r="D46" s="1"/>
      <c r="E46" s="1"/>
      <c r="F46" s="1"/>
      <c r="G46" s="1"/>
      <c r="H46" s="1"/>
      <c r="I46" s="1"/>
      <c r="J46" s="1"/>
      <c r="L46" s="1">
        <v>4889.00000000001</v>
      </c>
      <c r="M46" s="1">
        <v>4889.00000000003</v>
      </c>
      <c r="N46" s="1">
        <v>4766.7750000000215</v>
      </c>
      <c r="O46" s="1">
        <v>4644.5500000000111</v>
      </c>
      <c r="P46" s="1">
        <v>4409.2668750000212</v>
      </c>
      <c r="Q46" s="1">
        <v>4180.0950000000175</v>
      </c>
      <c r="R46" s="1">
        <v>4070.0925000000143</v>
      </c>
      <c r="S46" s="1">
        <v>3960.090000000017</v>
      </c>
    </row>
    <row r="48" spans="1:19" x14ac:dyDescent="0.45">
      <c r="A48" t="s">
        <v>9</v>
      </c>
      <c r="B48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>
        <v>0</v>
      </c>
      <c r="M48" s="1">
        <v>0</v>
      </c>
      <c r="N48" s="1">
        <v>340.66666666666703</v>
      </c>
      <c r="O48" s="1">
        <v>681.33333333333496</v>
      </c>
      <c r="P48" s="1">
        <v>1022</v>
      </c>
      <c r="Q48" s="1">
        <v>1362.6666666666699</v>
      </c>
      <c r="R48" s="1">
        <v>1362.6666666666699</v>
      </c>
      <c r="S48" s="1">
        <v>1362.6666666666699</v>
      </c>
    </row>
    <row r="49" spans="1:19" x14ac:dyDescent="0.45">
      <c r="B49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>
        <v>0</v>
      </c>
      <c r="M49" s="1">
        <v>0</v>
      </c>
      <c r="N49" s="1">
        <v>638.75000000000205</v>
      </c>
      <c r="O49" s="1">
        <v>1277.5</v>
      </c>
      <c r="P49" s="1">
        <v>1916.25</v>
      </c>
      <c r="Q49" s="1">
        <v>1022</v>
      </c>
      <c r="R49" s="1">
        <v>1022</v>
      </c>
      <c r="S49" s="1">
        <v>1022</v>
      </c>
    </row>
    <row r="50" spans="1:19" x14ac:dyDescent="0.45">
      <c r="B50" t="s">
        <v>4</v>
      </c>
      <c r="C50" s="1"/>
      <c r="D50" s="1"/>
      <c r="E50" s="1"/>
      <c r="F50" s="1"/>
      <c r="G50" s="1"/>
      <c r="H50" s="1"/>
      <c r="I50" s="1"/>
      <c r="J50" s="1"/>
      <c r="K50" s="1"/>
      <c r="L50" s="1">
        <v>0</v>
      </c>
      <c r="M50" s="1">
        <v>0</v>
      </c>
      <c r="N50" s="1">
        <v>0</v>
      </c>
      <c r="O50" s="1">
        <v>0</v>
      </c>
      <c r="P50" s="1">
        <v>100.167613636364</v>
      </c>
      <c r="Q50" s="1">
        <v>0</v>
      </c>
      <c r="R50" s="1">
        <v>0</v>
      </c>
      <c r="S50" s="1">
        <v>0</v>
      </c>
    </row>
    <row r="51" spans="1:19" x14ac:dyDescent="0.45">
      <c r="B5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>
        <v>5110.00000000002</v>
      </c>
      <c r="M51" s="1">
        <v>5110.00000000002</v>
      </c>
      <c r="N51" s="1">
        <v>3449.25</v>
      </c>
      <c r="O51" s="1">
        <v>1788.50000000001</v>
      </c>
      <c r="P51" s="1">
        <v>27.582386363636498</v>
      </c>
      <c r="Q51" s="1">
        <v>0</v>
      </c>
      <c r="R51" s="1">
        <v>0</v>
      </c>
      <c r="S51" s="1">
        <v>0</v>
      </c>
    </row>
    <row r="52" spans="1:19" x14ac:dyDescent="0.45">
      <c r="B52" t="s">
        <v>6</v>
      </c>
      <c r="C52" s="1"/>
      <c r="D52" s="1"/>
      <c r="E52" s="1"/>
      <c r="F52" s="1"/>
      <c r="G52" s="1"/>
      <c r="H52" s="1"/>
      <c r="I52" s="1"/>
      <c r="J52" s="1"/>
      <c r="K52" s="1"/>
      <c r="L52" s="1">
        <v>5110.00000000002</v>
      </c>
      <c r="M52" s="1">
        <v>5110.00000000002</v>
      </c>
      <c r="N52" s="1">
        <v>4428.6666666666688</v>
      </c>
      <c r="O52" s="1">
        <v>3747.3333333333449</v>
      </c>
      <c r="P52" s="1">
        <v>3066.0000000000005</v>
      </c>
      <c r="Q52" s="1">
        <v>2384.6666666666697</v>
      </c>
      <c r="R52" s="1">
        <v>2384.6666666666697</v>
      </c>
      <c r="S52" s="1">
        <v>2384.6666666666697</v>
      </c>
    </row>
    <row r="54" spans="1:19" x14ac:dyDescent="0.45">
      <c r="A54" t="s">
        <v>25</v>
      </c>
      <c r="B54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>
        <v>834.78852468071534</v>
      </c>
      <c r="M54" s="1">
        <v>2050.2984973322527</v>
      </c>
      <c r="N54" s="1">
        <v>6979.8062135658256</v>
      </c>
      <c r="O54" s="1">
        <v>13534.328536471417</v>
      </c>
      <c r="P54" s="1">
        <v>17807.017682252292</v>
      </c>
      <c r="Q54" s="1">
        <v>18583.878061015777</v>
      </c>
      <c r="R54" s="1">
        <v>18163.063177876498</v>
      </c>
      <c r="S54" s="1">
        <v>17840.277332747661</v>
      </c>
    </row>
    <row r="55" spans="1:19" x14ac:dyDescent="0.45">
      <c r="B55" t="s">
        <v>2</v>
      </c>
      <c r="C55" s="1"/>
      <c r="D55" s="1"/>
      <c r="E55" s="1"/>
      <c r="F55" s="1"/>
      <c r="G55" s="1"/>
      <c r="H55" s="1"/>
      <c r="I55" s="1"/>
      <c r="J55" s="1"/>
      <c r="K55" s="1"/>
      <c r="L55" s="1">
        <v>204.01920000000001</v>
      </c>
      <c r="M55" s="1">
        <v>400</v>
      </c>
      <c r="N55" s="1">
        <v>800.00000000000102</v>
      </c>
      <c r="O55" s="1">
        <v>1167.5351115949511</v>
      </c>
      <c r="P55" s="1">
        <v>599.21405736039003</v>
      </c>
      <c r="Q55" s="1">
        <v>0</v>
      </c>
      <c r="R55" s="1">
        <v>0</v>
      </c>
      <c r="S55" s="1">
        <v>0</v>
      </c>
    </row>
    <row r="56" spans="1:19" x14ac:dyDescent="0.45">
      <c r="B56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>
        <v>0</v>
      </c>
      <c r="M56" s="1">
        <v>0</v>
      </c>
      <c r="N56" s="1">
        <v>638.75000000000205</v>
      </c>
      <c r="O56" s="1">
        <v>1459.981828703704</v>
      </c>
      <c r="P56" s="1">
        <v>4629.4401234567968</v>
      </c>
      <c r="Q56" s="1">
        <v>6288.5371102303179</v>
      </c>
      <c r="R56" s="1">
        <v>9087.6557172722405</v>
      </c>
      <c r="S56" s="1">
        <v>12021.258165972551</v>
      </c>
    </row>
    <row r="57" spans="1:19" x14ac:dyDescent="0.45">
      <c r="B57" t="s">
        <v>4</v>
      </c>
      <c r="C57" s="1"/>
      <c r="D57" s="1"/>
      <c r="E57" s="1"/>
      <c r="F57" s="1"/>
      <c r="G57" s="1"/>
      <c r="H57" s="1"/>
      <c r="I57" s="1"/>
      <c r="J57" s="1"/>
      <c r="K57" s="1"/>
      <c r="L57" s="1">
        <v>4625.660272934846</v>
      </c>
      <c r="M57" s="1">
        <v>7078.3118403135431</v>
      </c>
      <c r="N57" s="1">
        <v>4877.7563257073671</v>
      </c>
      <c r="O57" s="1">
        <v>2240.7342418868047</v>
      </c>
      <c r="P57" s="1">
        <v>1324.1707865568972</v>
      </c>
      <c r="Q57" s="1">
        <v>899.29584663671142</v>
      </c>
      <c r="R57" s="1">
        <v>790.93597469878864</v>
      </c>
      <c r="S57" s="1">
        <v>1021.1457013556969</v>
      </c>
    </row>
    <row r="58" spans="1:19" x14ac:dyDescent="0.45">
      <c r="B58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>
        <v>55539.494899749538</v>
      </c>
      <c r="M58" s="1">
        <v>50196.131617811159</v>
      </c>
      <c r="N58" s="1">
        <v>38822.367706807665</v>
      </c>
      <c r="O58" s="1">
        <v>24512.702704679406</v>
      </c>
      <c r="P58" s="1">
        <v>10601.864049696256</v>
      </c>
      <c r="Q58" s="1">
        <v>7111.9288613377321</v>
      </c>
      <c r="R58" s="1">
        <v>4707.619679505101</v>
      </c>
      <c r="S58" s="1">
        <v>1687.4823808161814</v>
      </c>
    </row>
    <row r="59" spans="1:19" x14ac:dyDescent="0.45">
      <c r="B59" t="s">
        <v>6</v>
      </c>
      <c r="C59" s="1"/>
      <c r="D59" s="1"/>
      <c r="E59" s="1"/>
      <c r="F59" s="1"/>
      <c r="G59" s="1"/>
      <c r="H59" s="1"/>
      <c r="I59" s="1"/>
      <c r="J59" s="1"/>
      <c r="K59" s="1"/>
      <c r="L59" s="1">
        <v>61203.962897365098</v>
      </c>
      <c r="M59" s="1">
        <v>59724.741955456957</v>
      </c>
      <c r="N59" s="1">
        <v>52118.680246080861</v>
      </c>
      <c r="O59" s="1">
        <v>42915.282423336277</v>
      </c>
      <c r="P59" s="1">
        <v>34961.706699322633</v>
      </c>
      <c r="Q59" s="1">
        <v>32883.639879220544</v>
      </c>
      <c r="R59" s="1">
        <v>32749.274549352631</v>
      </c>
      <c r="S59" s="1">
        <v>32570.163580892091</v>
      </c>
    </row>
    <row r="60" spans="1:19" x14ac:dyDescent="0.45">
      <c r="L60" s="1"/>
      <c r="M60" s="1"/>
      <c r="N60" s="1"/>
      <c r="O60" s="1"/>
      <c r="P60" s="1"/>
      <c r="Q60" s="1"/>
      <c r="R60" s="1"/>
      <c r="S60" s="1"/>
    </row>
    <row r="61" spans="1:19" x14ac:dyDescent="0.45">
      <c r="L61" s="1"/>
      <c r="M61" s="1"/>
      <c r="N61" s="1"/>
      <c r="O61" s="1"/>
      <c r="P61" s="1"/>
      <c r="Q61" s="1"/>
      <c r="R61" s="1"/>
      <c r="S61" s="1"/>
    </row>
    <row r="62" spans="1:19" x14ac:dyDescent="0.45">
      <c r="L62" s="1"/>
      <c r="M62" s="1"/>
      <c r="N62" s="1"/>
      <c r="O62" s="1"/>
      <c r="P62" s="1"/>
      <c r="Q62" s="1"/>
      <c r="R62" s="1"/>
      <c r="S62" s="1"/>
    </row>
    <row r="63" spans="1:19" x14ac:dyDescent="0.45">
      <c r="L63" s="1"/>
      <c r="M63" s="1"/>
      <c r="N63" s="1"/>
      <c r="O63" s="1"/>
      <c r="P63" s="1"/>
      <c r="Q63" s="1"/>
      <c r="R63" s="1"/>
      <c r="S63" s="1"/>
    </row>
    <row r="64" spans="1:19" x14ac:dyDescent="0.45">
      <c r="N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F1" workbookViewId="0">
      <selection activeCell="L6" sqref="L6:S11"/>
    </sheetView>
  </sheetViews>
  <sheetFormatPr defaultRowHeight="14.25" x14ac:dyDescent="0.45"/>
  <cols>
    <col min="2" max="2" width="11.73046875" bestFit="1" customWidth="1"/>
    <col min="11" max="11" width="4.3984375" customWidth="1"/>
  </cols>
  <sheetData>
    <row r="1" spans="1:20" ht="18" x14ac:dyDescent="0.55000000000000004">
      <c r="A1" s="3" t="s">
        <v>33</v>
      </c>
    </row>
    <row r="2" spans="1:20" ht="18" x14ac:dyDescent="0.55000000000000004">
      <c r="A2" s="3"/>
    </row>
    <row r="3" spans="1:20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20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20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20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4">
        <v>57405.700382531635</v>
      </c>
      <c r="M6" s="4">
        <v>62830.559905868387</v>
      </c>
      <c r="N6" s="4">
        <v>63621.914219115992</v>
      </c>
      <c r="O6" s="4">
        <v>71868.063349676449</v>
      </c>
      <c r="P6" s="4">
        <v>71374.880869441942</v>
      </c>
      <c r="Q6" s="4">
        <v>68122.097761467361</v>
      </c>
      <c r="R6" s="4">
        <v>61604.07877246588</v>
      </c>
      <c r="S6" s="4">
        <v>55082.12485989456</v>
      </c>
    </row>
    <row r="7" spans="1:20" x14ac:dyDescent="0.45">
      <c r="B7" s="5" t="s">
        <v>32</v>
      </c>
      <c r="C7" s="4"/>
      <c r="D7" s="4"/>
      <c r="E7" s="4"/>
      <c r="F7" s="4"/>
      <c r="G7" s="4"/>
      <c r="H7" s="4"/>
      <c r="I7" s="4"/>
      <c r="J7" s="4"/>
      <c r="K7" s="4"/>
      <c r="L7" s="4">
        <v>0</v>
      </c>
      <c r="M7" s="4">
        <v>0</v>
      </c>
      <c r="N7" s="4">
        <v>950.00000000000296</v>
      </c>
      <c r="O7" s="4">
        <v>5235.7142857142999</v>
      </c>
      <c r="P7" s="4">
        <v>5235.7142857142999</v>
      </c>
      <c r="Q7" s="4">
        <v>5235.7142857142999</v>
      </c>
      <c r="R7" s="4">
        <v>6079.8701298701299</v>
      </c>
      <c r="S7" s="4">
        <v>10040.909090909099</v>
      </c>
    </row>
    <row r="8" spans="1:20" x14ac:dyDescent="0.45">
      <c r="B8" s="5" t="s">
        <v>29</v>
      </c>
      <c r="C8" s="4"/>
      <c r="D8" s="4"/>
      <c r="E8" s="4"/>
      <c r="F8" s="4"/>
      <c r="G8" s="4"/>
      <c r="H8" s="4"/>
      <c r="I8" s="4"/>
      <c r="J8" s="4"/>
      <c r="K8" s="4"/>
      <c r="L8" s="4">
        <v>4442.3687570540096</v>
      </c>
      <c r="M8" s="4">
        <v>6389.2257960687493</v>
      </c>
      <c r="N8" s="4">
        <v>10017.9995553751</v>
      </c>
      <c r="O8" s="4">
        <v>10749.0298699875</v>
      </c>
      <c r="P8" s="4">
        <v>10160.946103281152</v>
      </c>
      <c r="Q8" s="4">
        <v>12850.75613261627</v>
      </c>
      <c r="R8" s="4">
        <v>12845.266549282969</v>
      </c>
      <c r="S8" s="4">
        <v>12893.507669493461</v>
      </c>
    </row>
    <row r="9" spans="1:20" x14ac:dyDescent="0.45">
      <c r="B9" s="5" t="s">
        <v>30</v>
      </c>
      <c r="C9" s="4"/>
      <c r="D9" s="4"/>
      <c r="E9" s="4"/>
      <c r="F9" s="4"/>
      <c r="G9" s="4"/>
      <c r="H9" s="4"/>
      <c r="I9" s="4"/>
      <c r="J9" s="4"/>
      <c r="K9" s="4"/>
      <c r="L9" s="4">
        <v>751.87477977717197</v>
      </c>
      <c r="M9" s="4">
        <v>724.66526146028104</v>
      </c>
      <c r="N9" s="4">
        <v>954.88220576741196</v>
      </c>
      <c r="O9" s="4">
        <v>1200.3015044531001</v>
      </c>
      <c r="P9" s="4">
        <v>1382.5068019154601</v>
      </c>
      <c r="Q9" s="4">
        <v>1372.48593511781</v>
      </c>
      <c r="R9" s="4">
        <v>1269.8152557461301</v>
      </c>
      <c r="S9" s="4">
        <v>1228.8481889314801</v>
      </c>
    </row>
    <row r="10" spans="1:20" x14ac:dyDescent="0.45">
      <c r="B10" s="5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>
        <v>104925.55069158862</v>
      </c>
      <c r="M10" s="4">
        <v>92817.515300544736</v>
      </c>
      <c r="N10" s="4">
        <v>87443.028740789596</v>
      </c>
      <c r="O10" s="4">
        <v>54744.863887508975</v>
      </c>
      <c r="P10" s="4">
        <v>36362.516237974829</v>
      </c>
      <c r="Q10" s="4">
        <v>22734.024527307305</v>
      </c>
      <c r="R10" s="4">
        <v>22063.535618701488</v>
      </c>
      <c r="S10" s="4">
        <v>18919.448083115283</v>
      </c>
    </row>
    <row r="11" spans="1:20" x14ac:dyDescent="0.45"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>
        <v>167525.49461095143</v>
      </c>
      <c r="M11" s="4">
        <v>162761.96626394213</v>
      </c>
      <c r="N11" s="4">
        <v>162987.82472104809</v>
      </c>
      <c r="O11" s="4">
        <v>143797.97289734034</v>
      </c>
      <c r="P11" s="4">
        <v>124516.56429832769</v>
      </c>
      <c r="Q11" s="4">
        <v>110315.07864222306</v>
      </c>
      <c r="R11" s="4">
        <v>103862.56632606659</v>
      </c>
      <c r="S11" s="4">
        <v>98164.837892343901</v>
      </c>
    </row>
    <row r="12" spans="1:20" x14ac:dyDescent="0.45">
      <c r="L12" s="1"/>
      <c r="M12" s="1"/>
      <c r="N12" s="1"/>
      <c r="O12" s="1"/>
      <c r="P12" s="1"/>
      <c r="Q12" s="1"/>
      <c r="R12" s="1"/>
      <c r="S12" s="1"/>
    </row>
    <row r="15" spans="1:20" x14ac:dyDescent="0.45"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E1"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4.73046875" customWidth="1"/>
  </cols>
  <sheetData>
    <row r="1" spans="1:19" ht="18" x14ac:dyDescent="0.55000000000000004">
      <c r="A1" s="3" t="s">
        <v>34</v>
      </c>
    </row>
    <row r="3" spans="1:19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9">
        <v>26859.42</v>
      </c>
      <c r="M6" s="9">
        <v>27200.69</v>
      </c>
      <c r="N6" s="9">
        <v>23116.76</v>
      </c>
      <c r="O6" s="9">
        <v>20957.13</v>
      </c>
      <c r="P6" s="9">
        <v>19193.830000000002</v>
      </c>
      <c r="Q6" s="9">
        <v>19465.64</v>
      </c>
      <c r="R6" s="9">
        <v>19854.849999999999</v>
      </c>
      <c r="S6" s="9">
        <v>20283.150000000001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9">
        <v>202.94</v>
      </c>
      <c r="M7" s="9">
        <v>175.88</v>
      </c>
      <c r="N7" s="9">
        <v>1742.92</v>
      </c>
      <c r="O7" s="9">
        <v>1956.11</v>
      </c>
      <c r="P7" s="9">
        <v>2287.77</v>
      </c>
      <c r="Q7" s="9">
        <v>2578.31</v>
      </c>
      <c r="R7" s="9">
        <v>2662.72</v>
      </c>
      <c r="S7" s="9">
        <v>2609.13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9">
        <v>2764.42</v>
      </c>
      <c r="M8" s="9">
        <v>2635.1899999999996</v>
      </c>
      <c r="N8" s="9">
        <v>2655.01</v>
      </c>
      <c r="O8" s="9">
        <v>1755.82</v>
      </c>
      <c r="P8" s="9">
        <v>909.3900000000001</v>
      </c>
      <c r="Q8" s="9">
        <v>898.05</v>
      </c>
      <c r="R8" s="9">
        <v>840.8900000000001</v>
      </c>
      <c r="S8" s="9">
        <v>775.74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9">
        <v>584.07000000000005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9">
        <v>30410.85</v>
      </c>
      <c r="M10" s="9">
        <v>30011.759999999998</v>
      </c>
      <c r="N10" s="9">
        <v>27514.690000000002</v>
      </c>
      <c r="O10" s="9">
        <v>24669.06</v>
      </c>
      <c r="P10" s="9">
        <v>22390.99</v>
      </c>
      <c r="Q10" s="9">
        <v>22942</v>
      </c>
      <c r="R10" s="9">
        <v>23358.46</v>
      </c>
      <c r="S10" s="9">
        <v>23668.020000000004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F1"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5.73046875" customWidth="1"/>
  </cols>
  <sheetData>
    <row r="1" spans="1:19" ht="18" x14ac:dyDescent="0.55000000000000004">
      <c r="A1" s="3" t="s">
        <v>35</v>
      </c>
    </row>
    <row r="3" spans="1:19" ht="18" x14ac:dyDescent="0.55000000000000004">
      <c r="C3" s="3"/>
      <c r="L3" s="3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1">
        <v>38433.479999999996</v>
      </c>
      <c r="M6" s="1">
        <v>39449.85</v>
      </c>
      <c r="N6" s="1">
        <v>37765.74</v>
      </c>
      <c r="O6" s="1">
        <v>34820.559999999998</v>
      </c>
      <c r="P6" s="1">
        <v>31790.219999999998</v>
      </c>
      <c r="Q6" s="1">
        <v>31046.75</v>
      </c>
      <c r="R6" s="1">
        <v>30638.99</v>
      </c>
      <c r="S6" s="1">
        <v>30198.21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1">
        <v>5900</v>
      </c>
      <c r="M7" s="1">
        <v>5900</v>
      </c>
      <c r="N7" s="1">
        <v>2290.11</v>
      </c>
      <c r="O7" s="1">
        <v>3843.4</v>
      </c>
      <c r="P7" s="1">
        <v>4686.4299999999994</v>
      </c>
      <c r="Q7" s="1">
        <v>5457.76</v>
      </c>
      <c r="R7" s="1">
        <v>5347.0700000000006</v>
      </c>
      <c r="S7" s="1">
        <v>5238.8099999999995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1">
        <v>1391.94</v>
      </c>
      <c r="M8" s="1">
        <v>1724.8899999999999</v>
      </c>
      <c r="N8" s="1">
        <v>1678.44</v>
      </c>
      <c r="O8" s="1">
        <v>1754.58</v>
      </c>
      <c r="P8" s="1">
        <v>1697.8</v>
      </c>
      <c r="Q8" s="1">
        <v>1962.23</v>
      </c>
      <c r="R8" s="1">
        <v>2175.29</v>
      </c>
      <c r="S8" s="1">
        <v>2240.67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1">
        <v>697.84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1">
        <v>46423.259999999995</v>
      </c>
      <c r="M10" s="1">
        <v>47074.74</v>
      </c>
      <c r="N10" s="1">
        <v>41734.29</v>
      </c>
      <c r="O10" s="1">
        <v>40418.54</v>
      </c>
      <c r="P10" s="1">
        <v>38174.449999999997</v>
      </c>
      <c r="Q10" s="1">
        <v>38466.740000000005</v>
      </c>
      <c r="R10" s="1">
        <v>38161.350000000006</v>
      </c>
      <c r="S10" s="1">
        <v>37677.689999999995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K5" sqref="K5:R10"/>
    </sheetView>
  </sheetViews>
  <sheetFormatPr defaultRowHeight="14.25" x14ac:dyDescent="0.45"/>
  <cols>
    <col min="1" max="1" width="13.265625" bestFit="1" customWidth="1"/>
    <col min="2" max="2" width="10.73046875" bestFit="1" customWidth="1"/>
    <col min="3" max="4" width="5" bestFit="1" customWidth="1"/>
    <col min="5" max="7" width="6.73046875" bestFit="1" customWidth="1"/>
    <col min="8" max="9" width="7.73046875" bestFit="1" customWidth="1"/>
    <col min="10" max="10" width="3" customWidth="1"/>
    <col min="11" max="11" width="4.796875" bestFit="1" customWidth="1"/>
    <col min="12" max="12" width="3.796875" bestFit="1" customWidth="1"/>
    <col min="13" max="14" width="6.3984375" bestFit="1" customWidth="1"/>
    <col min="15" max="18" width="7.3984375" bestFit="1" customWidth="1"/>
  </cols>
  <sheetData>
    <row r="1" spans="1:18" ht="18" x14ac:dyDescent="0.55000000000000004">
      <c r="A1" s="3" t="s">
        <v>27</v>
      </c>
    </row>
    <row r="3" spans="1:18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2026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17</v>
      </c>
      <c r="B5" s="1"/>
      <c r="C5" s="1"/>
      <c r="D5" s="1"/>
      <c r="E5" s="1"/>
      <c r="F5" s="1"/>
      <c r="G5" s="1"/>
      <c r="H5" s="1"/>
      <c r="I5" s="1"/>
      <c r="M5" s="1">
        <v>950.00000000000296</v>
      </c>
      <c r="N5" s="1">
        <v>5235.7142857143026</v>
      </c>
      <c r="O5" s="1">
        <v>5235.7142857143026</v>
      </c>
      <c r="P5" s="1">
        <v>5235.7142857143017</v>
      </c>
      <c r="Q5" s="1">
        <v>6079.8701298701526</v>
      </c>
      <c r="R5" s="1">
        <v>10040.909090909123</v>
      </c>
    </row>
    <row r="6" spans="1:18" x14ac:dyDescent="0.45">
      <c r="A6" t="s">
        <v>18</v>
      </c>
      <c r="B6" s="1"/>
      <c r="C6" s="1"/>
      <c r="D6" s="1"/>
      <c r="E6" s="1"/>
      <c r="F6" s="1"/>
      <c r="G6" s="1"/>
      <c r="H6" s="1"/>
      <c r="I6" s="1"/>
      <c r="M6" s="1">
        <v>0</v>
      </c>
      <c r="N6" s="1">
        <v>0</v>
      </c>
      <c r="O6" s="1">
        <v>0</v>
      </c>
      <c r="P6" s="1">
        <v>0</v>
      </c>
      <c r="Q6" s="1">
        <v>67.0184393113597</v>
      </c>
      <c r="R6" s="1">
        <v>72.130045475204199</v>
      </c>
    </row>
    <row r="7" spans="1:18" x14ac:dyDescent="0.45">
      <c r="A7" t="s">
        <v>19</v>
      </c>
      <c r="B7" s="1"/>
      <c r="C7" s="1"/>
      <c r="D7" s="1"/>
      <c r="E7" s="1"/>
      <c r="F7" s="1"/>
      <c r="G7" s="1"/>
      <c r="H7" s="1"/>
      <c r="I7" s="1"/>
      <c r="M7" s="1">
        <v>0</v>
      </c>
      <c r="N7" s="1">
        <v>182.481828703704</v>
      </c>
      <c r="O7" s="1">
        <v>1409.1571759259259</v>
      </c>
      <c r="P7" s="1">
        <v>3482.3076756029177</v>
      </c>
      <c r="Q7" s="1">
        <v>5737.4747779608715</v>
      </c>
      <c r="R7" s="1">
        <v>8727.0781204973355</v>
      </c>
    </row>
    <row r="8" spans="1:18" x14ac:dyDescent="0.45">
      <c r="A8" t="s">
        <v>92</v>
      </c>
      <c r="B8" s="1"/>
      <c r="C8" s="1"/>
      <c r="D8" s="1"/>
      <c r="E8" s="1"/>
      <c r="F8" s="1"/>
      <c r="G8" s="1"/>
      <c r="H8" s="1"/>
      <c r="I8" s="1"/>
      <c r="M8" s="1">
        <v>0</v>
      </c>
      <c r="N8" s="1">
        <v>0</v>
      </c>
      <c r="O8" s="1">
        <v>1304.0329475308699</v>
      </c>
      <c r="P8" s="1">
        <v>1784.2294346274</v>
      </c>
      <c r="Q8" s="1">
        <v>2261.1625000000099</v>
      </c>
      <c r="R8" s="1">
        <v>2200.0500000000102</v>
      </c>
    </row>
    <row r="9" spans="1:18" x14ac:dyDescent="0.45">
      <c r="A9" t="s">
        <v>93</v>
      </c>
      <c r="M9" s="1">
        <v>638.75000000000205</v>
      </c>
      <c r="N9" s="1">
        <v>1277.5</v>
      </c>
      <c r="O9" s="1">
        <v>1916.25</v>
      </c>
      <c r="P9" s="1">
        <v>1022</v>
      </c>
      <c r="Q9" s="1">
        <v>1022</v>
      </c>
      <c r="R9" s="1">
        <v>1022</v>
      </c>
    </row>
    <row r="10" spans="1:18" x14ac:dyDescent="0.45">
      <c r="A10" t="s">
        <v>6</v>
      </c>
      <c r="M10" s="1">
        <v>1588.750000000005</v>
      </c>
      <c r="N10" s="1">
        <v>6695.6961144180068</v>
      </c>
      <c r="O10" s="1">
        <v>9865.1544091710985</v>
      </c>
      <c r="P10" s="1">
        <v>11524.251395944619</v>
      </c>
      <c r="Q10" s="1">
        <v>15167.525847142393</v>
      </c>
      <c r="R10" s="1">
        <v>22062.167256881672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D1" workbookViewId="0">
      <selection activeCell="K5" sqref="K5:R11"/>
    </sheetView>
  </sheetViews>
  <sheetFormatPr defaultRowHeight="14.25" x14ac:dyDescent="0.45"/>
  <cols>
    <col min="1" max="1" width="15.265625" customWidth="1"/>
    <col min="10" max="10" width="3.265625" customWidth="1"/>
  </cols>
  <sheetData>
    <row r="1" spans="1:18" ht="18" x14ac:dyDescent="0.55000000000000004">
      <c r="A1" s="3" t="s">
        <v>28</v>
      </c>
    </row>
    <row r="3" spans="1:18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2025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J4" s="2"/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20</v>
      </c>
      <c r="B5" s="1"/>
      <c r="C5" s="1"/>
      <c r="D5" s="1"/>
      <c r="E5" s="1"/>
      <c r="F5" s="1"/>
      <c r="G5" s="1"/>
      <c r="H5" s="1"/>
      <c r="I5" s="1"/>
      <c r="J5" s="1"/>
      <c r="K5" s="1">
        <v>26859.42</v>
      </c>
      <c r="L5" s="1">
        <v>27200.69</v>
      </c>
      <c r="M5" s="1">
        <v>23116.76</v>
      </c>
      <c r="N5" s="1">
        <v>20957.13</v>
      </c>
      <c r="O5" s="1">
        <v>19193.830000000002</v>
      </c>
      <c r="P5" s="1">
        <v>19465.64</v>
      </c>
      <c r="Q5" s="1">
        <v>19854.849999999999</v>
      </c>
      <c r="R5" s="1">
        <v>20283.150000000001</v>
      </c>
    </row>
    <row r="6" spans="1:18" x14ac:dyDescent="0.45">
      <c r="A6" t="s">
        <v>21</v>
      </c>
      <c r="B6" s="1"/>
      <c r="C6" s="1"/>
      <c r="D6" s="1"/>
      <c r="E6" s="1"/>
      <c r="F6" s="1"/>
      <c r="G6" s="1"/>
      <c r="H6" s="1"/>
      <c r="I6" s="1"/>
      <c r="J6" s="1"/>
      <c r="K6" s="1">
        <v>180.44</v>
      </c>
      <c r="L6" s="1">
        <v>426.45</v>
      </c>
      <c r="M6" s="1">
        <v>550.54</v>
      </c>
      <c r="N6" s="1">
        <v>599.91</v>
      </c>
      <c r="O6" s="1">
        <v>575.04</v>
      </c>
      <c r="P6" s="1">
        <v>588.66</v>
      </c>
      <c r="Q6" s="1">
        <v>636.14</v>
      </c>
      <c r="R6" s="1">
        <v>679.91</v>
      </c>
    </row>
    <row r="7" spans="1:18" x14ac:dyDescent="0.45">
      <c r="A7" t="s">
        <v>22</v>
      </c>
      <c r="B7" s="1"/>
      <c r="C7" s="1"/>
      <c r="D7" s="1"/>
      <c r="E7" s="1"/>
      <c r="F7" s="1"/>
      <c r="G7" s="1"/>
      <c r="H7" s="1"/>
      <c r="I7" s="1"/>
      <c r="J7" s="1"/>
      <c r="K7" s="1">
        <v>0</v>
      </c>
      <c r="L7" s="1">
        <v>0</v>
      </c>
      <c r="M7" s="1">
        <v>2298.37</v>
      </c>
      <c r="N7" s="1">
        <v>9430.56</v>
      </c>
      <c r="O7" s="1">
        <v>13467.79</v>
      </c>
      <c r="P7" s="1">
        <v>15263.91</v>
      </c>
      <c r="Q7" s="1">
        <v>19516.240000000002</v>
      </c>
      <c r="R7" s="1">
        <v>27635.55</v>
      </c>
    </row>
    <row r="8" spans="1:18" x14ac:dyDescent="0.45">
      <c r="A8" t="s">
        <v>17</v>
      </c>
      <c r="B8" s="1"/>
      <c r="C8" s="1"/>
      <c r="D8" s="1"/>
      <c r="E8" s="1"/>
      <c r="F8" s="1"/>
      <c r="G8" s="1"/>
      <c r="H8" s="1"/>
      <c r="I8" s="1"/>
      <c r="J8" s="1"/>
      <c r="K8" s="1">
        <v>57405.7</v>
      </c>
      <c r="L8" s="1">
        <v>62830.559999999998</v>
      </c>
      <c r="M8" s="1">
        <v>63621.91</v>
      </c>
      <c r="N8" s="1">
        <v>71868.06</v>
      </c>
      <c r="O8" s="1">
        <v>71374.880000000005</v>
      </c>
      <c r="P8" s="1">
        <v>68122.100000000006</v>
      </c>
      <c r="Q8" s="1">
        <v>61604.08</v>
      </c>
      <c r="R8" s="1">
        <v>55082.12</v>
      </c>
    </row>
    <row r="9" spans="1:18" x14ac:dyDescent="0.45">
      <c r="A9" t="s">
        <v>23</v>
      </c>
      <c r="B9" s="1"/>
      <c r="C9" s="1"/>
      <c r="D9" s="1"/>
      <c r="E9" s="1"/>
      <c r="F9" s="1"/>
      <c r="G9" s="1"/>
      <c r="H9" s="1"/>
      <c r="I9" s="1"/>
      <c r="J9" s="1"/>
      <c r="K9" s="1">
        <v>38433.49</v>
      </c>
      <c r="L9" s="1">
        <v>39449.85</v>
      </c>
      <c r="M9" s="1">
        <v>37765.74</v>
      </c>
      <c r="N9" s="1">
        <v>34820.550000000003</v>
      </c>
      <c r="O9" s="1">
        <v>31790.22</v>
      </c>
      <c r="P9" s="1">
        <v>31046.75</v>
      </c>
      <c r="Q9" s="1">
        <v>30638.99</v>
      </c>
      <c r="R9" s="1">
        <v>30198.2</v>
      </c>
    </row>
    <row r="10" spans="1:18" x14ac:dyDescent="0.45">
      <c r="A10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>
        <v>835.81</v>
      </c>
      <c r="L10" s="1">
        <v>2055.33</v>
      </c>
      <c r="M10" s="1">
        <v>6995.96</v>
      </c>
      <c r="N10" s="1">
        <v>13561.16</v>
      </c>
      <c r="O10" s="1">
        <v>17840.14</v>
      </c>
      <c r="P10" s="1">
        <v>18615.88</v>
      </c>
      <c r="Q10" s="1">
        <v>18193.66</v>
      </c>
      <c r="R10" s="1">
        <v>17869.52</v>
      </c>
    </row>
    <row r="11" spans="1:18" x14ac:dyDescent="0.45">
      <c r="A11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1">
        <v>123714.85999999999</v>
      </c>
      <c r="L11" s="1">
        <v>131962.87999999998</v>
      </c>
      <c r="M11" s="1">
        <v>134349.28</v>
      </c>
      <c r="N11" s="1">
        <v>151237.37000000002</v>
      </c>
      <c r="O11" s="1">
        <v>154241.90000000002</v>
      </c>
      <c r="P11" s="1">
        <v>153102.94</v>
      </c>
      <c r="Q11" s="1">
        <v>150443.96</v>
      </c>
      <c r="R11" s="1">
        <v>151748.45000000001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6"/>
  <sheetViews>
    <sheetView topLeftCell="J1" workbookViewId="0">
      <selection activeCell="N5" sqref="N5:U59"/>
    </sheetView>
  </sheetViews>
  <sheetFormatPr defaultRowHeight="14.25" x14ac:dyDescent="0.45"/>
  <cols>
    <col min="2" max="2" width="47.59765625" bestFit="1" customWidth="1"/>
    <col min="13" max="13" width="41.86328125" bestFit="1" customWidth="1"/>
  </cols>
  <sheetData>
    <row r="3" spans="1:21" ht="18" x14ac:dyDescent="0.55000000000000004">
      <c r="C3" s="3" t="s">
        <v>7</v>
      </c>
      <c r="N3" s="3" t="s">
        <v>100</v>
      </c>
    </row>
    <row r="4" spans="1:21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N4" s="2">
        <v>2018</v>
      </c>
      <c r="O4" s="2">
        <v>2020</v>
      </c>
      <c r="P4" s="2">
        <v>2025</v>
      </c>
      <c r="Q4" s="2">
        <v>2030</v>
      </c>
      <c r="R4" s="2">
        <v>2035</v>
      </c>
      <c r="S4" s="2">
        <v>2040</v>
      </c>
      <c r="T4" s="2">
        <v>2045</v>
      </c>
      <c r="U4" s="2">
        <v>2050</v>
      </c>
    </row>
    <row r="5" spans="1:21" x14ac:dyDescent="0.45">
      <c r="A5" t="s">
        <v>36</v>
      </c>
      <c r="B5" t="s">
        <v>37</v>
      </c>
      <c r="C5" s="1">
        <f>'Energy use transport'!C5+'Energy use transport'!C10+'Energy use transport'!C48</f>
        <v>0</v>
      </c>
      <c r="D5" s="1">
        <f>'Energy use transport'!D5+'Energy use transport'!D10+'Energy use transport'!D48</f>
        <v>0</v>
      </c>
      <c r="E5" s="1">
        <f>'Energy use transport'!E5+'Energy use transport'!E10+'Energy use transport'!E48</f>
        <v>0</v>
      </c>
      <c r="F5" s="1">
        <f>'Energy use transport'!F5+'Energy use transport'!F10+'Energy use transport'!F48</f>
        <v>0</v>
      </c>
      <c r="G5" s="1">
        <f>'Energy use transport'!G5+'Energy use transport'!G10+'Energy use transport'!G48</f>
        <v>0</v>
      </c>
      <c r="H5" s="1">
        <f>'Energy use transport'!H5+'Energy use transport'!H10+'Energy use transport'!H48</f>
        <v>0</v>
      </c>
      <c r="I5" s="1">
        <f>'Energy use transport'!I5+'Energy use transport'!I10+'Energy use transport'!I48</f>
        <v>0</v>
      </c>
      <c r="J5" s="1">
        <f>'Energy use transport'!J5+'Energy use transport'!J10+'Energy use transport'!J48</f>
        <v>0</v>
      </c>
      <c r="L5" t="s">
        <v>36</v>
      </c>
      <c r="M5" t="s">
        <v>37</v>
      </c>
      <c r="N5" s="1">
        <f>'Energy use transport'!L5+'Energy use transport'!L10+'Energy use transport'!L48</f>
        <v>818.77475624135059</v>
      </c>
      <c r="O5" s="1">
        <f>'Energy use transport'!M5+'Energy use transport'!M10+'Energy use transport'!M48</f>
        <v>1621.226429826123</v>
      </c>
      <c r="P5" s="1">
        <f>'Energy use transport'!N5+'Energy use transport'!N10+'Energy use transport'!N48</f>
        <v>4735.4189531305665</v>
      </c>
      <c r="Q5" s="1">
        <f>'Energy use transport'!O5+'Energy use transport'!O10+'Energy use transport'!O48</f>
        <v>7737.3334987681892</v>
      </c>
      <c r="R5" s="1">
        <f>'Energy use transport'!P5+'Energy use transport'!P10+'Energy use transport'!P48</f>
        <v>10200.444896405641</v>
      </c>
      <c r="S5" s="1">
        <f>'Energy use transport'!Q5+'Energy use transport'!Q10+'Energy use transport'!Q48</f>
        <v>10357.840018796645</v>
      </c>
      <c r="T5" s="1">
        <f>'Energy use transport'!R5+'Energy use transport'!R10+'Energy use transport'!R48</f>
        <v>9957.6132052985195</v>
      </c>
      <c r="U5" s="1">
        <f>'Energy use transport'!S5+'Energy use transport'!S10+'Energy use transport'!S48</f>
        <v>9572.0594268774948</v>
      </c>
    </row>
    <row r="6" spans="1:21" x14ac:dyDescent="0.45">
      <c r="B6" t="s">
        <v>38</v>
      </c>
      <c r="C6" s="1">
        <f>'Energy use transport'!C6+'Energy use transport'!C12+'Energy use transport'!C50</f>
        <v>0</v>
      </c>
      <c r="D6" s="1">
        <f>'Energy use transport'!D6+'Energy use transport'!D12+'Energy use transport'!D50</f>
        <v>0</v>
      </c>
      <c r="E6" s="1">
        <f>'Energy use transport'!E6+'Energy use transport'!E12+'Energy use transport'!E50</f>
        <v>0</v>
      </c>
      <c r="F6" s="1">
        <f>'Energy use transport'!F6+'Energy use transport'!F12+'Energy use transport'!F50</f>
        <v>0</v>
      </c>
      <c r="G6" s="1">
        <f>'Energy use transport'!G6+'Energy use transport'!G12+'Energy use transport'!G50</f>
        <v>0</v>
      </c>
      <c r="H6" s="1">
        <f>'Energy use transport'!H6+'Energy use transport'!H12+'Energy use transport'!H50</f>
        <v>0</v>
      </c>
      <c r="I6" s="1">
        <f>'Energy use transport'!I6+'Energy use transport'!I12+'Energy use transport'!I50</f>
        <v>0</v>
      </c>
      <c r="J6" s="1">
        <f>'Energy use transport'!J6+'Energy use transport'!J12+'Energy use transport'!J50</f>
        <v>0</v>
      </c>
      <c r="M6" t="s">
        <v>38</v>
      </c>
      <c r="N6" s="1">
        <f>'Energy use transport'!L6+'Energy use transport'!L12+'Energy use transport'!L50</f>
        <v>3150.2933560981819</v>
      </c>
      <c r="O6" s="1">
        <f>'Energy use transport'!M6+'Energy use transport'!M12+'Energy use transport'!M50</f>
        <v>4572.9706596290853</v>
      </c>
      <c r="P6" s="1">
        <f>'Energy use transport'!N6+'Energy use transport'!N12+'Energy use transport'!N50</f>
        <v>3084.6640609211245</v>
      </c>
      <c r="Q6" s="1">
        <f>'Energy use transport'!O6+'Energy use transport'!O12+'Energy use transport'!O50</f>
        <v>1597.3864530629053</v>
      </c>
      <c r="R6" s="1">
        <f>'Energy use transport'!P6+'Energy use transport'!P12+'Energy use transport'!P50</f>
        <v>717.80723459390322</v>
      </c>
      <c r="S6" s="1">
        <f>'Energy use transport'!Q6+'Energy use transport'!Q12+'Energy use transport'!Q50</f>
        <v>0</v>
      </c>
      <c r="T6" s="1">
        <f>'Energy use transport'!R6+'Energy use transport'!R12+'Energy use transport'!R50</f>
        <v>0</v>
      </c>
      <c r="U6" s="1">
        <f>'Energy use transport'!S6+'Energy use transport'!S12+'Energy use transport'!S50</f>
        <v>0</v>
      </c>
    </row>
    <row r="7" spans="1:21" x14ac:dyDescent="0.45">
      <c r="B7" t="s">
        <v>39</v>
      </c>
      <c r="C7" s="1">
        <f>'Energy use transport'!C7+'Energy use transport'!C13+'Energy use transport'!C51</f>
        <v>0</v>
      </c>
      <c r="D7" s="1">
        <f>'Energy use transport'!D7+'Energy use transport'!D13+'Energy use transport'!D51</f>
        <v>0</v>
      </c>
      <c r="E7" s="1">
        <f>'Energy use transport'!E7+'Energy use transport'!E13+'Energy use transport'!E51</f>
        <v>0</v>
      </c>
      <c r="F7" s="1">
        <f>'Energy use transport'!F7+'Energy use transport'!F13+'Energy use transport'!F51</f>
        <v>0</v>
      </c>
      <c r="G7" s="1">
        <f>'Energy use transport'!G7+'Energy use transport'!G13+'Energy use transport'!G51</f>
        <v>0</v>
      </c>
      <c r="H7" s="1">
        <f>'Energy use transport'!H7+'Energy use transport'!H13+'Energy use transport'!H51</f>
        <v>0</v>
      </c>
      <c r="I7" s="1">
        <f>'Energy use transport'!I7+'Energy use transport'!I13+'Energy use transport'!I51</f>
        <v>0</v>
      </c>
      <c r="J7" s="1">
        <f>'Energy use transport'!J7+'Energy use transport'!J13+'Energy use transport'!J51</f>
        <v>0</v>
      </c>
      <c r="M7" t="s">
        <v>39</v>
      </c>
      <c r="N7" s="1">
        <f>'Energy use transport'!L7+'Energy use transport'!L13+'Energy use transport'!L51</f>
        <v>28212.151278053352</v>
      </c>
      <c r="O7" s="1">
        <f>'Energy use transport'!M7+'Energy use transport'!M13+'Energy use transport'!M51</f>
        <v>24610.0717232069</v>
      </c>
      <c r="P7" s="1">
        <f>'Energy use transport'!N7+'Energy use transport'!N13+'Energy use transport'!N51</f>
        <v>16602.782806521835</v>
      </c>
      <c r="Q7" s="1">
        <f>'Energy use transport'!O7+'Energy use transport'!O13+'Energy use transport'!O51</f>
        <v>8599.942758914749</v>
      </c>
      <c r="R7" s="1">
        <f>'Energy use transport'!P7+'Energy use transport'!P13+'Energy use transport'!P51</f>
        <v>167.80246500002121</v>
      </c>
      <c r="S7" s="1">
        <f>'Energy use transport'!Q7+'Energy use transport'!Q13+'Energy use transport'!Q51</f>
        <v>0</v>
      </c>
      <c r="T7" s="1">
        <f>'Energy use transport'!R7+'Energy use transport'!R13+'Energy use transport'!R51</f>
        <v>0</v>
      </c>
      <c r="U7" s="1">
        <f>'Energy use transport'!S7+'Energy use transport'!S13+'Energy use transport'!S51</f>
        <v>0</v>
      </c>
    </row>
    <row r="8" spans="1:21" x14ac:dyDescent="0.45">
      <c r="B8" t="s">
        <v>94</v>
      </c>
      <c r="C8" s="1"/>
      <c r="D8" s="1"/>
      <c r="E8" s="1"/>
      <c r="F8" s="1"/>
      <c r="G8" s="1"/>
      <c r="H8" s="1"/>
      <c r="I8" s="1"/>
      <c r="J8" s="1"/>
      <c r="M8" t="s">
        <v>94</v>
      </c>
      <c r="N8" s="1">
        <f>'Energy use transport'!L11+'Energy use transport'!L49</f>
        <v>0</v>
      </c>
      <c r="O8" s="1">
        <f>'Energy use transport'!M11+'Energy use transport'!M49</f>
        <v>0</v>
      </c>
      <c r="P8" s="1">
        <f>'Energy use transport'!N11+'Energy use transport'!N49</f>
        <v>638.75000000000205</v>
      </c>
      <c r="Q8" s="1">
        <f>'Energy use transport'!O11+'Energy use transport'!O49</f>
        <v>1277.5</v>
      </c>
      <c r="R8" s="1">
        <f>'Energy use transport'!P11+'Energy use transport'!P49</f>
        <v>1916.25</v>
      </c>
      <c r="S8" s="1">
        <f>'Energy use transport'!Q11+'Energy use transport'!Q49</f>
        <v>1022</v>
      </c>
      <c r="T8" s="1">
        <f>'Energy use transport'!R11+'Energy use transport'!R49</f>
        <v>1022</v>
      </c>
      <c r="U8" s="1">
        <f>'Energy use transport'!S11+'Energy use transport'!S49</f>
        <v>1022</v>
      </c>
    </row>
    <row r="9" spans="1:21" x14ac:dyDescent="0.45">
      <c r="B9" t="s">
        <v>6</v>
      </c>
      <c r="C9" s="1">
        <f>'Energy use transport'!C8+'Energy use transport'!C14+'Energy use transport'!C52</f>
        <v>0</v>
      </c>
      <c r="D9" s="1">
        <f>'Energy use transport'!D8+'Energy use transport'!D14+'Energy use transport'!D52</f>
        <v>0</v>
      </c>
      <c r="E9" s="1">
        <f>'Energy use transport'!E8+'Energy use transport'!E14+'Energy use transport'!E52</f>
        <v>0</v>
      </c>
      <c r="F9" s="1">
        <f>'Energy use transport'!F8+'Energy use transport'!F14+'Energy use transport'!F52</f>
        <v>0</v>
      </c>
      <c r="G9" s="1">
        <f>'Energy use transport'!G8+'Energy use transport'!G14+'Energy use transport'!G52</f>
        <v>0</v>
      </c>
      <c r="H9" s="1">
        <f>'Energy use transport'!H8+'Energy use transport'!H14+'Energy use transport'!H52</f>
        <v>0</v>
      </c>
      <c r="I9" s="1">
        <f>'Energy use transport'!I8+'Energy use transport'!I14+'Energy use transport'!I52</f>
        <v>0</v>
      </c>
      <c r="J9" s="1">
        <f>'Energy use transport'!J8+'Energy use transport'!J14+'Energy use transport'!J52</f>
        <v>0</v>
      </c>
      <c r="M9" t="s">
        <v>6</v>
      </c>
      <c r="N9" s="1">
        <f>'Energy use transport'!L8+'Energy use transport'!L14+'Energy use transport'!L52</f>
        <v>32181.219390392886</v>
      </c>
      <c r="O9" s="1">
        <f>'Energy use transport'!M8+'Energy use transport'!M14+'Energy use transport'!M52</f>
        <v>30804.268812662114</v>
      </c>
      <c r="P9" s="1">
        <f>'Energy use transport'!N8+'Energy use transport'!N14+'Energy use transport'!N52</f>
        <v>25061.615820573523</v>
      </c>
      <c r="Q9" s="1">
        <f>'Energy use transport'!O8+'Energy use transport'!O14+'Energy use transport'!O52</f>
        <v>19212.162710745844</v>
      </c>
      <c r="R9" s="1">
        <f>'Energy use transport'!P8+'Energy use transport'!P14+'Energy use transport'!P52</f>
        <v>13002.304595999565</v>
      </c>
      <c r="S9" s="1">
        <f>'Energy use transport'!Q8+'Energy use transport'!Q14+'Energy use transport'!Q52</f>
        <v>11379.840018796645</v>
      </c>
      <c r="T9" s="1">
        <f>'Energy use transport'!R8+'Energy use transport'!R14+'Energy use transport'!R52</f>
        <v>10979.613205298519</v>
      </c>
      <c r="U9" s="1">
        <f>'Energy use transport'!S8+'Energy use transport'!S14+'Energy use transport'!S52</f>
        <v>10594.059426877495</v>
      </c>
    </row>
    <row r="10" spans="1:21" x14ac:dyDescent="0.45">
      <c r="N10" s="1"/>
      <c r="O10" s="1"/>
      <c r="P10" s="1"/>
      <c r="Q10" s="1"/>
      <c r="R10" s="1"/>
      <c r="S10" s="1"/>
      <c r="T10" s="1"/>
      <c r="U10" s="1"/>
    </row>
    <row r="12" spans="1:21" x14ac:dyDescent="0.45">
      <c r="A12" t="s">
        <v>40</v>
      </c>
      <c r="B12" t="s">
        <v>41</v>
      </c>
      <c r="C12" s="1">
        <f>'Energy use transport'!C16+'Energy use transport'!C23</f>
        <v>0</v>
      </c>
      <c r="D12" s="1">
        <f>'Energy use transport'!D16+'Energy use transport'!D23</f>
        <v>0</v>
      </c>
      <c r="E12" s="1">
        <f>'Energy use transport'!E16+'Energy use transport'!E23</f>
        <v>0</v>
      </c>
      <c r="F12" s="1">
        <f>'Energy use transport'!F16+'Energy use transport'!F23</f>
        <v>0</v>
      </c>
      <c r="G12" s="1">
        <f>'Energy use transport'!G16+'Energy use transport'!G23</f>
        <v>0</v>
      </c>
      <c r="H12" s="1">
        <f>'Energy use transport'!H16+'Energy use transport'!H23</f>
        <v>0</v>
      </c>
      <c r="I12" s="1">
        <f>'Energy use transport'!I16+'Energy use transport'!I23</f>
        <v>0</v>
      </c>
      <c r="J12" s="1">
        <f>'Energy use transport'!J16+'Energy use transport'!J23</f>
        <v>0</v>
      </c>
      <c r="L12" t="s">
        <v>40</v>
      </c>
      <c r="M12" t="s">
        <v>41</v>
      </c>
      <c r="N12" s="1">
        <f>'Energy use transport'!L16+'Energy use transport'!L23</f>
        <v>0</v>
      </c>
      <c r="O12" s="1">
        <f>'Energy use transport'!M16+'Energy use transport'!M23</f>
        <v>0</v>
      </c>
      <c r="P12" s="1">
        <f>'Energy use transport'!N16+'Energy use transport'!N23</f>
        <v>1403.3060902301436</v>
      </c>
      <c r="Q12" s="1">
        <f>'Energy use transport'!O16+'Energy use transport'!O23</f>
        <v>4072.5202105678804</v>
      </c>
      <c r="R12" s="1">
        <f>'Energy use transport'!P16+'Energy use transport'!P23</f>
        <v>4999.6344038243806</v>
      </c>
      <c r="S12" s="1">
        <f>'Energy use transport'!Q16+'Energy use transport'!Q23</f>
        <v>5200.8164584167907</v>
      </c>
      <c r="T12" s="1">
        <f>'Energy use transport'!R16+'Energy use transport'!R23</f>
        <v>5117.0119539322077</v>
      </c>
      <c r="U12" s="1">
        <f>'Energy use transport'!S16+'Energy use transport'!S23</f>
        <v>5102.3270559339944</v>
      </c>
    </row>
    <row r="13" spans="1:21" x14ac:dyDescent="0.45">
      <c r="B13" t="s">
        <v>42</v>
      </c>
      <c r="C13" s="1">
        <f>'Energy use transport'!C17+'Energy use transport'!C19+'Energy use transport'!C24+'Energy use transport'!C26</f>
        <v>0</v>
      </c>
      <c r="D13" s="1">
        <f>'Energy use transport'!D17+'Energy use transport'!D19+'Energy use transport'!D24+'Energy use transport'!D26</f>
        <v>0</v>
      </c>
      <c r="E13" s="1">
        <f>'Energy use transport'!E17+'Energy use transport'!E19+'Energy use transport'!E24+'Energy use transport'!E26</f>
        <v>0</v>
      </c>
      <c r="F13" s="1">
        <f>'Energy use transport'!F17+'Energy use transport'!F19+'Energy use transport'!F24+'Energy use transport'!F26</f>
        <v>0</v>
      </c>
      <c r="G13" s="1">
        <f>'Energy use transport'!G17+'Energy use transport'!G19+'Energy use transport'!G24+'Energy use transport'!G26</f>
        <v>0</v>
      </c>
      <c r="H13" s="1">
        <f>'Energy use transport'!H17+'Energy use transport'!H19+'Energy use transport'!H24+'Energy use transport'!H26</f>
        <v>0</v>
      </c>
      <c r="I13" s="1">
        <f>'Energy use transport'!I17+'Energy use transport'!I19+'Energy use transport'!I24+'Energy use transport'!I26</f>
        <v>0</v>
      </c>
      <c r="J13" s="1">
        <f>'Energy use transport'!J17+'Energy use transport'!J19+'Energy use transport'!J24+'Energy use transport'!J26</f>
        <v>0</v>
      </c>
      <c r="M13" t="s">
        <v>42</v>
      </c>
      <c r="N13" s="1">
        <f>'Energy use transport'!L17+'Energy use transport'!L19+'Energy use transport'!L24+'Energy use transport'!L26</f>
        <v>1679.3861168366639</v>
      </c>
      <c r="O13" s="1">
        <f>'Energy use transport'!M17+'Energy use transport'!M19+'Energy use transport'!M24+'Energy use transport'!M26</f>
        <v>2660.8911806844585</v>
      </c>
      <c r="P13" s="1">
        <f>'Energy use transport'!N17+'Energy use transport'!N19+'Energy use transport'!N24+'Energy use transport'!N26</f>
        <v>2360.8647647862435</v>
      </c>
      <c r="Q13" s="1">
        <f>'Energy use transport'!O17+'Energy use transport'!O19+'Energy use transport'!O24+'Energy use transport'!O26</f>
        <v>1590.8779004188495</v>
      </c>
      <c r="R13" s="1">
        <f>'Energy use transport'!P17+'Energy use transport'!P19+'Energy use transport'!P24+'Energy use transport'!P26</f>
        <v>1028.723653437095</v>
      </c>
      <c r="S13" s="1">
        <f>'Energy use transport'!Q17+'Energy use transport'!Q19+'Energy use transport'!Q24+'Energy use transport'!Q26</f>
        <v>425.50842457015801</v>
      </c>
      <c r="T13" s="1">
        <f>'Energy use transport'!R17+'Energy use transport'!R19+'Energy use transport'!R24+'Energy use transport'!R26</f>
        <v>314.147784813302</v>
      </c>
      <c r="U13" s="1">
        <f>'Energy use transport'!S17+'Energy use transport'!S19+'Energy use transport'!S24+'Energy use transport'!S26</f>
        <v>139.749658178278</v>
      </c>
    </row>
    <row r="14" spans="1:21" x14ac:dyDescent="0.45">
      <c r="B14" t="s">
        <v>43</v>
      </c>
      <c r="C14" s="1">
        <f>'Energy use transport'!C18+'Energy use transport'!C25</f>
        <v>0</v>
      </c>
      <c r="D14" s="1">
        <f>'Energy use transport'!D18+'Energy use transport'!D25</f>
        <v>0</v>
      </c>
      <c r="E14" s="1">
        <f>'Energy use transport'!E18+'Energy use transport'!E25</f>
        <v>0</v>
      </c>
      <c r="F14" s="1">
        <f>'Energy use transport'!F18+'Energy use transport'!F25</f>
        <v>0</v>
      </c>
      <c r="G14" s="1">
        <f>'Energy use transport'!G18+'Energy use transport'!G25</f>
        <v>0</v>
      </c>
      <c r="H14" s="1">
        <f>'Energy use transport'!H18+'Energy use transport'!H25</f>
        <v>0</v>
      </c>
      <c r="I14" s="1">
        <f>'Energy use transport'!I18+'Energy use transport'!I25</f>
        <v>0</v>
      </c>
      <c r="J14" s="1">
        <f>'Energy use transport'!J18+'Energy use transport'!J25</f>
        <v>0</v>
      </c>
      <c r="M14" t="s">
        <v>43</v>
      </c>
      <c r="N14" s="1">
        <f>'Energy use transport'!L18+'Energy use transport'!L25</f>
        <v>0</v>
      </c>
      <c r="O14" s="1">
        <f>'Energy use transport'!M18+'Energy use transport'!M25</f>
        <v>0</v>
      </c>
      <c r="P14" s="1">
        <f>'Energy use transport'!N18+'Energy use transport'!N25</f>
        <v>0</v>
      </c>
      <c r="Q14" s="1">
        <f>'Energy use transport'!O18+'Energy use transport'!O25</f>
        <v>0</v>
      </c>
      <c r="R14" s="1">
        <f>'Energy use transport'!P18+'Energy use transport'!P25</f>
        <v>0</v>
      </c>
      <c r="S14" s="1">
        <f>'Energy use transport'!Q18+'Energy use transport'!Q25</f>
        <v>0</v>
      </c>
      <c r="T14" s="1">
        <f>'Energy use transport'!R18+'Energy use transport'!R25</f>
        <v>67.0184393113596</v>
      </c>
      <c r="U14" s="1">
        <f>'Energy use transport'!S18+'Energy use transport'!S25</f>
        <v>72.130045475204199</v>
      </c>
    </row>
    <row r="15" spans="1:21" x14ac:dyDescent="0.45">
      <c r="B15" t="s">
        <v>44</v>
      </c>
      <c r="C15" s="1">
        <f>'Energy use transport'!C20+'Energy use transport'!C27</f>
        <v>0</v>
      </c>
      <c r="D15" s="1">
        <f>'Energy use transport'!D20+'Energy use transport'!D27</f>
        <v>0</v>
      </c>
      <c r="E15" s="1">
        <f>'Energy use transport'!E20+'Energy use transport'!E27</f>
        <v>0</v>
      </c>
      <c r="F15" s="1">
        <f>'Energy use transport'!F20+'Energy use transport'!F27</f>
        <v>0</v>
      </c>
      <c r="G15" s="1">
        <f>'Energy use transport'!G20+'Energy use transport'!G27</f>
        <v>0</v>
      </c>
      <c r="H15" s="1">
        <f>'Energy use transport'!H20+'Energy use transport'!H27</f>
        <v>0</v>
      </c>
      <c r="I15" s="1">
        <f>'Energy use transport'!I20+'Energy use transport'!I27</f>
        <v>0</v>
      </c>
      <c r="J15" s="1">
        <f>'Energy use transport'!J20+'Energy use transport'!J27</f>
        <v>0</v>
      </c>
      <c r="M15" t="s">
        <v>44</v>
      </c>
      <c r="N15" s="1">
        <f>'Energy use transport'!L20+'Energy use transport'!L27</f>
        <v>10819.357390135539</v>
      </c>
      <c r="O15" s="1">
        <f>'Energy use transport'!M20+'Energy use transport'!M27</f>
        <v>9638.5360860758465</v>
      </c>
      <c r="P15" s="1">
        <f>'Energy use transport'!N20+'Energy use transport'!N27</f>
        <v>6654.2129446150275</v>
      </c>
      <c r="Q15" s="1">
        <f>'Energy use transport'!O20+'Energy use transport'!O27</f>
        <v>1804.7771523545127</v>
      </c>
      <c r="R15" s="1">
        <f>'Energy use transport'!P20+'Energy use transport'!P27</f>
        <v>91.108096137482903</v>
      </c>
      <c r="S15" s="1">
        <f>'Energy use transport'!Q20+'Energy use transport'!Q27</f>
        <v>0</v>
      </c>
      <c r="T15" s="1">
        <f>'Energy use transport'!R20+'Energy use transport'!R27</f>
        <v>0</v>
      </c>
      <c r="U15" s="1">
        <f>'Energy use transport'!S20+'Energy use transport'!S27</f>
        <v>0</v>
      </c>
    </row>
    <row r="16" spans="1:21" x14ac:dyDescent="0.45">
      <c r="B16" t="s">
        <v>6</v>
      </c>
      <c r="C16" s="1">
        <f>'Energy use transport'!C21+'Energy use transport'!C28</f>
        <v>0</v>
      </c>
      <c r="D16" s="1">
        <f>'Energy use transport'!D21+'Energy use transport'!D28</f>
        <v>0</v>
      </c>
      <c r="E16" s="1">
        <f>'Energy use transport'!E21+'Energy use transport'!E28</f>
        <v>0</v>
      </c>
      <c r="F16" s="1">
        <f>'Energy use transport'!F21+'Energy use transport'!F28</f>
        <v>0</v>
      </c>
      <c r="G16" s="1">
        <f>'Energy use transport'!G21+'Energy use transport'!G28</f>
        <v>0</v>
      </c>
      <c r="H16" s="1">
        <f>'Energy use transport'!H21+'Energy use transport'!H28</f>
        <v>0</v>
      </c>
      <c r="I16" s="1">
        <f>'Energy use transport'!I21+'Energy use transport'!I28</f>
        <v>0</v>
      </c>
      <c r="J16" s="1">
        <f>'Energy use transport'!J21+'Energy use transport'!J28</f>
        <v>0</v>
      </c>
      <c r="M16" t="s">
        <v>6</v>
      </c>
      <c r="N16" s="1">
        <f>'Energy use transport'!L21+'Energy use transport'!L28</f>
        <v>12498.743506972203</v>
      </c>
      <c r="O16" s="1">
        <f>'Energy use transport'!M21+'Energy use transport'!M28</f>
        <v>12299.427266760305</v>
      </c>
      <c r="P16" s="1">
        <f>'Energy use transport'!N21+'Energy use transport'!N28</f>
        <v>10418.383799631414</v>
      </c>
      <c r="Q16" s="1">
        <f>'Energy use transport'!O21+'Energy use transport'!O28</f>
        <v>7468.1752633412425</v>
      </c>
      <c r="R16" s="1">
        <f>'Energy use transport'!P21+'Energy use transport'!P28</f>
        <v>6119.4661533989583</v>
      </c>
      <c r="S16" s="1">
        <f>'Energy use transport'!Q21+'Energy use transport'!Q28</f>
        <v>5626.324882986949</v>
      </c>
      <c r="T16" s="1">
        <f>'Energy use transport'!R21+'Energy use transport'!R28</f>
        <v>5498.178178056869</v>
      </c>
      <c r="U16" s="1">
        <f>'Energy use transport'!S21+'Energy use transport'!S28</f>
        <v>5314.206759587476</v>
      </c>
    </row>
    <row r="17" spans="1:21" x14ac:dyDescent="0.45">
      <c r="N17" s="1"/>
      <c r="O17" s="1"/>
      <c r="P17" s="1"/>
      <c r="Q17" s="1"/>
      <c r="R17" s="1"/>
      <c r="S17" s="1"/>
      <c r="T17" s="1"/>
      <c r="U17" s="1"/>
    </row>
    <row r="19" spans="1:21" x14ac:dyDescent="0.45">
      <c r="A19" t="s">
        <v>45</v>
      </c>
      <c r="B19" t="s">
        <v>46</v>
      </c>
      <c r="C19" s="1">
        <f>'Energy use transport'!C30</f>
        <v>0</v>
      </c>
      <c r="D19" s="1">
        <f>'Energy use transport'!D30</f>
        <v>0</v>
      </c>
      <c r="E19" s="1">
        <f>'Energy use transport'!E30</f>
        <v>0</v>
      </c>
      <c r="F19" s="1">
        <f>'Energy use transport'!F30</f>
        <v>0</v>
      </c>
      <c r="G19" s="1">
        <f>'Energy use transport'!G30</f>
        <v>0</v>
      </c>
      <c r="H19" s="1">
        <f>'Energy use transport'!H30</f>
        <v>0</v>
      </c>
      <c r="I19" s="1">
        <f>'Energy use transport'!I30</f>
        <v>0</v>
      </c>
      <c r="J19" s="1">
        <f>'Energy use transport'!J30</f>
        <v>0</v>
      </c>
      <c r="L19" t="s">
        <v>45</v>
      </c>
      <c r="M19" t="s">
        <v>46</v>
      </c>
      <c r="N19" s="1">
        <f>'Energy use transport'!L30</f>
        <v>0</v>
      </c>
      <c r="O19" s="1">
        <f>'Energy use transport'!M30</f>
        <v>0</v>
      </c>
      <c r="P19" s="1">
        <f>'Energy use transport'!N30</f>
        <v>132.11349460056201</v>
      </c>
      <c r="Q19" s="1">
        <f>'Energy use transport'!O30</f>
        <v>845.69444640005884</v>
      </c>
      <c r="R19" s="1">
        <f>'Energy use transport'!P30</f>
        <v>1509.1387148860119</v>
      </c>
      <c r="S19" s="1">
        <f>'Energy use transport'!Q30</f>
        <v>1808.48588038917</v>
      </c>
      <c r="T19" s="1">
        <f>'Energy use transport'!R30</f>
        <v>1842.3369334256499</v>
      </c>
      <c r="U19" s="1">
        <f>'Energy use transport'!S30</f>
        <v>1876.187986462141</v>
      </c>
    </row>
    <row r="20" spans="1:21" x14ac:dyDescent="0.45">
      <c r="B20" t="s">
        <v>47</v>
      </c>
      <c r="C20" s="1">
        <f>'Energy use transport'!C31</f>
        <v>0</v>
      </c>
      <c r="D20" s="1">
        <f>'Energy use transport'!D31</f>
        <v>0</v>
      </c>
      <c r="E20" s="1">
        <f>'Energy use transport'!E31</f>
        <v>0</v>
      </c>
      <c r="F20" s="1">
        <f>'Energy use transport'!F31</f>
        <v>0</v>
      </c>
      <c r="G20" s="1">
        <f>'Energy use transport'!G31</f>
        <v>0</v>
      </c>
      <c r="H20" s="1">
        <f>'Energy use transport'!H31</f>
        <v>0</v>
      </c>
      <c r="I20" s="1">
        <f>'Energy use transport'!I31</f>
        <v>0</v>
      </c>
      <c r="J20" s="1">
        <f>'Energy use transport'!J31</f>
        <v>0</v>
      </c>
      <c r="M20" t="s">
        <v>47</v>
      </c>
      <c r="N20" s="1">
        <f>'Energy use transport'!L31+'Energy use transport'!L33</f>
        <v>0</v>
      </c>
      <c r="O20" s="1">
        <f>'Energy use transport'!M31+'Energy use transport'!M33</f>
        <v>0</v>
      </c>
      <c r="P20" s="1">
        <f>'Energy use transport'!N31+'Energy use transport'!N33</f>
        <v>0</v>
      </c>
      <c r="Q20" s="1">
        <f>'Energy use transport'!O31+'Energy use transport'!O33</f>
        <v>0</v>
      </c>
      <c r="R20" s="1">
        <f>'Energy use transport'!P31+'Energy use transport'!P33</f>
        <v>0</v>
      </c>
      <c r="S20" s="1">
        <f>'Energy use transport'!Q31+'Energy use transport'!Q33</f>
        <v>0</v>
      </c>
      <c r="T20" s="1">
        <f>'Energy use transport'!R31+'Energy use transport'!R33</f>
        <v>0</v>
      </c>
      <c r="U20" s="1">
        <f>'Energy use transport'!S31+'Energy use transport'!S33</f>
        <v>0</v>
      </c>
    </row>
    <row r="21" spans="1:21" x14ac:dyDescent="0.45">
      <c r="B21" t="s">
        <v>48</v>
      </c>
      <c r="C21" s="1">
        <f>'Energy use transport'!C32</f>
        <v>0</v>
      </c>
      <c r="D21" s="1">
        <f>'Energy use transport'!D32</f>
        <v>0</v>
      </c>
      <c r="E21" s="1">
        <f>'Energy use transport'!E32</f>
        <v>0</v>
      </c>
      <c r="F21" s="1">
        <f>'Energy use transport'!F32</f>
        <v>0</v>
      </c>
      <c r="G21" s="1">
        <f>'Energy use transport'!G32</f>
        <v>0</v>
      </c>
      <c r="H21" s="1">
        <f>'Energy use transport'!H32</f>
        <v>0</v>
      </c>
      <c r="I21" s="1">
        <f>'Energy use transport'!I32</f>
        <v>0</v>
      </c>
      <c r="J21" s="1">
        <f>'Energy use transport'!J32</f>
        <v>0</v>
      </c>
      <c r="M21" t="s">
        <v>48</v>
      </c>
      <c r="N21" s="1">
        <f>'Energy use transport'!L32</f>
        <v>0</v>
      </c>
      <c r="O21" s="1">
        <f>'Energy use transport'!M32</f>
        <v>0</v>
      </c>
      <c r="P21" s="1">
        <f>'Energy use transport'!N32</f>
        <v>0</v>
      </c>
      <c r="Q21" s="1">
        <f>'Energy use transport'!O32</f>
        <v>182.481828703704</v>
      </c>
      <c r="R21" s="1">
        <f>'Energy use transport'!P32</f>
        <v>1409.1571759259268</v>
      </c>
      <c r="S21" s="1">
        <f>'Energy use transport'!Q32</f>
        <v>3482.3076756029182</v>
      </c>
      <c r="T21" s="1">
        <f>'Energy use transport'!R32</f>
        <v>5737.4747779608715</v>
      </c>
      <c r="U21" s="1">
        <f>'Energy use transport'!S32</f>
        <v>8727.0781204973373</v>
      </c>
    </row>
    <row r="22" spans="1:21" x14ac:dyDescent="0.45">
      <c r="B22" t="s">
        <v>49</v>
      </c>
      <c r="C22" s="1">
        <f>'Energy use transport'!C34</f>
        <v>0</v>
      </c>
      <c r="D22" s="1">
        <f>'Energy use transport'!D34</f>
        <v>0</v>
      </c>
      <c r="E22" s="1">
        <f>'Energy use transport'!E34</f>
        <v>0</v>
      </c>
      <c r="F22" s="1">
        <f>'Energy use transport'!F34</f>
        <v>0</v>
      </c>
      <c r="G22" s="1">
        <f>'Energy use transport'!G34</f>
        <v>0</v>
      </c>
      <c r="H22" s="1">
        <f>'Energy use transport'!H34</f>
        <v>0</v>
      </c>
      <c r="I22" s="1">
        <f>'Energy use transport'!I34</f>
        <v>0</v>
      </c>
      <c r="J22" s="1">
        <f>'Energy use transport'!J34</f>
        <v>0</v>
      </c>
      <c r="M22" t="s">
        <v>49</v>
      </c>
      <c r="N22" s="1">
        <f>'Energy use transport'!L34</f>
        <v>10900</v>
      </c>
      <c r="O22" s="1">
        <f>'Energy use transport'!M34</f>
        <v>10980.155343501861</v>
      </c>
      <c r="P22" s="1">
        <f>'Energy use transport'!N34</f>
        <v>10945.675267411081</v>
      </c>
      <c r="Q22" s="1">
        <f>'Energy use transport'!O34</f>
        <v>9725.8749789495378</v>
      </c>
      <c r="R22" s="1">
        <f>'Energy use transport'!P34</f>
        <v>7650.1499789495392</v>
      </c>
      <c r="S22" s="1">
        <f>'Energy use transport'!Q34</f>
        <v>5518.483206315499</v>
      </c>
      <c r="T22" s="1">
        <f>'Energy use transport'!R34</f>
        <v>3707.5957295146327</v>
      </c>
      <c r="U22" s="1">
        <f>'Energy use transport'!S34</f>
        <v>1158.6780524048268</v>
      </c>
    </row>
    <row r="23" spans="1:21" x14ac:dyDescent="0.45">
      <c r="B23" t="s">
        <v>6</v>
      </c>
      <c r="C23" s="1">
        <f>'Energy use transport'!C35</f>
        <v>0</v>
      </c>
      <c r="D23" s="1">
        <f>'Energy use transport'!D35</f>
        <v>0</v>
      </c>
      <c r="E23" s="1">
        <f>'Energy use transport'!E35</f>
        <v>0</v>
      </c>
      <c r="F23" s="1">
        <f>'Energy use transport'!F35</f>
        <v>0</v>
      </c>
      <c r="G23" s="1">
        <f>'Energy use transport'!G35</f>
        <v>0</v>
      </c>
      <c r="H23" s="1">
        <f>'Energy use transport'!H35</f>
        <v>0</v>
      </c>
      <c r="I23" s="1">
        <f>'Energy use transport'!I35</f>
        <v>0</v>
      </c>
      <c r="J23" s="1">
        <f>'Energy use transport'!J35</f>
        <v>0</v>
      </c>
      <c r="M23" t="s">
        <v>6</v>
      </c>
      <c r="N23" s="1">
        <f>'Energy use transport'!L35</f>
        <v>10900</v>
      </c>
      <c r="O23" s="1">
        <f>'Energy use transport'!M35</f>
        <v>10980.155343501861</v>
      </c>
      <c r="P23" s="1">
        <f>'Energy use transport'!N35</f>
        <v>11077.788762011643</v>
      </c>
      <c r="Q23" s="1">
        <f>'Energy use transport'!O35</f>
        <v>10754.0512540533</v>
      </c>
      <c r="R23" s="1">
        <f>'Energy use transport'!P35</f>
        <v>10568.445869761479</v>
      </c>
      <c r="S23" s="1">
        <f>'Energy use transport'!Q35</f>
        <v>10809.276762307587</v>
      </c>
      <c r="T23" s="1">
        <f>'Energy use transport'!R35</f>
        <v>11287.407440901154</v>
      </c>
      <c r="U23" s="1">
        <f>'Energy use transport'!S35</f>
        <v>11761.944159364304</v>
      </c>
    </row>
    <row r="24" spans="1:21" x14ac:dyDescent="0.45">
      <c r="N24" s="1"/>
      <c r="O24" s="1"/>
      <c r="P24" s="1"/>
      <c r="Q24" s="1"/>
      <c r="R24" s="1"/>
      <c r="S24" s="1"/>
      <c r="T24" s="1"/>
      <c r="U24" s="1"/>
    </row>
    <row r="26" spans="1:21" x14ac:dyDescent="0.45">
      <c r="A26" t="s">
        <v>50</v>
      </c>
      <c r="B26" t="s">
        <v>51</v>
      </c>
      <c r="C26" s="1">
        <f>'Energy use transport'!C37</f>
        <v>0</v>
      </c>
      <c r="D26" s="1">
        <f>'Energy use transport'!D37</f>
        <v>0</v>
      </c>
      <c r="E26" s="1">
        <f>'Energy use transport'!E37</f>
        <v>0</v>
      </c>
      <c r="F26" s="1">
        <f>'Energy use transport'!F37</f>
        <v>0</v>
      </c>
      <c r="G26" s="1">
        <f>'Energy use transport'!G37</f>
        <v>0</v>
      </c>
      <c r="H26" s="1">
        <f>'Energy use transport'!H37</f>
        <v>0</v>
      </c>
      <c r="I26" s="1">
        <f>'Energy use transport'!I37</f>
        <v>0</v>
      </c>
      <c r="J26" s="1">
        <f>'Energy use transport'!J37</f>
        <v>0</v>
      </c>
      <c r="L26" t="s">
        <v>50</v>
      </c>
      <c r="M26" t="s">
        <v>51</v>
      </c>
      <c r="N26" s="1">
        <f>'Energy use transport'!L37</f>
        <v>16.013768439364799</v>
      </c>
      <c r="O26" s="1">
        <f>'Energy use transport'!M37</f>
        <v>429.07206750613</v>
      </c>
      <c r="P26" s="1">
        <f>'Energy use transport'!N37</f>
        <v>586.74267560455201</v>
      </c>
      <c r="Q26" s="1">
        <f>'Energy use transport'!O37</f>
        <v>634.33038073528598</v>
      </c>
      <c r="R26" s="1">
        <f>'Energy use transport'!P37</f>
        <v>740.29154213625804</v>
      </c>
      <c r="S26" s="1">
        <f>'Energy use transport'!Q37</f>
        <v>752.28070341316902</v>
      </c>
      <c r="T26" s="1">
        <f>'Energy use transport'!R37</f>
        <v>793.86858522011801</v>
      </c>
      <c r="U26" s="1">
        <f>'Energy use transport'!S37</f>
        <v>849.69286347403101</v>
      </c>
    </row>
    <row r="27" spans="1:21" x14ac:dyDescent="0.45">
      <c r="B27" t="s">
        <v>95</v>
      </c>
      <c r="C27" s="1"/>
      <c r="D27" s="1"/>
      <c r="E27" s="1"/>
      <c r="F27" s="1"/>
      <c r="G27" s="1"/>
      <c r="H27" s="1"/>
      <c r="I27" s="1"/>
      <c r="J27" s="1"/>
      <c r="M27" t="s">
        <v>95</v>
      </c>
      <c r="N27" s="1">
        <f>'Energy use transport'!L38</f>
        <v>0</v>
      </c>
      <c r="O27" s="1">
        <f>'Energy use transport'!M38</f>
        <v>0</v>
      </c>
      <c r="P27" s="1">
        <f>'Energy use transport'!N38</f>
        <v>0</v>
      </c>
      <c r="Q27" s="1">
        <f>'Energy use transport'!O38</f>
        <v>0</v>
      </c>
      <c r="R27" s="1">
        <f>'Energy use transport'!P38</f>
        <v>0</v>
      </c>
      <c r="S27" s="1">
        <f>'Energy use transport'!Q38</f>
        <v>27.714604229677398</v>
      </c>
      <c r="T27" s="1">
        <f>'Energy use transport'!R38</f>
        <v>42.173328944049601</v>
      </c>
      <c r="U27" s="1">
        <f>'Energy use transport'!S38</f>
        <v>89.867570265599994</v>
      </c>
    </row>
    <row r="28" spans="1:21" x14ac:dyDescent="0.45">
      <c r="B28" t="s">
        <v>52</v>
      </c>
      <c r="C28" s="1">
        <f>'Energy use transport'!C39</f>
        <v>0</v>
      </c>
      <c r="D28" s="1">
        <f>'Energy use transport'!D39</f>
        <v>0</v>
      </c>
      <c r="E28" s="1">
        <f>'Energy use transport'!E39</f>
        <v>0</v>
      </c>
      <c r="F28" s="1">
        <f>'Energy use transport'!F39</f>
        <v>0</v>
      </c>
      <c r="G28" s="1">
        <f>'Energy use transport'!G39</f>
        <v>0</v>
      </c>
      <c r="H28" s="1">
        <f>'Energy use transport'!H39</f>
        <v>0</v>
      </c>
      <c r="I28" s="1">
        <f>'Energy use transport'!I39</f>
        <v>0</v>
      </c>
      <c r="J28" s="1">
        <f>'Energy use transport'!J39</f>
        <v>0</v>
      </c>
      <c r="M28" t="s">
        <v>52</v>
      </c>
      <c r="N28" s="1">
        <f>'Energy use transport'!L39</f>
        <v>718.98623156063695</v>
      </c>
      <c r="O28" s="1">
        <f>'Energy use transport'!M39</f>
        <v>322.81846502651803</v>
      </c>
      <c r="P28" s="1">
        <f>'Energy use transport'!N39</f>
        <v>207.37418825971099</v>
      </c>
      <c r="Q28" s="1">
        <f>'Energy use transport'!O39</f>
        <v>202.01281446059599</v>
      </c>
      <c r="R28" s="1">
        <f>'Energy use transport'!P39</f>
        <v>121.93166302635299</v>
      </c>
      <c r="S28" s="1">
        <f>'Energy use transport'!Q39</f>
        <v>108.107907486493</v>
      </c>
      <c r="T28" s="1">
        <f>'Energy use transport'!R39</f>
        <v>77.941310931902393</v>
      </c>
      <c r="U28" s="1">
        <f>'Energy use transport'!S39</f>
        <v>0.30280132316855002</v>
      </c>
    </row>
    <row r="29" spans="1:21" x14ac:dyDescent="0.45">
      <c r="B29" t="s">
        <v>6</v>
      </c>
      <c r="C29" s="1">
        <f>'Energy use transport'!C40</f>
        <v>0</v>
      </c>
      <c r="D29" s="1">
        <f>'Energy use transport'!D40</f>
        <v>0</v>
      </c>
      <c r="E29" s="1">
        <f>'Energy use transport'!E40</f>
        <v>0</v>
      </c>
      <c r="F29" s="1">
        <f>'Energy use transport'!F40</f>
        <v>0</v>
      </c>
      <c r="G29" s="1">
        <f>'Energy use transport'!G40</f>
        <v>0</v>
      </c>
      <c r="H29" s="1">
        <f>'Energy use transport'!H40</f>
        <v>0</v>
      </c>
      <c r="I29" s="1">
        <f>'Energy use transport'!I40</f>
        <v>0</v>
      </c>
      <c r="J29" s="1">
        <f>'Energy use transport'!J40</f>
        <v>0</v>
      </c>
      <c r="M29" t="s">
        <v>6</v>
      </c>
      <c r="N29" s="1">
        <f>'Energy use transport'!L40</f>
        <v>735.00000000000171</v>
      </c>
      <c r="O29" s="1">
        <f>'Energy use transport'!M40</f>
        <v>751.89053253264797</v>
      </c>
      <c r="P29" s="1">
        <f>'Energy use transport'!N40</f>
        <v>794.116863864263</v>
      </c>
      <c r="Q29" s="1">
        <f>'Energy use transport'!O40</f>
        <v>836.343195195882</v>
      </c>
      <c r="R29" s="1">
        <f>'Energy use transport'!P40</f>
        <v>862.22320516261107</v>
      </c>
      <c r="S29" s="1">
        <f>'Energy use transport'!Q40</f>
        <v>888.10321512933945</v>
      </c>
      <c r="T29" s="1">
        <f>'Energy use transport'!R40</f>
        <v>913.98322509606999</v>
      </c>
      <c r="U29" s="1">
        <f>'Energy use transport'!S40</f>
        <v>939.8632350627995</v>
      </c>
    </row>
    <row r="30" spans="1:21" x14ac:dyDescent="0.45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</row>
    <row r="31" spans="1:21" x14ac:dyDescent="0.45">
      <c r="A31" t="s">
        <v>61</v>
      </c>
      <c r="B31" t="s">
        <v>96</v>
      </c>
      <c r="C31" s="1"/>
      <c r="D31" s="1"/>
      <c r="E31" s="1"/>
      <c r="F31" s="1"/>
      <c r="G31" s="1"/>
      <c r="H31" s="1"/>
      <c r="I31" s="1"/>
      <c r="J31" s="1"/>
      <c r="L31" t="s">
        <v>61</v>
      </c>
      <c r="M31" t="s">
        <v>96</v>
      </c>
      <c r="N31" s="1">
        <f>'Energy use transport'!L42</f>
        <v>0</v>
      </c>
      <c r="O31" s="1">
        <f>'Energy use transport'!M42</f>
        <v>0</v>
      </c>
      <c r="P31" s="1">
        <f>'Energy use transport'!N42</f>
        <v>122.225000000001</v>
      </c>
      <c r="Q31" s="1">
        <f>'Energy use transport'!O42</f>
        <v>244.45</v>
      </c>
      <c r="R31" s="1">
        <f>'Energy use transport'!P42</f>
        <v>357.508125000002</v>
      </c>
      <c r="S31" s="1">
        <f>'Energy use transport'!Q42</f>
        <v>464.45500000000197</v>
      </c>
      <c r="T31" s="1">
        <f>'Energy use transport'!R42</f>
        <v>452.23250000000098</v>
      </c>
      <c r="U31" s="1">
        <f>'Energy use transport'!S42</f>
        <v>440.01000000000198</v>
      </c>
    </row>
    <row r="32" spans="1:21" x14ac:dyDescent="0.45">
      <c r="B32" t="s">
        <v>97</v>
      </c>
      <c r="C32" s="1"/>
      <c r="D32" s="1"/>
      <c r="E32" s="1"/>
      <c r="F32" s="1"/>
      <c r="G32" s="1"/>
      <c r="H32" s="1"/>
      <c r="I32" s="1"/>
      <c r="J32" s="1"/>
      <c r="M32" t="s">
        <v>97</v>
      </c>
      <c r="N32" s="1">
        <f>'Energy use transport'!L43</f>
        <v>0</v>
      </c>
      <c r="O32" s="1">
        <f>'Energy use transport'!M43</f>
        <v>0</v>
      </c>
      <c r="P32" s="1">
        <f>'Energy use transport'!N43</f>
        <v>0</v>
      </c>
      <c r="Q32" s="1">
        <f>'Energy use transport'!O43</f>
        <v>0</v>
      </c>
      <c r="R32" s="1">
        <f>'Energy use transport'!P43</f>
        <v>1304.0329475308699</v>
      </c>
      <c r="S32" s="1">
        <f>'Energy use transport'!Q43</f>
        <v>1784.2294346274</v>
      </c>
      <c r="T32" s="1">
        <f>'Energy use transport'!R43</f>
        <v>2261.1625000000099</v>
      </c>
      <c r="U32" s="1">
        <f>'Energy use transport'!S43</f>
        <v>2200.0500000000102</v>
      </c>
    </row>
    <row r="33" spans="1:21" x14ac:dyDescent="0.45">
      <c r="B33" t="s">
        <v>98</v>
      </c>
      <c r="C33" s="1"/>
      <c r="D33" s="1"/>
      <c r="E33" s="1"/>
      <c r="F33" s="1"/>
      <c r="G33" s="1"/>
      <c r="H33" s="1"/>
      <c r="I33" s="1"/>
      <c r="J33" s="1"/>
      <c r="M33" t="s">
        <v>98</v>
      </c>
      <c r="N33" s="1">
        <f>'Energy use transport'!L44</f>
        <v>0</v>
      </c>
      <c r="O33" s="1">
        <f>'Energy use transport'!M44</f>
        <v>244.45</v>
      </c>
      <c r="P33" s="1">
        <f>'Energy use transport'!N44</f>
        <v>232.22749999999999</v>
      </c>
      <c r="Q33" s="1">
        <f>'Energy use transport'!O44</f>
        <v>220.00500000000099</v>
      </c>
      <c r="R33" s="1">
        <f>'Energy use transport'!P44</f>
        <v>176.85395588628899</v>
      </c>
      <c r="S33" s="1">
        <f>'Energy use transport'!Q44</f>
        <v>446.07281783687603</v>
      </c>
      <c r="T33" s="1">
        <f>'Energy use transport'!R44</f>
        <v>434.61486094143697</v>
      </c>
      <c r="U33" s="1">
        <f>'Energy use transport'!S44</f>
        <v>791.52847291181899</v>
      </c>
    </row>
    <row r="34" spans="1:21" x14ac:dyDescent="0.45">
      <c r="B34" t="s">
        <v>99</v>
      </c>
      <c r="C34" s="1"/>
      <c r="D34" s="1"/>
      <c r="E34" s="1"/>
      <c r="F34" s="1"/>
      <c r="G34" s="1"/>
      <c r="H34" s="1"/>
      <c r="I34" s="1"/>
      <c r="J34" s="1"/>
      <c r="M34" t="s">
        <v>99</v>
      </c>
      <c r="N34" s="1">
        <f>'Energy use transport'!L45</f>
        <v>4889.00000000001</v>
      </c>
      <c r="O34" s="1">
        <f>'Energy use transport'!M45</f>
        <v>4644.5500000000302</v>
      </c>
      <c r="P34" s="1">
        <f>'Energy use transport'!N45</f>
        <v>4412.3225000000202</v>
      </c>
      <c r="Q34" s="1">
        <f>'Energy use transport'!O45</f>
        <v>4180.0950000000103</v>
      </c>
      <c r="R34" s="1">
        <f>'Energy use transport'!P45</f>
        <v>2570.8718465828601</v>
      </c>
      <c r="S34" s="1">
        <f>'Energy use transport'!Q45</f>
        <v>1485.3377475357399</v>
      </c>
      <c r="T34" s="1">
        <f>'Energy use transport'!R45</f>
        <v>922.08263905856597</v>
      </c>
      <c r="U34" s="1">
        <f>'Energy use transport'!S45</f>
        <v>528.50152708818598</v>
      </c>
    </row>
    <row r="35" spans="1:21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M35" t="s">
        <v>6</v>
      </c>
      <c r="N35" s="1">
        <f>'Energy use transport'!L46</f>
        <v>4889.00000000001</v>
      </c>
      <c r="O35" s="1">
        <f>'Energy use transport'!M46</f>
        <v>4889.00000000003</v>
      </c>
      <c r="P35" s="1">
        <f>'Energy use transport'!N46</f>
        <v>4766.7750000000215</v>
      </c>
      <c r="Q35" s="1">
        <f>'Energy use transport'!O46</f>
        <v>4644.5500000000111</v>
      </c>
      <c r="R35" s="1">
        <f>'Energy use transport'!P46</f>
        <v>4409.2668750000212</v>
      </c>
      <c r="S35" s="1">
        <f>'Energy use transport'!Q46</f>
        <v>4180.0950000000175</v>
      </c>
      <c r="T35" s="1">
        <f>'Energy use transport'!R46</f>
        <v>4070.0925000000143</v>
      </c>
      <c r="U35" s="1">
        <f>'Energy use transport'!S46</f>
        <v>3960.090000000017</v>
      </c>
    </row>
    <row r="36" spans="1:21" x14ac:dyDescent="0.45">
      <c r="C36" s="1"/>
      <c r="D36" s="1"/>
      <c r="E36" s="1"/>
      <c r="F36" s="1"/>
      <c r="G36" s="1"/>
      <c r="H36" s="1"/>
      <c r="I36" s="1"/>
      <c r="J36" s="1"/>
      <c r="N36" s="1"/>
      <c r="O36" s="1"/>
      <c r="P36" s="1"/>
      <c r="Q36" s="1"/>
      <c r="R36" s="1"/>
      <c r="S36" s="1"/>
      <c r="T36" s="1"/>
      <c r="U36" s="1"/>
    </row>
    <row r="37" spans="1:21" x14ac:dyDescent="0.45">
      <c r="A37" t="s">
        <v>68</v>
      </c>
      <c r="B37" t="s">
        <v>62</v>
      </c>
      <c r="C37" s="1">
        <f>'Energy use industry'!C6</f>
        <v>0</v>
      </c>
      <c r="D37" s="1">
        <f>'Energy use industry'!D6</f>
        <v>0</v>
      </c>
      <c r="E37" s="1">
        <f>'Energy use industry'!E6</f>
        <v>0</v>
      </c>
      <c r="F37" s="1">
        <f>'Energy use industry'!F6</f>
        <v>0</v>
      </c>
      <c r="G37" s="1">
        <f>'Energy use industry'!G6</f>
        <v>0</v>
      </c>
      <c r="H37" s="1">
        <f>'Energy use industry'!H6</f>
        <v>0</v>
      </c>
      <c r="I37" s="1">
        <f>'Energy use industry'!I6</f>
        <v>0</v>
      </c>
      <c r="J37" s="1">
        <f>'Energy use industry'!J6</f>
        <v>0</v>
      </c>
      <c r="L37" t="s">
        <v>68</v>
      </c>
      <c r="M37" t="s">
        <v>62</v>
      </c>
      <c r="N37" s="1">
        <f>'Energy use industry'!L6</f>
        <v>57405.700382531635</v>
      </c>
      <c r="O37" s="1">
        <f>'Energy use industry'!M6</f>
        <v>62830.559905868387</v>
      </c>
      <c r="P37" s="1">
        <f>'Energy use industry'!N6</f>
        <v>63621.914219115992</v>
      </c>
      <c r="Q37" s="1">
        <f>'Energy use industry'!O6</f>
        <v>71868.063349676449</v>
      </c>
      <c r="R37" s="1">
        <f>'Energy use industry'!P6</f>
        <v>71374.880869441942</v>
      </c>
      <c r="S37" s="1">
        <f>'Energy use industry'!Q6</f>
        <v>68122.097761467361</v>
      </c>
      <c r="T37" s="1">
        <f>'Energy use industry'!R6</f>
        <v>61604.07877246588</v>
      </c>
      <c r="U37" s="1">
        <f>'Energy use industry'!S6</f>
        <v>55082.12485989456</v>
      </c>
    </row>
    <row r="38" spans="1:21" x14ac:dyDescent="0.45">
      <c r="B38" t="s">
        <v>63</v>
      </c>
      <c r="C38" s="1">
        <f>'Energy use industry'!C10*Drivers!$B$2/(Drivers!$B$2+Drivers!$B$3+Drivers!$B$4)</f>
        <v>0</v>
      </c>
      <c r="D38" s="1">
        <f>'Energy use industry'!D10*Drivers!$B$2/(Drivers!$B$2+Drivers!$B$3+Drivers!$B$4)</f>
        <v>0</v>
      </c>
      <c r="E38" s="1">
        <f>'Energy use industry'!E10*Drivers!$B$2/(Drivers!$B$2+Drivers!$B$3+Drivers!$B$4)</f>
        <v>0</v>
      </c>
      <c r="F38" s="1">
        <f>'Energy use industry'!F10*Drivers!$B$2/(Drivers!$B$2+Drivers!$B$3+Drivers!$B$4)</f>
        <v>0</v>
      </c>
      <c r="G38" s="1">
        <f>'Energy use industry'!G10*Drivers!$B$2/(Drivers!$B$2+Drivers!$B$3+Drivers!$B$4)</f>
        <v>0</v>
      </c>
      <c r="H38" s="1">
        <f>'Energy use industry'!H10*Drivers!$B$2/(Drivers!$B$2+Drivers!$B$3+Drivers!$B$4)</f>
        <v>0</v>
      </c>
      <c r="I38" s="1">
        <f>'Energy use industry'!I10*Drivers!$B$2/(Drivers!$B$2+Drivers!$B$3+Drivers!$B$4)</f>
        <v>0</v>
      </c>
      <c r="J38" s="1">
        <f>'Energy use industry'!J10*Drivers!$B$2/(Drivers!$B$2+Drivers!$B$3+Drivers!$B$4)</f>
        <v>0</v>
      </c>
      <c r="M38" t="s">
        <v>63</v>
      </c>
      <c r="N38" s="1">
        <f>'Energy use industry'!L10*Drivers!$B$2/(Drivers!$B$2+Drivers!$B$3+Drivers!$B$4)</f>
        <v>27658.61139243565</v>
      </c>
      <c r="O38" s="1">
        <f>'Energy use industry'!M10*Drivers!$B$2/(Drivers!$B$2+Drivers!$B$3+Drivers!$B$4)</f>
        <v>24466.906003239277</v>
      </c>
      <c r="P38" s="1">
        <f>'Energy use industry'!N10*Drivers!$B$2/(Drivers!$B$2+Drivers!$B$3+Drivers!$B$4)</f>
        <v>23050.179245930467</v>
      </c>
      <c r="Q38" s="1">
        <f>'Energy use industry'!O10*Drivers!$B$2/(Drivers!$B$2+Drivers!$B$3+Drivers!$B$4)</f>
        <v>14430.869373724223</v>
      </c>
      <c r="R38" s="1">
        <f>'Energy use industry'!P10*Drivers!$B$2/(Drivers!$B$2+Drivers!$B$3+Drivers!$B$4)</f>
        <v>9585.2411471584674</v>
      </c>
      <c r="S38" s="1">
        <f>'Energy use industry'!Q10*Drivers!$B$2/(Drivers!$B$2+Drivers!$B$3+Drivers!$B$4)</f>
        <v>5992.7400489431075</v>
      </c>
      <c r="T38" s="1">
        <f>'Energy use industry'!R10*Drivers!$B$2/(Drivers!$B$2+Drivers!$B$3+Drivers!$B$4)</f>
        <v>5815.9976630911051</v>
      </c>
      <c r="U38" s="1">
        <f>'Energy use industry'!S10*Drivers!$B$2/(Drivers!$B$2+Drivers!$B$3+Drivers!$B$4)</f>
        <v>4987.2091100894886</v>
      </c>
    </row>
    <row r="39" spans="1:21" x14ac:dyDescent="0.45">
      <c r="B39" t="s">
        <v>64</v>
      </c>
      <c r="C39" s="1">
        <f>'Energy use industry'!C7</f>
        <v>0</v>
      </c>
      <c r="D39" s="1">
        <f>'Energy use industry'!D7</f>
        <v>0</v>
      </c>
      <c r="E39" s="1">
        <f>'Energy use industry'!E7</f>
        <v>0</v>
      </c>
      <c r="F39" s="1">
        <f>'Energy use industry'!F7</f>
        <v>0</v>
      </c>
      <c r="G39" s="1">
        <f>'Energy use industry'!G7</f>
        <v>0</v>
      </c>
      <c r="H39" s="1">
        <f>'Energy use industry'!H7</f>
        <v>0</v>
      </c>
      <c r="I39" s="1">
        <f>'Energy use industry'!I7</f>
        <v>0</v>
      </c>
      <c r="J39" s="1">
        <f>'Energy use industry'!J7</f>
        <v>0</v>
      </c>
      <c r="M39" t="s">
        <v>64</v>
      </c>
      <c r="N39" s="1">
        <f>'Energy use industry'!L7</f>
        <v>0</v>
      </c>
      <c r="O39" s="1">
        <f>'Energy use industry'!M7</f>
        <v>0</v>
      </c>
      <c r="P39" s="1">
        <f>'Energy use industry'!N7</f>
        <v>950.00000000000296</v>
      </c>
      <c r="Q39" s="1">
        <f>'Energy use industry'!O7</f>
        <v>5235.7142857142999</v>
      </c>
      <c r="R39" s="1">
        <f>'Energy use industry'!P7</f>
        <v>5235.7142857142999</v>
      </c>
      <c r="S39" s="1">
        <f>'Energy use industry'!Q7</f>
        <v>5235.7142857142999</v>
      </c>
      <c r="T39" s="1">
        <f>'Energy use industry'!R7</f>
        <v>6079.8701298701299</v>
      </c>
      <c r="U39" s="1">
        <f>'Energy use industry'!S7</f>
        <v>10040.909090909099</v>
      </c>
    </row>
    <row r="40" spans="1:21" x14ac:dyDescent="0.45">
      <c r="B40" t="s">
        <v>65</v>
      </c>
      <c r="C40" s="1">
        <f>'Energy use industry'!C10*Drivers!$B$3/(Drivers!$B$2+Drivers!$B$3+Drivers!$B$4)</f>
        <v>0</v>
      </c>
      <c r="D40" s="1">
        <f>'Energy use industry'!D10*Drivers!$B$3/(Drivers!$B$2+Drivers!$B$3+Drivers!$B$4)</f>
        <v>0</v>
      </c>
      <c r="E40" s="1">
        <f>'Energy use industry'!E10*Drivers!$B$3/(Drivers!$B$2+Drivers!$B$3+Drivers!$B$4)</f>
        <v>0</v>
      </c>
      <c r="F40" s="1">
        <f>'Energy use industry'!F10*Drivers!$B$3/(Drivers!$B$2+Drivers!$B$3+Drivers!$B$4)</f>
        <v>0</v>
      </c>
      <c r="G40" s="1">
        <f>'Energy use industry'!G10*Drivers!$B$3/(Drivers!$B$2+Drivers!$B$3+Drivers!$B$4)</f>
        <v>0</v>
      </c>
      <c r="H40" s="1">
        <f>'Energy use industry'!H10*Drivers!$B$3/(Drivers!$B$2+Drivers!$B$3+Drivers!$B$4)</f>
        <v>0</v>
      </c>
      <c r="I40" s="1">
        <f>'Energy use industry'!I10*Drivers!$B$3/(Drivers!$B$2+Drivers!$B$3+Drivers!$B$4)</f>
        <v>0</v>
      </c>
      <c r="J40" s="1">
        <f>'Energy use industry'!J10*Drivers!$B$3/(Drivers!$B$2+Drivers!$B$3+Drivers!$B$4)</f>
        <v>0</v>
      </c>
      <c r="M40" t="s">
        <v>65</v>
      </c>
      <c r="N40" s="1">
        <f>'Energy use industry'!L10*Drivers!$B$3/(Drivers!$B$2+Drivers!$B$3+Drivers!$B$4)</f>
        <v>1919.369829724182</v>
      </c>
      <c r="O40" s="1">
        <f>'Energy use industry'!M10*Drivers!$B$3/(Drivers!$B$2+Drivers!$B$3+Drivers!$B$4)</f>
        <v>1697.881377448989</v>
      </c>
      <c r="P40" s="1">
        <f>'Energy use industry'!N10*Drivers!$B$3/(Drivers!$B$2+Drivers!$B$3+Drivers!$B$4)</f>
        <v>1599.5675989168828</v>
      </c>
      <c r="Q40" s="1">
        <f>'Energy use industry'!O10*Drivers!$B$3/(Drivers!$B$2+Drivers!$B$3+Drivers!$B$4)</f>
        <v>1001.4304369666276</v>
      </c>
      <c r="R40" s="1">
        <f>'Energy use industry'!P10*Drivers!$B$3/(Drivers!$B$2+Drivers!$B$3+Drivers!$B$4)</f>
        <v>665.16797996295406</v>
      </c>
      <c r="S40" s="1">
        <f>'Energy use industry'!Q10*Drivers!$B$3/(Drivers!$B$2+Drivers!$B$3+Drivers!$B$4)</f>
        <v>415.86630232879213</v>
      </c>
      <c r="T40" s="1">
        <f>'Energy use industry'!R10*Drivers!$B$3/(Drivers!$B$2+Drivers!$B$3+Drivers!$B$4)</f>
        <v>403.60126131771011</v>
      </c>
      <c r="U40" s="1">
        <f>'Energy use industry'!S10*Drivers!$B$3/(Drivers!$B$2+Drivers!$B$3+Drivers!$B$4)</f>
        <v>346.08746493503565</v>
      </c>
    </row>
    <row r="41" spans="1:21" x14ac:dyDescent="0.45">
      <c r="B41" t="s">
        <v>66</v>
      </c>
      <c r="C41" s="1">
        <f>'Energy use industry'!C8</f>
        <v>0</v>
      </c>
      <c r="D41" s="1">
        <f>'Energy use industry'!D8</f>
        <v>0</v>
      </c>
      <c r="E41" s="1">
        <f>'Energy use industry'!E8</f>
        <v>0</v>
      </c>
      <c r="F41" s="1">
        <f>'Energy use industry'!F8</f>
        <v>0</v>
      </c>
      <c r="G41" s="1">
        <f>'Energy use industry'!G8</f>
        <v>0</v>
      </c>
      <c r="H41" s="1">
        <f>'Energy use industry'!H8</f>
        <v>0</v>
      </c>
      <c r="I41" s="1">
        <f>'Energy use industry'!I8</f>
        <v>0</v>
      </c>
      <c r="J41" s="1">
        <f>'Energy use industry'!J8</f>
        <v>0</v>
      </c>
      <c r="M41" t="s">
        <v>66</v>
      </c>
      <c r="N41" s="1">
        <f>'Energy use industry'!L8+'Energy use industry'!L9</f>
        <v>5194.2435368311817</v>
      </c>
      <c r="O41" s="1">
        <f>'Energy use industry'!M8+'Energy use industry'!M9</f>
        <v>7113.8910575290301</v>
      </c>
      <c r="P41" s="1">
        <f>'Energy use industry'!N8+'Energy use industry'!N9</f>
        <v>10972.881761142511</v>
      </c>
      <c r="Q41" s="1">
        <f>'Energy use industry'!O8+'Energy use industry'!O9</f>
        <v>11949.3313744406</v>
      </c>
      <c r="R41" s="1">
        <f>'Energy use industry'!P8+'Energy use industry'!P9</f>
        <v>11543.452905196613</v>
      </c>
      <c r="S41" s="1">
        <f>'Energy use industry'!Q8+'Energy use industry'!Q9</f>
        <v>14223.24206773408</v>
      </c>
      <c r="T41" s="1">
        <f>'Energy use industry'!R8+'Energy use industry'!R9</f>
        <v>14115.0818050291</v>
      </c>
      <c r="U41" s="1">
        <f>'Energy use industry'!S8+'Energy use industry'!S9</f>
        <v>14122.355858424942</v>
      </c>
    </row>
    <row r="42" spans="1:21" x14ac:dyDescent="0.45">
      <c r="B42" t="s">
        <v>67</v>
      </c>
      <c r="C42" s="1">
        <f>'Energy use industry'!C10*Drivers!$B$4/(Drivers!$B$2+Drivers!$B$3+Drivers!$B$4)</f>
        <v>0</v>
      </c>
      <c r="D42" s="1">
        <f>'Energy use industry'!D10*Drivers!$B$4/(Drivers!$B$2+Drivers!$B$3+Drivers!$B$4)</f>
        <v>0</v>
      </c>
      <c r="E42" s="1">
        <f>'Energy use industry'!E10*Drivers!$B$4/(Drivers!$B$2+Drivers!$B$3+Drivers!$B$4)</f>
        <v>0</v>
      </c>
      <c r="F42" s="1">
        <f>'Energy use industry'!F10*Drivers!$B$4/(Drivers!$B$2+Drivers!$B$3+Drivers!$B$4)</f>
        <v>0</v>
      </c>
      <c r="G42" s="1">
        <f>'Energy use industry'!G10*Drivers!$B$4/(Drivers!$B$2+Drivers!$B$3+Drivers!$B$4)</f>
        <v>0</v>
      </c>
      <c r="H42" s="1">
        <f>'Energy use industry'!H10*Drivers!$B$4/(Drivers!$B$2+Drivers!$B$3+Drivers!$B$4)</f>
        <v>0</v>
      </c>
      <c r="I42" s="1">
        <f>'Energy use industry'!I10*Drivers!$B$4/(Drivers!$B$2+Drivers!$B$3+Drivers!$B$4)</f>
        <v>0</v>
      </c>
      <c r="J42" s="1">
        <f>'Energy use industry'!J10*Drivers!$B$4/(Drivers!$B$2+Drivers!$B$3+Drivers!$B$4)</f>
        <v>0</v>
      </c>
      <c r="M42" t="s">
        <v>67</v>
      </c>
      <c r="N42" s="1">
        <f>'Energy use industry'!L10*Drivers!$B$4/(Drivers!$B$2+Drivers!$B$3+Drivers!$B$4)</f>
        <v>75347.569469428796</v>
      </c>
      <c r="O42" s="1">
        <f>'Energy use industry'!M10*Drivers!$B$4/(Drivers!$B$2+Drivers!$B$3+Drivers!$B$4)</f>
        <v>66652.727919856479</v>
      </c>
      <c r="P42" s="1">
        <f>'Energy use industry'!N10*Drivers!$B$4/(Drivers!$B$2+Drivers!$B$3+Drivers!$B$4)</f>
        <v>62793.281895942251</v>
      </c>
      <c r="Q42" s="1">
        <f>'Energy use industry'!O10*Drivers!$B$4/(Drivers!$B$2+Drivers!$B$3+Drivers!$B$4)</f>
        <v>39312.564076818126</v>
      </c>
      <c r="R42" s="1">
        <f>'Energy use industry'!P10*Drivers!$B$4/(Drivers!$B$2+Drivers!$B$3+Drivers!$B$4)</f>
        <v>26112.107110853409</v>
      </c>
      <c r="S42" s="1">
        <f>'Energy use industry'!Q10*Drivers!$B$4/(Drivers!$B$2+Drivers!$B$3+Drivers!$B$4)</f>
        <v>16325.418176035408</v>
      </c>
      <c r="T42" s="1">
        <f>'Energy use industry'!R10*Drivers!$B$4/(Drivers!$B$2+Drivers!$B$3+Drivers!$B$4)</f>
        <v>15843.936694292674</v>
      </c>
      <c r="U42" s="1">
        <f>'Energy use industry'!S10*Drivers!$B$4/(Drivers!$B$2+Drivers!$B$3+Drivers!$B$4)</f>
        <v>13586.151508090761</v>
      </c>
    </row>
    <row r="43" spans="1:21" x14ac:dyDescent="0.45">
      <c r="C43" s="1"/>
      <c r="D43" s="1"/>
      <c r="E43" s="1"/>
      <c r="F43" s="1"/>
      <c r="G43" s="1"/>
      <c r="H43" s="1"/>
      <c r="I43" s="1"/>
      <c r="J43" s="1"/>
      <c r="N43" s="1"/>
      <c r="O43" s="1"/>
      <c r="P43" s="1"/>
      <c r="Q43" s="1"/>
      <c r="R43" s="1"/>
      <c r="S43" s="1"/>
      <c r="T43" s="1"/>
      <c r="U43" s="1"/>
    </row>
    <row r="44" spans="1:21" x14ac:dyDescent="0.45">
      <c r="A44" t="s">
        <v>77</v>
      </c>
      <c r="B44" t="s">
        <v>72</v>
      </c>
      <c r="C44" s="1">
        <f>'Energy use commercial'!C6+'Energy use residential'!C6</f>
        <v>0</v>
      </c>
      <c r="D44" s="1">
        <f>'Energy use commercial'!D6+'Energy use residential'!D6</f>
        <v>0</v>
      </c>
      <c r="E44" s="1">
        <f>'Energy use commercial'!E6+'Energy use residential'!E6</f>
        <v>0</v>
      </c>
      <c r="F44" s="1">
        <f>'Energy use commercial'!F6+'Energy use residential'!F6</f>
        <v>0</v>
      </c>
      <c r="G44" s="1">
        <f>'Energy use commercial'!G6+'Energy use residential'!G6</f>
        <v>0</v>
      </c>
      <c r="H44" s="1">
        <f>'Energy use commercial'!H6+'Energy use residential'!H6</f>
        <v>0</v>
      </c>
      <c r="I44" s="1">
        <f>'Energy use commercial'!I6+'Energy use residential'!I6</f>
        <v>0</v>
      </c>
      <c r="J44" s="1">
        <f>'Energy use commercial'!J6+'Energy use residential'!J6</f>
        <v>0</v>
      </c>
      <c r="L44" t="s">
        <v>77</v>
      </c>
      <c r="M44" t="s">
        <v>72</v>
      </c>
      <c r="N44" s="1">
        <f>'Energy use commercial'!L6+'Energy use commercial'!L8+'Energy use residential'!L6+'Energy use residential'!L8</f>
        <v>69449.259999999995</v>
      </c>
      <c r="O44" s="1">
        <f>'Energy use commercial'!M6+'Energy use commercial'!M8+'Energy use residential'!M6+'Energy use residential'!M8</f>
        <v>71010.62</v>
      </c>
      <c r="P44" s="1">
        <f>'Energy use commercial'!N6+'Energy use commercial'!N8+'Energy use residential'!N6+'Energy use residential'!N8</f>
        <v>65215.95</v>
      </c>
      <c r="Q44" s="1">
        <f>'Energy use commercial'!O6+'Energy use commercial'!O8+'Energy use residential'!O6+'Energy use residential'!O8</f>
        <v>59288.09</v>
      </c>
      <c r="R44" s="1">
        <f>'Energy use commercial'!P6+'Energy use commercial'!P8+'Energy use residential'!P6+'Energy use residential'!P8</f>
        <v>53591.240000000005</v>
      </c>
      <c r="S44" s="1">
        <f>'Energy use commercial'!Q6+'Energy use commercial'!Q8+'Energy use residential'!Q6+'Energy use residential'!Q8</f>
        <v>53372.670000000006</v>
      </c>
      <c r="T44" s="1">
        <f>'Energy use commercial'!R6+'Energy use commercial'!R8+'Energy use residential'!R6+'Energy use residential'!R8</f>
        <v>53510.02</v>
      </c>
      <c r="U44" s="1">
        <f>'Energy use commercial'!S6+'Energy use commercial'!S8+'Energy use residential'!S6+'Energy use residential'!S8</f>
        <v>53497.770000000004</v>
      </c>
    </row>
    <row r="45" spans="1:21" x14ac:dyDescent="0.45">
      <c r="B45" t="s">
        <v>73</v>
      </c>
      <c r="C45" s="1">
        <f>('Energy use commercial'!C9+'Energy use residential'!C9)*Drivers!$C$2/(Drivers!$C$2+Drivers!$C$3)</f>
        <v>0</v>
      </c>
      <c r="D45" s="1">
        <f>('Energy use commercial'!D9+'Energy use residential'!D9)*Drivers!$C$2/(Drivers!$C$2+Drivers!$C$3)</f>
        <v>0</v>
      </c>
      <c r="E45" s="1">
        <f>('Energy use commercial'!E9+'Energy use residential'!E9)*Drivers!$C$2/(Drivers!$C$2+Drivers!$C$3)</f>
        <v>0</v>
      </c>
      <c r="F45" s="1">
        <f>('Energy use commercial'!F9+'Energy use residential'!F9)*Drivers!$C$2/(Drivers!$C$2+Drivers!$C$3)</f>
        <v>0</v>
      </c>
      <c r="G45" s="1">
        <f>('Energy use commercial'!G9+'Energy use residential'!G9)*Drivers!$C$2/(Drivers!$C$2+Drivers!$C$3)</f>
        <v>0</v>
      </c>
      <c r="H45" s="1">
        <f>('Energy use commercial'!H9+'Energy use residential'!H9)*Drivers!$C$2/(Drivers!$C$2+Drivers!$C$3)</f>
        <v>0</v>
      </c>
      <c r="I45" s="1">
        <f>('Energy use commercial'!I9+'Energy use residential'!I9)*Drivers!$C$2/(Drivers!$C$2+Drivers!$C$3)</f>
        <v>0</v>
      </c>
      <c r="J45" s="1">
        <f>('Energy use commercial'!J9+'Energy use residential'!J9)*Drivers!$C$2/(Drivers!$C$2+Drivers!$C$3)</f>
        <v>0</v>
      </c>
      <c r="M45" t="s">
        <v>73</v>
      </c>
      <c r="N45" s="1">
        <f>('Energy use commercial'!L9+'Energy use residential'!L9)*Drivers!$C$2/(Drivers!$C$2+Drivers!$C$3)</f>
        <v>1186.4699921630095</v>
      </c>
      <c r="O45" s="1">
        <f>('Energy use commercial'!M9+'Energy use residential'!M9)*Drivers!$C$2/(Drivers!$C$2+Drivers!$C$3)</f>
        <v>0</v>
      </c>
      <c r="P45" s="1">
        <f>('Energy use commercial'!N9+'Energy use residential'!N9)*Drivers!$C$2/(Drivers!$C$2+Drivers!$C$3)</f>
        <v>0</v>
      </c>
      <c r="Q45" s="1">
        <f>('Energy use commercial'!O9+'Energy use residential'!O9)*Drivers!$C$2/(Drivers!$C$2+Drivers!$C$3)</f>
        <v>0</v>
      </c>
      <c r="R45" s="1">
        <f>('Energy use commercial'!P9+'Energy use residential'!P9)*Drivers!$C$2/(Drivers!$C$2+Drivers!$C$3)</f>
        <v>0</v>
      </c>
      <c r="S45" s="1">
        <f>('Energy use commercial'!Q9+'Energy use residential'!Q9)*Drivers!$C$2/(Drivers!$C$2+Drivers!$C$3)</f>
        <v>0</v>
      </c>
      <c r="T45" s="1">
        <f>('Energy use commercial'!R9+'Energy use residential'!R9)*Drivers!$C$2/(Drivers!$C$2+Drivers!$C$3)</f>
        <v>0</v>
      </c>
      <c r="U45" s="1">
        <f>('Energy use commercial'!S9+'Energy use residential'!S9)*Drivers!$C$2/(Drivers!$C$2+Drivers!$C$3)</f>
        <v>0</v>
      </c>
    </row>
    <row r="46" spans="1:21" x14ac:dyDescent="0.45">
      <c r="B46" t="s">
        <v>74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M46" t="s">
        <v>74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45">
      <c r="B47" t="s">
        <v>75</v>
      </c>
      <c r="C47" s="1">
        <f>('Energy use commercial'!C9+'Energy use residential'!C9)*Drivers!$C$3/(Drivers!$C$2+Drivers!$C$3)</f>
        <v>0</v>
      </c>
      <c r="D47" s="1">
        <f>('Energy use commercial'!D9+'Energy use residential'!D9)*Drivers!$C$3/(Drivers!$C$2+Drivers!$C$3)</f>
        <v>0</v>
      </c>
      <c r="E47" s="1">
        <f>('Energy use commercial'!E9+'Energy use residential'!E9)*Drivers!$C$3/(Drivers!$C$2+Drivers!$C$3)</f>
        <v>0</v>
      </c>
      <c r="F47" s="1">
        <f>('Energy use commercial'!F9+'Energy use residential'!F9)*Drivers!$C$3/(Drivers!$C$2+Drivers!$C$3)</f>
        <v>0</v>
      </c>
      <c r="G47" s="1">
        <f>('Energy use commercial'!G9+'Energy use residential'!G9)*Drivers!$C$3/(Drivers!$C$2+Drivers!$C$3)</f>
        <v>0</v>
      </c>
      <c r="H47" s="1">
        <f>('Energy use commercial'!H9+'Energy use residential'!H9)*Drivers!$C$3/(Drivers!$C$2+Drivers!$C$3)</f>
        <v>0</v>
      </c>
      <c r="I47" s="1">
        <f>('Energy use commercial'!I9+'Energy use residential'!I9)*Drivers!$C$3/(Drivers!$C$2+Drivers!$C$3)</f>
        <v>0</v>
      </c>
      <c r="J47" s="1">
        <f>('Energy use commercial'!J9+'Energy use residential'!J9)*Drivers!$C$3/(Drivers!$C$2+Drivers!$C$3)</f>
        <v>0</v>
      </c>
      <c r="M47" t="s">
        <v>75</v>
      </c>
      <c r="N47" s="1">
        <f>('Energy use commercial'!L9+'Energy use residential'!L9)*Drivers!$C$3/(Drivers!$C$2+Drivers!$C$3)</f>
        <v>95.440007836990603</v>
      </c>
      <c r="O47" s="1">
        <f>('Energy use commercial'!M9+'Energy use residential'!M9)*Drivers!$C$3/(Drivers!$C$2+Drivers!$C$3)</f>
        <v>0</v>
      </c>
      <c r="P47" s="1">
        <f>('Energy use commercial'!N9+'Energy use residential'!N9)*Drivers!$C$3/(Drivers!$C$2+Drivers!$C$3)</f>
        <v>0</v>
      </c>
      <c r="Q47" s="1">
        <f>('Energy use commercial'!O9+'Energy use residential'!O9)*Drivers!$C$3/(Drivers!$C$2+Drivers!$C$3)</f>
        <v>0</v>
      </c>
      <c r="R47" s="1">
        <f>('Energy use commercial'!P9+'Energy use residential'!P9)*Drivers!$C$3/(Drivers!$C$2+Drivers!$C$3)</f>
        <v>0</v>
      </c>
      <c r="S47" s="1">
        <f>('Energy use commercial'!Q9+'Energy use residential'!Q9)*Drivers!$C$3/(Drivers!$C$2+Drivers!$C$3)</f>
        <v>0</v>
      </c>
      <c r="T47" s="1">
        <f>('Energy use commercial'!R9+'Energy use residential'!R9)*Drivers!$C$3/(Drivers!$C$2+Drivers!$C$3)</f>
        <v>0</v>
      </c>
      <c r="U47" s="1">
        <f>('Energy use commercial'!S9+'Energy use residential'!S9)*Drivers!$C$3/(Drivers!$C$2+Drivers!$C$3)</f>
        <v>0</v>
      </c>
    </row>
    <row r="48" spans="1:21" x14ac:dyDescent="0.45">
      <c r="B48" t="s">
        <v>76</v>
      </c>
      <c r="C48" s="1">
        <f>'Energy use commercial'!C7+'Energy use residential'!C7</f>
        <v>0</v>
      </c>
      <c r="D48" s="1">
        <f>'Energy use commercial'!D7+'Energy use residential'!D7</f>
        <v>0</v>
      </c>
      <c r="E48" s="1">
        <f>'Energy use commercial'!E7+'Energy use residential'!E7</f>
        <v>0</v>
      </c>
      <c r="F48" s="1">
        <f>'Energy use commercial'!F7+'Energy use residential'!F7</f>
        <v>0</v>
      </c>
      <c r="G48" s="1">
        <f>'Energy use commercial'!G7+'Energy use residential'!G7</f>
        <v>0</v>
      </c>
      <c r="H48" s="1">
        <f>'Energy use commercial'!H7+'Energy use residential'!H7</f>
        <v>0</v>
      </c>
      <c r="I48" s="1">
        <f>'Energy use commercial'!I7+'Energy use residential'!I7</f>
        <v>0</v>
      </c>
      <c r="J48" s="1">
        <f>'Energy use commercial'!J7+'Energy use residential'!J7</f>
        <v>0</v>
      </c>
      <c r="M48" t="s">
        <v>76</v>
      </c>
      <c r="N48" s="1">
        <f>'Energy use commercial'!L7+'Energy use residential'!L7</f>
        <v>6102.94</v>
      </c>
      <c r="O48" s="1">
        <f>'Energy use commercial'!M7+'Energy use residential'!M7</f>
        <v>6075.88</v>
      </c>
      <c r="P48" s="1">
        <f>'Energy use commercial'!N7+'Energy use residential'!N7</f>
        <v>4033.03</v>
      </c>
      <c r="Q48" s="1">
        <f>'Energy use commercial'!O7+'Energy use residential'!O7</f>
        <v>5799.51</v>
      </c>
      <c r="R48" s="1">
        <f>'Energy use commercial'!P7+'Energy use residential'!P7</f>
        <v>6974.1999999999989</v>
      </c>
      <c r="S48" s="1">
        <f>'Energy use commercial'!Q7+'Energy use residential'!Q7</f>
        <v>8036.07</v>
      </c>
      <c r="T48" s="1">
        <f>'Energy use commercial'!R7+'Energy use residential'!R7</f>
        <v>8009.7900000000009</v>
      </c>
      <c r="U48" s="1">
        <f>'Energy use commercial'!S7+'Energy use residential'!S7</f>
        <v>7847.94</v>
      </c>
    </row>
    <row r="49" spans="2:21" x14ac:dyDescent="0.45">
      <c r="N49" s="1"/>
      <c r="O49" s="1"/>
      <c r="P49" s="1"/>
      <c r="Q49" s="1"/>
      <c r="R49" s="1"/>
      <c r="S49" s="1"/>
      <c r="T49" s="1"/>
      <c r="U49" s="1"/>
    </row>
    <row r="51" spans="2:21" x14ac:dyDescent="0.45">
      <c r="C51">
        <v>2015</v>
      </c>
      <c r="D51">
        <v>2020</v>
      </c>
      <c r="E51">
        <v>2030</v>
      </c>
      <c r="F51">
        <v>2035</v>
      </c>
      <c r="G51">
        <v>2040</v>
      </c>
      <c r="H51">
        <v>2045</v>
      </c>
      <c r="I51">
        <v>2050</v>
      </c>
      <c r="N51">
        <v>2015</v>
      </c>
      <c r="O51">
        <v>2020</v>
      </c>
      <c r="P51">
        <v>2025</v>
      </c>
      <c r="Q51">
        <v>2030</v>
      </c>
      <c r="R51">
        <v>2035</v>
      </c>
      <c r="S51">
        <v>2040</v>
      </c>
      <c r="T51">
        <v>2045</v>
      </c>
      <c r="U51">
        <v>2050</v>
      </c>
    </row>
    <row r="52" spans="2:21" x14ac:dyDescent="0.45">
      <c r="B52" t="s">
        <v>37</v>
      </c>
      <c r="C52" s="1">
        <f t="shared" ref="C52:D55" si="0">C5</f>
        <v>0</v>
      </c>
      <c r="D52" s="1">
        <f t="shared" si="0"/>
        <v>0</v>
      </c>
      <c r="E52" s="1">
        <f t="shared" ref="E52:I55" si="1">F5</f>
        <v>0</v>
      </c>
      <c r="F52" s="1">
        <f t="shared" si="1"/>
        <v>0</v>
      </c>
      <c r="G52" s="1">
        <f t="shared" si="1"/>
        <v>0</v>
      </c>
      <c r="H52" s="1">
        <f t="shared" si="1"/>
        <v>0</v>
      </c>
      <c r="I52" s="1">
        <f t="shared" si="1"/>
        <v>0</v>
      </c>
      <c r="M52" t="s">
        <v>37</v>
      </c>
      <c r="N52" s="1">
        <f t="shared" ref="N52:U54" si="2">N5</f>
        <v>818.77475624135059</v>
      </c>
      <c r="O52" s="1">
        <f t="shared" si="2"/>
        <v>1621.226429826123</v>
      </c>
      <c r="P52" s="1">
        <f t="shared" si="2"/>
        <v>4735.4189531305665</v>
      </c>
      <c r="Q52" s="1">
        <f t="shared" si="2"/>
        <v>7737.3334987681892</v>
      </c>
      <c r="R52" s="1">
        <f t="shared" si="2"/>
        <v>10200.444896405641</v>
      </c>
      <c r="S52" s="1">
        <f t="shared" si="2"/>
        <v>10357.840018796645</v>
      </c>
      <c r="T52" s="1">
        <f t="shared" si="2"/>
        <v>9957.6132052985195</v>
      </c>
      <c r="U52" s="1">
        <f t="shared" si="2"/>
        <v>9572.0594268774948</v>
      </c>
    </row>
    <row r="53" spans="2:21" x14ac:dyDescent="0.45">
      <c r="B53" t="s">
        <v>38</v>
      </c>
      <c r="C53" s="1">
        <f t="shared" si="0"/>
        <v>0</v>
      </c>
      <c r="D53" s="1">
        <f t="shared" si="0"/>
        <v>0</v>
      </c>
      <c r="E53" s="1">
        <f t="shared" si="1"/>
        <v>0</v>
      </c>
      <c r="F53" s="1">
        <f t="shared" si="1"/>
        <v>0</v>
      </c>
      <c r="G53" s="1">
        <f t="shared" si="1"/>
        <v>0</v>
      </c>
      <c r="H53" s="1">
        <f t="shared" si="1"/>
        <v>0</v>
      </c>
      <c r="I53" s="1">
        <f t="shared" si="1"/>
        <v>0</v>
      </c>
      <c r="M53" t="s">
        <v>38</v>
      </c>
      <c r="N53" s="1">
        <f t="shared" si="2"/>
        <v>3150.2933560981819</v>
      </c>
      <c r="O53" s="1">
        <f t="shared" si="2"/>
        <v>4572.9706596290853</v>
      </c>
      <c r="P53" s="1">
        <f t="shared" si="2"/>
        <v>3084.6640609211245</v>
      </c>
      <c r="Q53" s="1">
        <f t="shared" si="2"/>
        <v>1597.3864530629053</v>
      </c>
      <c r="R53" s="1">
        <f t="shared" si="2"/>
        <v>717.80723459390322</v>
      </c>
      <c r="S53" s="1">
        <f t="shared" si="2"/>
        <v>0</v>
      </c>
      <c r="T53" s="1">
        <f t="shared" si="2"/>
        <v>0</v>
      </c>
      <c r="U53" s="1">
        <f t="shared" si="2"/>
        <v>0</v>
      </c>
    </row>
    <row r="54" spans="2:21" x14ac:dyDescent="0.45">
      <c r="B54" t="s">
        <v>39</v>
      </c>
      <c r="C54" s="1">
        <f t="shared" si="0"/>
        <v>0</v>
      </c>
      <c r="D54" s="1">
        <f t="shared" si="0"/>
        <v>0</v>
      </c>
      <c r="E54" s="1">
        <f t="shared" si="1"/>
        <v>0</v>
      </c>
      <c r="F54" s="1">
        <f t="shared" si="1"/>
        <v>0</v>
      </c>
      <c r="G54" s="1">
        <f t="shared" si="1"/>
        <v>0</v>
      </c>
      <c r="H54" s="1">
        <f t="shared" si="1"/>
        <v>0</v>
      </c>
      <c r="I54" s="1">
        <f t="shared" si="1"/>
        <v>0</v>
      </c>
      <c r="M54" t="s">
        <v>39</v>
      </c>
      <c r="N54" s="1">
        <f t="shared" si="2"/>
        <v>28212.151278053352</v>
      </c>
      <c r="O54" s="1">
        <f t="shared" si="2"/>
        <v>24610.0717232069</v>
      </c>
      <c r="P54" s="1">
        <f t="shared" si="2"/>
        <v>16602.782806521835</v>
      </c>
      <c r="Q54" s="1">
        <f t="shared" si="2"/>
        <v>8599.942758914749</v>
      </c>
      <c r="R54" s="1">
        <f t="shared" si="2"/>
        <v>167.80246500002121</v>
      </c>
      <c r="S54" s="1">
        <f t="shared" si="2"/>
        <v>0</v>
      </c>
      <c r="T54" s="1">
        <f t="shared" si="2"/>
        <v>0</v>
      </c>
      <c r="U54" s="1">
        <f t="shared" si="2"/>
        <v>0</v>
      </c>
    </row>
    <row r="55" spans="2:21" x14ac:dyDescent="0.45">
      <c r="B55" t="s">
        <v>94</v>
      </c>
      <c r="C55" s="1">
        <f t="shared" si="0"/>
        <v>0</v>
      </c>
      <c r="D55" s="1">
        <f t="shared" si="0"/>
        <v>0</v>
      </c>
      <c r="E55" s="1">
        <f t="shared" si="1"/>
        <v>0</v>
      </c>
      <c r="F55" s="1">
        <f t="shared" si="1"/>
        <v>0</v>
      </c>
      <c r="G55" s="1">
        <f t="shared" si="1"/>
        <v>0</v>
      </c>
      <c r="H55" s="1">
        <f t="shared" si="1"/>
        <v>0</v>
      </c>
      <c r="I55" s="1">
        <f t="shared" si="1"/>
        <v>0</v>
      </c>
      <c r="M55" t="s">
        <v>94</v>
      </c>
      <c r="N55" s="1">
        <f>N8</f>
        <v>0</v>
      </c>
      <c r="O55" s="1">
        <f t="shared" ref="O55:U55" si="3">O8</f>
        <v>0</v>
      </c>
      <c r="P55" s="1">
        <f t="shared" ref="P55" si="4">P8</f>
        <v>638.75000000000205</v>
      </c>
      <c r="Q55" s="1">
        <f t="shared" si="3"/>
        <v>1277.5</v>
      </c>
      <c r="R55" s="1">
        <f t="shared" si="3"/>
        <v>1916.25</v>
      </c>
      <c r="S55" s="1">
        <f t="shared" si="3"/>
        <v>1022</v>
      </c>
      <c r="T55" s="1">
        <f t="shared" si="3"/>
        <v>1022</v>
      </c>
      <c r="U55" s="1">
        <f t="shared" si="3"/>
        <v>1022</v>
      </c>
    </row>
    <row r="56" spans="2:21" x14ac:dyDescent="0.45">
      <c r="B56" t="s">
        <v>41</v>
      </c>
      <c r="C56" s="1">
        <f t="shared" ref="C56:D59" si="5">C12</f>
        <v>0</v>
      </c>
      <c r="D56" s="1">
        <f t="shared" si="5"/>
        <v>0</v>
      </c>
      <c r="E56" s="1">
        <f t="shared" ref="E56:I59" si="6">F12</f>
        <v>0</v>
      </c>
      <c r="F56" s="1">
        <f t="shared" si="6"/>
        <v>0</v>
      </c>
      <c r="G56" s="1">
        <f t="shared" si="6"/>
        <v>0</v>
      </c>
      <c r="H56" s="1">
        <f t="shared" si="6"/>
        <v>0</v>
      </c>
      <c r="I56" s="1">
        <f t="shared" si="6"/>
        <v>0</v>
      </c>
      <c r="M56" t="s">
        <v>41</v>
      </c>
      <c r="N56" s="1">
        <f t="shared" ref="N56:U59" si="7">N12</f>
        <v>0</v>
      </c>
      <c r="O56" s="1">
        <f t="shared" si="7"/>
        <v>0</v>
      </c>
      <c r="P56" s="1">
        <f t="shared" si="7"/>
        <v>1403.3060902301436</v>
      </c>
      <c r="Q56" s="1">
        <f t="shared" si="7"/>
        <v>4072.5202105678804</v>
      </c>
      <c r="R56" s="1">
        <f t="shared" si="7"/>
        <v>4999.6344038243806</v>
      </c>
      <c r="S56" s="1">
        <f t="shared" si="7"/>
        <v>5200.8164584167907</v>
      </c>
      <c r="T56" s="1">
        <f t="shared" si="7"/>
        <v>5117.0119539322077</v>
      </c>
      <c r="U56" s="1">
        <f t="shared" si="7"/>
        <v>5102.3270559339944</v>
      </c>
    </row>
    <row r="57" spans="2:21" x14ac:dyDescent="0.45">
      <c r="B57" t="s">
        <v>42</v>
      </c>
      <c r="C57" s="1">
        <f t="shared" si="5"/>
        <v>0</v>
      </c>
      <c r="D57" s="1">
        <f t="shared" si="5"/>
        <v>0</v>
      </c>
      <c r="E57" s="1">
        <f t="shared" si="6"/>
        <v>0</v>
      </c>
      <c r="F57" s="1">
        <f t="shared" si="6"/>
        <v>0</v>
      </c>
      <c r="G57" s="1">
        <f t="shared" si="6"/>
        <v>0</v>
      </c>
      <c r="H57" s="1">
        <f t="shared" si="6"/>
        <v>0</v>
      </c>
      <c r="I57" s="1">
        <f t="shared" si="6"/>
        <v>0</v>
      </c>
      <c r="M57" t="s">
        <v>42</v>
      </c>
      <c r="N57" s="1">
        <f t="shared" si="7"/>
        <v>1679.3861168366639</v>
      </c>
      <c r="O57" s="1">
        <f t="shared" si="7"/>
        <v>2660.8911806844585</v>
      </c>
      <c r="P57" s="1">
        <f t="shared" si="7"/>
        <v>2360.8647647862435</v>
      </c>
      <c r="Q57" s="1">
        <f t="shared" si="7"/>
        <v>1590.8779004188495</v>
      </c>
      <c r="R57" s="1">
        <f t="shared" si="7"/>
        <v>1028.723653437095</v>
      </c>
      <c r="S57" s="1">
        <f t="shared" si="7"/>
        <v>425.50842457015801</v>
      </c>
      <c r="T57" s="1">
        <f t="shared" si="7"/>
        <v>314.147784813302</v>
      </c>
      <c r="U57" s="1">
        <f t="shared" si="7"/>
        <v>139.749658178278</v>
      </c>
    </row>
    <row r="58" spans="2:21" x14ac:dyDescent="0.45">
      <c r="B58" t="s">
        <v>43</v>
      </c>
      <c r="C58" s="1">
        <f t="shared" si="5"/>
        <v>0</v>
      </c>
      <c r="D58" s="1">
        <f t="shared" si="5"/>
        <v>0</v>
      </c>
      <c r="E58" s="1">
        <f t="shared" si="6"/>
        <v>0</v>
      </c>
      <c r="F58" s="1">
        <f t="shared" si="6"/>
        <v>0</v>
      </c>
      <c r="G58" s="1">
        <f t="shared" si="6"/>
        <v>0</v>
      </c>
      <c r="H58" s="1">
        <f t="shared" si="6"/>
        <v>0</v>
      </c>
      <c r="I58" s="1">
        <f t="shared" si="6"/>
        <v>0</v>
      </c>
      <c r="M58" t="s">
        <v>43</v>
      </c>
      <c r="N58" s="1">
        <f t="shared" si="7"/>
        <v>0</v>
      </c>
      <c r="O58" s="1">
        <f t="shared" si="7"/>
        <v>0</v>
      </c>
      <c r="P58" s="1">
        <f t="shared" si="7"/>
        <v>0</v>
      </c>
      <c r="Q58" s="1">
        <f t="shared" si="7"/>
        <v>0</v>
      </c>
      <c r="R58" s="1">
        <f t="shared" si="7"/>
        <v>0</v>
      </c>
      <c r="S58" s="1">
        <f t="shared" si="7"/>
        <v>0</v>
      </c>
      <c r="T58" s="1">
        <f t="shared" si="7"/>
        <v>67.0184393113596</v>
      </c>
      <c r="U58" s="1">
        <f t="shared" si="7"/>
        <v>72.130045475204199</v>
      </c>
    </row>
    <row r="59" spans="2:21" x14ac:dyDescent="0.45">
      <c r="B59" t="s">
        <v>44</v>
      </c>
      <c r="C59" s="1">
        <f t="shared" si="5"/>
        <v>0</v>
      </c>
      <c r="D59" s="1">
        <f t="shared" si="5"/>
        <v>0</v>
      </c>
      <c r="E59" s="1">
        <f t="shared" si="6"/>
        <v>0</v>
      </c>
      <c r="F59" s="1">
        <f t="shared" si="6"/>
        <v>0</v>
      </c>
      <c r="G59" s="1">
        <f t="shared" si="6"/>
        <v>0</v>
      </c>
      <c r="H59" s="1">
        <f t="shared" si="6"/>
        <v>0</v>
      </c>
      <c r="I59" s="1">
        <f t="shared" si="6"/>
        <v>0</v>
      </c>
      <c r="M59" t="s">
        <v>44</v>
      </c>
      <c r="N59" s="1">
        <f t="shared" si="7"/>
        <v>10819.357390135539</v>
      </c>
      <c r="O59" s="1">
        <f t="shared" si="7"/>
        <v>9638.5360860758465</v>
      </c>
      <c r="P59" s="1">
        <f t="shared" si="7"/>
        <v>6654.2129446150275</v>
      </c>
      <c r="Q59" s="1">
        <f t="shared" si="7"/>
        <v>1804.7771523545127</v>
      </c>
      <c r="R59" s="1">
        <f t="shared" si="7"/>
        <v>91.108096137482903</v>
      </c>
      <c r="S59" s="1">
        <f t="shared" si="7"/>
        <v>0</v>
      </c>
      <c r="T59" s="1">
        <f t="shared" si="7"/>
        <v>0</v>
      </c>
      <c r="U59" s="1">
        <f t="shared" si="7"/>
        <v>0</v>
      </c>
    </row>
    <row r="60" spans="2:21" x14ac:dyDescent="0.45">
      <c r="B60" t="s">
        <v>46</v>
      </c>
      <c r="C60" s="1">
        <f t="shared" ref="C60:D63" si="8">C19</f>
        <v>0</v>
      </c>
      <c r="D60" s="1">
        <f t="shared" si="8"/>
        <v>0</v>
      </c>
      <c r="E60" s="1">
        <f t="shared" ref="E60:I63" si="9">F19</f>
        <v>0</v>
      </c>
      <c r="F60" s="1">
        <f t="shared" si="9"/>
        <v>0</v>
      </c>
      <c r="G60" s="1">
        <f t="shared" si="9"/>
        <v>0</v>
      </c>
      <c r="H60" s="1">
        <f t="shared" si="9"/>
        <v>0</v>
      </c>
      <c r="I60" s="1">
        <f t="shared" si="9"/>
        <v>0</v>
      </c>
      <c r="M60" t="s">
        <v>46</v>
      </c>
      <c r="N60" s="1">
        <f t="shared" ref="N60:U63" si="10">N19</f>
        <v>0</v>
      </c>
      <c r="O60" s="1">
        <f t="shared" si="10"/>
        <v>0</v>
      </c>
      <c r="P60" s="1">
        <f t="shared" si="10"/>
        <v>132.11349460056201</v>
      </c>
      <c r="Q60" s="1">
        <f t="shared" si="10"/>
        <v>845.69444640005884</v>
      </c>
      <c r="R60" s="1">
        <f t="shared" si="10"/>
        <v>1509.1387148860119</v>
      </c>
      <c r="S60" s="1">
        <f t="shared" si="10"/>
        <v>1808.48588038917</v>
      </c>
      <c r="T60" s="1">
        <f t="shared" si="10"/>
        <v>1842.3369334256499</v>
      </c>
      <c r="U60" s="1">
        <f t="shared" si="10"/>
        <v>1876.187986462141</v>
      </c>
    </row>
    <row r="61" spans="2:21" x14ac:dyDescent="0.45">
      <c r="B61" t="s">
        <v>47</v>
      </c>
      <c r="C61" s="1">
        <f t="shared" si="8"/>
        <v>0</v>
      </c>
      <c r="D61" s="1">
        <f t="shared" si="8"/>
        <v>0</v>
      </c>
      <c r="E61" s="1">
        <f t="shared" si="9"/>
        <v>0</v>
      </c>
      <c r="F61" s="1">
        <f t="shared" si="9"/>
        <v>0</v>
      </c>
      <c r="G61" s="1">
        <f t="shared" si="9"/>
        <v>0</v>
      </c>
      <c r="H61" s="1">
        <f t="shared" si="9"/>
        <v>0</v>
      </c>
      <c r="I61" s="1">
        <f t="shared" si="9"/>
        <v>0</v>
      </c>
      <c r="M61" t="s">
        <v>47</v>
      </c>
      <c r="N61" s="1">
        <f t="shared" si="10"/>
        <v>0</v>
      </c>
      <c r="O61" s="1">
        <f t="shared" si="10"/>
        <v>0</v>
      </c>
      <c r="P61" s="1">
        <f t="shared" si="10"/>
        <v>0</v>
      </c>
      <c r="Q61" s="1">
        <f t="shared" si="10"/>
        <v>0</v>
      </c>
      <c r="R61" s="1">
        <f t="shared" si="10"/>
        <v>0</v>
      </c>
      <c r="S61" s="1">
        <f t="shared" si="10"/>
        <v>0</v>
      </c>
      <c r="T61" s="1">
        <f t="shared" si="10"/>
        <v>0</v>
      </c>
      <c r="U61" s="1">
        <f t="shared" si="10"/>
        <v>0</v>
      </c>
    </row>
    <row r="62" spans="2:21" x14ac:dyDescent="0.45">
      <c r="B62" t="s">
        <v>48</v>
      </c>
      <c r="C62" s="1">
        <f t="shared" si="8"/>
        <v>0</v>
      </c>
      <c r="D62" s="1">
        <f t="shared" si="8"/>
        <v>0</v>
      </c>
      <c r="E62" s="1">
        <f t="shared" si="9"/>
        <v>0</v>
      </c>
      <c r="F62" s="1">
        <f t="shared" si="9"/>
        <v>0</v>
      </c>
      <c r="G62" s="1">
        <f t="shared" si="9"/>
        <v>0</v>
      </c>
      <c r="H62" s="1">
        <f t="shared" si="9"/>
        <v>0</v>
      </c>
      <c r="I62" s="1">
        <f t="shared" si="9"/>
        <v>0</v>
      </c>
      <c r="M62" t="s">
        <v>48</v>
      </c>
      <c r="N62" s="1">
        <f t="shared" si="10"/>
        <v>0</v>
      </c>
      <c r="O62" s="1">
        <f t="shared" si="10"/>
        <v>0</v>
      </c>
      <c r="P62" s="1">
        <f t="shared" si="10"/>
        <v>0</v>
      </c>
      <c r="Q62" s="1">
        <f t="shared" si="10"/>
        <v>182.481828703704</v>
      </c>
      <c r="R62" s="1">
        <f t="shared" si="10"/>
        <v>1409.1571759259268</v>
      </c>
      <c r="S62" s="1">
        <f t="shared" si="10"/>
        <v>3482.3076756029182</v>
      </c>
      <c r="T62" s="1">
        <f t="shared" si="10"/>
        <v>5737.4747779608715</v>
      </c>
      <c r="U62" s="1">
        <f t="shared" si="10"/>
        <v>8727.0781204973373</v>
      </c>
    </row>
    <row r="63" spans="2:21" x14ac:dyDescent="0.45">
      <c r="B63" t="s">
        <v>49</v>
      </c>
      <c r="C63" s="1">
        <f t="shared" si="8"/>
        <v>0</v>
      </c>
      <c r="D63" s="1">
        <f t="shared" si="8"/>
        <v>0</v>
      </c>
      <c r="E63" s="1">
        <f t="shared" si="9"/>
        <v>0</v>
      </c>
      <c r="F63" s="1">
        <f t="shared" si="9"/>
        <v>0</v>
      </c>
      <c r="G63" s="1">
        <f t="shared" si="9"/>
        <v>0</v>
      </c>
      <c r="H63" s="1">
        <f t="shared" si="9"/>
        <v>0</v>
      </c>
      <c r="I63" s="1">
        <f t="shared" si="9"/>
        <v>0</v>
      </c>
      <c r="M63" t="s">
        <v>49</v>
      </c>
      <c r="N63" s="1">
        <f t="shared" si="10"/>
        <v>10900</v>
      </c>
      <c r="O63" s="1">
        <f t="shared" si="10"/>
        <v>10980.155343501861</v>
      </c>
      <c r="P63" s="1">
        <f t="shared" si="10"/>
        <v>10945.675267411081</v>
      </c>
      <c r="Q63" s="1">
        <f t="shared" si="10"/>
        <v>9725.8749789495378</v>
      </c>
      <c r="R63" s="1">
        <f t="shared" si="10"/>
        <v>7650.1499789495392</v>
      </c>
      <c r="S63" s="1">
        <f t="shared" si="10"/>
        <v>5518.483206315499</v>
      </c>
      <c r="T63" s="1">
        <f t="shared" si="10"/>
        <v>3707.5957295146327</v>
      </c>
      <c r="U63" s="1">
        <f t="shared" si="10"/>
        <v>1158.6780524048268</v>
      </c>
    </row>
    <row r="64" spans="2:21" x14ac:dyDescent="0.45">
      <c r="B64" t="s">
        <v>51</v>
      </c>
      <c r="C64" s="1">
        <f t="shared" ref="C64:D66" si="11">C26</f>
        <v>0</v>
      </c>
      <c r="D64" s="1">
        <f t="shared" si="11"/>
        <v>0</v>
      </c>
      <c r="E64" s="1">
        <f t="shared" ref="E64:I66" si="12">F26</f>
        <v>0</v>
      </c>
      <c r="F64" s="1">
        <f t="shared" si="12"/>
        <v>0</v>
      </c>
      <c r="G64" s="1">
        <f t="shared" si="12"/>
        <v>0</v>
      </c>
      <c r="H64" s="1">
        <f t="shared" si="12"/>
        <v>0</v>
      </c>
      <c r="I64" s="1">
        <f t="shared" si="12"/>
        <v>0</v>
      </c>
      <c r="M64" t="s">
        <v>51</v>
      </c>
      <c r="N64" s="1">
        <f t="shared" ref="N64:U64" si="13">N26</f>
        <v>16.013768439364799</v>
      </c>
      <c r="O64" s="1">
        <f t="shared" si="13"/>
        <v>429.07206750613</v>
      </c>
      <c r="P64" s="1">
        <f t="shared" si="13"/>
        <v>586.74267560455201</v>
      </c>
      <c r="Q64" s="1">
        <f t="shared" si="13"/>
        <v>634.33038073528598</v>
      </c>
      <c r="R64" s="1">
        <f t="shared" si="13"/>
        <v>740.29154213625804</v>
      </c>
      <c r="S64" s="1">
        <f t="shared" si="13"/>
        <v>752.28070341316902</v>
      </c>
      <c r="T64" s="1">
        <f t="shared" si="13"/>
        <v>793.86858522011801</v>
      </c>
      <c r="U64" s="1">
        <f t="shared" si="13"/>
        <v>849.69286347403101</v>
      </c>
    </row>
    <row r="65" spans="2:21" x14ac:dyDescent="0.45">
      <c r="B65" t="s">
        <v>95</v>
      </c>
      <c r="C65" s="1">
        <f t="shared" si="11"/>
        <v>0</v>
      </c>
      <c r="D65" s="1">
        <f t="shared" si="11"/>
        <v>0</v>
      </c>
      <c r="E65" s="1">
        <f t="shared" si="12"/>
        <v>0</v>
      </c>
      <c r="F65" s="1">
        <f t="shared" si="12"/>
        <v>0</v>
      </c>
      <c r="G65" s="1">
        <f t="shared" si="12"/>
        <v>0</v>
      </c>
      <c r="H65" s="1">
        <f t="shared" si="12"/>
        <v>0</v>
      </c>
      <c r="I65" s="1">
        <f t="shared" si="12"/>
        <v>0</v>
      </c>
      <c r="M65" t="s">
        <v>95</v>
      </c>
      <c r="N65" s="1">
        <f>N27</f>
        <v>0</v>
      </c>
      <c r="O65" s="1">
        <f t="shared" ref="O65:U65" si="14">O27</f>
        <v>0</v>
      </c>
      <c r="P65" s="1">
        <f t="shared" ref="P65" si="15">P27</f>
        <v>0</v>
      </c>
      <c r="Q65" s="1">
        <f t="shared" si="14"/>
        <v>0</v>
      </c>
      <c r="R65" s="1">
        <f t="shared" si="14"/>
        <v>0</v>
      </c>
      <c r="S65" s="1">
        <f t="shared" si="14"/>
        <v>27.714604229677398</v>
      </c>
      <c r="T65" s="1">
        <f t="shared" si="14"/>
        <v>42.173328944049601</v>
      </c>
      <c r="U65" s="1">
        <f t="shared" si="14"/>
        <v>89.867570265599994</v>
      </c>
    </row>
    <row r="66" spans="2:21" x14ac:dyDescent="0.45">
      <c r="B66" t="s">
        <v>52</v>
      </c>
      <c r="C66" s="1">
        <f t="shared" si="11"/>
        <v>0</v>
      </c>
      <c r="D66" s="1">
        <f t="shared" si="11"/>
        <v>0</v>
      </c>
      <c r="E66" s="1">
        <f t="shared" si="12"/>
        <v>0</v>
      </c>
      <c r="F66" s="1">
        <f t="shared" si="12"/>
        <v>0</v>
      </c>
      <c r="G66" s="1">
        <f t="shared" si="12"/>
        <v>0</v>
      </c>
      <c r="H66" s="1">
        <f t="shared" si="12"/>
        <v>0</v>
      </c>
      <c r="I66" s="1">
        <f t="shared" si="12"/>
        <v>0</v>
      </c>
      <c r="M66" t="s">
        <v>52</v>
      </c>
      <c r="N66" s="1">
        <f>N28</f>
        <v>718.98623156063695</v>
      </c>
      <c r="O66" s="1">
        <f t="shared" ref="O66:U66" si="16">O28</f>
        <v>322.81846502651803</v>
      </c>
      <c r="P66" s="1">
        <f t="shared" si="16"/>
        <v>207.37418825971099</v>
      </c>
      <c r="Q66" s="1">
        <f t="shared" si="16"/>
        <v>202.01281446059599</v>
      </c>
      <c r="R66" s="1">
        <f t="shared" si="16"/>
        <v>121.93166302635299</v>
      </c>
      <c r="S66" s="1">
        <f t="shared" si="16"/>
        <v>108.107907486493</v>
      </c>
      <c r="T66" s="1">
        <f t="shared" si="16"/>
        <v>77.941310931902393</v>
      </c>
      <c r="U66" s="1">
        <f t="shared" si="16"/>
        <v>0.30280132316855002</v>
      </c>
    </row>
    <row r="67" spans="2:21" x14ac:dyDescent="0.45">
      <c r="B67" t="s">
        <v>96</v>
      </c>
      <c r="C67" s="1">
        <f t="shared" ref="C67:D67" si="17">C29</f>
        <v>0</v>
      </c>
      <c r="D67" s="1">
        <f t="shared" si="17"/>
        <v>0</v>
      </c>
      <c r="E67" s="1">
        <f t="shared" ref="E67:I67" si="18">F29</f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M67" t="s">
        <v>96</v>
      </c>
      <c r="N67" s="1">
        <f>N31</f>
        <v>0</v>
      </c>
      <c r="O67" s="1">
        <f t="shared" ref="O67:U67" si="19">O31</f>
        <v>0</v>
      </c>
      <c r="P67" s="1">
        <f t="shared" ref="P67" si="20">P31</f>
        <v>122.225000000001</v>
      </c>
      <c r="Q67" s="1">
        <f t="shared" si="19"/>
        <v>244.45</v>
      </c>
      <c r="R67" s="1">
        <f t="shared" si="19"/>
        <v>357.508125000002</v>
      </c>
      <c r="S67" s="1">
        <f t="shared" si="19"/>
        <v>464.45500000000197</v>
      </c>
      <c r="T67" s="1">
        <f t="shared" si="19"/>
        <v>452.23250000000098</v>
      </c>
      <c r="U67" s="1">
        <f t="shared" si="19"/>
        <v>440.01000000000198</v>
      </c>
    </row>
    <row r="68" spans="2:21" x14ac:dyDescent="0.45">
      <c r="B68" t="s">
        <v>97</v>
      </c>
      <c r="C68" s="1">
        <f t="shared" ref="C68:D68" si="21">C30</f>
        <v>0</v>
      </c>
      <c r="D68" s="1">
        <f t="shared" si="21"/>
        <v>0</v>
      </c>
      <c r="E68" s="1">
        <f t="shared" ref="E68:I68" si="22">F30</f>
        <v>0</v>
      </c>
      <c r="F68" s="1">
        <f t="shared" si="22"/>
        <v>0</v>
      </c>
      <c r="G68" s="1">
        <f t="shared" si="22"/>
        <v>0</v>
      </c>
      <c r="H68" s="1">
        <f t="shared" si="22"/>
        <v>0</v>
      </c>
      <c r="I68" s="1">
        <f t="shared" si="22"/>
        <v>0</v>
      </c>
      <c r="M68" t="s">
        <v>97</v>
      </c>
      <c r="N68" s="1">
        <f t="shared" ref="N68:U70" si="23">N32</f>
        <v>0</v>
      </c>
      <c r="O68" s="1">
        <f t="shared" si="23"/>
        <v>0</v>
      </c>
      <c r="P68" s="1">
        <f t="shared" ref="P68" si="24">P32</f>
        <v>0</v>
      </c>
      <c r="Q68" s="1">
        <f t="shared" si="23"/>
        <v>0</v>
      </c>
      <c r="R68" s="1">
        <f t="shared" si="23"/>
        <v>1304.0329475308699</v>
      </c>
      <c r="S68" s="1">
        <f t="shared" si="23"/>
        <v>1784.2294346274</v>
      </c>
      <c r="T68" s="1">
        <f t="shared" si="23"/>
        <v>2261.1625000000099</v>
      </c>
      <c r="U68" s="1">
        <f t="shared" si="23"/>
        <v>2200.0500000000102</v>
      </c>
    </row>
    <row r="69" spans="2:21" x14ac:dyDescent="0.45">
      <c r="B69" t="s">
        <v>98</v>
      </c>
      <c r="C69" s="1">
        <f t="shared" ref="C69:D69" si="25">C31</f>
        <v>0</v>
      </c>
      <c r="D69" s="1">
        <f t="shared" si="25"/>
        <v>0</v>
      </c>
      <c r="E69" s="1">
        <f t="shared" ref="E69:I69" si="26">F31</f>
        <v>0</v>
      </c>
      <c r="F69" s="1">
        <f t="shared" si="26"/>
        <v>0</v>
      </c>
      <c r="G69" s="1">
        <f t="shared" si="26"/>
        <v>0</v>
      </c>
      <c r="H69" s="1">
        <f t="shared" si="26"/>
        <v>0</v>
      </c>
      <c r="I69" s="1">
        <f t="shared" si="26"/>
        <v>0</v>
      </c>
      <c r="M69" t="s">
        <v>98</v>
      </c>
      <c r="N69" s="1">
        <f t="shared" si="23"/>
        <v>0</v>
      </c>
      <c r="O69" s="1">
        <f t="shared" si="23"/>
        <v>244.45</v>
      </c>
      <c r="P69" s="1">
        <f t="shared" ref="P69" si="27">P33</f>
        <v>232.22749999999999</v>
      </c>
      <c r="Q69" s="1">
        <f t="shared" si="23"/>
        <v>220.00500000000099</v>
      </c>
      <c r="R69" s="1">
        <f t="shared" si="23"/>
        <v>176.85395588628899</v>
      </c>
      <c r="S69" s="1">
        <f t="shared" si="23"/>
        <v>446.07281783687603</v>
      </c>
      <c r="T69" s="1">
        <f t="shared" si="23"/>
        <v>434.61486094143697</v>
      </c>
      <c r="U69" s="1">
        <f t="shared" si="23"/>
        <v>791.52847291181899</v>
      </c>
    </row>
    <row r="70" spans="2:21" x14ac:dyDescent="0.45">
      <c r="B70" t="s">
        <v>99</v>
      </c>
      <c r="C70" s="1">
        <f t="shared" ref="C70:D70" si="28">C32</f>
        <v>0</v>
      </c>
      <c r="D70" s="1">
        <f t="shared" si="28"/>
        <v>0</v>
      </c>
      <c r="E70" s="1">
        <f t="shared" ref="E70:I70" si="29">F32</f>
        <v>0</v>
      </c>
      <c r="F70" s="1">
        <f t="shared" si="29"/>
        <v>0</v>
      </c>
      <c r="G70" s="1">
        <f t="shared" si="29"/>
        <v>0</v>
      </c>
      <c r="H70" s="1">
        <f t="shared" si="29"/>
        <v>0</v>
      </c>
      <c r="I70" s="1">
        <f t="shared" si="29"/>
        <v>0</v>
      </c>
      <c r="M70" t="s">
        <v>99</v>
      </c>
      <c r="N70" s="1">
        <f t="shared" si="23"/>
        <v>4889.00000000001</v>
      </c>
      <c r="O70" s="1">
        <f t="shared" si="23"/>
        <v>4644.5500000000302</v>
      </c>
      <c r="P70" s="1">
        <f t="shared" ref="P70" si="30">P34</f>
        <v>4412.3225000000202</v>
      </c>
      <c r="Q70" s="1">
        <f t="shared" si="23"/>
        <v>4180.0950000000103</v>
      </c>
      <c r="R70" s="1">
        <f t="shared" si="23"/>
        <v>2570.8718465828601</v>
      </c>
      <c r="S70" s="1">
        <f t="shared" si="23"/>
        <v>1485.3377475357399</v>
      </c>
      <c r="T70" s="1">
        <f t="shared" si="23"/>
        <v>922.08263905856597</v>
      </c>
      <c r="U70" s="1">
        <f t="shared" si="23"/>
        <v>528.50152708818598</v>
      </c>
    </row>
    <row r="71" spans="2:21" x14ac:dyDescent="0.45">
      <c r="B71" t="s">
        <v>62</v>
      </c>
      <c r="C71" s="1">
        <f t="shared" ref="C71:D76" si="31">C37</f>
        <v>0</v>
      </c>
      <c r="D71" s="1">
        <f t="shared" si="31"/>
        <v>0</v>
      </c>
      <c r="E71" s="1">
        <f t="shared" ref="E71:I76" si="32">F37</f>
        <v>0</v>
      </c>
      <c r="F71" s="1">
        <f t="shared" si="32"/>
        <v>0</v>
      </c>
      <c r="G71" s="1">
        <f t="shared" si="32"/>
        <v>0</v>
      </c>
      <c r="H71" s="1">
        <f t="shared" si="32"/>
        <v>0</v>
      </c>
      <c r="I71" s="1">
        <f t="shared" si="32"/>
        <v>0</v>
      </c>
      <c r="M71" t="s">
        <v>62</v>
      </c>
      <c r="N71" s="1">
        <f t="shared" ref="N71:U76" si="33">N37</f>
        <v>57405.700382531635</v>
      </c>
      <c r="O71" s="1">
        <f t="shared" si="33"/>
        <v>62830.559905868387</v>
      </c>
      <c r="P71" s="1">
        <f t="shared" si="33"/>
        <v>63621.914219115992</v>
      </c>
      <c r="Q71" s="1">
        <f t="shared" si="33"/>
        <v>71868.063349676449</v>
      </c>
      <c r="R71" s="1">
        <f t="shared" si="33"/>
        <v>71374.880869441942</v>
      </c>
      <c r="S71" s="1">
        <f t="shared" si="33"/>
        <v>68122.097761467361</v>
      </c>
      <c r="T71" s="1">
        <f t="shared" si="33"/>
        <v>61604.07877246588</v>
      </c>
      <c r="U71" s="1">
        <f t="shared" si="33"/>
        <v>55082.12485989456</v>
      </c>
    </row>
    <row r="72" spans="2:21" x14ac:dyDescent="0.45">
      <c r="B72" t="s">
        <v>63</v>
      </c>
      <c r="C72" s="1">
        <f t="shared" si="31"/>
        <v>0</v>
      </c>
      <c r="D72" s="1">
        <f t="shared" si="31"/>
        <v>0</v>
      </c>
      <c r="E72" s="1">
        <f t="shared" si="32"/>
        <v>0</v>
      </c>
      <c r="F72" s="1">
        <f t="shared" si="32"/>
        <v>0</v>
      </c>
      <c r="G72" s="1">
        <f t="shared" si="32"/>
        <v>0</v>
      </c>
      <c r="H72" s="1">
        <f t="shared" si="32"/>
        <v>0</v>
      </c>
      <c r="I72" s="1">
        <f t="shared" si="32"/>
        <v>0</v>
      </c>
      <c r="M72" t="s">
        <v>63</v>
      </c>
      <c r="N72" s="1">
        <f t="shared" si="33"/>
        <v>27658.61139243565</v>
      </c>
      <c r="O72" s="1">
        <f t="shared" si="33"/>
        <v>24466.906003239277</v>
      </c>
      <c r="P72" s="1">
        <f t="shared" si="33"/>
        <v>23050.179245930467</v>
      </c>
      <c r="Q72" s="1">
        <f t="shared" si="33"/>
        <v>14430.869373724223</v>
      </c>
      <c r="R72" s="1">
        <f t="shared" si="33"/>
        <v>9585.2411471584674</v>
      </c>
      <c r="S72" s="1">
        <f t="shared" si="33"/>
        <v>5992.7400489431075</v>
      </c>
      <c r="T72" s="1">
        <f t="shared" si="33"/>
        <v>5815.9976630911051</v>
      </c>
      <c r="U72" s="1">
        <f t="shared" si="33"/>
        <v>4987.2091100894886</v>
      </c>
    </row>
    <row r="73" spans="2:21" x14ac:dyDescent="0.45">
      <c r="B73" t="s">
        <v>64</v>
      </c>
      <c r="C73" s="1">
        <f t="shared" si="31"/>
        <v>0</v>
      </c>
      <c r="D73" s="1">
        <f t="shared" si="31"/>
        <v>0</v>
      </c>
      <c r="E73" s="1">
        <f t="shared" si="32"/>
        <v>0</v>
      </c>
      <c r="F73" s="1">
        <f t="shared" si="32"/>
        <v>0</v>
      </c>
      <c r="G73" s="1">
        <f t="shared" si="32"/>
        <v>0</v>
      </c>
      <c r="H73" s="1">
        <f t="shared" si="32"/>
        <v>0</v>
      </c>
      <c r="I73" s="1">
        <f t="shared" si="32"/>
        <v>0</v>
      </c>
      <c r="M73" t="s">
        <v>64</v>
      </c>
      <c r="N73" s="1">
        <f t="shared" si="33"/>
        <v>0</v>
      </c>
      <c r="O73" s="1">
        <f t="shared" si="33"/>
        <v>0</v>
      </c>
      <c r="P73" s="1">
        <f t="shared" si="33"/>
        <v>950.00000000000296</v>
      </c>
      <c r="Q73" s="1">
        <f t="shared" si="33"/>
        <v>5235.7142857142999</v>
      </c>
      <c r="R73" s="1">
        <f t="shared" si="33"/>
        <v>5235.7142857142999</v>
      </c>
      <c r="S73" s="1">
        <f t="shared" si="33"/>
        <v>5235.7142857142999</v>
      </c>
      <c r="T73" s="1">
        <f t="shared" si="33"/>
        <v>6079.8701298701299</v>
      </c>
      <c r="U73" s="1">
        <f t="shared" si="33"/>
        <v>10040.909090909099</v>
      </c>
    </row>
    <row r="74" spans="2:21" x14ac:dyDescent="0.45">
      <c r="B74" t="s">
        <v>65</v>
      </c>
      <c r="C74" s="1">
        <f t="shared" si="31"/>
        <v>0</v>
      </c>
      <c r="D74" s="1">
        <f t="shared" si="31"/>
        <v>0</v>
      </c>
      <c r="E74" s="1">
        <f t="shared" si="32"/>
        <v>0</v>
      </c>
      <c r="F74" s="1">
        <f t="shared" si="32"/>
        <v>0</v>
      </c>
      <c r="G74" s="1">
        <f t="shared" si="32"/>
        <v>0</v>
      </c>
      <c r="H74" s="1">
        <f t="shared" si="32"/>
        <v>0</v>
      </c>
      <c r="I74" s="1">
        <f t="shared" si="32"/>
        <v>0</v>
      </c>
      <c r="M74" t="s">
        <v>65</v>
      </c>
      <c r="N74" s="1">
        <f t="shared" si="33"/>
        <v>1919.369829724182</v>
      </c>
      <c r="O74" s="1">
        <f t="shared" si="33"/>
        <v>1697.881377448989</v>
      </c>
      <c r="P74" s="1">
        <f t="shared" si="33"/>
        <v>1599.5675989168828</v>
      </c>
      <c r="Q74" s="1">
        <f t="shared" si="33"/>
        <v>1001.4304369666276</v>
      </c>
      <c r="R74" s="1">
        <f t="shared" si="33"/>
        <v>665.16797996295406</v>
      </c>
      <c r="S74" s="1">
        <f t="shared" si="33"/>
        <v>415.86630232879213</v>
      </c>
      <c r="T74" s="1">
        <f t="shared" si="33"/>
        <v>403.60126131771011</v>
      </c>
      <c r="U74" s="1">
        <f t="shared" si="33"/>
        <v>346.08746493503565</v>
      </c>
    </row>
    <row r="75" spans="2:21" x14ac:dyDescent="0.45">
      <c r="B75" t="s">
        <v>66</v>
      </c>
      <c r="C75" s="1">
        <f t="shared" si="31"/>
        <v>0</v>
      </c>
      <c r="D75" s="1">
        <f t="shared" si="31"/>
        <v>0</v>
      </c>
      <c r="E75" s="1">
        <f t="shared" si="32"/>
        <v>0</v>
      </c>
      <c r="F75" s="1">
        <f t="shared" si="32"/>
        <v>0</v>
      </c>
      <c r="G75" s="1">
        <f t="shared" si="32"/>
        <v>0</v>
      </c>
      <c r="H75" s="1">
        <f t="shared" si="32"/>
        <v>0</v>
      </c>
      <c r="I75" s="1">
        <f t="shared" si="32"/>
        <v>0</v>
      </c>
      <c r="M75" t="s">
        <v>66</v>
      </c>
      <c r="N75" s="1">
        <f t="shared" si="33"/>
        <v>5194.2435368311817</v>
      </c>
      <c r="O75" s="1">
        <f t="shared" si="33"/>
        <v>7113.8910575290301</v>
      </c>
      <c r="P75" s="1">
        <f t="shared" si="33"/>
        <v>10972.881761142511</v>
      </c>
      <c r="Q75" s="1">
        <f t="shared" si="33"/>
        <v>11949.3313744406</v>
      </c>
      <c r="R75" s="1">
        <f t="shared" si="33"/>
        <v>11543.452905196613</v>
      </c>
      <c r="S75" s="1">
        <f t="shared" si="33"/>
        <v>14223.24206773408</v>
      </c>
      <c r="T75" s="1">
        <f t="shared" si="33"/>
        <v>14115.0818050291</v>
      </c>
      <c r="U75" s="1">
        <f t="shared" si="33"/>
        <v>14122.355858424942</v>
      </c>
    </row>
    <row r="76" spans="2:21" x14ac:dyDescent="0.45">
      <c r="B76" t="s">
        <v>67</v>
      </c>
      <c r="C76" s="1">
        <f t="shared" si="31"/>
        <v>0</v>
      </c>
      <c r="D76" s="1">
        <f t="shared" si="31"/>
        <v>0</v>
      </c>
      <c r="E76" s="1">
        <f t="shared" si="32"/>
        <v>0</v>
      </c>
      <c r="F76" s="1">
        <f t="shared" si="32"/>
        <v>0</v>
      </c>
      <c r="G76" s="1">
        <f t="shared" si="32"/>
        <v>0</v>
      </c>
      <c r="H76" s="1">
        <f t="shared" si="32"/>
        <v>0</v>
      </c>
      <c r="I76" s="1">
        <f t="shared" si="32"/>
        <v>0</v>
      </c>
      <c r="M76" t="s">
        <v>67</v>
      </c>
      <c r="N76" s="1">
        <f t="shared" si="33"/>
        <v>75347.569469428796</v>
      </c>
      <c r="O76" s="1">
        <f t="shared" si="33"/>
        <v>66652.727919856479</v>
      </c>
      <c r="P76" s="1">
        <f t="shared" si="33"/>
        <v>62793.281895942251</v>
      </c>
      <c r="Q76" s="1">
        <f t="shared" si="33"/>
        <v>39312.564076818126</v>
      </c>
      <c r="R76" s="1">
        <f t="shared" si="33"/>
        <v>26112.107110853409</v>
      </c>
      <c r="S76" s="1">
        <f t="shared" si="33"/>
        <v>16325.418176035408</v>
      </c>
      <c r="T76" s="1">
        <f t="shared" si="33"/>
        <v>15843.936694292674</v>
      </c>
      <c r="U76" s="1">
        <f t="shared" si="33"/>
        <v>13586.151508090761</v>
      </c>
    </row>
    <row r="77" spans="2:21" x14ac:dyDescent="0.45">
      <c r="B77" t="s">
        <v>72</v>
      </c>
      <c r="C77" s="1">
        <f t="shared" ref="C77:D81" si="34">C44</f>
        <v>0</v>
      </c>
      <c r="D77" s="1">
        <f t="shared" si="34"/>
        <v>0</v>
      </c>
      <c r="E77" s="1">
        <f t="shared" ref="E77:I81" si="35">F44</f>
        <v>0</v>
      </c>
      <c r="F77" s="1">
        <f t="shared" si="35"/>
        <v>0</v>
      </c>
      <c r="G77" s="1">
        <f t="shared" si="35"/>
        <v>0</v>
      </c>
      <c r="H77" s="1">
        <f t="shared" si="35"/>
        <v>0</v>
      </c>
      <c r="I77" s="1">
        <f t="shared" si="35"/>
        <v>0</v>
      </c>
      <c r="M77" t="s">
        <v>72</v>
      </c>
      <c r="N77" s="1">
        <f t="shared" ref="N77:U81" si="36">N44</f>
        <v>69449.259999999995</v>
      </c>
      <c r="O77" s="1">
        <f t="shared" si="36"/>
        <v>71010.62</v>
      </c>
      <c r="P77" s="1">
        <f t="shared" si="36"/>
        <v>65215.95</v>
      </c>
      <c r="Q77" s="1">
        <f t="shared" si="36"/>
        <v>59288.09</v>
      </c>
      <c r="R77" s="1">
        <f t="shared" si="36"/>
        <v>53591.240000000005</v>
      </c>
      <c r="S77" s="1">
        <f t="shared" si="36"/>
        <v>53372.670000000006</v>
      </c>
      <c r="T77" s="1">
        <f t="shared" si="36"/>
        <v>53510.02</v>
      </c>
      <c r="U77" s="1">
        <f t="shared" si="36"/>
        <v>53497.770000000004</v>
      </c>
    </row>
    <row r="78" spans="2:21" x14ac:dyDescent="0.45">
      <c r="B78" t="s">
        <v>73</v>
      </c>
      <c r="C78" s="1">
        <f t="shared" si="34"/>
        <v>0</v>
      </c>
      <c r="D78" s="1">
        <f t="shared" si="34"/>
        <v>0</v>
      </c>
      <c r="E78" s="1">
        <f t="shared" si="35"/>
        <v>0</v>
      </c>
      <c r="F78" s="1">
        <f t="shared" si="35"/>
        <v>0</v>
      </c>
      <c r="G78" s="1">
        <f t="shared" si="35"/>
        <v>0</v>
      </c>
      <c r="H78" s="1">
        <f t="shared" si="35"/>
        <v>0</v>
      </c>
      <c r="I78" s="1">
        <f t="shared" si="35"/>
        <v>0</v>
      </c>
      <c r="M78" t="s">
        <v>73</v>
      </c>
      <c r="N78" s="1">
        <f t="shared" si="36"/>
        <v>1186.4699921630095</v>
      </c>
      <c r="O78" s="1">
        <f t="shared" si="36"/>
        <v>0</v>
      </c>
      <c r="P78" s="1">
        <f t="shared" si="36"/>
        <v>0</v>
      </c>
      <c r="Q78" s="1">
        <f t="shared" si="36"/>
        <v>0</v>
      </c>
      <c r="R78" s="1">
        <f t="shared" si="36"/>
        <v>0</v>
      </c>
      <c r="S78" s="1">
        <f t="shared" si="36"/>
        <v>0</v>
      </c>
      <c r="T78" s="1">
        <f t="shared" si="36"/>
        <v>0</v>
      </c>
      <c r="U78" s="1">
        <f t="shared" si="36"/>
        <v>0</v>
      </c>
    </row>
    <row r="79" spans="2:21" x14ac:dyDescent="0.45">
      <c r="B79" t="s">
        <v>74</v>
      </c>
      <c r="C79" s="1">
        <f t="shared" si="34"/>
        <v>0</v>
      </c>
      <c r="D79" s="1">
        <f t="shared" si="34"/>
        <v>0</v>
      </c>
      <c r="E79" s="1">
        <f t="shared" si="35"/>
        <v>0</v>
      </c>
      <c r="F79" s="1">
        <f t="shared" si="35"/>
        <v>0</v>
      </c>
      <c r="G79" s="1">
        <f t="shared" si="35"/>
        <v>0</v>
      </c>
      <c r="H79" s="1">
        <f t="shared" si="35"/>
        <v>0</v>
      </c>
      <c r="I79" s="1">
        <f t="shared" si="35"/>
        <v>0</v>
      </c>
      <c r="M79" t="s">
        <v>74</v>
      </c>
      <c r="N79" s="1">
        <f t="shared" si="36"/>
        <v>0</v>
      </c>
      <c r="O79" s="1">
        <f t="shared" si="36"/>
        <v>0</v>
      </c>
      <c r="P79" s="1">
        <f t="shared" si="36"/>
        <v>0</v>
      </c>
      <c r="Q79" s="1">
        <f t="shared" si="36"/>
        <v>0</v>
      </c>
      <c r="R79" s="1">
        <f t="shared" si="36"/>
        <v>0</v>
      </c>
      <c r="S79" s="1">
        <f t="shared" si="36"/>
        <v>0</v>
      </c>
      <c r="T79" s="1">
        <f t="shared" si="36"/>
        <v>0</v>
      </c>
      <c r="U79" s="1">
        <f t="shared" si="36"/>
        <v>0</v>
      </c>
    </row>
    <row r="80" spans="2:21" x14ac:dyDescent="0.45">
      <c r="B80" t="s">
        <v>75</v>
      </c>
      <c r="C80" s="1">
        <f t="shared" si="34"/>
        <v>0</v>
      </c>
      <c r="D80" s="1">
        <f t="shared" si="34"/>
        <v>0</v>
      </c>
      <c r="E80" s="1">
        <f t="shared" si="35"/>
        <v>0</v>
      </c>
      <c r="F80" s="1">
        <f t="shared" si="35"/>
        <v>0</v>
      </c>
      <c r="G80" s="1">
        <f t="shared" si="35"/>
        <v>0</v>
      </c>
      <c r="H80" s="1">
        <f t="shared" si="35"/>
        <v>0</v>
      </c>
      <c r="I80" s="1">
        <f t="shared" si="35"/>
        <v>0</v>
      </c>
      <c r="M80" t="s">
        <v>75</v>
      </c>
      <c r="N80" s="1">
        <f t="shared" si="36"/>
        <v>95.440007836990603</v>
      </c>
      <c r="O80" s="1">
        <f t="shared" si="36"/>
        <v>0</v>
      </c>
      <c r="P80" s="1">
        <f t="shared" si="36"/>
        <v>0</v>
      </c>
      <c r="Q80" s="1">
        <f t="shared" si="36"/>
        <v>0</v>
      </c>
      <c r="R80" s="1">
        <f t="shared" si="36"/>
        <v>0</v>
      </c>
      <c r="S80" s="1">
        <f t="shared" si="36"/>
        <v>0</v>
      </c>
      <c r="T80" s="1">
        <f t="shared" si="36"/>
        <v>0</v>
      </c>
      <c r="U80" s="1">
        <f t="shared" si="36"/>
        <v>0</v>
      </c>
    </row>
    <row r="81" spans="2:21" x14ac:dyDescent="0.45">
      <c r="B81" t="s">
        <v>76</v>
      </c>
      <c r="C81" s="1">
        <f t="shared" si="34"/>
        <v>0</v>
      </c>
      <c r="D81" s="1">
        <f t="shared" si="34"/>
        <v>0</v>
      </c>
      <c r="E81" s="1">
        <f t="shared" si="35"/>
        <v>0</v>
      </c>
      <c r="F81" s="1">
        <f t="shared" si="35"/>
        <v>0</v>
      </c>
      <c r="G81" s="1">
        <f t="shared" si="35"/>
        <v>0</v>
      </c>
      <c r="H81" s="1">
        <f t="shared" si="35"/>
        <v>0</v>
      </c>
      <c r="I81" s="1">
        <f t="shared" si="35"/>
        <v>0</v>
      </c>
      <c r="M81" t="s">
        <v>76</v>
      </c>
      <c r="N81" s="1">
        <f t="shared" si="36"/>
        <v>6102.94</v>
      </c>
      <c r="O81" s="1">
        <f t="shared" si="36"/>
        <v>6075.88</v>
      </c>
      <c r="P81" s="1">
        <f t="shared" si="36"/>
        <v>4033.03</v>
      </c>
      <c r="Q81" s="1">
        <f t="shared" si="36"/>
        <v>5799.51</v>
      </c>
      <c r="R81" s="1">
        <f t="shared" si="36"/>
        <v>6974.1999999999989</v>
      </c>
      <c r="S81" s="1">
        <f t="shared" si="36"/>
        <v>8036.07</v>
      </c>
      <c r="T81" s="1">
        <f t="shared" si="36"/>
        <v>8009.7900000000009</v>
      </c>
      <c r="U81" s="1">
        <f t="shared" si="36"/>
        <v>7847.94</v>
      </c>
    </row>
    <row r="85" spans="2:21" x14ac:dyDescent="0.45">
      <c r="C85" t="s">
        <v>53</v>
      </c>
    </row>
    <row r="86" spans="2:21" x14ac:dyDescent="0.45">
      <c r="B86" t="s">
        <v>50</v>
      </c>
      <c r="C86" t="s">
        <v>10</v>
      </c>
    </row>
    <row r="87" spans="2:21" x14ac:dyDescent="0.45">
      <c r="B87" t="s">
        <v>36</v>
      </c>
      <c r="C87" t="s">
        <v>14</v>
      </c>
      <c r="D87" t="s">
        <v>16</v>
      </c>
    </row>
    <row r="88" spans="2:21" x14ac:dyDescent="0.45">
      <c r="B88" t="s">
        <v>40</v>
      </c>
      <c r="C88" t="s">
        <v>15</v>
      </c>
      <c r="D88" t="s">
        <v>0</v>
      </c>
    </row>
    <row r="89" spans="2:21" x14ac:dyDescent="0.45">
      <c r="B89" t="s">
        <v>54</v>
      </c>
      <c r="C89" t="s">
        <v>11</v>
      </c>
    </row>
    <row r="90" spans="2:21" x14ac:dyDescent="0.45">
      <c r="B90" t="s">
        <v>55</v>
      </c>
      <c r="C90" t="s">
        <v>11</v>
      </c>
    </row>
    <row r="91" spans="2:21" x14ac:dyDescent="0.45">
      <c r="B91" t="s">
        <v>56</v>
      </c>
      <c r="C91" t="s">
        <v>11</v>
      </c>
    </row>
    <row r="92" spans="2:21" x14ac:dyDescent="0.45">
      <c r="B92" t="s">
        <v>57</v>
      </c>
      <c r="C92" t="s">
        <v>11</v>
      </c>
    </row>
    <row r="93" spans="2:21" x14ac:dyDescent="0.45">
      <c r="B93" t="s">
        <v>58</v>
      </c>
      <c r="C93" t="s">
        <v>11</v>
      </c>
    </row>
    <row r="94" spans="2:21" x14ac:dyDescent="0.45">
      <c r="B94" t="s">
        <v>59</v>
      </c>
      <c r="C94" t="s">
        <v>11</v>
      </c>
    </row>
    <row r="95" spans="2:21" x14ac:dyDescent="0.45">
      <c r="B95" t="s">
        <v>60</v>
      </c>
      <c r="C95" t="s">
        <v>11</v>
      </c>
    </row>
    <row r="96" spans="2:21" x14ac:dyDescent="0.45">
      <c r="B96" t="s">
        <v>61</v>
      </c>
      <c r="C96" t="s">
        <v>90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45"/>
  <sheetData>
    <row r="1" spans="1:3" x14ac:dyDescent="0.45">
      <c r="B1" t="s">
        <v>17</v>
      </c>
      <c r="C1" t="s">
        <v>78</v>
      </c>
    </row>
    <row r="2" spans="1:3" x14ac:dyDescent="0.45">
      <c r="A2" t="s">
        <v>69</v>
      </c>
      <c r="B2">
        <v>0.1124</v>
      </c>
      <c r="C2">
        <v>0.1181</v>
      </c>
    </row>
    <row r="3" spans="1:3" x14ac:dyDescent="0.45">
      <c r="A3" t="s">
        <v>70</v>
      </c>
      <c r="B3">
        <v>7.7999999999999996E-3</v>
      </c>
      <c r="C3">
        <v>9.4999999999999998E-3</v>
      </c>
    </row>
    <row r="4" spans="1:3" x14ac:dyDescent="0.45">
      <c r="A4" t="s">
        <v>71</v>
      </c>
      <c r="B4">
        <v>0.30620000000000003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28" workbookViewId="0">
      <selection activeCell="L68" sqref="L68"/>
    </sheetView>
  </sheetViews>
  <sheetFormatPr defaultRowHeight="14.25" x14ac:dyDescent="0.45"/>
  <cols>
    <col min="1" max="1" width="44.86328125" bestFit="1" customWidth="1"/>
    <col min="13" max="13" width="13.73046875" bestFit="1" customWidth="1"/>
  </cols>
  <sheetData>
    <row r="1" spans="1:13" x14ac:dyDescent="0.45">
      <c r="L1" t="s">
        <v>79</v>
      </c>
      <c r="M1" s="6">
        <v>3.5999999999999998E-6</v>
      </c>
    </row>
    <row r="2" spans="1:13" ht="18" x14ac:dyDescent="0.55000000000000004">
      <c r="A2" s="3" t="s">
        <v>7</v>
      </c>
      <c r="L2" t="s">
        <v>80</v>
      </c>
    </row>
    <row r="3" spans="1:13" x14ac:dyDescent="0.45">
      <c r="A3" t="s">
        <v>62</v>
      </c>
      <c r="B3" s="7"/>
      <c r="C3" s="7"/>
      <c r="D3" s="7"/>
      <c r="E3" s="7"/>
      <c r="F3" s="7"/>
      <c r="G3" s="7"/>
      <c r="H3" s="7"/>
      <c r="I3" s="7"/>
    </row>
    <row r="4" spans="1:13" x14ac:dyDescent="0.45">
      <c r="A4" t="s">
        <v>63</v>
      </c>
      <c r="B4" s="7"/>
      <c r="C4" s="7"/>
      <c r="D4" s="7"/>
      <c r="E4" s="7"/>
      <c r="F4" s="7"/>
      <c r="G4" s="7"/>
      <c r="H4" s="7"/>
      <c r="I4" s="7"/>
    </row>
    <row r="5" spans="1:13" x14ac:dyDescent="0.45">
      <c r="A5" t="s">
        <v>64</v>
      </c>
      <c r="B5" s="7"/>
      <c r="C5" s="7"/>
      <c r="D5" s="7"/>
      <c r="E5" s="7"/>
      <c r="F5" s="7"/>
      <c r="G5" s="7"/>
      <c r="H5" s="7"/>
      <c r="I5" s="7"/>
    </row>
    <row r="6" spans="1:13" x14ac:dyDescent="0.45">
      <c r="A6" t="s">
        <v>65</v>
      </c>
      <c r="B6" s="7"/>
      <c r="C6" s="7"/>
      <c r="D6" s="7"/>
      <c r="E6" s="7"/>
      <c r="F6" s="7"/>
      <c r="G6" s="7"/>
      <c r="H6" s="7"/>
      <c r="I6" s="7"/>
    </row>
    <row r="7" spans="1:13" x14ac:dyDescent="0.45">
      <c r="A7" t="s">
        <v>66</v>
      </c>
      <c r="B7" s="7"/>
      <c r="C7" s="7"/>
      <c r="D7" s="7"/>
      <c r="E7" s="7"/>
      <c r="F7" s="7"/>
      <c r="G7" s="7"/>
      <c r="H7" s="7"/>
      <c r="I7" s="7"/>
    </row>
    <row r="8" spans="1:13" x14ac:dyDescent="0.45">
      <c r="A8" t="s">
        <v>67</v>
      </c>
      <c r="B8" s="7"/>
      <c r="C8" s="7"/>
      <c r="D8" s="7"/>
      <c r="E8" s="7"/>
      <c r="F8" s="7"/>
      <c r="G8" s="7"/>
      <c r="H8" s="7"/>
      <c r="I8" s="7"/>
    </row>
    <row r="9" spans="1:13" x14ac:dyDescent="0.45">
      <c r="A9" t="s">
        <v>72</v>
      </c>
      <c r="B9" s="7"/>
      <c r="C9" s="7"/>
      <c r="D9" s="7"/>
      <c r="E9" s="7"/>
      <c r="F9" s="7"/>
      <c r="G9" s="7"/>
      <c r="H9" s="7"/>
      <c r="I9" s="7"/>
    </row>
    <row r="10" spans="1:13" x14ac:dyDescent="0.45">
      <c r="A10" t="s">
        <v>73</v>
      </c>
      <c r="B10" s="7"/>
      <c r="C10" s="7"/>
      <c r="D10" s="7"/>
      <c r="E10" s="7"/>
      <c r="F10" s="7"/>
      <c r="G10" s="7"/>
      <c r="H10" s="7"/>
      <c r="I10" s="7"/>
    </row>
    <row r="11" spans="1:13" x14ac:dyDescent="0.45">
      <c r="A11" t="s">
        <v>74</v>
      </c>
      <c r="B11" s="7"/>
      <c r="C11" s="7"/>
      <c r="D11" s="7"/>
      <c r="E11" s="7"/>
      <c r="F11" s="7"/>
      <c r="G11" s="7"/>
      <c r="H11" s="7"/>
      <c r="I11" s="7"/>
    </row>
    <row r="12" spans="1:13" x14ac:dyDescent="0.45">
      <c r="A12" t="s">
        <v>75</v>
      </c>
      <c r="B12" s="7"/>
      <c r="C12" s="7"/>
      <c r="D12" s="7"/>
      <c r="E12" s="7"/>
      <c r="F12" s="7"/>
      <c r="G12" s="7"/>
      <c r="H12" s="7"/>
      <c r="I12" s="7"/>
    </row>
    <row r="13" spans="1:13" x14ac:dyDescent="0.45">
      <c r="A13" t="s">
        <v>76</v>
      </c>
      <c r="B13" s="7"/>
      <c r="C13" s="7"/>
      <c r="D13" s="7"/>
      <c r="E13" s="7"/>
      <c r="F13" s="7"/>
      <c r="G13" s="7"/>
      <c r="H13" s="7"/>
      <c r="I13" s="7"/>
    </row>
    <row r="14" spans="1:13" x14ac:dyDescent="0.45">
      <c r="A14" t="s">
        <v>81</v>
      </c>
      <c r="B14" s="7"/>
      <c r="C14" s="7"/>
      <c r="D14" s="7"/>
      <c r="E14" s="7"/>
      <c r="F14" s="7"/>
      <c r="G14" s="7"/>
      <c r="H14" s="7"/>
      <c r="I14" s="7"/>
    </row>
    <row r="15" spans="1:13" x14ac:dyDescent="0.45">
      <c r="A15" t="s">
        <v>82</v>
      </c>
      <c r="B15" s="7"/>
      <c r="C15" s="7"/>
      <c r="D15" s="7"/>
      <c r="E15" s="7"/>
      <c r="F15" s="7"/>
      <c r="G15" s="7"/>
      <c r="H15" s="7"/>
      <c r="I15" s="7"/>
    </row>
    <row r="16" spans="1:13" x14ac:dyDescent="0.45">
      <c r="A16" t="s">
        <v>83</v>
      </c>
      <c r="B16" s="7"/>
      <c r="C16" s="7"/>
      <c r="D16" s="7"/>
      <c r="E16" s="7"/>
      <c r="F16" s="7"/>
      <c r="G16" s="7"/>
      <c r="H16" s="7"/>
      <c r="I16" s="7"/>
    </row>
    <row r="17" spans="1:9" x14ac:dyDescent="0.45">
      <c r="A17" t="s">
        <v>84</v>
      </c>
      <c r="B17" s="7"/>
      <c r="C17" s="7"/>
      <c r="D17" s="7"/>
      <c r="E17" s="7"/>
      <c r="F17" s="7"/>
      <c r="G17" s="7"/>
      <c r="H17" s="7"/>
      <c r="I17" s="7"/>
    </row>
    <row r="18" spans="1:9" x14ac:dyDescent="0.45">
      <c r="A18" t="s">
        <v>85</v>
      </c>
      <c r="B18" s="7"/>
      <c r="C18" s="7"/>
      <c r="D18" s="7"/>
      <c r="E18" s="7"/>
      <c r="F18" s="7"/>
      <c r="G18" s="7"/>
      <c r="H18" s="7"/>
      <c r="I18" s="7"/>
    </row>
    <row r="19" spans="1:9" x14ac:dyDescent="0.45">
      <c r="A19" t="s">
        <v>86</v>
      </c>
      <c r="B19" s="7"/>
      <c r="C19" s="7"/>
      <c r="D19" s="7"/>
      <c r="E19" s="7"/>
      <c r="F19" s="7"/>
      <c r="G19" s="7"/>
      <c r="H19" s="7"/>
      <c r="I19" s="7"/>
    </row>
    <row r="20" spans="1:9" x14ac:dyDescent="0.45">
      <c r="A20" t="s">
        <v>37</v>
      </c>
      <c r="B20" s="8"/>
      <c r="C20" s="8"/>
      <c r="D20" s="8"/>
      <c r="E20" s="8"/>
      <c r="F20" s="8"/>
      <c r="G20" s="8"/>
      <c r="H20" s="8"/>
      <c r="I20" s="8"/>
    </row>
    <row r="21" spans="1:9" x14ac:dyDescent="0.45">
      <c r="A21" t="s">
        <v>38</v>
      </c>
      <c r="B21" s="8"/>
      <c r="C21" s="8"/>
      <c r="D21" s="8"/>
      <c r="E21" s="8"/>
      <c r="F21" s="8"/>
      <c r="G21" s="8"/>
      <c r="H21" s="8"/>
      <c r="I21" s="8"/>
    </row>
    <row r="22" spans="1:9" x14ac:dyDescent="0.45">
      <c r="A22" t="s">
        <v>39</v>
      </c>
      <c r="B22" s="8"/>
      <c r="C22" s="8"/>
      <c r="D22" s="8"/>
      <c r="E22" s="8"/>
      <c r="F22" s="8"/>
      <c r="G22" s="8"/>
      <c r="H22" s="8"/>
      <c r="I22" s="8"/>
    </row>
    <row r="23" spans="1:9" x14ac:dyDescent="0.45">
      <c r="A23" t="s">
        <v>41</v>
      </c>
      <c r="B23" s="8"/>
      <c r="C23" s="8"/>
      <c r="D23" s="8"/>
      <c r="E23" s="8"/>
      <c r="F23" s="8"/>
      <c r="G23" s="8"/>
      <c r="H23" s="8"/>
      <c r="I23" s="8"/>
    </row>
    <row r="24" spans="1:9" x14ac:dyDescent="0.45">
      <c r="A24" t="s">
        <v>42</v>
      </c>
      <c r="B24" s="8"/>
      <c r="C24" s="8"/>
      <c r="D24" s="8"/>
      <c r="E24" s="8"/>
      <c r="F24" s="8"/>
      <c r="G24" s="8"/>
      <c r="H24" s="8"/>
      <c r="I24" s="8"/>
    </row>
    <row r="25" spans="1:9" x14ac:dyDescent="0.45">
      <c r="A25" t="s">
        <v>43</v>
      </c>
      <c r="B25" s="8"/>
      <c r="C25" s="8"/>
      <c r="D25" s="8"/>
      <c r="E25" s="8"/>
      <c r="F25" s="8"/>
      <c r="G25" s="8"/>
      <c r="H25" s="8"/>
      <c r="I25" s="8"/>
    </row>
    <row r="26" spans="1:9" x14ac:dyDescent="0.45">
      <c r="A26" t="s">
        <v>44</v>
      </c>
      <c r="B26" s="8"/>
      <c r="C26" s="8"/>
      <c r="D26" s="8"/>
      <c r="E26" s="8"/>
      <c r="F26" s="8"/>
      <c r="G26" s="8"/>
      <c r="H26" s="8"/>
      <c r="I26" s="8"/>
    </row>
    <row r="27" spans="1:9" x14ac:dyDescent="0.45">
      <c r="A27" t="s">
        <v>46</v>
      </c>
      <c r="B27" s="8"/>
      <c r="C27" s="8"/>
      <c r="D27" s="8"/>
      <c r="E27" s="8"/>
      <c r="F27" s="8"/>
      <c r="G27" s="8"/>
      <c r="H27" s="8"/>
      <c r="I27" s="8"/>
    </row>
    <row r="28" spans="1:9" x14ac:dyDescent="0.45">
      <c r="A28" t="s">
        <v>47</v>
      </c>
      <c r="B28" s="8"/>
      <c r="C28" s="8"/>
      <c r="D28" s="8"/>
      <c r="E28" s="8"/>
      <c r="F28" s="8"/>
      <c r="G28" s="8"/>
      <c r="H28" s="8"/>
      <c r="I28" s="8"/>
    </row>
    <row r="29" spans="1:9" x14ac:dyDescent="0.45">
      <c r="A29" t="s">
        <v>48</v>
      </c>
      <c r="B29" s="8"/>
      <c r="C29" s="8"/>
      <c r="D29" s="8"/>
      <c r="E29" s="8"/>
      <c r="F29" s="8"/>
      <c r="G29" s="8"/>
      <c r="H29" s="8"/>
      <c r="I29" s="8"/>
    </row>
    <row r="30" spans="1:9" x14ac:dyDescent="0.45">
      <c r="A30" t="s">
        <v>49</v>
      </c>
      <c r="B30" s="8"/>
      <c r="C30" s="8"/>
      <c r="D30" s="8"/>
      <c r="E30" s="8"/>
      <c r="F30" s="8"/>
      <c r="G30" s="8"/>
      <c r="H30" s="8"/>
      <c r="I30" s="8"/>
    </row>
    <row r="31" spans="1:9" x14ac:dyDescent="0.45">
      <c r="A31" t="s">
        <v>51</v>
      </c>
      <c r="B31" s="8"/>
      <c r="C31" s="8"/>
      <c r="D31" s="8"/>
      <c r="E31" s="8"/>
      <c r="F31" s="8"/>
      <c r="G31" s="8"/>
      <c r="H31" s="8"/>
      <c r="I31" s="8"/>
    </row>
    <row r="32" spans="1:9" x14ac:dyDescent="0.45">
      <c r="A32" t="s">
        <v>52</v>
      </c>
      <c r="B32" s="8"/>
      <c r="C32" s="8"/>
      <c r="D32" s="8"/>
      <c r="E32" s="8"/>
      <c r="F32" s="8"/>
      <c r="G32" s="8"/>
      <c r="H32" s="8"/>
      <c r="I32" s="8"/>
    </row>
    <row r="34" spans="1:11" ht="18" x14ac:dyDescent="0.55000000000000004">
      <c r="A34" s="3" t="s">
        <v>8</v>
      </c>
      <c r="B34" s="8"/>
      <c r="C34" s="8"/>
      <c r="D34" s="8"/>
      <c r="E34" s="8"/>
      <c r="F34" s="8"/>
      <c r="G34" s="8"/>
      <c r="H34" s="8"/>
      <c r="I34" s="8"/>
      <c r="J34" s="7"/>
      <c r="K34" s="7"/>
    </row>
    <row r="35" spans="1:11" x14ac:dyDescent="0.45">
      <c r="B35">
        <v>2015</v>
      </c>
      <c r="C35">
        <v>2020</v>
      </c>
      <c r="D35">
        <v>2025</v>
      </c>
      <c r="E35">
        <v>2030</v>
      </c>
      <c r="F35">
        <v>2035</v>
      </c>
      <c r="G35">
        <v>2040</v>
      </c>
      <c r="H35">
        <v>2045</v>
      </c>
      <c r="I35">
        <v>2050</v>
      </c>
      <c r="J35" s="7"/>
      <c r="K35" s="7"/>
    </row>
    <row r="36" spans="1:11" x14ac:dyDescent="0.45">
      <c r="A36" t="s">
        <v>62</v>
      </c>
      <c r="B36" s="7">
        <f>'for REMES'!N71*NewInput!$M$1</f>
        <v>0.20666052137711388</v>
      </c>
      <c r="C36" s="7">
        <f>'for REMES'!O71*NewInput!$M$1</f>
        <v>0.22619001566112618</v>
      </c>
      <c r="D36" s="7">
        <f>'for REMES'!P71*NewInput!$M$1</f>
        <v>0.22903889118881757</v>
      </c>
      <c r="E36" s="7">
        <f>'for REMES'!Q71*NewInput!$M$1</f>
        <v>0.25872502805883518</v>
      </c>
      <c r="F36" s="7">
        <f>'for REMES'!R71*NewInput!$M$1</f>
        <v>0.25694957112999101</v>
      </c>
      <c r="G36" s="7">
        <f>'for REMES'!S71*NewInput!$M$1</f>
        <v>0.2452395519412825</v>
      </c>
      <c r="H36" s="7">
        <f>'for REMES'!T71*NewInput!$M$1</f>
        <v>0.22177468358087715</v>
      </c>
      <c r="I36" s="7">
        <f>'for REMES'!U71*NewInput!$M$1</f>
        <v>0.1982956494956204</v>
      </c>
      <c r="J36" s="7"/>
      <c r="K36" s="7"/>
    </row>
    <row r="37" spans="1:11" x14ac:dyDescent="0.45">
      <c r="A37" t="s">
        <v>63</v>
      </c>
      <c r="B37" s="7">
        <f>'for REMES'!N72*NewInput!$M$1</f>
        <v>9.9571001012768334E-2</v>
      </c>
      <c r="C37" s="7">
        <f>'for REMES'!O72*NewInput!$M$1</f>
        <v>8.8080861611661398E-2</v>
      </c>
      <c r="D37" s="7">
        <f>'for REMES'!P72*NewInput!$M$1</f>
        <v>8.298064528534968E-2</v>
      </c>
      <c r="E37" s="7">
        <f>'for REMES'!Q72*NewInput!$M$1</f>
        <v>5.19511297454072E-2</v>
      </c>
      <c r="F37" s="7">
        <f>'for REMES'!R72*NewInput!$M$1</f>
        <v>3.4506868129770482E-2</v>
      </c>
      <c r="G37" s="7">
        <f>'for REMES'!S72*NewInput!$M$1</f>
        <v>2.1573864176195185E-2</v>
      </c>
      <c r="H37" s="7">
        <f>'for REMES'!T72*NewInput!$M$1</f>
        <v>2.0937591587127977E-2</v>
      </c>
      <c r="I37" s="7">
        <f>'for REMES'!U72*NewInput!$M$1</f>
        <v>1.795395279632216E-2</v>
      </c>
      <c r="J37" s="7"/>
      <c r="K37" s="7"/>
    </row>
    <row r="38" spans="1:11" x14ac:dyDescent="0.45">
      <c r="A38" t="s">
        <v>64</v>
      </c>
      <c r="B38" s="7">
        <f>'for REMES'!N73*NewInput!$M$1</f>
        <v>0</v>
      </c>
      <c r="C38" s="7">
        <f>'for REMES'!O73*NewInput!$M$1</f>
        <v>0</v>
      </c>
      <c r="D38" s="7">
        <f>'for REMES'!P73*NewInput!$M$1</f>
        <v>3.4200000000000103E-3</v>
      </c>
      <c r="E38" s="7">
        <f>'for REMES'!Q73*NewInput!$M$1</f>
        <v>1.8848571428571478E-2</v>
      </c>
      <c r="F38" s="7">
        <f>'for REMES'!R73*NewInput!$M$1</f>
        <v>1.8848571428571478E-2</v>
      </c>
      <c r="G38" s="7">
        <f>'for REMES'!S73*NewInput!$M$1</f>
        <v>1.8848571428571478E-2</v>
      </c>
      <c r="H38" s="7">
        <f>'for REMES'!T73*NewInput!$M$1</f>
        <v>2.1887532467532465E-2</v>
      </c>
      <c r="I38" s="7">
        <f>'for REMES'!U73*NewInput!$M$1</f>
        <v>3.6147272727272757E-2</v>
      </c>
      <c r="J38" s="7"/>
      <c r="K38" s="7"/>
    </row>
    <row r="39" spans="1:11" x14ac:dyDescent="0.45">
      <c r="A39" t="s">
        <v>65</v>
      </c>
      <c r="B39" s="7">
        <f>'for REMES'!N74*NewInput!$M$1</f>
        <v>6.9097313870070546E-3</v>
      </c>
      <c r="C39" s="7">
        <f>'for REMES'!O74*NewInput!$M$1</f>
        <v>6.1123729588163601E-3</v>
      </c>
      <c r="D39" s="7">
        <f>'for REMES'!P74*NewInput!$M$1</f>
        <v>5.7584433561007776E-3</v>
      </c>
      <c r="E39" s="7">
        <f>'for REMES'!Q74*NewInput!$M$1</f>
        <v>3.6051495730798589E-3</v>
      </c>
      <c r="F39" s="7">
        <f>'for REMES'!R74*NewInput!$M$1</f>
        <v>2.3946047278666344E-3</v>
      </c>
      <c r="G39" s="7">
        <f>'for REMES'!S74*NewInput!$M$1</f>
        <v>1.4971186883836517E-3</v>
      </c>
      <c r="H39" s="7">
        <f>'for REMES'!T74*NewInput!$M$1</f>
        <v>1.4529645407437564E-3</v>
      </c>
      <c r="I39" s="7">
        <f>'for REMES'!U74*NewInput!$M$1</f>
        <v>1.2459148737661283E-3</v>
      </c>
      <c r="J39" s="7"/>
      <c r="K39" s="7"/>
    </row>
    <row r="40" spans="1:11" x14ac:dyDescent="0.45">
      <c r="A40" t="s">
        <v>66</v>
      </c>
      <c r="B40" s="7">
        <f>'for REMES'!N75*NewInput!$M$1</f>
        <v>1.8699276732592255E-2</v>
      </c>
      <c r="C40" s="7">
        <f>'for REMES'!O75*NewInput!$M$1</f>
        <v>2.5610007807104509E-2</v>
      </c>
      <c r="D40" s="7">
        <f>'for REMES'!P75*NewInput!$M$1</f>
        <v>3.9502374340113035E-2</v>
      </c>
      <c r="E40" s="7">
        <f>'for REMES'!Q75*NewInput!$M$1</f>
        <v>4.3017592947986162E-2</v>
      </c>
      <c r="F40" s="7">
        <f>'for REMES'!R75*NewInput!$M$1</f>
        <v>4.1556430458707806E-2</v>
      </c>
      <c r="G40" s="7">
        <f>'for REMES'!S75*NewInput!$M$1</f>
        <v>5.1203671443842684E-2</v>
      </c>
      <c r="H40" s="7">
        <f>'for REMES'!T75*NewInput!$M$1</f>
        <v>5.0814294498104755E-2</v>
      </c>
      <c r="I40" s="7">
        <f>'for REMES'!U75*NewInput!$M$1</f>
        <v>5.0840481090329792E-2</v>
      </c>
      <c r="J40" s="7"/>
      <c r="K40" s="7"/>
    </row>
    <row r="41" spans="1:11" x14ac:dyDescent="0.45">
      <c r="A41" t="s">
        <v>67</v>
      </c>
      <c r="B41" s="7">
        <f>'for REMES'!N76*NewInput!$M$1</f>
        <v>0.27125125008994366</v>
      </c>
      <c r="C41" s="7">
        <f>'for REMES'!O76*NewInput!$M$1</f>
        <v>0.23994982051148331</v>
      </c>
      <c r="D41" s="7">
        <f>'for REMES'!P76*NewInput!$M$1</f>
        <v>0.22605581482539208</v>
      </c>
      <c r="E41" s="7">
        <f>'for REMES'!Q76*NewInput!$M$1</f>
        <v>0.14152523067654524</v>
      </c>
      <c r="F41" s="7">
        <f>'for REMES'!R76*NewInput!$M$1</f>
        <v>9.4003585599072265E-2</v>
      </c>
      <c r="G41" s="7">
        <f>'for REMES'!S76*NewInput!$M$1</f>
        <v>5.8771505433727465E-2</v>
      </c>
      <c r="H41" s="7">
        <f>'for REMES'!T76*NewInput!$M$1</f>
        <v>5.7038172099453624E-2</v>
      </c>
      <c r="I41" s="7">
        <f>'for REMES'!U76*NewInput!$M$1</f>
        <v>4.8910145429126736E-2</v>
      </c>
      <c r="J41" s="7"/>
      <c r="K41" s="7"/>
    </row>
    <row r="42" spans="1:11" x14ac:dyDescent="0.45">
      <c r="A42" t="s">
        <v>72</v>
      </c>
      <c r="B42" s="7">
        <f>'for REMES'!N77*NewInput!$M$1</f>
        <v>0.25001733599999998</v>
      </c>
      <c r="C42" s="7">
        <f>'for REMES'!O77*NewInput!$M$1</f>
        <v>0.25563823199999997</v>
      </c>
      <c r="D42" s="7">
        <f>'for REMES'!P77*NewInput!$M$1</f>
        <v>0.23477741999999999</v>
      </c>
      <c r="E42" s="7">
        <f>'for REMES'!Q77*NewInput!$M$1</f>
        <v>0.21343712399999998</v>
      </c>
      <c r="F42" s="7">
        <f>'for REMES'!R77*NewInput!$M$1</f>
        <v>0.19292846400000002</v>
      </c>
      <c r="G42" s="7">
        <f>'for REMES'!S77*NewInput!$M$1</f>
        <v>0.19214161200000002</v>
      </c>
      <c r="H42" s="7">
        <f>'for REMES'!T77*NewInput!$M$1</f>
        <v>0.19263607199999999</v>
      </c>
      <c r="I42" s="7">
        <f>'for REMES'!U77*NewInput!$M$1</f>
        <v>0.192591972</v>
      </c>
      <c r="J42" s="7"/>
      <c r="K42" s="7"/>
    </row>
    <row r="43" spans="1:11" x14ac:dyDescent="0.45">
      <c r="A43" t="s">
        <v>73</v>
      </c>
      <c r="B43" s="7">
        <f>'for REMES'!N78*NewInput!$M$1</f>
        <v>4.2712919717868341E-3</v>
      </c>
      <c r="C43" s="7">
        <f>'for REMES'!O78*NewInput!$M$1</f>
        <v>0</v>
      </c>
      <c r="D43" s="7">
        <f>'for REMES'!P78*NewInput!$M$1</f>
        <v>0</v>
      </c>
      <c r="E43" s="7">
        <f>'for REMES'!Q78*NewInput!$M$1</f>
        <v>0</v>
      </c>
      <c r="F43" s="7">
        <f>'for REMES'!R78*NewInput!$M$1</f>
        <v>0</v>
      </c>
      <c r="G43" s="7">
        <f>'for REMES'!S78*NewInput!$M$1</f>
        <v>0</v>
      </c>
      <c r="H43" s="7">
        <f>'for REMES'!T78*NewInput!$M$1</f>
        <v>0</v>
      </c>
      <c r="I43" s="7">
        <f>'for REMES'!U78*NewInput!$M$1</f>
        <v>0</v>
      </c>
      <c r="J43" s="7"/>
      <c r="K43" s="7"/>
    </row>
    <row r="44" spans="1:11" x14ac:dyDescent="0.45">
      <c r="A44" t="s">
        <v>74</v>
      </c>
      <c r="B44" s="7">
        <f>'for REMES'!N79*NewInput!$M$1</f>
        <v>0</v>
      </c>
      <c r="C44" s="7">
        <f>'for REMES'!O79*NewInput!$M$1</f>
        <v>0</v>
      </c>
      <c r="D44" s="7">
        <f>'for REMES'!P79*NewInput!$M$1</f>
        <v>0</v>
      </c>
      <c r="E44" s="7">
        <f>'for REMES'!Q79*NewInput!$M$1</f>
        <v>0</v>
      </c>
      <c r="F44" s="7">
        <f>'for REMES'!R79*NewInput!$M$1</f>
        <v>0</v>
      </c>
      <c r="G44" s="7">
        <f>'for REMES'!S79*NewInput!$M$1</f>
        <v>0</v>
      </c>
      <c r="H44" s="7">
        <f>'for REMES'!T79*NewInput!$M$1</f>
        <v>0</v>
      </c>
      <c r="I44" s="7">
        <f>'for REMES'!U79*NewInput!$M$1</f>
        <v>0</v>
      </c>
      <c r="J44" s="7"/>
      <c r="K44" s="7"/>
    </row>
    <row r="45" spans="1:11" x14ac:dyDescent="0.45">
      <c r="A45" t="s">
        <v>75</v>
      </c>
      <c r="B45" s="7">
        <f>'for REMES'!N80*NewInput!$M$1</f>
        <v>3.4358402821316615E-4</v>
      </c>
      <c r="C45" s="7">
        <f>'for REMES'!O80*NewInput!$M$1</f>
        <v>0</v>
      </c>
      <c r="D45" s="7">
        <f>'for REMES'!P80*NewInput!$M$1</f>
        <v>0</v>
      </c>
      <c r="E45" s="7">
        <f>'for REMES'!Q80*NewInput!$M$1</f>
        <v>0</v>
      </c>
      <c r="F45" s="7">
        <f>'for REMES'!R80*NewInput!$M$1</f>
        <v>0</v>
      </c>
      <c r="G45" s="7">
        <f>'for REMES'!S80*NewInput!$M$1</f>
        <v>0</v>
      </c>
      <c r="H45" s="7">
        <f>'for REMES'!T80*NewInput!$M$1</f>
        <v>0</v>
      </c>
      <c r="I45" s="7">
        <f>'for REMES'!U80*NewInput!$M$1</f>
        <v>0</v>
      </c>
      <c r="J45" s="7"/>
      <c r="K45" s="7"/>
    </row>
    <row r="46" spans="1:11" x14ac:dyDescent="0.45">
      <c r="A46" t="s">
        <v>76</v>
      </c>
      <c r="B46" s="7">
        <f>'for REMES'!N81*NewInput!$M$1</f>
        <v>2.1970583999999998E-2</v>
      </c>
      <c r="C46" s="7">
        <f>'for REMES'!O81*NewInput!$M$1</f>
        <v>2.1873167999999998E-2</v>
      </c>
      <c r="D46" s="7">
        <f>'for REMES'!P81*NewInput!$M$1</f>
        <v>1.4518908000000001E-2</v>
      </c>
      <c r="E46" s="7">
        <f>'for REMES'!Q81*NewInput!$M$1</f>
        <v>2.0878236000000001E-2</v>
      </c>
      <c r="F46" s="7">
        <f>'for REMES'!R81*NewInput!$M$1</f>
        <v>2.5107119999999997E-2</v>
      </c>
      <c r="G46" s="7">
        <f>'for REMES'!S81*NewInput!$M$1</f>
        <v>2.8929851999999999E-2</v>
      </c>
      <c r="H46" s="7">
        <f>'for REMES'!T81*NewInput!$M$1</f>
        <v>2.8835244000000003E-2</v>
      </c>
      <c r="I46" s="7">
        <f>'for REMES'!U81*NewInput!$M$1</f>
        <v>2.8252583999999997E-2</v>
      </c>
      <c r="J46" s="7"/>
      <c r="K46" s="7"/>
    </row>
    <row r="47" spans="1:11" x14ac:dyDescent="0.45">
      <c r="A47" t="s">
        <v>81</v>
      </c>
      <c r="B47" s="7">
        <v>1.5E-3</v>
      </c>
      <c r="C47" s="7">
        <v>1.5E-3</v>
      </c>
      <c r="D47" s="7">
        <v>1.2999999999999999E-3</v>
      </c>
      <c r="E47" s="7">
        <v>1.1000000000000001E-3</v>
      </c>
      <c r="F47" s="7">
        <v>8.9999999999999998E-4</v>
      </c>
      <c r="G47" s="7">
        <v>8.0000000000000004E-4</v>
      </c>
      <c r="H47" s="7">
        <v>6.9999999999999999E-4</v>
      </c>
      <c r="I47" s="7">
        <v>5.9999999999999995E-4</v>
      </c>
      <c r="J47" s="7"/>
      <c r="K47" s="7"/>
    </row>
    <row r="48" spans="1:11" x14ac:dyDescent="0.45">
      <c r="A48" t="s">
        <v>82</v>
      </c>
      <c r="B48" s="7">
        <v>7.7999999999999996E-3</v>
      </c>
      <c r="C48" s="7">
        <v>6.6E-3</v>
      </c>
      <c r="D48" s="7"/>
      <c r="E48" s="7"/>
      <c r="F48" s="7"/>
      <c r="G48" s="7"/>
      <c r="H48" s="7"/>
      <c r="I48" s="7"/>
    </row>
    <row r="49" spans="1:9" x14ac:dyDescent="0.45">
      <c r="A49" t="s">
        <v>83</v>
      </c>
      <c r="B49" s="7">
        <v>0.3639</v>
      </c>
      <c r="C49" s="7">
        <v>0.3639</v>
      </c>
      <c r="D49" s="7">
        <v>0.3639</v>
      </c>
      <c r="E49" s="7">
        <v>0.3639</v>
      </c>
      <c r="F49" s="7">
        <v>0.3639</v>
      </c>
      <c r="G49" s="7">
        <v>0.3639</v>
      </c>
      <c r="H49" s="7">
        <v>0.3639</v>
      </c>
      <c r="I49" s="7">
        <v>0.3639</v>
      </c>
    </row>
    <row r="50" spans="1:9" x14ac:dyDescent="0.45">
      <c r="A50" t="s">
        <v>84</v>
      </c>
      <c r="B50" s="7"/>
      <c r="C50" s="7"/>
      <c r="D50" s="7"/>
      <c r="E50" s="7"/>
      <c r="F50" s="7">
        <v>8.3000000000000001E-3</v>
      </c>
      <c r="G50" s="7">
        <v>2.3599999999999999E-2</v>
      </c>
      <c r="H50" s="7">
        <v>3.0700000000000002E-2</v>
      </c>
      <c r="I50" s="7">
        <v>3.0700000000000002E-2</v>
      </c>
    </row>
    <row r="51" spans="1:9" x14ac:dyDescent="0.45">
      <c r="A51" t="s">
        <v>85</v>
      </c>
      <c r="B51" s="7">
        <v>8.3000000000000001E-3</v>
      </c>
      <c r="C51" s="7">
        <v>8.3000000000000001E-3</v>
      </c>
      <c r="D51" s="7">
        <v>6.8400000000000002E-2</v>
      </c>
      <c r="E51" s="7">
        <v>0.16320000000000001</v>
      </c>
      <c r="F51" s="7">
        <v>0.1971</v>
      </c>
      <c r="G51" s="7">
        <v>0.1928</v>
      </c>
      <c r="H51" s="7">
        <v>0.1928</v>
      </c>
      <c r="I51" s="7">
        <v>0.1928</v>
      </c>
    </row>
    <row r="52" spans="1:9" x14ac:dyDescent="0.45">
      <c r="A52" t="s">
        <v>86</v>
      </c>
      <c r="B52" s="7"/>
      <c r="C52" s="7"/>
      <c r="D52" s="7"/>
      <c r="E52" s="7"/>
      <c r="F52" s="7"/>
      <c r="G52" s="7">
        <v>8.5599999999999996E-2</v>
      </c>
      <c r="H52" s="7">
        <v>8.5599999999999996E-2</v>
      </c>
      <c r="I52" s="7">
        <v>8.5699999999999998E-2</v>
      </c>
    </row>
    <row r="53" spans="1:9" x14ac:dyDescent="0.45">
      <c r="A53" t="s">
        <v>37</v>
      </c>
      <c r="B53" s="8">
        <f>'for REMES'!N52*NewInput!$M$1</f>
        <v>2.9475891224688619E-3</v>
      </c>
      <c r="C53" s="8">
        <f>'for REMES'!O52*NewInput!$M$1</f>
        <v>5.8364151473740428E-3</v>
      </c>
      <c r="D53" s="8">
        <f>'for REMES'!P52*NewInput!$M$1</f>
        <v>1.7047508231270037E-2</v>
      </c>
      <c r="E53" s="8">
        <f>'for REMES'!Q52*NewInput!$M$1</f>
        <v>2.785440059556548E-2</v>
      </c>
      <c r="F53" s="8">
        <f>'for REMES'!R52*NewInput!$M$1</f>
        <v>3.6721601627060306E-2</v>
      </c>
      <c r="G53" s="8">
        <f>'for REMES'!S52*NewInput!$M$1</f>
        <v>3.7288224067667922E-2</v>
      </c>
      <c r="H53" s="8">
        <f>'for REMES'!T52*NewInput!$M$1</f>
        <v>3.5847407539074672E-2</v>
      </c>
      <c r="I53" s="8">
        <f>'for REMES'!U52*NewInput!$M$1</f>
        <v>3.4459413936758977E-2</v>
      </c>
    </row>
    <row r="54" spans="1:9" x14ac:dyDescent="0.45">
      <c r="A54" t="s">
        <v>38</v>
      </c>
      <c r="B54" s="8">
        <f>'for REMES'!N53*NewInput!$M$1</f>
        <v>1.1341056081953455E-2</v>
      </c>
      <c r="C54" s="8">
        <f>'for REMES'!O53*NewInput!$M$1</f>
        <v>1.6462694374664705E-2</v>
      </c>
      <c r="D54" s="8">
        <f>'for REMES'!P53*NewInput!$M$1</f>
        <v>1.1104790619316048E-2</v>
      </c>
      <c r="E54" s="8">
        <f>'for REMES'!Q53*NewInput!$M$1</f>
        <v>5.7505912310264586E-3</v>
      </c>
      <c r="F54" s="8">
        <f>'for REMES'!R53*NewInput!$M$1</f>
        <v>2.5841060445380513E-3</v>
      </c>
      <c r="G54" s="8">
        <f>'for REMES'!S53*NewInput!$M$1</f>
        <v>0</v>
      </c>
      <c r="H54" s="8">
        <f>'for REMES'!T53*NewInput!$M$1</f>
        <v>0</v>
      </c>
      <c r="I54" s="8">
        <f>'for REMES'!U53*NewInput!$M$1</f>
        <v>0</v>
      </c>
    </row>
    <row r="55" spans="1:9" x14ac:dyDescent="0.45">
      <c r="A55" t="s">
        <v>39</v>
      </c>
      <c r="B55" s="8">
        <f>'for REMES'!N54*NewInput!$M$1</f>
        <v>0.10156374460099206</v>
      </c>
      <c r="C55" s="8">
        <f>'for REMES'!O54*NewInput!$M$1</f>
        <v>8.8596258203544831E-2</v>
      </c>
      <c r="D55" s="8">
        <f>'for REMES'!P54*NewInput!$M$1</f>
        <v>5.9770018103478602E-2</v>
      </c>
      <c r="E55" s="8">
        <f>'for REMES'!Q54*NewInput!$M$1</f>
        <v>3.0959793932093096E-2</v>
      </c>
      <c r="F55" s="8">
        <f>'for REMES'!R54*NewInput!$M$1</f>
        <v>6.0408887400007633E-4</v>
      </c>
      <c r="G55" s="8">
        <f>'for REMES'!S54*NewInput!$M$1</f>
        <v>0</v>
      </c>
      <c r="H55" s="8">
        <f>'for REMES'!T54*NewInput!$M$1</f>
        <v>0</v>
      </c>
      <c r="I55" s="8">
        <f>'for REMES'!U54*NewInput!$M$1</f>
        <v>0</v>
      </c>
    </row>
    <row r="56" spans="1:9" x14ac:dyDescent="0.45">
      <c r="A56" t="s">
        <v>94</v>
      </c>
      <c r="B56" s="8">
        <f>'for REMES'!N55*NewInput!$M$1</f>
        <v>0</v>
      </c>
      <c r="C56" s="8">
        <f>'for REMES'!O55*NewInput!$M$1</f>
        <v>0</v>
      </c>
      <c r="D56" s="8">
        <f>'for REMES'!P55*NewInput!$M$1</f>
        <v>2.2995000000000073E-3</v>
      </c>
      <c r="E56" s="8">
        <f>'for REMES'!Q55*NewInput!$M$1</f>
        <v>4.5989999999999998E-3</v>
      </c>
      <c r="F56" s="8">
        <f>'for REMES'!R55*NewInput!$M$1</f>
        <v>6.8985000000000001E-3</v>
      </c>
      <c r="G56" s="8">
        <f>'for REMES'!S55*NewInput!$M$1</f>
        <v>3.6791999999999997E-3</v>
      </c>
      <c r="H56" s="8">
        <f>'for REMES'!T55*NewInput!$M$1</f>
        <v>3.6791999999999997E-3</v>
      </c>
      <c r="I56" s="8">
        <f>'for REMES'!U55*NewInput!$M$1</f>
        <v>3.6791999999999997E-3</v>
      </c>
    </row>
    <row r="57" spans="1:9" x14ac:dyDescent="0.45">
      <c r="A57" t="s">
        <v>41</v>
      </c>
      <c r="B57" s="8">
        <f>'for REMES'!N56*NewInput!$M$1</f>
        <v>0</v>
      </c>
      <c r="C57" s="8">
        <f>'for REMES'!O56*NewInput!$M$1</f>
        <v>0</v>
      </c>
      <c r="D57" s="8">
        <f>'for REMES'!P56*NewInput!$M$1</f>
        <v>5.0519019248285169E-3</v>
      </c>
      <c r="E57" s="8">
        <f>'for REMES'!Q56*NewInput!$M$1</f>
        <v>1.4661072758044369E-2</v>
      </c>
      <c r="F57" s="8">
        <f>'for REMES'!R56*NewInput!$M$1</f>
        <v>1.799868385376777E-2</v>
      </c>
      <c r="G57" s="8">
        <f>'for REMES'!S56*NewInput!$M$1</f>
        <v>1.8722939250300445E-2</v>
      </c>
      <c r="H57" s="8">
        <f>'for REMES'!T56*NewInput!$M$1</f>
        <v>1.8421243034155946E-2</v>
      </c>
      <c r="I57" s="8">
        <f>'for REMES'!U56*NewInput!$M$1</f>
        <v>1.8368377401362379E-2</v>
      </c>
    </row>
    <row r="58" spans="1:9" x14ac:dyDescent="0.45">
      <c r="A58" t="s">
        <v>42</v>
      </c>
      <c r="B58" s="8">
        <f>'for REMES'!N57*NewInput!$M$1</f>
        <v>6.0457900206119892E-3</v>
      </c>
      <c r="C58" s="8">
        <f>'for REMES'!O57*NewInput!$M$1</f>
        <v>9.5792082504640493E-3</v>
      </c>
      <c r="D58" s="8">
        <f>'for REMES'!P57*NewInput!$M$1</f>
        <v>8.499113153230476E-3</v>
      </c>
      <c r="E58" s="8">
        <f>'for REMES'!Q57*NewInput!$M$1</f>
        <v>5.7271604415078583E-3</v>
      </c>
      <c r="F58" s="8">
        <f>'for REMES'!R57*NewInput!$M$1</f>
        <v>3.7034051523735416E-3</v>
      </c>
      <c r="G58" s="8">
        <f>'for REMES'!S57*NewInput!$M$1</f>
        <v>1.5318303284525688E-3</v>
      </c>
      <c r="H58" s="8">
        <f>'for REMES'!T57*NewInput!$M$1</f>
        <v>1.1309320253278872E-3</v>
      </c>
      <c r="I58" s="8">
        <f>'for REMES'!U57*NewInput!$M$1</f>
        <v>5.0309876944180075E-4</v>
      </c>
    </row>
    <row r="59" spans="1:9" x14ac:dyDescent="0.45">
      <c r="A59" t="s">
        <v>43</v>
      </c>
      <c r="B59" s="8">
        <f>'for REMES'!N58*NewInput!$M$1</f>
        <v>0</v>
      </c>
      <c r="C59" s="8">
        <f>'for REMES'!O58*NewInput!$M$1</f>
        <v>0</v>
      </c>
      <c r="D59" s="8">
        <f>'for REMES'!P58*NewInput!$M$1</f>
        <v>0</v>
      </c>
      <c r="E59" s="8">
        <f>'for REMES'!Q58*NewInput!$M$1</f>
        <v>0</v>
      </c>
      <c r="F59" s="8">
        <f>'for REMES'!R58*NewInput!$M$1</f>
        <v>0</v>
      </c>
      <c r="G59" s="8">
        <f>'for REMES'!S58*NewInput!$M$1</f>
        <v>0</v>
      </c>
      <c r="H59" s="8">
        <f>'for REMES'!T58*NewInput!$M$1</f>
        <v>2.4126638152089454E-4</v>
      </c>
      <c r="I59" s="8">
        <f>'for REMES'!U58*NewInput!$M$1</f>
        <v>2.5966816371073508E-4</v>
      </c>
    </row>
    <row r="60" spans="1:9" x14ac:dyDescent="0.45">
      <c r="A60" t="s">
        <v>44</v>
      </c>
      <c r="B60" s="8">
        <f>'for REMES'!N59*NewInput!$M$1</f>
        <v>3.8949686604487943E-2</v>
      </c>
      <c r="C60" s="8">
        <f>'for REMES'!O59*NewInput!$M$1</f>
        <v>3.4698729909873043E-2</v>
      </c>
      <c r="D60" s="8">
        <f>'for REMES'!P59*NewInput!$M$1</f>
        <v>2.3955166600614097E-2</v>
      </c>
      <c r="E60" s="8">
        <f>'for REMES'!Q59*NewInput!$M$1</f>
        <v>6.497197748476246E-3</v>
      </c>
      <c r="F60" s="8">
        <f>'for REMES'!R59*NewInput!$M$1</f>
        <v>3.2798914609493844E-4</v>
      </c>
      <c r="G60" s="8">
        <f>'for REMES'!S59*NewInput!$M$1</f>
        <v>0</v>
      </c>
      <c r="H60" s="8">
        <f>'for REMES'!T59*NewInput!$M$1</f>
        <v>0</v>
      </c>
      <c r="I60" s="8">
        <f>'for REMES'!U59*NewInput!$M$1</f>
        <v>0</v>
      </c>
    </row>
    <row r="61" spans="1:9" x14ac:dyDescent="0.45">
      <c r="A61" t="s">
        <v>46</v>
      </c>
      <c r="B61" s="8">
        <f>'for REMES'!N60*NewInput!$M$1</f>
        <v>0</v>
      </c>
      <c r="C61" s="8">
        <f>'for REMES'!O60*NewInput!$M$1</f>
        <v>0</v>
      </c>
      <c r="D61" s="8">
        <f>'for REMES'!P60*NewInput!$M$1</f>
        <v>4.7560858056202318E-4</v>
      </c>
      <c r="E61" s="8">
        <f>'for REMES'!Q60*NewInput!$M$1</f>
        <v>3.0445000070402116E-3</v>
      </c>
      <c r="F61" s="8">
        <f>'for REMES'!R60*NewInput!$M$1</f>
        <v>5.4328993735896424E-3</v>
      </c>
      <c r="G61" s="8">
        <f>'for REMES'!S60*NewInput!$M$1</f>
        <v>6.5105491694010115E-3</v>
      </c>
      <c r="H61" s="8">
        <f>'for REMES'!T60*NewInput!$M$1</f>
        <v>6.6324129603323395E-3</v>
      </c>
      <c r="I61" s="8">
        <f>'for REMES'!U60*NewInput!$M$1</f>
        <v>6.7542767512637075E-3</v>
      </c>
    </row>
    <row r="62" spans="1:9" x14ac:dyDescent="0.45">
      <c r="A62" t="s">
        <v>47</v>
      </c>
      <c r="B62" s="8">
        <f>'for REMES'!N61*NewInput!$M$1</f>
        <v>0</v>
      </c>
      <c r="C62" s="8">
        <f>'for REMES'!O61*NewInput!$M$1</f>
        <v>0</v>
      </c>
      <c r="D62" s="8">
        <f>'for REMES'!P61*NewInput!$M$1</f>
        <v>0</v>
      </c>
      <c r="E62" s="8">
        <f>'for REMES'!Q61*NewInput!$M$1</f>
        <v>0</v>
      </c>
      <c r="F62" s="8">
        <f>'for REMES'!R61*NewInput!$M$1</f>
        <v>0</v>
      </c>
      <c r="G62" s="8">
        <f>'for REMES'!S61*NewInput!$M$1</f>
        <v>0</v>
      </c>
      <c r="H62" s="8">
        <f>'for REMES'!T61*NewInput!$M$1</f>
        <v>0</v>
      </c>
      <c r="I62" s="8">
        <f>'for REMES'!U61*NewInput!$M$1</f>
        <v>0</v>
      </c>
    </row>
    <row r="63" spans="1:9" x14ac:dyDescent="0.45">
      <c r="A63" t="s">
        <v>48</v>
      </c>
      <c r="B63" s="8">
        <f>'for REMES'!N62*NewInput!$M$1</f>
        <v>0</v>
      </c>
      <c r="C63" s="8">
        <f>'for REMES'!O62*NewInput!$M$1</f>
        <v>0</v>
      </c>
      <c r="D63" s="8">
        <f>'for REMES'!P62*NewInput!$M$1</f>
        <v>0</v>
      </c>
      <c r="E63" s="8">
        <f>'for REMES'!Q62*NewInput!$M$1</f>
        <v>6.569345833333344E-4</v>
      </c>
      <c r="F63" s="8">
        <f>'for REMES'!R62*NewInput!$M$1</f>
        <v>5.072965833333336E-3</v>
      </c>
      <c r="G63" s="8">
        <f>'for REMES'!S62*NewInput!$M$1</f>
        <v>1.2536307632170505E-2</v>
      </c>
      <c r="H63" s="8">
        <f>'for REMES'!T62*NewInput!$M$1</f>
        <v>2.0654909200659138E-2</v>
      </c>
      <c r="I63" s="8">
        <f>'for REMES'!U62*NewInput!$M$1</f>
        <v>3.1417481233790415E-2</v>
      </c>
    </row>
    <row r="64" spans="1:9" x14ac:dyDescent="0.45">
      <c r="A64" t="s">
        <v>49</v>
      </c>
      <c r="B64" s="8">
        <f>'for REMES'!N63*NewInput!$M$1</f>
        <v>3.9239999999999997E-2</v>
      </c>
      <c r="C64" s="8">
        <f>'for REMES'!O63*NewInput!$M$1</f>
        <v>3.9528559236606697E-2</v>
      </c>
      <c r="D64" s="8">
        <f>'for REMES'!P63*NewInput!$M$1</f>
        <v>3.9404430962679891E-2</v>
      </c>
      <c r="E64" s="8">
        <f>'for REMES'!Q63*NewInput!$M$1</f>
        <v>3.5013149924218334E-2</v>
      </c>
      <c r="F64" s="8">
        <f>'for REMES'!R63*NewInput!$M$1</f>
        <v>2.754053992421834E-2</v>
      </c>
      <c r="G64" s="8">
        <f>'for REMES'!S63*NewInput!$M$1</f>
        <v>1.9866539542735796E-2</v>
      </c>
      <c r="H64" s="8">
        <f>'for REMES'!T63*NewInput!$M$1</f>
        <v>1.3347344626252677E-2</v>
      </c>
      <c r="I64" s="8">
        <f>'for REMES'!U63*NewInput!$M$1</f>
        <v>4.1712409886573761E-3</v>
      </c>
    </row>
    <row r="65" spans="1:9" x14ac:dyDescent="0.45">
      <c r="A65" t="s">
        <v>51</v>
      </c>
      <c r="B65" s="8">
        <f>'for REMES'!N64*NewInput!$M$1</f>
        <v>5.7649566381713275E-5</v>
      </c>
      <c r="C65" s="8">
        <f>'for REMES'!O64*NewInput!$M$1</f>
        <v>1.5446594430220679E-3</v>
      </c>
      <c r="D65" s="8">
        <f>'for REMES'!P64*NewInput!$M$1</f>
        <v>2.1122736321763872E-3</v>
      </c>
      <c r="E65" s="8">
        <f>'for REMES'!Q64*NewInput!$M$1</f>
        <v>2.2835893706470295E-3</v>
      </c>
      <c r="F65" s="8">
        <f>'for REMES'!R64*NewInput!$M$1</f>
        <v>2.6650495516905288E-3</v>
      </c>
      <c r="G65" s="8">
        <f>'for REMES'!S64*NewInput!$M$1</f>
        <v>2.7082105322874086E-3</v>
      </c>
      <c r="H65" s="8">
        <f>'for REMES'!T64*NewInput!$M$1</f>
        <v>2.8579269067924248E-3</v>
      </c>
      <c r="I65" s="8">
        <f>'for REMES'!U64*NewInput!$M$1</f>
        <v>3.0588943085065115E-3</v>
      </c>
    </row>
    <row r="66" spans="1:9" x14ac:dyDescent="0.45">
      <c r="A66" t="s">
        <v>95</v>
      </c>
      <c r="B66" s="8">
        <f>'for REMES'!N65*NewInput!$M$1</f>
        <v>0</v>
      </c>
      <c r="C66" s="8">
        <f>'for REMES'!O65*NewInput!$M$1</f>
        <v>0</v>
      </c>
      <c r="D66" s="8">
        <f>'for REMES'!P65*NewInput!$M$1</f>
        <v>0</v>
      </c>
      <c r="E66" s="8">
        <f>'for REMES'!Q65*NewInput!$M$1</f>
        <v>0</v>
      </c>
      <c r="F66" s="8">
        <f>'for REMES'!R65*NewInput!$M$1</f>
        <v>0</v>
      </c>
      <c r="G66" s="8">
        <f>'for REMES'!S65*NewInput!$M$1</f>
        <v>9.9772575226838634E-5</v>
      </c>
      <c r="H66" s="8">
        <f>'for REMES'!T65*NewInput!$M$1</f>
        <v>1.5182398419857855E-4</v>
      </c>
      <c r="I66" s="8">
        <f>'for REMES'!U65*NewInput!$M$1</f>
        <v>3.2352325295615996E-4</v>
      </c>
    </row>
    <row r="67" spans="1:9" x14ac:dyDescent="0.45">
      <c r="A67" t="s">
        <v>52</v>
      </c>
      <c r="B67" s="8">
        <f>'for REMES'!N66*NewInput!$M$1</f>
        <v>2.5883504336182929E-3</v>
      </c>
      <c r="C67" s="8">
        <f>'for REMES'!O66*NewInput!$M$1</f>
        <v>1.1621464740954649E-3</v>
      </c>
      <c r="D67" s="8">
        <f>'for REMES'!P66*NewInput!$M$1</f>
        <v>7.4654707773495949E-4</v>
      </c>
      <c r="E67" s="8">
        <f>'for REMES'!Q66*NewInput!$M$1</f>
        <v>7.2724613205814553E-4</v>
      </c>
      <c r="F67" s="8">
        <f>'for REMES'!R66*NewInput!$M$1</f>
        <v>4.3895398689487074E-4</v>
      </c>
      <c r="G67" s="8">
        <f>'for REMES'!S66*NewInput!$M$1</f>
        <v>3.8918846695137481E-4</v>
      </c>
      <c r="H67" s="8">
        <f>'for REMES'!T66*NewInput!$M$1</f>
        <v>2.805887193548486E-4</v>
      </c>
      <c r="I67" s="8">
        <f>'for REMES'!U66*NewInput!$M$1</f>
        <v>1.09008476340678E-6</v>
      </c>
    </row>
    <row r="68" spans="1:9" x14ac:dyDescent="0.45">
      <c r="A68" t="s">
        <v>96</v>
      </c>
      <c r="B68" s="8">
        <f>'for REMES'!N67*NewInput!$M$1</f>
        <v>0</v>
      </c>
      <c r="C68" s="8">
        <f>'for REMES'!O67*NewInput!$M$1</f>
        <v>0</v>
      </c>
      <c r="D68" s="8">
        <f>'for REMES'!P67*NewInput!$M$1</f>
        <v>4.4001000000000359E-4</v>
      </c>
      <c r="E68" s="8">
        <f>'for REMES'!Q67*NewInput!$M$1</f>
        <v>8.8001999999999991E-4</v>
      </c>
      <c r="F68" s="8">
        <f>'for REMES'!R67*NewInput!$M$1</f>
        <v>1.2870292500000071E-3</v>
      </c>
      <c r="G68" s="8">
        <f>'for REMES'!S67*NewInput!$M$1</f>
        <v>1.672038000000007E-3</v>
      </c>
      <c r="H68" s="8">
        <f>'for REMES'!T67*NewInput!$M$1</f>
        <v>1.6280370000000034E-3</v>
      </c>
      <c r="I68" s="8">
        <f>'for REMES'!U67*NewInput!$M$1</f>
        <v>1.584036000000007E-3</v>
      </c>
    </row>
    <row r="69" spans="1:9" x14ac:dyDescent="0.45">
      <c r="A69" t="s">
        <v>97</v>
      </c>
      <c r="B69" s="8">
        <f>'for REMES'!N68*NewInput!$M$1</f>
        <v>0</v>
      </c>
      <c r="C69" s="8">
        <f>'for REMES'!O68*NewInput!$M$1</f>
        <v>0</v>
      </c>
      <c r="D69" s="8">
        <f>'for REMES'!P68*NewInput!$M$1</f>
        <v>0</v>
      </c>
      <c r="E69" s="8">
        <f>'for REMES'!Q68*NewInput!$M$1</f>
        <v>0</v>
      </c>
      <c r="F69" s="8">
        <f>'for REMES'!R68*NewInput!$M$1</f>
        <v>4.6945186111111313E-3</v>
      </c>
      <c r="G69" s="8">
        <f>'for REMES'!S68*NewInput!$M$1</f>
        <v>6.4232259646586397E-3</v>
      </c>
      <c r="H69" s="8">
        <f>'for REMES'!T68*NewInput!$M$1</f>
        <v>8.1401850000000359E-3</v>
      </c>
      <c r="I69" s="8">
        <f>'for REMES'!U68*NewInput!$M$1</f>
        <v>7.9201800000000371E-3</v>
      </c>
    </row>
    <row r="70" spans="1:9" x14ac:dyDescent="0.45">
      <c r="A70" t="s">
        <v>98</v>
      </c>
      <c r="B70" s="8">
        <f>'for REMES'!N69*NewInput!$M$1</f>
        <v>0</v>
      </c>
      <c r="C70" s="8">
        <f>'for REMES'!O69*NewInput!$M$1</f>
        <v>8.8001999999999991E-4</v>
      </c>
      <c r="D70" s="8">
        <f>'for REMES'!P69*NewInput!$M$1</f>
        <v>8.3601899999999991E-4</v>
      </c>
      <c r="E70" s="8">
        <f>'for REMES'!Q69*NewInput!$M$1</f>
        <v>7.9201800000000349E-4</v>
      </c>
      <c r="F70" s="8">
        <f>'for REMES'!R69*NewInput!$M$1</f>
        <v>6.3667424119064032E-4</v>
      </c>
      <c r="G70" s="8">
        <f>'for REMES'!S69*NewInput!$M$1</f>
        <v>1.6058621442127537E-3</v>
      </c>
      <c r="H70" s="8">
        <f>'for REMES'!T69*NewInput!$M$1</f>
        <v>1.5646134993891731E-3</v>
      </c>
      <c r="I70" s="8">
        <f>'for REMES'!U69*NewInput!$M$1</f>
        <v>2.849502502482548E-3</v>
      </c>
    </row>
    <row r="71" spans="1:9" x14ac:dyDescent="0.45">
      <c r="A71" t="s">
        <v>99</v>
      </c>
      <c r="B71" s="8">
        <f>'for REMES'!N70*NewInput!$M$1</f>
        <v>1.7600400000000037E-2</v>
      </c>
      <c r="C71" s="8">
        <f>'for REMES'!O70*NewInput!$M$1</f>
        <v>1.6720380000000108E-2</v>
      </c>
      <c r="D71" s="8">
        <f>'for REMES'!P70*NewInput!$M$1</f>
        <v>1.5884361000000072E-2</v>
      </c>
      <c r="E71" s="8">
        <f>'for REMES'!Q70*NewInput!$M$1</f>
        <v>1.5048342000000036E-2</v>
      </c>
      <c r="F71" s="8">
        <f>'for REMES'!R70*NewInput!$M$1</f>
        <v>9.2551386476982956E-3</v>
      </c>
      <c r="G71" s="8">
        <f>'for REMES'!S70*NewInput!$M$1</f>
        <v>5.3472158911286637E-3</v>
      </c>
      <c r="H71" s="8">
        <f>'for REMES'!T70*NewInput!$M$1</f>
        <v>3.3194975006108373E-3</v>
      </c>
      <c r="I71" s="8">
        <f>'for REMES'!U70*NewInput!$M$1</f>
        <v>1.9026054975174694E-3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workbookViewId="0"/>
  </sheetViews>
  <sheetFormatPr defaultRowHeight="14.25" x14ac:dyDescent="0.45"/>
  <cols>
    <col min="1" max="1" width="52.1328125" bestFit="1" customWidth="1"/>
    <col min="14" max="14" width="52.1328125" bestFit="1" customWidth="1"/>
  </cols>
  <sheetData>
    <row r="1" spans="1:22" x14ac:dyDescent="0.45">
      <c r="A1" t="s">
        <v>87</v>
      </c>
      <c r="B1" t="s">
        <v>88</v>
      </c>
      <c r="C1" t="s">
        <v>89</v>
      </c>
      <c r="O1">
        <v>2015</v>
      </c>
      <c r="P1">
        <v>2020</v>
      </c>
      <c r="Q1">
        <v>2025</v>
      </c>
      <c r="R1">
        <v>2030</v>
      </c>
      <c r="S1">
        <v>2035</v>
      </c>
      <c r="T1">
        <v>2040</v>
      </c>
      <c r="U1">
        <v>2045</v>
      </c>
      <c r="V1">
        <v>2050</v>
      </c>
    </row>
    <row r="2" spans="1:22" x14ac:dyDescent="0.45">
      <c r="A2" t="s">
        <v>62</v>
      </c>
      <c r="B2">
        <v>2015</v>
      </c>
      <c r="C2">
        <f t="array" ref="C2:C9">TRANSPOSE(O2:V2)</f>
        <v>0.20666052137711388</v>
      </c>
      <c r="N2" t="s">
        <v>62</v>
      </c>
      <c r="O2">
        <f>NewInput!B36</f>
        <v>0.20666052137711388</v>
      </c>
      <c r="P2">
        <f>NewInput!C36</f>
        <v>0.22619001566112618</v>
      </c>
      <c r="Q2">
        <f>NewInput!D36</f>
        <v>0.22903889118881757</v>
      </c>
      <c r="R2">
        <f>NewInput!E36</f>
        <v>0.25872502805883518</v>
      </c>
      <c r="S2">
        <f>NewInput!F36</f>
        <v>0.25694957112999101</v>
      </c>
      <c r="T2">
        <f>NewInput!G36</f>
        <v>0.2452395519412825</v>
      </c>
      <c r="U2">
        <f>NewInput!H36</f>
        <v>0.22177468358087715</v>
      </c>
      <c r="V2">
        <f>NewInput!I36</f>
        <v>0.1982956494956204</v>
      </c>
    </row>
    <row r="3" spans="1:22" x14ac:dyDescent="0.45">
      <c r="A3" t="s">
        <v>62</v>
      </c>
      <c r="B3">
        <v>2020</v>
      </c>
      <c r="C3">
        <v>0.22619001566112618</v>
      </c>
      <c r="N3" t="s">
        <v>63</v>
      </c>
      <c r="O3">
        <f>NewInput!B37</f>
        <v>9.9571001012768334E-2</v>
      </c>
      <c r="P3">
        <f>NewInput!C37</f>
        <v>8.8080861611661398E-2</v>
      </c>
      <c r="Q3">
        <f>NewInput!D37</f>
        <v>8.298064528534968E-2</v>
      </c>
      <c r="R3">
        <f>NewInput!E37</f>
        <v>5.19511297454072E-2</v>
      </c>
      <c r="S3">
        <f>NewInput!F37</f>
        <v>3.4506868129770482E-2</v>
      </c>
      <c r="T3">
        <f>NewInput!G37</f>
        <v>2.1573864176195185E-2</v>
      </c>
      <c r="U3">
        <f>NewInput!H37</f>
        <v>2.0937591587127977E-2</v>
      </c>
      <c r="V3">
        <f>NewInput!I37</f>
        <v>1.795395279632216E-2</v>
      </c>
    </row>
    <row r="4" spans="1:22" x14ac:dyDescent="0.45">
      <c r="A4" t="s">
        <v>62</v>
      </c>
      <c r="B4">
        <v>2025</v>
      </c>
      <c r="C4">
        <v>0.22903889118881757</v>
      </c>
      <c r="N4" t="s">
        <v>64</v>
      </c>
      <c r="O4">
        <f>NewInput!B38</f>
        <v>0</v>
      </c>
      <c r="P4">
        <f>NewInput!C38</f>
        <v>0</v>
      </c>
      <c r="Q4">
        <f>NewInput!D38</f>
        <v>3.4200000000000103E-3</v>
      </c>
      <c r="R4">
        <f>NewInput!E38</f>
        <v>1.8848571428571478E-2</v>
      </c>
      <c r="S4">
        <f>NewInput!F38</f>
        <v>1.8848571428571478E-2</v>
      </c>
      <c r="T4">
        <f>NewInput!G38</f>
        <v>1.8848571428571478E-2</v>
      </c>
      <c r="U4">
        <f>NewInput!H38</f>
        <v>2.1887532467532465E-2</v>
      </c>
      <c r="V4">
        <f>NewInput!I38</f>
        <v>3.6147272727272757E-2</v>
      </c>
    </row>
    <row r="5" spans="1:22" x14ac:dyDescent="0.45">
      <c r="A5" t="s">
        <v>62</v>
      </c>
      <c r="B5">
        <v>2030</v>
      </c>
      <c r="C5">
        <v>0.25872502805883518</v>
      </c>
      <c r="N5" t="s">
        <v>65</v>
      </c>
      <c r="O5">
        <f>NewInput!B39</f>
        <v>6.9097313870070546E-3</v>
      </c>
      <c r="P5">
        <f>NewInput!C39</f>
        <v>6.1123729588163601E-3</v>
      </c>
      <c r="Q5">
        <f>NewInput!D39</f>
        <v>5.7584433561007776E-3</v>
      </c>
      <c r="R5">
        <f>NewInput!E39</f>
        <v>3.6051495730798589E-3</v>
      </c>
      <c r="S5">
        <f>NewInput!F39</f>
        <v>2.3946047278666344E-3</v>
      </c>
      <c r="T5">
        <f>NewInput!G39</f>
        <v>1.4971186883836517E-3</v>
      </c>
      <c r="U5">
        <f>NewInput!H39</f>
        <v>1.4529645407437564E-3</v>
      </c>
      <c r="V5">
        <f>NewInput!I39</f>
        <v>1.2459148737661283E-3</v>
      </c>
    </row>
    <row r="6" spans="1:22" x14ac:dyDescent="0.45">
      <c r="A6" t="s">
        <v>62</v>
      </c>
      <c r="B6">
        <v>2035</v>
      </c>
      <c r="C6">
        <v>0.25694957112999101</v>
      </c>
      <c r="N6" t="s">
        <v>66</v>
      </c>
      <c r="O6">
        <f>NewInput!B40</f>
        <v>1.8699276732592255E-2</v>
      </c>
      <c r="P6">
        <f>NewInput!C40</f>
        <v>2.5610007807104509E-2</v>
      </c>
      <c r="Q6">
        <f>NewInput!D40</f>
        <v>3.9502374340113035E-2</v>
      </c>
      <c r="R6">
        <f>NewInput!E40</f>
        <v>4.3017592947986162E-2</v>
      </c>
      <c r="S6">
        <f>NewInput!F40</f>
        <v>4.1556430458707806E-2</v>
      </c>
      <c r="T6">
        <f>NewInput!G40</f>
        <v>5.1203671443842684E-2</v>
      </c>
      <c r="U6">
        <f>NewInput!H40</f>
        <v>5.0814294498104755E-2</v>
      </c>
      <c r="V6">
        <f>NewInput!I40</f>
        <v>5.0840481090329792E-2</v>
      </c>
    </row>
    <row r="7" spans="1:22" x14ac:dyDescent="0.45">
      <c r="A7" t="s">
        <v>62</v>
      </c>
      <c r="B7">
        <v>2040</v>
      </c>
      <c r="C7">
        <v>0.2452395519412825</v>
      </c>
      <c r="N7" t="s">
        <v>67</v>
      </c>
      <c r="O7">
        <f>NewInput!B41</f>
        <v>0.27125125008994366</v>
      </c>
      <c r="P7">
        <f>NewInput!C41</f>
        <v>0.23994982051148331</v>
      </c>
      <c r="Q7">
        <f>NewInput!D41</f>
        <v>0.22605581482539208</v>
      </c>
      <c r="R7">
        <f>NewInput!E41</f>
        <v>0.14152523067654524</v>
      </c>
      <c r="S7">
        <f>NewInput!F41</f>
        <v>9.4003585599072265E-2</v>
      </c>
      <c r="T7">
        <f>NewInput!G41</f>
        <v>5.8771505433727465E-2</v>
      </c>
      <c r="U7">
        <f>NewInput!H41</f>
        <v>5.7038172099453624E-2</v>
      </c>
      <c r="V7">
        <f>NewInput!I41</f>
        <v>4.8910145429126736E-2</v>
      </c>
    </row>
    <row r="8" spans="1:22" x14ac:dyDescent="0.45">
      <c r="A8" t="s">
        <v>62</v>
      </c>
      <c r="B8">
        <v>2045</v>
      </c>
      <c r="C8">
        <v>0.22177468358087715</v>
      </c>
      <c r="N8" t="s">
        <v>72</v>
      </c>
      <c r="O8">
        <f>NewInput!B42</f>
        <v>0.25001733599999998</v>
      </c>
      <c r="P8">
        <f>NewInput!C42</f>
        <v>0.25563823199999997</v>
      </c>
      <c r="Q8">
        <f>NewInput!D42</f>
        <v>0.23477741999999999</v>
      </c>
      <c r="R8">
        <f>NewInput!E42</f>
        <v>0.21343712399999998</v>
      </c>
      <c r="S8">
        <f>NewInput!F42</f>
        <v>0.19292846400000002</v>
      </c>
      <c r="T8">
        <f>NewInput!G42</f>
        <v>0.19214161200000002</v>
      </c>
      <c r="U8">
        <f>NewInput!H42</f>
        <v>0.19263607199999999</v>
      </c>
      <c r="V8">
        <f>NewInput!I42</f>
        <v>0.192591972</v>
      </c>
    </row>
    <row r="9" spans="1:22" x14ac:dyDescent="0.45">
      <c r="A9" t="s">
        <v>62</v>
      </c>
      <c r="B9">
        <v>2050</v>
      </c>
      <c r="C9">
        <v>0.1982956494956204</v>
      </c>
      <c r="N9" t="s">
        <v>73</v>
      </c>
      <c r="O9">
        <f>NewInput!B43</f>
        <v>4.2712919717868341E-3</v>
      </c>
      <c r="P9">
        <f>NewInput!C43</f>
        <v>0</v>
      </c>
      <c r="Q9">
        <f>NewInput!D43</f>
        <v>0</v>
      </c>
      <c r="R9">
        <f>NewInput!E43</f>
        <v>0</v>
      </c>
      <c r="S9">
        <f>NewInput!F43</f>
        <v>0</v>
      </c>
      <c r="T9">
        <f>NewInput!G43</f>
        <v>0</v>
      </c>
      <c r="U9">
        <f>NewInput!H43</f>
        <v>0</v>
      </c>
      <c r="V9">
        <f>NewInput!I43</f>
        <v>0</v>
      </c>
    </row>
    <row r="10" spans="1:22" x14ac:dyDescent="0.45">
      <c r="A10" t="s">
        <v>63</v>
      </c>
      <c r="B10">
        <v>2015</v>
      </c>
      <c r="C10">
        <f t="array" ref="C10:C17">TRANSPOSE(O3:V3)</f>
        <v>9.9571001012768334E-2</v>
      </c>
      <c r="N10" t="s">
        <v>74</v>
      </c>
      <c r="O10">
        <f>NewInput!B44</f>
        <v>0</v>
      </c>
      <c r="P10">
        <f>NewInput!C44</f>
        <v>0</v>
      </c>
      <c r="Q10">
        <f>NewInput!D44</f>
        <v>0</v>
      </c>
      <c r="R10">
        <f>NewInput!E44</f>
        <v>0</v>
      </c>
      <c r="S10">
        <f>NewInput!F44</f>
        <v>0</v>
      </c>
      <c r="T10">
        <f>NewInput!G44</f>
        <v>0</v>
      </c>
      <c r="U10">
        <f>NewInput!H44</f>
        <v>0</v>
      </c>
      <c r="V10">
        <f>NewInput!I44</f>
        <v>0</v>
      </c>
    </row>
    <row r="11" spans="1:22" x14ac:dyDescent="0.45">
      <c r="A11" t="s">
        <v>63</v>
      </c>
      <c r="B11">
        <v>2020</v>
      </c>
      <c r="C11">
        <v>8.8080861611661398E-2</v>
      </c>
      <c r="N11" t="s">
        <v>75</v>
      </c>
      <c r="O11">
        <f>NewInput!B45</f>
        <v>3.4358402821316615E-4</v>
      </c>
      <c r="P11">
        <f>NewInput!C45</f>
        <v>0</v>
      </c>
      <c r="Q11">
        <f>NewInput!D45</f>
        <v>0</v>
      </c>
      <c r="R11">
        <f>NewInput!E45</f>
        <v>0</v>
      </c>
      <c r="S11">
        <f>NewInput!F45</f>
        <v>0</v>
      </c>
      <c r="T11">
        <f>NewInput!G45</f>
        <v>0</v>
      </c>
      <c r="U11">
        <f>NewInput!H45</f>
        <v>0</v>
      </c>
      <c r="V11">
        <f>NewInput!I45</f>
        <v>0</v>
      </c>
    </row>
    <row r="12" spans="1:22" x14ac:dyDescent="0.45">
      <c r="A12" t="s">
        <v>63</v>
      </c>
      <c r="B12">
        <v>2025</v>
      </c>
      <c r="C12">
        <v>8.298064528534968E-2</v>
      </c>
      <c r="N12" t="s">
        <v>76</v>
      </c>
      <c r="O12">
        <f>NewInput!B46</f>
        <v>2.1970583999999998E-2</v>
      </c>
      <c r="P12">
        <f>NewInput!C46</f>
        <v>2.1873167999999998E-2</v>
      </c>
      <c r="Q12">
        <f>NewInput!D46</f>
        <v>1.4518908000000001E-2</v>
      </c>
      <c r="R12">
        <f>NewInput!E46</f>
        <v>2.0878236000000001E-2</v>
      </c>
      <c r="S12">
        <f>NewInput!F46</f>
        <v>2.5107119999999997E-2</v>
      </c>
      <c r="T12">
        <f>NewInput!G46</f>
        <v>2.8929851999999999E-2</v>
      </c>
      <c r="U12">
        <f>NewInput!H46</f>
        <v>2.8835244000000003E-2</v>
      </c>
      <c r="V12">
        <f>NewInput!I46</f>
        <v>2.8252583999999997E-2</v>
      </c>
    </row>
    <row r="13" spans="1:22" x14ac:dyDescent="0.45">
      <c r="A13" t="s">
        <v>63</v>
      </c>
      <c r="B13">
        <v>2030</v>
      </c>
      <c r="C13">
        <v>5.19511297454072E-2</v>
      </c>
      <c r="N13" t="s">
        <v>81</v>
      </c>
      <c r="O13">
        <f>NewInput!B47</f>
        <v>1.5E-3</v>
      </c>
      <c r="P13">
        <f>NewInput!C47</f>
        <v>1.5E-3</v>
      </c>
      <c r="Q13">
        <f>NewInput!D47</f>
        <v>1.2999999999999999E-3</v>
      </c>
      <c r="R13">
        <f>NewInput!E47</f>
        <v>1.1000000000000001E-3</v>
      </c>
      <c r="S13">
        <f>NewInput!F47</f>
        <v>8.9999999999999998E-4</v>
      </c>
      <c r="T13">
        <f>NewInput!G47</f>
        <v>8.0000000000000004E-4</v>
      </c>
      <c r="U13">
        <f>NewInput!H47</f>
        <v>6.9999999999999999E-4</v>
      </c>
      <c r="V13">
        <f>NewInput!I47</f>
        <v>5.9999999999999995E-4</v>
      </c>
    </row>
    <row r="14" spans="1:22" x14ac:dyDescent="0.45">
      <c r="A14" t="s">
        <v>63</v>
      </c>
      <c r="B14">
        <v>2035</v>
      </c>
      <c r="C14">
        <v>3.4506868129770482E-2</v>
      </c>
      <c r="N14" t="s">
        <v>82</v>
      </c>
      <c r="O14">
        <f>NewInput!B48</f>
        <v>7.7999999999999996E-3</v>
      </c>
      <c r="P14">
        <f>NewInput!C48</f>
        <v>6.6E-3</v>
      </c>
      <c r="Q14">
        <f>NewInput!D48</f>
        <v>0</v>
      </c>
      <c r="R14">
        <f>NewInput!E48</f>
        <v>0</v>
      </c>
      <c r="S14">
        <f>NewInput!F48</f>
        <v>0</v>
      </c>
      <c r="T14">
        <f>NewInput!G48</f>
        <v>0</v>
      </c>
      <c r="U14">
        <f>NewInput!H48</f>
        <v>0</v>
      </c>
      <c r="V14">
        <f>NewInput!I48</f>
        <v>0</v>
      </c>
    </row>
    <row r="15" spans="1:22" x14ac:dyDescent="0.45">
      <c r="A15" t="s">
        <v>63</v>
      </c>
      <c r="B15">
        <v>2040</v>
      </c>
      <c r="C15">
        <v>2.1573864176195185E-2</v>
      </c>
      <c r="N15" t="s">
        <v>83</v>
      </c>
      <c r="O15">
        <f>NewInput!B49</f>
        <v>0.3639</v>
      </c>
      <c r="P15">
        <f>NewInput!C49</f>
        <v>0.3639</v>
      </c>
      <c r="Q15">
        <f>NewInput!D49</f>
        <v>0.3639</v>
      </c>
      <c r="R15">
        <f>NewInput!E49</f>
        <v>0.3639</v>
      </c>
      <c r="S15">
        <f>NewInput!F49</f>
        <v>0.3639</v>
      </c>
      <c r="T15">
        <f>NewInput!G49</f>
        <v>0.3639</v>
      </c>
      <c r="U15">
        <f>NewInput!H49</f>
        <v>0.3639</v>
      </c>
      <c r="V15">
        <f>NewInput!I49</f>
        <v>0.3639</v>
      </c>
    </row>
    <row r="16" spans="1:22" x14ac:dyDescent="0.45">
      <c r="A16" t="s">
        <v>63</v>
      </c>
      <c r="B16">
        <v>2045</v>
      </c>
      <c r="C16">
        <v>2.0937591587127977E-2</v>
      </c>
      <c r="N16" t="s">
        <v>84</v>
      </c>
      <c r="O16">
        <f>NewInput!B50</f>
        <v>0</v>
      </c>
      <c r="P16">
        <f>NewInput!C50</f>
        <v>0</v>
      </c>
      <c r="Q16">
        <f>NewInput!D50</f>
        <v>0</v>
      </c>
      <c r="R16">
        <f>NewInput!E50</f>
        <v>0</v>
      </c>
      <c r="S16">
        <f>NewInput!F50</f>
        <v>8.3000000000000001E-3</v>
      </c>
      <c r="T16">
        <f>NewInput!G50</f>
        <v>2.3599999999999999E-2</v>
      </c>
      <c r="U16">
        <f>NewInput!H50</f>
        <v>3.0700000000000002E-2</v>
      </c>
      <c r="V16">
        <f>NewInput!I50</f>
        <v>3.0700000000000002E-2</v>
      </c>
    </row>
    <row r="17" spans="1:22" x14ac:dyDescent="0.45">
      <c r="A17" t="s">
        <v>63</v>
      </c>
      <c r="B17">
        <v>2050</v>
      </c>
      <c r="C17">
        <v>1.795395279632216E-2</v>
      </c>
      <c r="N17" t="s">
        <v>85</v>
      </c>
      <c r="O17">
        <f>NewInput!B51</f>
        <v>8.3000000000000001E-3</v>
      </c>
      <c r="P17">
        <f>NewInput!C51</f>
        <v>8.3000000000000001E-3</v>
      </c>
      <c r="Q17">
        <f>NewInput!D51</f>
        <v>6.8400000000000002E-2</v>
      </c>
      <c r="R17">
        <f>NewInput!E51</f>
        <v>0.16320000000000001</v>
      </c>
      <c r="S17">
        <f>NewInput!F51</f>
        <v>0.1971</v>
      </c>
      <c r="T17">
        <f>NewInput!G51</f>
        <v>0.1928</v>
      </c>
      <c r="U17">
        <f>NewInput!H51</f>
        <v>0.1928</v>
      </c>
      <c r="V17">
        <f>NewInput!I51</f>
        <v>0.1928</v>
      </c>
    </row>
    <row r="18" spans="1:22" x14ac:dyDescent="0.45">
      <c r="A18" t="s">
        <v>64</v>
      </c>
      <c r="B18">
        <v>2015</v>
      </c>
      <c r="C18">
        <f t="array" ref="C18:C25">TRANSPOSE(O4:V4)</f>
        <v>0</v>
      </c>
      <c r="N18" t="s">
        <v>86</v>
      </c>
      <c r="O18">
        <f>NewInput!B52</f>
        <v>0</v>
      </c>
      <c r="P18">
        <f>NewInput!C52</f>
        <v>0</v>
      </c>
      <c r="Q18">
        <f>NewInput!D52</f>
        <v>0</v>
      </c>
      <c r="R18">
        <f>NewInput!E52</f>
        <v>0</v>
      </c>
      <c r="S18">
        <f>NewInput!F52</f>
        <v>0</v>
      </c>
      <c r="T18">
        <f>NewInput!G52</f>
        <v>8.5599999999999996E-2</v>
      </c>
      <c r="U18">
        <f>NewInput!H52</f>
        <v>8.5599999999999996E-2</v>
      </c>
      <c r="V18">
        <f>NewInput!I52</f>
        <v>8.5699999999999998E-2</v>
      </c>
    </row>
    <row r="19" spans="1:22" x14ac:dyDescent="0.45">
      <c r="A19" t="s">
        <v>64</v>
      </c>
      <c r="B19">
        <v>2020</v>
      </c>
      <c r="C19">
        <v>0</v>
      </c>
      <c r="N19" t="s">
        <v>37</v>
      </c>
      <c r="O19">
        <f>NewInput!B53</f>
        <v>2.9475891224688619E-3</v>
      </c>
      <c r="P19">
        <f>NewInput!C53</f>
        <v>5.8364151473740428E-3</v>
      </c>
      <c r="Q19">
        <f>NewInput!D53</f>
        <v>1.7047508231270037E-2</v>
      </c>
      <c r="R19">
        <f>NewInput!E53</f>
        <v>2.785440059556548E-2</v>
      </c>
      <c r="S19">
        <f>NewInput!F53</f>
        <v>3.6721601627060306E-2</v>
      </c>
      <c r="T19">
        <f>NewInput!G53</f>
        <v>3.7288224067667922E-2</v>
      </c>
      <c r="U19">
        <f>NewInput!H53</f>
        <v>3.5847407539074672E-2</v>
      </c>
      <c r="V19">
        <f>NewInput!I53</f>
        <v>3.4459413936758977E-2</v>
      </c>
    </row>
    <row r="20" spans="1:22" x14ac:dyDescent="0.45">
      <c r="A20" t="s">
        <v>64</v>
      </c>
      <c r="B20">
        <v>2025</v>
      </c>
      <c r="C20">
        <v>3.4200000000000103E-3</v>
      </c>
      <c r="N20" t="s">
        <v>38</v>
      </c>
      <c r="O20">
        <f>NewInput!B54</f>
        <v>1.1341056081953455E-2</v>
      </c>
      <c r="P20">
        <f>NewInput!C54</f>
        <v>1.6462694374664705E-2</v>
      </c>
      <c r="Q20">
        <f>NewInput!D54</f>
        <v>1.1104790619316048E-2</v>
      </c>
      <c r="R20">
        <f>NewInput!E54</f>
        <v>5.7505912310264586E-3</v>
      </c>
      <c r="S20">
        <f>NewInput!F54</f>
        <v>2.5841060445380513E-3</v>
      </c>
      <c r="T20">
        <f>NewInput!G54</f>
        <v>0</v>
      </c>
      <c r="U20">
        <f>NewInput!H54</f>
        <v>0</v>
      </c>
      <c r="V20">
        <f>NewInput!I54</f>
        <v>0</v>
      </c>
    </row>
    <row r="21" spans="1:22" x14ac:dyDescent="0.45">
      <c r="A21" t="s">
        <v>64</v>
      </c>
      <c r="B21">
        <v>2030</v>
      </c>
      <c r="C21">
        <v>1.8848571428571478E-2</v>
      </c>
      <c r="N21" t="s">
        <v>39</v>
      </c>
      <c r="O21">
        <f>NewInput!B55</f>
        <v>0.10156374460099206</v>
      </c>
      <c r="P21">
        <f>NewInput!C55</f>
        <v>8.8596258203544831E-2</v>
      </c>
      <c r="Q21">
        <f>NewInput!D55</f>
        <v>5.9770018103478602E-2</v>
      </c>
      <c r="R21">
        <f>NewInput!E55</f>
        <v>3.0959793932093096E-2</v>
      </c>
      <c r="S21">
        <f>NewInput!F55</f>
        <v>6.0408887400007633E-4</v>
      </c>
      <c r="T21">
        <f>NewInput!G55</f>
        <v>0</v>
      </c>
      <c r="U21">
        <f>NewInput!H55</f>
        <v>0</v>
      </c>
      <c r="V21">
        <f>NewInput!I55</f>
        <v>0</v>
      </c>
    </row>
    <row r="22" spans="1:22" x14ac:dyDescent="0.45">
      <c r="A22" t="s">
        <v>64</v>
      </c>
      <c r="B22">
        <v>2035</v>
      </c>
      <c r="C22">
        <v>1.8848571428571478E-2</v>
      </c>
      <c r="N22" t="s">
        <v>94</v>
      </c>
      <c r="O22">
        <f>NewInput!B56</f>
        <v>0</v>
      </c>
      <c r="P22">
        <f>NewInput!C56</f>
        <v>0</v>
      </c>
      <c r="Q22">
        <f>NewInput!D56</f>
        <v>2.2995000000000073E-3</v>
      </c>
      <c r="R22">
        <f>NewInput!E56</f>
        <v>4.5989999999999998E-3</v>
      </c>
      <c r="S22">
        <f>NewInput!F56</f>
        <v>6.8985000000000001E-3</v>
      </c>
      <c r="T22">
        <f>NewInput!G56</f>
        <v>3.6791999999999997E-3</v>
      </c>
      <c r="U22">
        <f>NewInput!H56</f>
        <v>3.6791999999999997E-3</v>
      </c>
      <c r="V22">
        <f>NewInput!I56</f>
        <v>3.6791999999999997E-3</v>
      </c>
    </row>
    <row r="23" spans="1:22" x14ac:dyDescent="0.45">
      <c r="A23" t="s">
        <v>64</v>
      </c>
      <c r="B23">
        <v>2040</v>
      </c>
      <c r="C23">
        <v>1.8848571428571478E-2</v>
      </c>
      <c r="N23" t="s">
        <v>41</v>
      </c>
      <c r="O23">
        <f>NewInput!B57</f>
        <v>0</v>
      </c>
      <c r="P23">
        <f>NewInput!C57</f>
        <v>0</v>
      </c>
      <c r="Q23">
        <f>NewInput!D57</f>
        <v>5.0519019248285169E-3</v>
      </c>
      <c r="R23">
        <f>NewInput!E57</f>
        <v>1.4661072758044369E-2</v>
      </c>
      <c r="S23">
        <f>NewInput!F57</f>
        <v>1.799868385376777E-2</v>
      </c>
      <c r="T23">
        <f>NewInput!G57</f>
        <v>1.8722939250300445E-2</v>
      </c>
      <c r="U23">
        <f>NewInput!H57</f>
        <v>1.8421243034155946E-2</v>
      </c>
      <c r="V23">
        <f>NewInput!I57</f>
        <v>1.8368377401362379E-2</v>
      </c>
    </row>
    <row r="24" spans="1:22" x14ac:dyDescent="0.45">
      <c r="A24" t="s">
        <v>64</v>
      </c>
      <c r="B24">
        <v>2045</v>
      </c>
      <c r="C24">
        <v>2.1887532467532465E-2</v>
      </c>
      <c r="N24" t="s">
        <v>42</v>
      </c>
      <c r="O24">
        <f>NewInput!B58</f>
        <v>6.0457900206119892E-3</v>
      </c>
      <c r="P24">
        <f>NewInput!C58</f>
        <v>9.5792082504640493E-3</v>
      </c>
      <c r="Q24">
        <f>NewInput!D58</f>
        <v>8.499113153230476E-3</v>
      </c>
      <c r="R24">
        <f>NewInput!E58</f>
        <v>5.7271604415078583E-3</v>
      </c>
      <c r="S24">
        <f>NewInput!F58</f>
        <v>3.7034051523735416E-3</v>
      </c>
      <c r="T24">
        <f>NewInput!G58</f>
        <v>1.5318303284525688E-3</v>
      </c>
      <c r="U24">
        <f>NewInput!H58</f>
        <v>1.1309320253278872E-3</v>
      </c>
      <c r="V24">
        <f>NewInput!I58</f>
        <v>5.0309876944180075E-4</v>
      </c>
    </row>
    <row r="25" spans="1:22" x14ac:dyDescent="0.45">
      <c r="A25" t="s">
        <v>64</v>
      </c>
      <c r="B25">
        <v>2050</v>
      </c>
      <c r="C25">
        <v>3.6147272727272757E-2</v>
      </c>
      <c r="N25" t="s">
        <v>43</v>
      </c>
      <c r="O25">
        <f>NewInput!B59</f>
        <v>0</v>
      </c>
      <c r="P25">
        <f>NewInput!C59</f>
        <v>0</v>
      </c>
      <c r="Q25">
        <f>NewInput!D59</f>
        <v>0</v>
      </c>
      <c r="R25">
        <f>NewInput!E59</f>
        <v>0</v>
      </c>
      <c r="S25">
        <f>NewInput!F59</f>
        <v>0</v>
      </c>
      <c r="T25">
        <f>NewInput!G59</f>
        <v>0</v>
      </c>
      <c r="U25">
        <f>NewInput!H59</f>
        <v>2.4126638152089454E-4</v>
      </c>
      <c r="V25">
        <f>NewInput!I59</f>
        <v>2.5966816371073508E-4</v>
      </c>
    </row>
    <row r="26" spans="1:22" x14ac:dyDescent="0.45">
      <c r="A26" t="s">
        <v>65</v>
      </c>
      <c r="B26">
        <v>2015</v>
      </c>
      <c r="C26">
        <f t="array" ref="C26:C33">TRANSPOSE(O5:V5)</f>
        <v>6.9097313870070546E-3</v>
      </c>
      <c r="N26" t="s">
        <v>44</v>
      </c>
      <c r="O26">
        <f>NewInput!B60</f>
        <v>3.8949686604487943E-2</v>
      </c>
      <c r="P26">
        <f>NewInput!C60</f>
        <v>3.4698729909873043E-2</v>
      </c>
      <c r="Q26">
        <f>NewInput!D60</f>
        <v>2.3955166600614097E-2</v>
      </c>
      <c r="R26">
        <f>NewInput!E60</f>
        <v>6.497197748476246E-3</v>
      </c>
      <c r="S26">
        <f>NewInput!F60</f>
        <v>3.2798914609493844E-4</v>
      </c>
      <c r="T26">
        <f>NewInput!G60</f>
        <v>0</v>
      </c>
      <c r="U26">
        <f>NewInput!H60</f>
        <v>0</v>
      </c>
      <c r="V26">
        <f>NewInput!I60</f>
        <v>0</v>
      </c>
    </row>
    <row r="27" spans="1:22" x14ac:dyDescent="0.45">
      <c r="A27" t="s">
        <v>65</v>
      </c>
      <c r="B27">
        <v>2020</v>
      </c>
      <c r="C27">
        <v>6.1123729588163601E-3</v>
      </c>
      <c r="N27" t="s">
        <v>46</v>
      </c>
      <c r="O27">
        <f>NewInput!B61</f>
        <v>0</v>
      </c>
      <c r="P27">
        <f>NewInput!C61</f>
        <v>0</v>
      </c>
      <c r="Q27">
        <f>NewInput!D61</f>
        <v>4.7560858056202318E-4</v>
      </c>
      <c r="R27">
        <f>NewInput!E61</f>
        <v>3.0445000070402116E-3</v>
      </c>
      <c r="S27">
        <f>NewInput!F61</f>
        <v>5.4328993735896424E-3</v>
      </c>
      <c r="T27">
        <f>NewInput!G61</f>
        <v>6.5105491694010115E-3</v>
      </c>
      <c r="U27">
        <f>NewInput!H61</f>
        <v>6.6324129603323395E-3</v>
      </c>
      <c r="V27">
        <f>NewInput!I61</f>
        <v>6.7542767512637075E-3</v>
      </c>
    </row>
    <row r="28" spans="1:22" x14ac:dyDescent="0.45">
      <c r="A28" t="s">
        <v>65</v>
      </c>
      <c r="B28">
        <v>2025</v>
      </c>
      <c r="C28">
        <v>5.7584433561007776E-3</v>
      </c>
      <c r="N28" t="s">
        <v>47</v>
      </c>
      <c r="O28">
        <f>NewInput!B62</f>
        <v>0</v>
      </c>
      <c r="P28">
        <f>NewInput!C62</f>
        <v>0</v>
      </c>
      <c r="Q28">
        <f>NewInput!D62</f>
        <v>0</v>
      </c>
      <c r="R28">
        <f>NewInput!E62</f>
        <v>0</v>
      </c>
      <c r="S28">
        <f>NewInput!F62</f>
        <v>0</v>
      </c>
      <c r="T28">
        <f>NewInput!G62</f>
        <v>0</v>
      </c>
      <c r="U28">
        <f>NewInput!H62</f>
        <v>0</v>
      </c>
      <c r="V28">
        <f>NewInput!I62</f>
        <v>0</v>
      </c>
    </row>
    <row r="29" spans="1:22" x14ac:dyDescent="0.45">
      <c r="A29" t="s">
        <v>65</v>
      </c>
      <c r="B29">
        <v>2030</v>
      </c>
      <c r="C29">
        <v>3.6051495730798589E-3</v>
      </c>
      <c r="N29" t="s">
        <v>48</v>
      </c>
      <c r="O29">
        <f>NewInput!B63</f>
        <v>0</v>
      </c>
      <c r="P29">
        <f>NewInput!C63</f>
        <v>0</v>
      </c>
      <c r="Q29">
        <f>NewInput!D63</f>
        <v>0</v>
      </c>
      <c r="R29">
        <f>NewInput!E63</f>
        <v>6.569345833333344E-4</v>
      </c>
      <c r="S29">
        <f>NewInput!F63</f>
        <v>5.072965833333336E-3</v>
      </c>
      <c r="T29">
        <f>NewInput!G63</f>
        <v>1.2536307632170505E-2</v>
      </c>
      <c r="U29">
        <f>NewInput!H63</f>
        <v>2.0654909200659138E-2</v>
      </c>
      <c r="V29">
        <f>NewInput!I63</f>
        <v>3.1417481233790415E-2</v>
      </c>
    </row>
    <row r="30" spans="1:22" x14ac:dyDescent="0.45">
      <c r="A30" t="s">
        <v>65</v>
      </c>
      <c r="B30">
        <v>2035</v>
      </c>
      <c r="C30">
        <v>2.3946047278666344E-3</v>
      </c>
      <c r="N30" t="s">
        <v>49</v>
      </c>
      <c r="O30">
        <f>NewInput!B64</f>
        <v>3.9239999999999997E-2</v>
      </c>
      <c r="P30">
        <f>NewInput!C64</f>
        <v>3.9528559236606697E-2</v>
      </c>
      <c r="Q30">
        <f>NewInput!D64</f>
        <v>3.9404430962679891E-2</v>
      </c>
      <c r="R30">
        <f>NewInput!E64</f>
        <v>3.5013149924218334E-2</v>
      </c>
      <c r="S30">
        <f>NewInput!F64</f>
        <v>2.754053992421834E-2</v>
      </c>
      <c r="T30">
        <f>NewInput!G64</f>
        <v>1.9866539542735796E-2</v>
      </c>
      <c r="U30">
        <f>NewInput!H64</f>
        <v>1.3347344626252677E-2</v>
      </c>
      <c r="V30">
        <f>NewInput!I64</f>
        <v>4.1712409886573761E-3</v>
      </c>
    </row>
    <row r="31" spans="1:22" x14ac:dyDescent="0.45">
      <c r="A31" t="s">
        <v>65</v>
      </c>
      <c r="B31">
        <v>2040</v>
      </c>
      <c r="C31">
        <v>1.4971186883836517E-3</v>
      </c>
      <c r="N31" t="s">
        <v>51</v>
      </c>
      <c r="O31">
        <f>NewInput!B65</f>
        <v>5.7649566381713275E-5</v>
      </c>
      <c r="P31">
        <f>NewInput!C65</f>
        <v>1.5446594430220679E-3</v>
      </c>
      <c r="Q31">
        <f>NewInput!D65</f>
        <v>2.1122736321763872E-3</v>
      </c>
      <c r="R31">
        <f>NewInput!E65</f>
        <v>2.2835893706470295E-3</v>
      </c>
      <c r="S31">
        <f>NewInput!F65</f>
        <v>2.6650495516905288E-3</v>
      </c>
      <c r="T31">
        <f>NewInput!G65</f>
        <v>2.7082105322874086E-3</v>
      </c>
      <c r="U31">
        <f>NewInput!H65</f>
        <v>2.8579269067924248E-3</v>
      </c>
      <c r="V31">
        <f>NewInput!I65</f>
        <v>3.0588943085065115E-3</v>
      </c>
    </row>
    <row r="32" spans="1:22" x14ac:dyDescent="0.45">
      <c r="A32" t="s">
        <v>65</v>
      </c>
      <c r="B32">
        <v>2045</v>
      </c>
      <c r="C32">
        <v>1.4529645407437564E-3</v>
      </c>
      <c r="N32" t="s">
        <v>95</v>
      </c>
      <c r="O32">
        <f>NewInput!B66</f>
        <v>0</v>
      </c>
      <c r="P32">
        <f>NewInput!C66</f>
        <v>0</v>
      </c>
      <c r="Q32">
        <f>NewInput!D66</f>
        <v>0</v>
      </c>
      <c r="R32">
        <f>NewInput!E66</f>
        <v>0</v>
      </c>
      <c r="S32">
        <f>NewInput!F66</f>
        <v>0</v>
      </c>
      <c r="T32">
        <f>NewInput!G66</f>
        <v>9.9772575226838634E-5</v>
      </c>
      <c r="U32">
        <f>NewInput!H66</f>
        <v>1.5182398419857855E-4</v>
      </c>
      <c r="V32">
        <f>NewInput!I66</f>
        <v>3.2352325295615996E-4</v>
      </c>
    </row>
    <row r="33" spans="1:22" x14ac:dyDescent="0.45">
      <c r="A33" t="s">
        <v>65</v>
      </c>
      <c r="B33">
        <v>2050</v>
      </c>
      <c r="C33">
        <v>1.2459148737661283E-3</v>
      </c>
      <c r="N33" t="s">
        <v>52</v>
      </c>
      <c r="O33">
        <f>NewInput!B67</f>
        <v>2.5883504336182929E-3</v>
      </c>
      <c r="P33">
        <f>NewInput!C67</f>
        <v>1.1621464740954649E-3</v>
      </c>
      <c r="Q33">
        <f>NewInput!D67</f>
        <v>7.4654707773495949E-4</v>
      </c>
      <c r="R33">
        <f>NewInput!E67</f>
        <v>7.2724613205814553E-4</v>
      </c>
      <c r="S33">
        <f>NewInput!F67</f>
        <v>4.3895398689487074E-4</v>
      </c>
      <c r="T33">
        <f>NewInput!G67</f>
        <v>3.8918846695137481E-4</v>
      </c>
      <c r="U33">
        <f>NewInput!H67</f>
        <v>2.805887193548486E-4</v>
      </c>
      <c r="V33">
        <f>NewInput!I67</f>
        <v>1.09008476340678E-6</v>
      </c>
    </row>
    <row r="34" spans="1:22" x14ac:dyDescent="0.45">
      <c r="A34" t="s">
        <v>66</v>
      </c>
      <c r="B34">
        <v>2015</v>
      </c>
      <c r="C34">
        <f t="array" ref="C34:C41">TRANSPOSE(O6:V6)</f>
        <v>1.8699276732592255E-2</v>
      </c>
      <c r="N34" t="s">
        <v>96</v>
      </c>
      <c r="O34">
        <f>NewInput!B68</f>
        <v>0</v>
      </c>
      <c r="P34">
        <f>NewInput!C68</f>
        <v>0</v>
      </c>
      <c r="Q34">
        <f>NewInput!D68</f>
        <v>4.4001000000000359E-4</v>
      </c>
      <c r="R34">
        <f>NewInput!E68</f>
        <v>8.8001999999999991E-4</v>
      </c>
      <c r="S34">
        <f>NewInput!F68</f>
        <v>1.2870292500000071E-3</v>
      </c>
      <c r="T34">
        <f>NewInput!G68</f>
        <v>1.672038000000007E-3</v>
      </c>
      <c r="U34">
        <f>NewInput!H68</f>
        <v>1.6280370000000034E-3</v>
      </c>
      <c r="V34">
        <f>NewInput!I68</f>
        <v>1.584036000000007E-3</v>
      </c>
    </row>
    <row r="35" spans="1:22" x14ac:dyDescent="0.45">
      <c r="A35" t="s">
        <v>66</v>
      </c>
      <c r="B35">
        <v>2020</v>
      </c>
      <c r="C35">
        <v>2.5610007807104509E-2</v>
      </c>
      <c r="N35" t="s">
        <v>97</v>
      </c>
      <c r="O35">
        <f>NewInput!B69</f>
        <v>0</v>
      </c>
      <c r="P35">
        <f>NewInput!C69</f>
        <v>0</v>
      </c>
      <c r="Q35">
        <f>NewInput!D69</f>
        <v>0</v>
      </c>
      <c r="R35">
        <f>NewInput!E69</f>
        <v>0</v>
      </c>
      <c r="S35">
        <f>NewInput!F69</f>
        <v>4.6945186111111313E-3</v>
      </c>
      <c r="T35">
        <f>NewInput!G69</f>
        <v>6.4232259646586397E-3</v>
      </c>
      <c r="U35">
        <f>NewInput!H69</f>
        <v>8.1401850000000359E-3</v>
      </c>
      <c r="V35">
        <f>NewInput!I69</f>
        <v>7.9201800000000371E-3</v>
      </c>
    </row>
    <row r="36" spans="1:22" x14ac:dyDescent="0.45">
      <c r="A36" t="s">
        <v>66</v>
      </c>
      <c r="B36">
        <v>2025</v>
      </c>
      <c r="C36">
        <v>3.9502374340113035E-2</v>
      </c>
      <c r="N36" t="s">
        <v>98</v>
      </c>
      <c r="O36">
        <f>NewInput!B70</f>
        <v>0</v>
      </c>
      <c r="P36">
        <f>NewInput!C70</f>
        <v>8.8001999999999991E-4</v>
      </c>
      <c r="Q36">
        <f>NewInput!D70</f>
        <v>8.3601899999999991E-4</v>
      </c>
      <c r="R36">
        <f>NewInput!E70</f>
        <v>7.9201800000000349E-4</v>
      </c>
      <c r="S36">
        <f>NewInput!F70</f>
        <v>6.3667424119064032E-4</v>
      </c>
      <c r="T36">
        <f>NewInput!G70</f>
        <v>1.6058621442127537E-3</v>
      </c>
      <c r="U36">
        <f>NewInput!H70</f>
        <v>1.5646134993891731E-3</v>
      </c>
      <c r="V36">
        <f>NewInput!I70</f>
        <v>2.849502502482548E-3</v>
      </c>
    </row>
    <row r="37" spans="1:22" x14ac:dyDescent="0.45">
      <c r="A37" t="s">
        <v>66</v>
      </c>
      <c r="B37">
        <v>2030</v>
      </c>
      <c r="C37">
        <v>4.3017592947986162E-2</v>
      </c>
      <c r="N37" t="s">
        <v>99</v>
      </c>
      <c r="O37">
        <f>NewInput!B71</f>
        <v>1.7600400000000037E-2</v>
      </c>
      <c r="P37">
        <f>NewInput!C71</f>
        <v>1.6720380000000108E-2</v>
      </c>
      <c r="Q37">
        <f>NewInput!D71</f>
        <v>1.5884361000000072E-2</v>
      </c>
      <c r="R37">
        <f>NewInput!E71</f>
        <v>1.5048342000000036E-2</v>
      </c>
      <c r="S37">
        <f>NewInput!F71</f>
        <v>9.2551386476982956E-3</v>
      </c>
      <c r="T37">
        <f>NewInput!G71</f>
        <v>5.3472158911286637E-3</v>
      </c>
      <c r="U37">
        <f>NewInput!H71</f>
        <v>3.3194975006108373E-3</v>
      </c>
      <c r="V37">
        <f>NewInput!I71</f>
        <v>1.9026054975174694E-3</v>
      </c>
    </row>
    <row r="38" spans="1:22" x14ac:dyDescent="0.45">
      <c r="A38" t="s">
        <v>66</v>
      </c>
      <c r="B38">
        <v>2035</v>
      </c>
      <c r="C38">
        <v>4.1556430458707806E-2</v>
      </c>
    </row>
    <row r="39" spans="1:22" x14ac:dyDescent="0.45">
      <c r="A39" t="s">
        <v>66</v>
      </c>
      <c r="B39">
        <v>2040</v>
      </c>
      <c r="C39">
        <v>5.1203671443842684E-2</v>
      </c>
    </row>
    <row r="40" spans="1:22" x14ac:dyDescent="0.45">
      <c r="A40" t="s">
        <v>66</v>
      </c>
      <c r="B40">
        <v>2045</v>
      </c>
      <c r="C40">
        <v>5.0814294498104755E-2</v>
      </c>
    </row>
    <row r="41" spans="1:22" x14ac:dyDescent="0.45">
      <c r="A41" t="s">
        <v>66</v>
      </c>
      <c r="B41">
        <v>2050</v>
      </c>
      <c r="C41">
        <v>5.0840481090329792E-2</v>
      </c>
    </row>
    <row r="42" spans="1:22" x14ac:dyDescent="0.45">
      <c r="A42" t="s">
        <v>67</v>
      </c>
      <c r="B42">
        <v>2015</v>
      </c>
      <c r="C42">
        <f t="array" ref="C42:C49">TRANSPOSE(O7:V7)</f>
        <v>0.27125125008994366</v>
      </c>
    </row>
    <row r="43" spans="1:22" x14ac:dyDescent="0.45">
      <c r="A43" t="s">
        <v>67</v>
      </c>
      <c r="B43">
        <v>2020</v>
      </c>
      <c r="C43">
        <v>0.23994982051148331</v>
      </c>
    </row>
    <row r="44" spans="1:22" x14ac:dyDescent="0.45">
      <c r="A44" t="s">
        <v>67</v>
      </c>
      <c r="B44">
        <v>2025</v>
      </c>
      <c r="C44">
        <v>0.22605581482539208</v>
      </c>
    </row>
    <row r="45" spans="1:22" x14ac:dyDescent="0.45">
      <c r="A45" t="s">
        <v>67</v>
      </c>
      <c r="B45">
        <v>2030</v>
      </c>
      <c r="C45">
        <v>0.14152523067654524</v>
      </c>
    </row>
    <row r="46" spans="1:22" x14ac:dyDescent="0.45">
      <c r="A46" t="s">
        <v>67</v>
      </c>
      <c r="B46">
        <v>2035</v>
      </c>
      <c r="C46">
        <v>9.4003585599072265E-2</v>
      </c>
    </row>
    <row r="47" spans="1:22" x14ac:dyDescent="0.45">
      <c r="A47" t="s">
        <v>67</v>
      </c>
      <c r="B47">
        <v>2040</v>
      </c>
      <c r="C47">
        <v>5.8771505433727465E-2</v>
      </c>
    </row>
    <row r="48" spans="1:22" x14ac:dyDescent="0.45">
      <c r="A48" t="s">
        <v>67</v>
      </c>
      <c r="B48">
        <v>2045</v>
      </c>
      <c r="C48">
        <v>5.7038172099453624E-2</v>
      </c>
    </row>
    <row r="49" spans="1:3" x14ac:dyDescent="0.45">
      <c r="A49" t="s">
        <v>67</v>
      </c>
      <c r="B49">
        <v>2050</v>
      </c>
      <c r="C49">
        <v>4.8910145429126736E-2</v>
      </c>
    </row>
    <row r="50" spans="1:3" x14ac:dyDescent="0.45">
      <c r="A50" t="s">
        <v>72</v>
      </c>
      <c r="B50">
        <v>2015</v>
      </c>
      <c r="C50">
        <f t="array" ref="C50:C57">TRANSPOSE(O8:V8)</f>
        <v>0.25001733599999998</v>
      </c>
    </row>
    <row r="51" spans="1:3" x14ac:dyDescent="0.45">
      <c r="A51" t="s">
        <v>72</v>
      </c>
      <c r="B51">
        <v>2020</v>
      </c>
      <c r="C51">
        <v>0.25563823199999997</v>
      </c>
    </row>
    <row r="52" spans="1:3" x14ac:dyDescent="0.45">
      <c r="A52" t="s">
        <v>72</v>
      </c>
      <c r="B52">
        <v>2025</v>
      </c>
      <c r="C52">
        <v>0.23477741999999999</v>
      </c>
    </row>
    <row r="53" spans="1:3" x14ac:dyDescent="0.45">
      <c r="A53" t="s">
        <v>72</v>
      </c>
      <c r="B53">
        <v>2030</v>
      </c>
      <c r="C53">
        <v>0.21343712399999998</v>
      </c>
    </row>
    <row r="54" spans="1:3" x14ac:dyDescent="0.45">
      <c r="A54" t="s">
        <v>72</v>
      </c>
      <c r="B54">
        <v>2035</v>
      </c>
      <c r="C54">
        <v>0.19292846400000002</v>
      </c>
    </row>
    <row r="55" spans="1:3" x14ac:dyDescent="0.45">
      <c r="A55" t="s">
        <v>72</v>
      </c>
      <c r="B55">
        <v>2040</v>
      </c>
      <c r="C55">
        <v>0.19214161200000002</v>
      </c>
    </row>
    <row r="56" spans="1:3" x14ac:dyDescent="0.45">
      <c r="A56" t="s">
        <v>72</v>
      </c>
      <c r="B56">
        <v>2045</v>
      </c>
      <c r="C56">
        <v>0.19263607199999999</v>
      </c>
    </row>
    <row r="57" spans="1:3" x14ac:dyDescent="0.45">
      <c r="A57" t="s">
        <v>72</v>
      </c>
      <c r="B57">
        <v>2050</v>
      </c>
      <c r="C57">
        <v>0.192591972</v>
      </c>
    </row>
    <row r="58" spans="1:3" x14ac:dyDescent="0.45">
      <c r="A58" t="s">
        <v>73</v>
      </c>
      <c r="B58">
        <v>2015</v>
      </c>
      <c r="C58">
        <f t="array" ref="C58:C65">TRANSPOSE(O9:V9)</f>
        <v>4.2712919717868341E-3</v>
      </c>
    </row>
    <row r="59" spans="1:3" x14ac:dyDescent="0.45">
      <c r="A59" t="s">
        <v>73</v>
      </c>
      <c r="B59">
        <v>2020</v>
      </c>
      <c r="C59">
        <v>0</v>
      </c>
    </row>
    <row r="60" spans="1:3" x14ac:dyDescent="0.45">
      <c r="A60" t="s">
        <v>73</v>
      </c>
      <c r="B60">
        <v>2025</v>
      </c>
      <c r="C60">
        <v>0</v>
      </c>
    </row>
    <row r="61" spans="1:3" x14ac:dyDescent="0.45">
      <c r="A61" t="s">
        <v>73</v>
      </c>
      <c r="B61">
        <v>2030</v>
      </c>
      <c r="C61">
        <v>0</v>
      </c>
    </row>
    <row r="62" spans="1:3" x14ac:dyDescent="0.45">
      <c r="A62" t="s">
        <v>73</v>
      </c>
      <c r="B62">
        <v>2035</v>
      </c>
      <c r="C62">
        <v>0</v>
      </c>
    </row>
    <row r="63" spans="1:3" x14ac:dyDescent="0.45">
      <c r="A63" t="s">
        <v>73</v>
      </c>
      <c r="B63">
        <v>2040</v>
      </c>
      <c r="C63">
        <v>0</v>
      </c>
    </row>
    <row r="64" spans="1:3" x14ac:dyDescent="0.45">
      <c r="A64" t="s">
        <v>73</v>
      </c>
      <c r="B64">
        <v>2045</v>
      </c>
      <c r="C64">
        <v>0</v>
      </c>
    </row>
    <row r="65" spans="1:3" x14ac:dyDescent="0.45">
      <c r="A65" t="s">
        <v>73</v>
      </c>
      <c r="B65">
        <v>2050</v>
      </c>
      <c r="C65">
        <v>0</v>
      </c>
    </row>
    <row r="66" spans="1:3" x14ac:dyDescent="0.45">
      <c r="A66" t="s">
        <v>74</v>
      </c>
      <c r="B66">
        <v>2015</v>
      </c>
      <c r="C66">
        <f t="array" ref="C66:C73">TRANSPOSE(O10:V10)</f>
        <v>0</v>
      </c>
    </row>
    <row r="67" spans="1:3" x14ac:dyDescent="0.45">
      <c r="A67" t="s">
        <v>74</v>
      </c>
      <c r="B67">
        <v>2020</v>
      </c>
      <c r="C67">
        <v>0</v>
      </c>
    </row>
    <row r="68" spans="1:3" x14ac:dyDescent="0.45">
      <c r="A68" t="s">
        <v>74</v>
      </c>
      <c r="B68">
        <v>2025</v>
      </c>
      <c r="C68">
        <v>0</v>
      </c>
    </row>
    <row r="69" spans="1:3" x14ac:dyDescent="0.45">
      <c r="A69" t="s">
        <v>74</v>
      </c>
      <c r="B69">
        <v>2030</v>
      </c>
      <c r="C69">
        <v>0</v>
      </c>
    </row>
    <row r="70" spans="1:3" x14ac:dyDescent="0.45">
      <c r="A70" t="s">
        <v>74</v>
      </c>
      <c r="B70">
        <v>2035</v>
      </c>
      <c r="C70">
        <v>0</v>
      </c>
    </row>
    <row r="71" spans="1:3" x14ac:dyDescent="0.45">
      <c r="A71" t="s">
        <v>74</v>
      </c>
      <c r="B71">
        <v>2040</v>
      </c>
      <c r="C71">
        <v>0</v>
      </c>
    </row>
    <row r="72" spans="1:3" x14ac:dyDescent="0.45">
      <c r="A72" t="s">
        <v>74</v>
      </c>
      <c r="B72">
        <v>2045</v>
      </c>
      <c r="C72">
        <v>0</v>
      </c>
    </row>
    <row r="73" spans="1:3" x14ac:dyDescent="0.45">
      <c r="A73" t="s">
        <v>74</v>
      </c>
      <c r="B73">
        <v>2050</v>
      </c>
      <c r="C73">
        <v>0</v>
      </c>
    </row>
    <row r="74" spans="1:3" x14ac:dyDescent="0.45">
      <c r="A74" t="s">
        <v>75</v>
      </c>
      <c r="B74">
        <v>2015</v>
      </c>
      <c r="C74">
        <f t="array" ref="C74:C81">TRANSPOSE(O11:V11)</f>
        <v>3.4358402821316615E-4</v>
      </c>
    </row>
    <row r="75" spans="1:3" x14ac:dyDescent="0.45">
      <c r="A75" t="s">
        <v>75</v>
      </c>
      <c r="B75">
        <v>2020</v>
      </c>
      <c r="C75">
        <v>0</v>
      </c>
    </row>
    <row r="76" spans="1:3" x14ac:dyDescent="0.45">
      <c r="A76" t="s">
        <v>75</v>
      </c>
      <c r="B76">
        <v>2025</v>
      </c>
      <c r="C76">
        <v>0</v>
      </c>
    </row>
    <row r="77" spans="1:3" x14ac:dyDescent="0.45">
      <c r="A77" t="s">
        <v>75</v>
      </c>
      <c r="B77">
        <v>2030</v>
      </c>
      <c r="C77">
        <v>0</v>
      </c>
    </row>
    <row r="78" spans="1:3" x14ac:dyDescent="0.45">
      <c r="A78" t="s">
        <v>75</v>
      </c>
      <c r="B78">
        <v>2035</v>
      </c>
      <c r="C78">
        <v>0</v>
      </c>
    </row>
    <row r="79" spans="1:3" x14ac:dyDescent="0.45">
      <c r="A79" t="s">
        <v>75</v>
      </c>
      <c r="B79">
        <v>2040</v>
      </c>
      <c r="C79">
        <v>0</v>
      </c>
    </row>
    <row r="80" spans="1:3" x14ac:dyDescent="0.45">
      <c r="A80" t="s">
        <v>75</v>
      </c>
      <c r="B80">
        <v>2045</v>
      </c>
      <c r="C80">
        <v>0</v>
      </c>
    </row>
    <row r="81" spans="1:3" x14ac:dyDescent="0.45">
      <c r="A81" t="s">
        <v>75</v>
      </c>
      <c r="B81">
        <v>2050</v>
      </c>
      <c r="C81">
        <v>0</v>
      </c>
    </row>
    <row r="82" spans="1:3" x14ac:dyDescent="0.45">
      <c r="A82" t="s">
        <v>76</v>
      </c>
      <c r="B82">
        <v>2015</v>
      </c>
      <c r="C82">
        <f t="array" ref="C82:C89">TRANSPOSE(O12:V12)</f>
        <v>2.1970583999999998E-2</v>
      </c>
    </row>
    <row r="83" spans="1:3" x14ac:dyDescent="0.45">
      <c r="A83" t="s">
        <v>76</v>
      </c>
      <c r="B83">
        <v>2020</v>
      </c>
      <c r="C83">
        <v>2.1873167999999998E-2</v>
      </c>
    </row>
    <row r="84" spans="1:3" x14ac:dyDescent="0.45">
      <c r="A84" t="s">
        <v>76</v>
      </c>
      <c r="B84">
        <v>2025</v>
      </c>
      <c r="C84">
        <v>1.4518908000000001E-2</v>
      </c>
    </row>
    <row r="85" spans="1:3" x14ac:dyDescent="0.45">
      <c r="A85" t="s">
        <v>76</v>
      </c>
      <c r="B85">
        <v>2030</v>
      </c>
      <c r="C85">
        <v>2.0878236000000001E-2</v>
      </c>
    </row>
    <row r="86" spans="1:3" x14ac:dyDescent="0.45">
      <c r="A86" t="s">
        <v>76</v>
      </c>
      <c r="B86">
        <v>2035</v>
      </c>
      <c r="C86">
        <v>2.5107119999999997E-2</v>
      </c>
    </row>
    <row r="87" spans="1:3" x14ac:dyDescent="0.45">
      <c r="A87" t="s">
        <v>76</v>
      </c>
      <c r="B87">
        <v>2040</v>
      </c>
      <c r="C87">
        <v>2.8929851999999999E-2</v>
      </c>
    </row>
    <row r="88" spans="1:3" x14ac:dyDescent="0.45">
      <c r="A88" t="s">
        <v>76</v>
      </c>
      <c r="B88">
        <v>2045</v>
      </c>
      <c r="C88">
        <v>2.8835244000000003E-2</v>
      </c>
    </row>
    <row r="89" spans="1:3" x14ac:dyDescent="0.45">
      <c r="A89" t="s">
        <v>76</v>
      </c>
      <c r="B89">
        <v>2050</v>
      </c>
      <c r="C89">
        <v>2.8252583999999997E-2</v>
      </c>
    </row>
    <row r="90" spans="1:3" x14ac:dyDescent="0.45">
      <c r="A90" t="s">
        <v>81</v>
      </c>
      <c r="B90">
        <v>2015</v>
      </c>
      <c r="C90">
        <f t="array" ref="C90:C97">TRANSPOSE(O13:V13)</f>
        <v>1.5E-3</v>
      </c>
    </row>
    <row r="91" spans="1:3" x14ac:dyDescent="0.45">
      <c r="A91" t="s">
        <v>81</v>
      </c>
      <c r="B91">
        <v>2020</v>
      </c>
      <c r="C91">
        <v>1.5E-3</v>
      </c>
    </row>
    <row r="92" spans="1:3" x14ac:dyDescent="0.45">
      <c r="A92" t="s">
        <v>81</v>
      </c>
      <c r="B92">
        <v>2025</v>
      </c>
      <c r="C92">
        <v>1.2999999999999999E-3</v>
      </c>
    </row>
    <row r="93" spans="1:3" x14ac:dyDescent="0.45">
      <c r="A93" t="s">
        <v>81</v>
      </c>
      <c r="B93">
        <v>2030</v>
      </c>
      <c r="C93">
        <v>1.1000000000000001E-3</v>
      </c>
    </row>
    <row r="94" spans="1:3" x14ac:dyDescent="0.45">
      <c r="A94" t="s">
        <v>81</v>
      </c>
      <c r="B94">
        <v>2035</v>
      </c>
      <c r="C94">
        <v>8.9999999999999998E-4</v>
      </c>
    </row>
    <row r="95" spans="1:3" x14ac:dyDescent="0.45">
      <c r="A95" t="s">
        <v>81</v>
      </c>
      <c r="B95">
        <v>2040</v>
      </c>
      <c r="C95">
        <v>8.0000000000000004E-4</v>
      </c>
    </row>
    <row r="96" spans="1:3" x14ac:dyDescent="0.45">
      <c r="A96" t="s">
        <v>81</v>
      </c>
      <c r="B96">
        <v>2045</v>
      </c>
      <c r="C96">
        <v>6.9999999999999999E-4</v>
      </c>
    </row>
    <row r="97" spans="1:3" x14ac:dyDescent="0.45">
      <c r="A97" t="s">
        <v>81</v>
      </c>
      <c r="B97">
        <v>2050</v>
      </c>
      <c r="C97">
        <v>5.9999999999999995E-4</v>
      </c>
    </row>
    <row r="98" spans="1:3" x14ac:dyDescent="0.45">
      <c r="A98" t="s">
        <v>82</v>
      </c>
      <c r="B98">
        <v>2015</v>
      </c>
      <c r="C98">
        <f t="array" ref="C98:C105">TRANSPOSE(O14:V14)</f>
        <v>7.7999999999999996E-3</v>
      </c>
    </row>
    <row r="99" spans="1:3" x14ac:dyDescent="0.45">
      <c r="A99" t="s">
        <v>82</v>
      </c>
      <c r="B99">
        <v>2020</v>
      </c>
      <c r="C99">
        <v>6.6E-3</v>
      </c>
    </row>
    <row r="100" spans="1:3" x14ac:dyDescent="0.45">
      <c r="A100" t="s">
        <v>82</v>
      </c>
      <c r="B100">
        <v>2025</v>
      </c>
      <c r="C100">
        <v>0</v>
      </c>
    </row>
    <row r="101" spans="1:3" x14ac:dyDescent="0.45">
      <c r="A101" t="s">
        <v>82</v>
      </c>
      <c r="B101">
        <v>2030</v>
      </c>
      <c r="C101">
        <v>0</v>
      </c>
    </row>
    <row r="102" spans="1:3" x14ac:dyDescent="0.45">
      <c r="A102" t="s">
        <v>82</v>
      </c>
      <c r="B102">
        <v>2035</v>
      </c>
      <c r="C102">
        <v>0</v>
      </c>
    </row>
    <row r="103" spans="1:3" x14ac:dyDescent="0.45">
      <c r="A103" t="s">
        <v>82</v>
      </c>
      <c r="B103">
        <v>2040</v>
      </c>
      <c r="C103">
        <v>0</v>
      </c>
    </row>
    <row r="104" spans="1:3" x14ac:dyDescent="0.45">
      <c r="A104" t="s">
        <v>82</v>
      </c>
      <c r="B104">
        <v>2045</v>
      </c>
      <c r="C104">
        <v>0</v>
      </c>
    </row>
    <row r="105" spans="1:3" x14ac:dyDescent="0.45">
      <c r="A105" t="s">
        <v>82</v>
      </c>
      <c r="B105">
        <v>2050</v>
      </c>
      <c r="C105">
        <v>0</v>
      </c>
    </row>
    <row r="106" spans="1:3" x14ac:dyDescent="0.45">
      <c r="A106" t="s">
        <v>83</v>
      </c>
      <c r="B106">
        <v>2015</v>
      </c>
      <c r="C106">
        <f t="array" ref="C106:C113">TRANSPOSE(O15:V15)</f>
        <v>0.3639</v>
      </c>
    </row>
    <row r="107" spans="1:3" x14ac:dyDescent="0.45">
      <c r="A107" t="s">
        <v>83</v>
      </c>
      <c r="B107">
        <v>2020</v>
      </c>
      <c r="C107">
        <v>0.3639</v>
      </c>
    </row>
    <row r="108" spans="1:3" x14ac:dyDescent="0.45">
      <c r="A108" t="s">
        <v>83</v>
      </c>
      <c r="B108">
        <v>2025</v>
      </c>
      <c r="C108">
        <v>0.3639</v>
      </c>
    </row>
    <row r="109" spans="1:3" x14ac:dyDescent="0.45">
      <c r="A109" t="s">
        <v>83</v>
      </c>
      <c r="B109">
        <v>2030</v>
      </c>
      <c r="C109">
        <v>0.3639</v>
      </c>
    </row>
    <row r="110" spans="1:3" x14ac:dyDescent="0.45">
      <c r="A110" t="s">
        <v>83</v>
      </c>
      <c r="B110">
        <v>2035</v>
      </c>
      <c r="C110">
        <v>0.3639</v>
      </c>
    </row>
    <row r="111" spans="1:3" x14ac:dyDescent="0.45">
      <c r="A111" t="s">
        <v>83</v>
      </c>
      <c r="B111">
        <v>2040</v>
      </c>
      <c r="C111">
        <v>0.3639</v>
      </c>
    </row>
    <row r="112" spans="1:3" x14ac:dyDescent="0.45">
      <c r="A112" t="s">
        <v>83</v>
      </c>
      <c r="B112">
        <v>2045</v>
      </c>
      <c r="C112">
        <v>0.3639</v>
      </c>
    </row>
    <row r="113" spans="1:3" x14ac:dyDescent="0.45">
      <c r="A113" t="s">
        <v>83</v>
      </c>
      <c r="B113">
        <v>2050</v>
      </c>
      <c r="C113">
        <v>0.3639</v>
      </c>
    </row>
    <row r="114" spans="1:3" x14ac:dyDescent="0.45">
      <c r="A114" t="s">
        <v>84</v>
      </c>
      <c r="B114">
        <v>2015</v>
      </c>
      <c r="C114">
        <f t="array" ref="C114:C121">TRANSPOSE(O16:V16)</f>
        <v>0</v>
      </c>
    </row>
    <row r="115" spans="1:3" x14ac:dyDescent="0.45">
      <c r="A115" t="s">
        <v>84</v>
      </c>
      <c r="B115">
        <v>2020</v>
      </c>
      <c r="C115">
        <v>0</v>
      </c>
    </row>
    <row r="116" spans="1:3" x14ac:dyDescent="0.45">
      <c r="A116" t="s">
        <v>84</v>
      </c>
      <c r="B116">
        <v>2025</v>
      </c>
      <c r="C116">
        <v>0</v>
      </c>
    </row>
    <row r="117" spans="1:3" x14ac:dyDescent="0.45">
      <c r="A117" t="s">
        <v>84</v>
      </c>
      <c r="B117">
        <v>2030</v>
      </c>
      <c r="C117">
        <v>0</v>
      </c>
    </row>
    <row r="118" spans="1:3" x14ac:dyDescent="0.45">
      <c r="A118" t="s">
        <v>84</v>
      </c>
      <c r="B118">
        <v>2035</v>
      </c>
      <c r="C118">
        <v>8.3000000000000001E-3</v>
      </c>
    </row>
    <row r="119" spans="1:3" x14ac:dyDescent="0.45">
      <c r="A119" t="s">
        <v>84</v>
      </c>
      <c r="B119">
        <v>2040</v>
      </c>
      <c r="C119">
        <v>2.3599999999999999E-2</v>
      </c>
    </row>
    <row r="120" spans="1:3" x14ac:dyDescent="0.45">
      <c r="A120" t="s">
        <v>84</v>
      </c>
      <c r="B120">
        <v>2045</v>
      </c>
      <c r="C120">
        <v>3.0700000000000002E-2</v>
      </c>
    </row>
    <row r="121" spans="1:3" x14ac:dyDescent="0.45">
      <c r="A121" t="s">
        <v>84</v>
      </c>
      <c r="B121">
        <v>2050</v>
      </c>
      <c r="C121">
        <v>3.0700000000000002E-2</v>
      </c>
    </row>
    <row r="122" spans="1:3" x14ac:dyDescent="0.45">
      <c r="A122" t="s">
        <v>85</v>
      </c>
      <c r="B122">
        <v>2015</v>
      </c>
      <c r="C122">
        <f t="array" ref="C122:C129">TRANSPOSE(O17:V17)</f>
        <v>8.3000000000000001E-3</v>
      </c>
    </row>
    <row r="123" spans="1:3" x14ac:dyDescent="0.45">
      <c r="A123" t="s">
        <v>85</v>
      </c>
      <c r="B123">
        <v>2020</v>
      </c>
      <c r="C123">
        <v>8.3000000000000001E-3</v>
      </c>
    </row>
    <row r="124" spans="1:3" x14ac:dyDescent="0.45">
      <c r="A124" t="s">
        <v>85</v>
      </c>
      <c r="B124">
        <v>2025</v>
      </c>
      <c r="C124">
        <v>6.8400000000000002E-2</v>
      </c>
    </row>
    <row r="125" spans="1:3" x14ac:dyDescent="0.45">
      <c r="A125" t="s">
        <v>85</v>
      </c>
      <c r="B125">
        <v>2030</v>
      </c>
      <c r="C125">
        <v>0.16320000000000001</v>
      </c>
    </row>
    <row r="126" spans="1:3" x14ac:dyDescent="0.45">
      <c r="A126" t="s">
        <v>85</v>
      </c>
      <c r="B126">
        <v>2035</v>
      </c>
      <c r="C126">
        <v>0.1971</v>
      </c>
    </row>
    <row r="127" spans="1:3" x14ac:dyDescent="0.45">
      <c r="A127" t="s">
        <v>85</v>
      </c>
      <c r="B127">
        <v>2040</v>
      </c>
      <c r="C127">
        <v>0.1928</v>
      </c>
    </row>
    <row r="128" spans="1:3" x14ac:dyDescent="0.45">
      <c r="A128" t="s">
        <v>85</v>
      </c>
      <c r="B128">
        <v>2045</v>
      </c>
      <c r="C128">
        <v>0.1928</v>
      </c>
    </row>
    <row r="129" spans="1:3" x14ac:dyDescent="0.45">
      <c r="A129" t="s">
        <v>85</v>
      </c>
      <c r="B129">
        <v>2050</v>
      </c>
      <c r="C129">
        <v>0.1928</v>
      </c>
    </row>
    <row r="130" spans="1:3" x14ac:dyDescent="0.45">
      <c r="A130" t="s">
        <v>86</v>
      </c>
      <c r="B130">
        <v>2015</v>
      </c>
      <c r="C130">
        <f t="array" ref="C130:C137">TRANSPOSE(O18:V18)</f>
        <v>0</v>
      </c>
    </row>
    <row r="131" spans="1:3" x14ac:dyDescent="0.45">
      <c r="A131" t="s">
        <v>86</v>
      </c>
      <c r="B131">
        <v>2020</v>
      </c>
      <c r="C131">
        <v>0</v>
      </c>
    </row>
    <row r="132" spans="1:3" x14ac:dyDescent="0.45">
      <c r="A132" t="s">
        <v>86</v>
      </c>
      <c r="B132">
        <v>2025</v>
      </c>
      <c r="C132">
        <v>0</v>
      </c>
    </row>
    <row r="133" spans="1:3" x14ac:dyDescent="0.45">
      <c r="A133" t="s">
        <v>86</v>
      </c>
      <c r="B133">
        <v>2030</v>
      </c>
      <c r="C133">
        <v>0</v>
      </c>
    </row>
    <row r="134" spans="1:3" x14ac:dyDescent="0.45">
      <c r="A134" t="s">
        <v>86</v>
      </c>
      <c r="B134">
        <v>2035</v>
      </c>
      <c r="C134">
        <v>0</v>
      </c>
    </row>
    <row r="135" spans="1:3" x14ac:dyDescent="0.45">
      <c r="A135" t="s">
        <v>86</v>
      </c>
      <c r="B135">
        <v>2040</v>
      </c>
      <c r="C135">
        <v>8.5599999999999996E-2</v>
      </c>
    </row>
    <row r="136" spans="1:3" x14ac:dyDescent="0.45">
      <c r="A136" t="s">
        <v>86</v>
      </c>
      <c r="B136">
        <v>2045</v>
      </c>
      <c r="C136">
        <v>8.5599999999999996E-2</v>
      </c>
    </row>
    <row r="137" spans="1:3" x14ac:dyDescent="0.45">
      <c r="A137" t="s">
        <v>86</v>
      </c>
      <c r="B137">
        <v>2050</v>
      </c>
      <c r="C137">
        <v>8.5699999999999998E-2</v>
      </c>
    </row>
    <row r="138" spans="1:3" x14ac:dyDescent="0.45">
      <c r="A138" t="s">
        <v>37</v>
      </c>
      <c r="B138">
        <v>2015</v>
      </c>
      <c r="C138">
        <f t="array" ref="C138:C145">TRANSPOSE(O19:V19)</f>
        <v>2.9475891224688619E-3</v>
      </c>
    </row>
    <row r="139" spans="1:3" x14ac:dyDescent="0.45">
      <c r="A139" t="s">
        <v>37</v>
      </c>
      <c r="B139">
        <v>2020</v>
      </c>
      <c r="C139">
        <v>5.8364151473740428E-3</v>
      </c>
    </row>
    <row r="140" spans="1:3" x14ac:dyDescent="0.45">
      <c r="A140" t="s">
        <v>37</v>
      </c>
      <c r="B140">
        <v>2025</v>
      </c>
      <c r="C140">
        <v>1.7047508231270037E-2</v>
      </c>
    </row>
    <row r="141" spans="1:3" x14ac:dyDescent="0.45">
      <c r="A141" t="s">
        <v>37</v>
      </c>
      <c r="B141">
        <v>2030</v>
      </c>
      <c r="C141">
        <v>2.785440059556548E-2</v>
      </c>
    </row>
    <row r="142" spans="1:3" x14ac:dyDescent="0.45">
      <c r="A142" t="s">
        <v>37</v>
      </c>
      <c r="B142">
        <v>2035</v>
      </c>
      <c r="C142">
        <v>3.6721601627060306E-2</v>
      </c>
    </row>
    <row r="143" spans="1:3" x14ac:dyDescent="0.45">
      <c r="A143" t="s">
        <v>37</v>
      </c>
      <c r="B143">
        <v>2040</v>
      </c>
      <c r="C143">
        <v>3.7288224067667922E-2</v>
      </c>
    </row>
    <row r="144" spans="1:3" x14ac:dyDescent="0.45">
      <c r="A144" t="s">
        <v>37</v>
      </c>
      <c r="B144">
        <v>2045</v>
      </c>
      <c r="C144">
        <v>3.5847407539074672E-2</v>
      </c>
    </row>
    <row r="145" spans="1:3" x14ac:dyDescent="0.45">
      <c r="A145" t="s">
        <v>37</v>
      </c>
      <c r="B145">
        <v>2050</v>
      </c>
      <c r="C145">
        <v>3.4459413936758977E-2</v>
      </c>
    </row>
    <row r="146" spans="1:3" x14ac:dyDescent="0.45">
      <c r="A146" t="s">
        <v>38</v>
      </c>
      <c r="B146">
        <v>2015</v>
      </c>
      <c r="C146">
        <f t="array" ref="C146:C153">TRANSPOSE(O20:V20)</f>
        <v>1.1341056081953455E-2</v>
      </c>
    </row>
    <row r="147" spans="1:3" x14ac:dyDescent="0.45">
      <c r="A147" t="s">
        <v>38</v>
      </c>
      <c r="B147">
        <v>2020</v>
      </c>
      <c r="C147">
        <v>1.6462694374664705E-2</v>
      </c>
    </row>
    <row r="148" spans="1:3" x14ac:dyDescent="0.45">
      <c r="A148" t="s">
        <v>38</v>
      </c>
      <c r="B148">
        <v>2025</v>
      </c>
      <c r="C148">
        <v>1.1104790619316048E-2</v>
      </c>
    </row>
    <row r="149" spans="1:3" x14ac:dyDescent="0.45">
      <c r="A149" t="s">
        <v>38</v>
      </c>
      <c r="B149">
        <v>2030</v>
      </c>
      <c r="C149">
        <v>5.7505912310264586E-3</v>
      </c>
    </row>
    <row r="150" spans="1:3" x14ac:dyDescent="0.45">
      <c r="A150" t="s">
        <v>38</v>
      </c>
      <c r="B150">
        <v>2035</v>
      </c>
      <c r="C150">
        <v>2.5841060445380513E-3</v>
      </c>
    </row>
    <row r="151" spans="1:3" x14ac:dyDescent="0.45">
      <c r="A151" t="s">
        <v>38</v>
      </c>
      <c r="B151">
        <v>2040</v>
      </c>
      <c r="C151">
        <v>0</v>
      </c>
    </row>
    <row r="152" spans="1:3" x14ac:dyDescent="0.45">
      <c r="A152" t="s">
        <v>38</v>
      </c>
      <c r="B152">
        <v>2045</v>
      </c>
      <c r="C152">
        <v>0</v>
      </c>
    </row>
    <row r="153" spans="1:3" x14ac:dyDescent="0.45">
      <c r="A153" t="s">
        <v>38</v>
      </c>
      <c r="B153">
        <v>2050</v>
      </c>
      <c r="C153">
        <v>0</v>
      </c>
    </row>
    <row r="154" spans="1:3" x14ac:dyDescent="0.45">
      <c r="A154" t="s">
        <v>39</v>
      </c>
      <c r="B154">
        <v>2015</v>
      </c>
      <c r="C154">
        <f t="array" ref="C154:C161">TRANSPOSE(O21:V21)</f>
        <v>0.10156374460099206</v>
      </c>
    </row>
    <row r="155" spans="1:3" x14ac:dyDescent="0.45">
      <c r="A155" t="s">
        <v>39</v>
      </c>
      <c r="B155">
        <v>2020</v>
      </c>
      <c r="C155">
        <v>8.8596258203544831E-2</v>
      </c>
    </row>
    <row r="156" spans="1:3" x14ac:dyDescent="0.45">
      <c r="A156" t="s">
        <v>39</v>
      </c>
      <c r="B156">
        <v>2025</v>
      </c>
      <c r="C156">
        <v>5.9770018103478602E-2</v>
      </c>
    </row>
    <row r="157" spans="1:3" x14ac:dyDescent="0.45">
      <c r="A157" t="s">
        <v>39</v>
      </c>
      <c r="B157">
        <v>2030</v>
      </c>
      <c r="C157">
        <v>3.0959793932093096E-2</v>
      </c>
    </row>
    <row r="158" spans="1:3" x14ac:dyDescent="0.45">
      <c r="A158" t="s">
        <v>39</v>
      </c>
      <c r="B158">
        <v>2035</v>
      </c>
      <c r="C158">
        <v>6.0408887400007633E-4</v>
      </c>
    </row>
    <row r="159" spans="1:3" x14ac:dyDescent="0.45">
      <c r="A159" t="s">
        <v>39</v>
      </c>
      <c r="B159">
        <v>2040</v>
      </c>
      <c r="C159">
        <v>0</v>
      </c>
    </row>
    <row r="160" spans="1:3" x14ac:dyDescent="0.45">
      <c r="A160" t="s">
        <v>39</v>
      </c>
      <c r="B160">
        <v>2045</v>
      </c>
      <c r="C160">
        <v>0</v>
      </c>
    </row>
    <row r="161" spans="1:3" x14ac:dyDescent="0.45">
      <c r="A161" t="s">
        <v>39</v>
      </c>
      <c r="B161">
        <v>2050</v>
      </c>
      <c r="C161">
        <v>0</v>
      </c>
    </row>
    <row r="162" spans="1:3" x14ac:dyDescent="0.45">
      <c r="A162" t="s">
        <v>94</v>
      </c>
      <c r="B162">
        <v>2015</v>
      </c>
      <c r="C162">
        <f t="array" ref="C162:C169">TRANSPOSE(O22:V22)</f>
        <v>0</v>
      </c>
    </row>
    <row r="163" spans="1:3" x14ac:dyDescent="0.45">
      <c r="A163" t="s">
        <v>94</v>
      </c>
      <c r="B163">
        <v>2020</v>
      </c>
      <c r="C163">
        <v>0</v>
      </c>
    </row>
    <row r="164" spans="1:3" x14ac:dyDescent="0.45">
      <c r="A164" t="s">
        <v>94</v>
      </c>
      <c r="B164">
        <v>2025</v>
      </c>
      <c r="C164">
        <v>2.2995000000000073E-3</v>
      </c>
    </row>
    <row r="165" spans="1:3" x14ac:dyDescent="0.45">
      <c r="A165" t="s">
        <v>94</v>
      </c>
      <c r="B165">
        <v>2030</v>
      </c>
      <c r="C165">
        <v>4.5989999999999998E-3</v>
      </c>
    </row>
    <row r="166" spans="1:3" x14ac:dyDescent="0.45">
      <c r="A166" t="s">
        <v>94</v>
      </c>
      <c r="B166">
        <v>2035</v>
      </c>
      <c r="C166">
        <v>6.8985000000000001E-3</v>
      </c>
    </row>
    <row r="167" spans="1:3" x14ac:dyDescent="0.45">
      <c r="A167" t="s">
        <v>94</v>
      </c>
      <c r="B167">
        <v>2040</v>
      </c>
      <c r="C167">
        <v>3.6791999999999997E-3</v>
      </c>
    </row>
    <row r="168" spans="1:3" x14ac:dyDescent="0.45">
      <c r="A168" t="s">
        <v>94</v>
      </c>
      <c r="B168">
        <v>2045</v>
      </c>
      <c r="C168">
        <v>3.6791999999999997E-3</v>
      </c>
    </row>
    <row r="169" spans="1:3" x14ac:dyDescent="0.45">
      <c r="A169" t="s">
        <v>94</v>
      </c>
      <c r="B169">
        <v>2050</v>
      </c>
      <c r="C169">
        <v>3.6791999999999997E-3</v>
      </c>
    </row>
    <row r="170" spans="1:3" x14ac:dyDescent="0.45">
      <c r="A170" t="s">
        <v>41</v>
      </c>
      <c r="B170">
        <v>2015</v>
      </c>
      <c r="C170">
        <f t="array" ref="C170:C177">TRANSPOSE(O23:V23)</f>
        <v>0</v>
      </c>
    </row>
    <row r="171" spans="1:3" x14ac:dyDescent="0.45">
      <c r="A171" t="s">
        <v>41</v>
      </c>
      <c r="B171">
        <v>2020</v>
      </c>
      <c r="C171">
        <v>0</v>
      </c>
    </row>
    <row r="172" spans="1:3" x14ac:dyDescent="0.45">
      <c r="A172" t="s">
        <v>41</v>
      </c>
      <c r="B172">
        <v>2025</v>
      </c>
      <c r="C172">
        <v>5.0519019248285169E-3</v>
      </c>
    </row>
    <row r="173" spans="1:3" x14ac:dyDescent="0.45">
      <c r="A173" t="s">
        <v>41</v>
      </c>
      <c r="B173">
        <v>2030</v>
      </c>
      <c r="C173">
        <v>1.4661072758044369E-2</v>
      </c>
    </row>
    <row r="174" spans="1:3" x14ac:dyDescent="0.45">
      <c r="A174" t="s">
        <v>41</v>
      </c>
      <c r="B174">
        <v>2035</v>
      </c>
      <c r="C174">
        <v>1.799868385376777E-2</v>
      </c>
    </row>
    <row r="175" spans="1:3" x14ac:dyDescent="0.45">
      <c r="A175" t="s">
        <v>41</v>
      </c>
      <c r="B175">
        <v>2040</v>
      </c>
      <c r="C175">
        <v>1.8722939250300445E-2</v>
      </c>
    </row>
    <row r="176" spans="1:3" x14ac:dyDescent="0.45">
      <c r="A176" t="s">
        <v>41</v>
      </c>
      <c r="B176">
        <v>2045</v>
      </c>
      <c r="C176">
        <v>1.8421243034155946E-2</v>
      </c>
    </row>
    <row r="177" spans="1:3" x14ac:dyDescent="0.45">
      <c r="A177" t="s">
        <v>41</v>
      </c>
      <c r="B177">
        <v>2050</v>
      </c>
      <c r="C177">
        <v>1.8368377401362379E-2</v>
      </c>
    </row>
    <row r="178" spans="1:3" x14ac:dyDescent="0.45">
      <c r="A178" t="s">
        <v>42</v>
      </c>
      <c r="B178">
        <v>2015</v>
      </c>
      <c r="C178">
        <f t="array" ref="C178:C185">TRANSPOSE(O24:V24)</f>
        <v>6.0457900206119892E-3</v>
      </c>
    </row>
    <row r="179" spans="1:3" x14ac:dyDescent="0.45">
      <c r="A179" t="s">
        <v>42</v>
      </c>
      <c r="B179">
        <v>2020</v>
      </c>
      <c r="C179">
        <v>9.5792082504640493E-3</v>
      </c>
    </row>
    <row r="180" spans="1:3" x14ac:dyDescent="0.45">
      <c r="A180" t="s">
        <v>42</v>
      </c>
      <c r="B180">
        <v>2025</v>
      </c>
      <c r="C180">
        <v>8.499113153230476E-3</v>
      </c>
    </row>
    <row r="181" spans="1:3" x14ac:dyDescent="0.45">
      <c r="A181" t="s">
        <v>42</v>
      </c>
      <c r="B181">
        <v>2030</v>
      </c>
      <c r="C181">
        <v>5.7271604415078583E-3</v>
      </c>
    </row>
    <row r="182" spans="1:3" x14ac:dyDescent="0.45">
      <c r="A182" t="s">
        <v>42</v>
      </c>
      <c r="B182">
        <v>2035</v>
      </c>
      <c r="C182">
        <v>3.7034051523735416E-3</v>
      </c>
    </row>
    <row r="183" spans="1:3" x14ac:dyDescent="0.45">
      <c r="A183" t="s">
        <v>42</v>
      </c>
      <c r="B183">
        <v>2040</v>
      </c>
      <c r="C183">
        <v>1.5318303284525688E-3</v>
      </c>
    </row>
    <row r="184" spans="1:3" x14ac:dyDescent="0.45">
      <c r="A184" t="s">
        <v>42</v>
      </c>
      <c r="B184">
        <v>2045</v>
      </c>
      <c r="C184">
        <v>1.1309320253278872E-3</v>
      </c>
    </row>
    <row r="185" spans="1:3" x14ac:dyDescent="0.45">
      <c r="A185" t="s">
        <v>42</v>
      </c>
      <c r="B185">
        <v>2050</v>
      </c>
      <c r="C185">
        <v>5.0309876944180075E-4</v>
      </c>
    </row>
    <row r="186" spans="1:3" x14ac:dyDescent="0.45">
      <c r="A186" t="s">
        <v>43</v>
      </c>
      <c r="B186">
        <v>2015</v>
      </c>
      <c r="C186">
        <f t="array" ref="C186:C193">TRANSPOSE(O25:V25)</f>
        <v>0</v>
      </c>
    </row>
    <row r="187" spans="1:3" x14ac:dyDescent="0.45">
      <c r="A187" t="s">
        <v>43</v>
      </c>
      <c r="B187">
        <v>2020</v>
      </c>
      <c r="C187">
        <v>0</v>
      </c>
    </row>
    <row r="188" spans="1:3" x14ac:dyDescent="0.45">
      <c r="A188" t="s">
        <v>43</v>
      </c>
      <c r="B188">
        <v>2025</v>
      </c>
      <c r="C188">
        <v>0</v>
      </c>
    </row>
    <row r="189" spans="1:3" x14ac:dyDescent="0.45">
      <c r="A189" t="s">
        <v>43</v>
      </c>
      <c r="B189">
        <v>2030</v>
      </c>
      <c r="C189">
        <v>0</v>
      </c>
    </row>
    <row r="190" spans="1:3" x14ac:dyDescent="0.45">
      <c r="A190" t="s">
        <v>43</v>
      </c>
      <c r="B190">
        <v>2035</v>
      </c>
      <c r="C190">
        <v>0</v>
      </c>
    </row>
    <row r="191" spans="1:3" x14ac:dyDescent="0.45">
      <c r="A191" t="s">
        <v>43</v>
      </c>
      <c r="B191">
        <v>2040</v>
      </c>
      <c r="C191">
        <v>0</v>
      </c>
    </row>
    <row r="192" spans="1:3" x14ac:dyDescent="0.45">
      <c r="A192" t="s">
        <v>43</v>
      </c>
      <c r="B192">
        <v>2045</v>
      </c>
      <c r="C192">
        <v>2.4126638152089454E-4</v>
      </c>
    </row>
    <row r="193" spans="1:3" x14ac:dyDescent="0.45">
      <c r="A193" t="s">
        <v>43</v>
      </c>
      <c r="B193">
        <v>2050</v>
      </c>
      <c r="C193">
        <v>2.5966816371073508E-4</v>
      </c>
    </row>
    <row r="194" spans="1:3" x14ac:dyDescent="0.45">
      <c r="A194" t="s">
        <v>44</v>
      </c>
      <c r="B194">
        <v>2015</v>
      </c>
      <c r="C194">
        <f t="array" ref="C194:C201">TRANSPOSE(O26:V26)</f>
        <v>3.8949686604487943E-2</v>
      </c>
    </row>
    <row r="195" spans="1:3" x14ac:dyDescent="0.45">
      <c r="A195" t="s">
        <v>44</v>
      </c>
      <c r="B195">
        <v>2020</v>
      </c>
      <c r="C195">
        <v>3.4698729909873043E-2</v>
      </c>
    </row>
    <row r="196" spans="1:3" x14ac:dyDescent="0.45">
      <c r="A196" t="s">
        <v>44</v>
      </c>
      <c r="B196">
        <v>2025</v>
      </c>
      <c r="C196">
        <v>2.3955166600614097E-2</v>
      </c>
    </row>
    <row r="197" spans="1:3" x14ac:dyDescent="0.45">
      <c r="A197" t="s">
        <v>44</v>
      </c>
      <c r="B197">
        <v>2030</v>
      </c>
      <c r="C197">
        <v>6.497197748476246E-3</v>
      </c>
    </row>
    <row r="198" spans="1:3" x14ac:dyDescent="0.45">
      <c r="A198" t="s">
        <v>44</v>
      </c>
      <c r="B198">
        <v>2035</v>
      </c>
      <c r="C198">
        <v>3.2798914609493844E-4</v>
      </c>
    </row>
    <row r="199" spans="1:3" x14ac:dyDescent="0.45">
      <c r="A199" t="s">
        <v>44</v>
      </c>
      <c r="B199">
        <v>2040</v>
      </c>
      <c r="C199">
        <v>0</v>
      </c>
    </row>
    <row r="200" spans="1:3" x14ac:dyDescent="0.45">
      <c r="A200" t="s">
        <v>44</v>
      </c>
      <c r="B200">
        <v>2045</v>
      </c>
      <c r="C200">
        <v>0</v>
      </c>
    </row>
    <row r="201" spans="1:3" x14ac:dyDescent="0.45">
      <c r="A201" t="s">
        <v>44</v>
      </c>
      <c r="B201">
        <v>2050</v>
      </c>
      <c r="C201">
        <v>0</v>
      </c>
    </row>
    <row r="202" spans="1:3" x14ac:dyDescent="0.45">
      <c r="A202" t="s">
        <v>46</v>
      </c>
      <c r="B202">
        <v>2015</v>
      </c>
      <c r="C202">
        <f t="array" ref="C202:C209">TRANSPOSE(O27:V27)</f>
        <v>0</v>
      </c>
    </row>
    <row r="203" spans="1:3" x14ac:dyDescent="0.45">
      <c r="A203" t="s">
        <v>46</v>
      </c>
      <c r="B203">
        <v>2020</v>
      </c>
      <c r="C203">
        <v>0</v>
      </c>
    </row>
    <row r="204" spans="1:3" x14ac:dyDescent="0.45">
      <c r="A204" t="s">
        <v>46</v>
      </c>
      <c r="B204">
        <v>2025</v>
      </c>
      <c r="C204">
        <v>4.7560858056202318E-4</v>
      </c>
    </row>
    <row r="205" spans="1:3" x14ac:dyDescent="0.45">
      <c r="A205" t="s">
        <v>46</v>
      </c>
      <c r="B205">
        <v>2030</v>
      </c>
      <c r="C205">
        <v>3.0445000070402116E-3</v>
      </c>
    </row>
    <row r="206" spans="1:3" x14ac:dyDescent="0.45">
      <c r="A206" t="s">
        <v>46</v>
      </c>
      <c r="B206">
        <v>2035</v>
      </c>
      <c r="C206">
        <v>5.4328993735896424E-3</v>
      </c>
    </row>
    <row r="207" spans="1:3" x14ac:dyDescent="0.45">
      <c r="A207" t="s">
        <v>46</v>
      </c>
      <c r="B207">
        <v>2040</v>
      </c>
      <c r="C207">
        <v>6.5105491694010115E-3</v>
      </c>
    </row>
    <row r="208" spans="1:3" x14ac:dyDescent="0.45">
      <c r="A208" t="s">
        <v>46</v>
      </c>
      <c r="B208">
        <v>2045</v>
      </c>
      <c r="C208">
        <v>6.6324129603323395E-3</v>
      </c>
    </row>
    <row r="209" spans="1:3" x14ac:dyDescent="0.45">
      <c r="A209" t="s">
        <v>46</v>
      </c>
      <c r="B209">
        <v>2050</v>
      </c>
      <c r="C209">
        <v>6.7542767512637075E-3</v>
      </c>
    </row>
    <row r="210" spans="1:3" x14ac:dyDescent="0.45">
      <c r="A210" t="s">
        <v>47</v>
      </c>
      <c r="B210">
        <v>2015</v>
      </c>
      <c r="C210">
        <f t="array" ref="C210:C217">TRANSPOSE(O28:V28)</f>
        <v>0</v>
      </c>
    </row>
    <row r="211" spans="1:3" x14ac:dyDescent="0.45">
      <c r="A211" t="s">
        <v>47</v>
      </c>
      <c r="B211">
        <v>2020</v>
      </c>
      <c r="C211">
        <v>0</v>
      </c>
    </row>
    <row r="212" spans="1:3" x14ac:dyDescent="0.45">
      <c r="A212" t="s">
        <v>47</v>
      </c>
      <c r="B212">
        <v>2025</v>
      </c>
      <c r="C212">
        <v>0</v>
      </c>
    </row>
    <row r="213" spans="1:3" x14ac:dyDescent="0.45">
      <c r="A213" t="s">
        <v>47</v>
      </c>
      <c r="B213">
        <v>2030</v>
      </c>
      <c r="C213">
        <v>0</v>
      </c>
    </row>
    <row r="214" spans="1:3" x14ac:dyDescent="0.45">
      <c r="A214" t="s">
        <v>47</v>
      </c>
      <c r="B214">
        <v>2035</v>
      </c>
      <c r="C214">
        <v>0</v>
      </c>
    </row>
    <row r="215" spans="1:3" x14ac:dyDescent="0.45">
      <c r="A215" t="s">
        <v>47</v>
      </c>
      <c r="B215">
        <v>2040</v>
      </c>
      <c r="C215">
        <v>0</v>
      </c>
    </row>
    <row r="216" spans="1:3" x14ac:dyDescent="0.45">
      <c r="A216" t="s">
        <v>47</v>
      </c>
      <c r="B216">
        <v>2045</v>
      </c>
      <c r="C216">
        <v>0</v>
      </c>
    </row>
    <row r="217" spans="1:3" x14ac:dyDescent="0.45">
      <c r="A217" t="s">
        <v>47</v>
      </c>
      <c r="B217">
        <v>2050</v>
      </c>
      <c r="C217">
        <v>0</v>
      </c>
    </row>
    <row r="218" spans="1:3" x14ac:dyDescent="0.45">
      <c r="A218" t="s">
        <v>48</v>
      </c>
      <c r="B218">
        <v>2015</v>
      </c>
      <c r="C218">
        <f t="array" ref="C218:C225">TRANSPOSE(O29:V29)</f>
        <v>0</v>
      </c>
    </row>
    <row r="219" spans="1:3" x14ac:dyDescent="0.45">
      <c r="A219" t="s">
        <v>48</v>
      </c>
      <c r="B219">
        <v>2020</v>
      </c>
      <c r="C219">
        <v>0</v>
      </c>
    </row>
    <row r="220" spans="1:3" x14ac:dyDescent="0.45">
      <c r="A220" t="s">
        <v>48</v>
      </c>
      <c r="B220">
        <v>2025</v>
      </c>
      <c r="C220">
        <v>0</v>
      </c>
    </row>
    <row r="221" spans="1:3" x14ac:dyDescent="0.45">
      <c r="A221" t="s">
        <v>48</v>
      </c>
      <c r="B221">
        <v>2030</v>
      </c>
      <c r="C221">
        <v>6.569345833333344E-4</v>
      </c>
    </row>
    <row r="222" spans="1:3" x14ac:dyDescent="0.45">
      <c r="A222" t="s">
        <v>48</v>
      </c>
      <c r="B222">
        <v>2035</v>
      </c>
      <c r="C222">
        <v>5.072965833333336E-3</v>
      </c>
    </row>
    <row r="223" spans="1:3" x14ac:dyDescent="0.45">
      <c r="A223" t="s">
        <v>48</v>
      </c>
      <c r="B223">
        <v>2040</v>
      </c>
      <c r="C223">
        <v>1.2536307632170505E-2</v>
      </c>
    </row>
    <row r="224" spans="1:3" x14ac:dyDescent="0.45">
      <c r="A224" t="s">
        <v>48</v>
      </c>
      <c r="B224">
        <v>2045</v>
      </c>
      <c r="C224">
        <v>2.0654909200659138E-2</v>
      </c>
    </row>
    <row r="225" spans="1:3" x14ac:dyDescent="0.45">
      <c r="A225" t="s">
        <v>48</v>
      </c>
      <c r="B225">
        <v>2050</v>
      </c>
      <c r="C225">
        <v>3.1417481233790415E-2</v>
      </c>
    </row>
    <row r="226" spans="1:3" x14ac:dyDescent="0.45">
      <c r="A226" t="s">
        <v>49</v>
      </c>
      <c r="B226">
        <v>2015</v>
      </c>
      <c r="C226">
        <f t="array" ref="C226:C233">TRANSPOSE(O30:V30)</f>
        <v>3.9239999999999997E-2</v>
      </c>
    </row>
    <row r="227" spans="1:3" x14ac:dyDescent="0.45">
      <c r="A227" t="s">
        <v>49</v>
      </c>
      <c r="B227">
        <v>2020</v>
      </c>
      <c r="C227">
        <v>3.9528559236606697E-2</v>
      </c>
    </row>
    <row r="228" spans="1:3" x14ac:dyDescent="0.45">
      <c r="A228" t="s">
        <v>49</v>
      </c>
      <c r="B228">
        <v>2025</v>
      </c>
      <c r="C228">
        <v>3.9404430962679891E-2</v>
      </c>
    </row>
    <row r="229" spans="1:3" x14ac:dyDescent="0.45">
      <c r="A229" t="s">
        <v>49</v>
      </c>
      <c r="B229">
        <v>2030</v>
      </c>
      <c r="C229">
        <v>3.5013149924218334E-2</v>
      </c>
    </row>
    <row r="230" spans="1:3" x14ac:dyDescent="0.45">
      <c r="A230" t="s">
        <v>49</v>
      </c>
      <c r="B230">
        <v>2035</v>
      </c>
      <c r="C230">
        <v>2.754053992421834E-2</v>
      </c>
    </row>
    <row r="231" spans="1:3" x14ac:dyDescent="0.45">
      <c r="A231" t="s">
        <v>49</v>
      </c>
      <c r="B231">
        <v>2040</v>
      </c>
      <c r="C231">
        <v>1.9866539542735796E-2</v>
      </c>
    </row>
    <row r="232" spans="1:3" x14ac:dyDescent="0.45">
      <c r="A232" t="s">
        <v>49</v>
      </c>
      <c r="B232">
        <v>2045</v>
      </c>
      <c r="C232">
        <v>1.3347344626252677E-2</v>
      </c>
    </row>
    <row r="233" spans="1:3" x14ac:dyDescent="0.45">
      <c r="A233" t="s">
        <v>49</v>
      </c>
      <c r="B233">
        <v>2050</v>
      </c>
      <c r="C233">
        <v>4.1712409886573761E-3</v>
      </c>
    </row>
    <row r="234" spans="1:3" x14ac:dyDescent="0.45">
      <c r="A234" t="s">
        <v>51</v>
      </c>
      <c r="B234">
        <v>2015</v>
      </c>
      <c r="C234">
        <f t="array" ref="C234:C241">TRANSPOSE(O31:V31)</f>
        <v>5.7649566381713275E-5</v>
      </c>
    </row>
    <row r="235" spans="1:3" x14ac:dyDescent="0.45">
      <c r="A235" t="s">
        <v>51</v>
      </c>
      <c r="B235">
        <v>2020</v>
      </c>
      <c r="C235">
        <v>1.5446594430220679E-3</v>
      </c>
    </row>
    <row r="236" spans="1:3" x14ac:dyDescent="0.45">
      <c r="A236" t="s">
        <v>51</v>
      </c>
      <c r="B236">
        <v>2025</v>
      </c>
      <c r="C236">
        <v>2.1122736321763872E-3</v>
      </c>
    </row>
    <row r="237" spans="1:3" x14ac:dyDescent="0.45">
      <c r="A237" t="s">
        <v>51</v>
      </c>
      <c r="B237">
        <v>2030</v>
      </c>
      <c r="C237">
        <v>2.2835893706470295E-3</v>
      </c>
    </row>
    <row r="238" spans="1:3" x14ac:dyDescent="0.45">
      <c r="A238" t="s">
        <v>51</v>
      </c>
      <c r="B238">
        <v>2035</v>
      </c>
      <c r="C238">
        <v>2.6650495516905288E-3</v>
      </c>
    </row>
    <row r="239" spans="1:3" x14ac:dyDescent="0.45">
      <c r="A239" t="s">
        <v>51</v>
      </c>
      <c r="B239">
        <v>2040</v>
      </c>
      <c r="C239">
        <v>2.7082105322874086E-3</v>
      </c>
    </row>
    <row r="240" spans="1:3" x14ac:dyDescent="0.45">
      <c r="A240" t="s">
        <v>51</v>
      </c>
      <c r="B240">
        <v>2045</v>
      </c>
      <c r="C240">
        <v>2.8579269067924248E-3</v>
      </c>
    </row>
    <row r="241" spans="1:3" x14ac:dyDescent="0.45">
      <c r="A241" t="s">
        <v>51</v>
      </c>
      <c r="B241">
        <v>2050</v>
      </c>
      <c r="C241">
        <v>3.0588943085065115E-3</v>
      </c>
    </row>
    <row r="242" spans="1:3" x14ac:dyDescent="0.45">
      <c r="A242" t="s">
        <v>95</v>
      </c>
      <c r="B242">
        <v>2015</v>
      </c>
      <c r="C242">
        <f t="array" ref="C242:C249">TRANSPOSE(O32:V32)</f>
        <v>0</v>
      </c>
    </row>
    <row r="243" spans="1:3" x14ac:dyDescent="0.45">
      <c r="A243" t="s">
        <v>95</v>
      </c>
      <c r="B243">
        <v>2020</v>
      </c>
      <c r="C243">
        <v>0</v>
      </c>
    </row>
    <row r="244" spans="1:3" x14ac:dyDescent="0.45">
      <c r="A244" t="s">
        <v>95</v>
      </c>
      <c r="B244">
        <v>2025</v>
      </c>
      <c r="C244">
        <v>0</v>
      </c>
    </row>
    <row r="245" spans="1:3" x14ac:dyDescent="0.45">
      <c r="A245" t="s">
        <v>95</v>
      </c>
      <c r="B245">
        <v>2030</v>
      </c>
      <c r="C245">
        <v>0</v>
      </c>
    </row>
    <row r="246" spans="1:3" x14ac:dyDescent="0.45">
      <c r="A246" t="s">
        <v>95</v>
      </c>
      <c r="B246">
        <v>2035</v>
      </c>
      <c r="C246">
        <v>0</v>
      </c>
    </row>
    <row r="247" spans="1:3" x14ac:dyDescent="0.45">
      <c r="A247" t="s">
        <v>95</v>
      </c>
      <c r="B247">
        <v>2040</v>
      </c>
      <c r="C247">
        <v>9.9772575226838634E-5</v>
      </c>
    </row>
    <row r="248" spans="1:3" x14ac:dyDescent="0.45">
      <c r="A248" t="s">
        <v>95</v>
      </c>
      <c r="B248">
        <v>2045</v>
      </c>
      <c r="C248">
        <v>1.5182398419857855E-4</v>
      </c>
    </row>
    <row r="249" spans="1:3" x14ac:dyDescent="0.45">
      <c r="A249" t="s">
        <v>95</v>
      </c>
      <c r="B249">
        <v>2050</v>
      </c>
      <c r="C249">
        <v>3.2352325295615996E-4</v>
      </c>
    </row>
    <row r="250" spans="1:3" x14ac:dyDescent="0.45">
      <c r="A250" t="s">
        <v>52</v>
      </c>
      <c r="B250">
        <v>2015</v>
      </c>
      <c r="C250">
        <f t="array" ref="C250:C257">TRANSPOSE(O33:V33)</f>
        <v>2.5883504336182929E-3</v>
      </c>
    </row>
    <row r="251" spans="1:3" x14ac:dyDescent="0.45">
      <c r="A251" t="s">
        <v>52</v>
      </c>
      <c r="B251">
        <v>2020</v>
      </c>
      <c r="C251">
        <v>1.1621464740954649E-3</v>
      </c>
    </row>
    <row r="252" spans="1:3" x14ac:dyDescent="0.45">
      <c r="A252" t="s">
        <v>52</v>
      </c>
      <c r="B252">
        <v>2025</v>
      </c>
      <c r="C252">
        <v>7.4654707773495949E-4</v>
      </c>
    </row>
    <row r="253" spans="1:3" x14ac:dyDescent="0.45">
      <c r="A253" t="s">
        <v>52</v>
      </c>
      <c r="B253">
        <v>2030</v>
      </c>
      <c r="C253">
        <v>7.2724613205814553E-4</v>
      </c>
    </row>
    <row r="254" spans="1:3" x14ac:dyDescent="0.45">
      <c r="A254" t="s">
        <v>52</v>
      </c>
      <c r="B254">
        <v>2035</v>
      </c>
      <c r="C254">
        <v>4.3895398689487074E-4</v>
      </c>
    </row>
    <row r="255" spans="1:3" x14ac:dyDescent="0.45">
      <c r="A255" t="s">
        <v>52</v>
      </c>
      <c r="B255">
        <v>2040</v>
      </c>
      <c r="C255">
        <v>3.8918846695137481E-4</v>
      </c>
    </row>
    <row r="256" spans="1:3" x14ac:dyDescent="0.45">
      <c r="A256" t="s">
        <v>52</v>
      </c>
      <c r="B256">
        <v>2045</v>
      </c>
      <c r="C256">
        <v>2.805887193548486E-4</v>
      </c>
    </row>
    <row r="257" spans="1:3" x14ac:dyDescent="0.45">
      <c r="A257" t="s">
        <v>52</v>
      </c>
      <c r="B257">
        <v>2050</v>
      </c>
      <c r="C257">
        <v>1.09008476340678E-6</v>
      </c>
    </row>
    <row r="258" spans="1:3" x14ac:dyDescent="0.45">
      <c r="A258" t="s">
        <v>96</v>
      </c>
      <c r="B258">
        <v>2015</v>
      </c>
      <c r="C258">
        <f t="array" ref="C258:C265">TRANSPOSE(O34:V34)</f>
        <v>0</v>
      </c>
    </row>
    <row r="259" spans="1:3" x14ac:dyDescent="0.45">
      <c r="A259" t="s">
        <v>96</v>
      </c>
      <c r="B259">
        <v>2020</v>
      </c>
      <c r="C259">
        <v>0</v>
      </c>
    </row>
    <row r="260" spans="1:3" x14ac:dyDescent="0.45">
      <c r="A260" t="s">
        <v>96</v>
      </c>
      <c r="B260">
        <v>2025</v>
      </c>
      <c r="C260">
        <v>4.4001000000000359E-4</v>
      </c>
    </row>
    <row r="261" spans="1:3" x14ac:dyDescent="0.45">
      <c r="A261" t="s">
        <v>96</v>
      </c>
      <c r="B261">
        <v>2030</v>
      </c>
      <c r="C261">
        <v>8.8001999999999991E-4</v>
      </c>
    </row>
    <row r="262" spans="1:3" x14ac:dyDescent="0.45">
      <c r="A262" t="s">
        <v>96</v>
      </c>
      <c r="B262">
        <v>2035</v>
      </c>
      <c r="C262">
        <v>1.2870292500000071E-3</v>
      </c>
    </row>
    <row r="263" spans="1:3" x14ac:dyDescent="0.45">
      <c r="A263" t="s">
        <v>96</v>
      </c>
      <c r="B263">
        <v>2040</v>
      </c>
      <c r="C263">
        <v>1.672038000000007E-3</v>
      </c>
    </row>
    <row r="264" spans="1:3" x14ac:dyDescent="0.45">
      <c r="A264" t="s">
        <v>96</v>
      </c>
      <c r="B264">
        <v>2045</v>
      </c>
      <c r="C264">
        <v>1.6280370000000034E-3</v>
      </c>
    </row>
    <row r="265" spans="1:3" x14ac:dyDescent="0.45">
      <c r="A265" t="s">
        <v>96</v>
      </c>
      <c r="B265">
        <v>2050</v>
      </c>
      <c r="C265">
        <v>1.584036000000007E-3</v>
      </c>
    </row>
    <row r="266" spans="1:3" x14ac:dyDescent="0.45">
      <c r="A266" t="s">
        <v>97</v>
      </c>
      <c r="B266">
        <v>2015</v>
      </c>
      <c r="C266">
        <f t="array" ref="C266:C273">TRANSPOSE(O35:V35)</f>
        <v>0</v>
      </c>
    </row>
    <row r="267" spans="1:3" x14ac:dyDescent="0.45">
      <c r="A267" t="s">
        <v>97</v>
      </c>
      <c r="B267">
        <v>2020</v>
      </c>
      <c r="C267">
        <v>0</v>
      </c>
    </row>
    <row r="268" spans="1:3" x14ac:dyDescent="0.45">
      <c r="A268" t="s">
        <v>97</v>
      </c>
      <c r="B268">
        <v>2025</v>
      </c>
      <c r="C268">
        <v>0</v>
      </c>
    </row>
    <row r="269" spans="1:3" x14ac:dyDescent="0.45">
      <c r="A269" t="s">
        <v>97</v>
      </c>
      <c r="B269">
        <v>2030</v>
      </c>
      <c r="C269">
        <v>0</v>
      </c>
    </row>
    <row r="270" spans="1:3" x14ac:dyDescent="0.45">
      <c r="A270" t="s">
        <v>97</v>
      </c>
      <c r="B270">
        <v>2035</v>
      </c>
      <c r="C270">
        <v>4.6945186111111313E-3</v>
      </c>
    </row>
    <row r="271" spans="1:3" x14ac:dyDescent="0.45">
      <c r="A271" t="s">
        <v>97</v>
      </c>
      <c r="B271">
        <v>2040</v>
      </c>
      <c r="C271">
        <v>6.4232259646586397E-3</v>
      </c>
    </row>
    <row r="272" spans="1:3" x14ac:dyDescent="0.45">
      <c r="A272" t="s">
        <v>97</v>
      </c>
      <c r="B272">
        <v>2045</v>
      </c>
      <c r="C272">
        <v>8.1401850000000359E-3</v>
      </c>
    </row>
    <row r="273" spans="1:3" x14ac:dyDescent="0.45">
      <c r="A273" t="s">
        <v>97</v>
      </c>
      <c r="B273">
        <v>2050</v>
      </c>
      <c r="C273">
        <v>7.9201800000000371E-3</v>
      </c>
    </row>
    <row r="274" spans="1:3" x14ac:dyDescent="0.45">
      <c r="A274" t="s">
        <v>98</v>
      </c>
      <c r="B274">
        <v>2015</v>
      </c>
      <c r="C274">
        <f t="array" ref="C274:C281">TRANSPOSE(O36:V36)</f>
        <v>0</v>
      </c>
    </row>
    <row r="275" spans="1:3" x14ac:dyDescent="0.45">
      <c r="A275" t="s">
        <v>98</v>
      </c>
      <c r="B275">
        <v>2020</v>
      </c>
      <c r="C275">
        <v>8.8001999999999991E-4</v>
      </c>
    </row>
    <row r="276" spans="1:3" x14ac:dyDescent="0.45">
      <c r="A276" t="s">
        <v>98</v>
      </c>
      <c r="B276">
        <v>2025</v>
      </c>
      <c r="C276">
        <v>8.3601899999999991E-4</v>
      </c>
    </row>
    <row r="277" spans="1:3" x14ac:dyDescent="0.45">
      <c r="A277" t="s">
        <v>98</v>
      </c>
      <c r="B277">
        <v>2030</v>
      </c>
      <c r="C277">
        <v>7.9201800000000349E-4</v>
      </c>
    </row>
    <row r="278" spans="1:3" x14ac:dyDescent="0.45">
      <c r="A278" t="s">
        <v>98</v>
      </c>
      <c r="B278">
        <v>2035</v>
      </c>
      <c r="C278">
        <v>6.3667424119064032E-4</v>
      </c>
    </row>
    <row r="279" spans="1:3" x14ac:dyDescent="0.45">
      <c r="A279" t="s">
        <v>98</v>
      </c>
      <c r="B279">
        <v>2040</v>
      </c>
      <c r="C279">
        <v>1.6058621442127537E-3</v>
      </c>
    </row>
    <row r="280" spans="1:3" x14ac:dyDescent="0.45">
      <c r="A280" t="s">
        <v>98</v>
      </c>
      <c r="B280">
        <v>2045</v>
      </c>
      <c r="C280">
        <v>1.5646134993891731E-3</v>
      </c>
    </row>
    <row r="281" spans="1:3" x14ac:dyDescent="0.45">
      <c r="A281" t="s">
        <v>98</v>
      </c>
      <c r="B281">
        <v>2050</v>
      </c>
      <c r="C281">
        <v>2.849502502482548E-3</v>
      </c>
    </row>
    <row r="282" spans="1:3" x14ac:dyDescent="0.45">
      <c r="A282" t="s">
        <v>99</v>
      </c>
      <c r="B282">
        <v>2015</v>
      </c>
      <c r="C282">
        <f t="array" ref="C282:C289">TRANSPOSE(O37:V37)</f>
        <v>1.7600400000000037E-2</v>
      </c>
    </row>
    <row r="283" spans="1:3" x14ac:dyDescent="0.45">
      <c r="A283" t="s">
        <v>99</v>
      </c>
      <c r="B283">
        <v>2020</v>
      </c>
      <c r="C283">
        <v>1.6720380000000108E-2</v>
      </c>
    </row>
    <row r="284" spans="1:3" x14ac:dyDescent="0.45">
      <c r="A284" t="s">
        <v>99</v>
      </c>
      <c r="B284">
        <v>2025</v>
      </c>
      <c r="C284">
        <v>1.5884361000000072E-2</v>
      </c>
    </row>
    <row r="285" spans="1:3" x14ac:dyDescent="0.45">
      <c r="A285" t="s">
        <v>99</v>
      </c>
      <c r="B285">
        <v>2030</v>
      </c>
      <c r="C285">
        <v>1.5048342000000036E-2</v>
      </c>
    </row>
    <row r="286" spans="1:3" x14ac:dyDescent="0.45">
      <c r="A286" t="s">
        <v>99</v>
      </c>
      <c r="B286">
        <v>2035</v>
      </c>
      <c r="C286">
        <v>9.2551386476982956E-3</v>
      </c>
    </row>
    <row r="287" spans="1:3" x14ac:dyDescent="0.45">
      <c r="A287" t="s">
        <v>99</v>
      </c>
      <c r="B287">
        <v>2040</v>
      </c>
      <c r="C287">
        <v>5.3472158911286637E-3</v>
      </c>
    </row>
    <row r="288" spans="1:3" x14ac:dyDescent="0.45">
      <c r="A288" t="s">
        <v>99</v>
      </c>
      <c r="B288">
        <v>2045</v>
      </c>
      <c r="C288">
        <v>3.3194975006108373E-3</v>
      </c>
    </row>
    <row r="289" spans="1:3" x14ac:dyDescent="0.45">
      <c r="A289" t="s">
        <v>99</v>
      </c>
      <c r="B289">
        <v>2050</v>
      </c>
      <c r="C289">
        <v>1.9026054975174694E-3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V15" sqref="V15"/>
    </sheetView>
  </sheetViews>
  <sheetFormatPr defaultRowHeight="14.25" x14ac:dyDescent="0.4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 use transport</vt:lpstr>
      <vt:lpstr>Energy use industry</vt:lpstr>
      <vt:lpstr>Energy use commercial</vt:lpstr>
      <vt:lpstr>Energy use residential</vt:lpstr>
      <vt:lpstr>H2 use</vt:lpstr>
      <vt:lpstr>El enduse</vt:lpstr>
      <vt:lpstr>for REMES</vt:lpstr>
      <vt:lpstr>Drivers</vt:lpstr>
      <vt:lpstr>NewInput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Rosenberg</dc:creator>
  <cp:lastModifiedBy>Paolo Pisciella</cp:lastModifiedBy>
  <dcterms:created xsi:type="dcterms:W3CDTF">2021-10-18T06:23:59Z</dcterms:created>
  <dcterms:modified xsi:type="dcterms:W3CDTF">2023-05-26T10:49:23Z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871161162853240</vt:r8>
  </property>
</Properties>
</file>