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0" documentId="8_{972F3B38-D57C-4BFB-ABC1-DC85A65939D4}" xr6:coauthVersionLast="47" xr6:coauthVersionMax="47" xr10:uidLastSave="{00000000-0000-0000-0000-000000000000}"/>
  <bookViews>
    <workbookView xWindow="-108" yWindow="-108" windowWidth="23256" windowHeight="12456"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'À propos de'!$G$7</definedName>
    <definedName name="début_tâche" localSheetId="0">PlanningProjet!$E1</definedName>
    <definedName name="fin_tâche" localSheetId="0">PlanningProjet!$F1</definedName>
    <definedName name="_xlnm.Print_Titles" localSheetId="0">PlanningProjet!$2:$4</definedName>
    <definedName name="Semaine_Affichage">'À propos de'!$G$8</definedName>
    <definedName name="_xlnm.Print_Area" localSheetId="0">PlanningProjet!$A$2:$CU$46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 i="11" l="1"/>
  <c r="H32" i="11"/>
  <c r="F18" i="11"/>
  <c r="F15" i="11"/>
  <c r="F29" i="11"/>
  <c r="F28" i="11"/>
  <c r="F22" i="11"/>
  <c r="H26" i="11"/>
  <c r="F23" i="11"/>
  <c r="F21" i="11"/>
  <c r="F19" i="11"/>
  <c r="H19" i="11" s="1"/>
  <c r="H18" i="11"/>
  <c r="F14" i="11"/>
  <c r="F13" i="11"/>
  <c r="H5" i="11"/>
  <c r="E7" i="11" l="1"/>
  <c r="F7" i="11" s="1"/>
  <c r="H22" i="11" l="1"/>
  <c r="E8" i="11"/>
  <c r="I3" i="11"/>
  <c r="I4" i="11" s="1"/>
  <c r="H47" i="11"/>
  <c r="H31" i="11"/>
  <c r="H30" i="11"/>
  <c r="H29" i="11"/>
  <c r="H27" i="11"/>
  <c r="H21" i="11"/>
  <c r="H20" i="11"/>
  <c r="H12" i="11"/>
  <c r="H6" i="11"/>
  <c r="F8" i="11" l="1"/>
  <c r="E9" i="11" s="1"/>
  <c r="F9" i="11" s="1"/>
  <c r="H9" i="11" s="1"/>
  <c r="H7" i="11"/>
  <c r="E11" i="11"/>
  <c r="H8" i="11" l="1"/>
  <c r="E25" i="11"/>
  <c r="F25" i="11" s="1"/>
  <c r="H25" i="11" s="1"/>
  <c r="H28" i="11"/>
  <c r="H23" i="11"/>
  <c r="H13" i="11"/>
  <c r="F11" i="11"/>
  <c r="H11" i="11" s="1"/>
  <c r="E10" i="11"/>
  <c r="J3" i="11"/>
  <c r="K3" i="11" l="1"/>
  <c r="L3" i="11" l="1"/>
  <c r="M3" i="11" l="1"/>
  <c r="N3" i="11" l="1"/>
  <c r="O3" i="11" l="1"/>
  <c r="P3" i="11" l="1"/>
  <c r="P4" i="11" s="1"/>
  <c r="O4" i="11"/>
  <c r="N4" i="11"/>
  <c r="M4" i="11"/>
  <c r="L4" i="11"/>
  <c r="K4" i="11"/>
  <c r="J4" i="11"/>
  <c r="I2" i="11"/>
  <c r="H24" i="11" l="1"/>
  <c r="H14" i="11"/>
  <c r="E16" i="11"/>
  <c r="E17" i="11" s="1"/>
  <c r="F10" i="11"/>
  <c r="H10" i="11" s="1"/>
  <c r="P2" i="11"/>
  <c r="Q3" i="11"/>
  <c r="R3" i="11" l="1"/>
  <c r="S3" i="11" l="1"/>
  <c r="T3" i="11" l="1"/>
  <c r="U3" i="11" l="1"/>
  <c r="V3" i="11" l="1"/>
  <c r="W3" i="11" l="1"/>
  <c r="W4" i="11" s="1"/>
  <c r="V4" i="11"/>
  <c r="U4" i="11"/>
  <c r="T4" i="11"/>
  <c r="S4" i="11"/>
  <c r="R4" i="11"/>
  <c r="Q4" i="11"/>
  <c r="F17" i="11"/>
  <c r="H17" i="11" s="1"/>
  <c r="F16" i="11"/>
  <c r="H16" i="11" s="1"/>
  <c r="H15" i="11"/>
  <c r="X3" i="11" l="1"/>
  <c r="Y3" i="11" s="1"/>
  <c r="W2" i="11"/>
  <c r="Z3" i="11" l="1"/>
  <c r="AA3" i="11" l="1"/>
  <c r="AB3" i="11" l="1"/>
  <c r="AC3" i="11" l="1"/>
  <c r="AD3" i="11" l="1"/>
  <c r="AD4" i="11" s="1"/>
  <c r="AC4" i="11"/>
  <c r="AB4" i="11"/>
  <c r="AA4" i="11"/>
  <c r="Z4" i="11"/>
  <c r="Y4" i="11"/>
  <c r="X4" i="11"/>
  <c r="AE3" i="11" l="1"/>
  <c r="AF3" i="11" s="1"/>
  <c r="AG3" i="11" l="1"/>
  <c r="AH3" i="11" l="1"/>
  <c r="AI3" i="11" l="1"/>
  <c r="AJ3" i="11" l="1"/>
  <c r="AJ4" i="11" s="1"/>
  <c r="AI4" i="11"/>
  <c r="AH4" i="11"/>
  <c r="AG4" i="11"/>
  <c r="AF4" i="11"/>
  <c r="AE4" i="11"/>
  <c r="AD2" i="11"/>
  <c r="AK3" i="11" l="1"/>
  <c r="AL3" i="11" l="1"/>
  <c r="AM3" i="11" l="1"/>
  <c r="AN3" i="11" l="1"/>
  <c r="AO3" i="11" l="1"/>
  <c r="AP3" i="11" l="1"/>
  <c r="AQ3" i="11" l="1"/>
  <c r="AQ4" i="11" s="1"/>
  <c r="AP4" i="11"/>
  <c r="AO4" i="11"/>
  <c r="AN4" i="11"/>
  <c r="AM4" i="11"/>
  <c r="AL4" i="11"/>
  <c r="AK4" i="11"/>
  <c r="AR3" i="11" l="1"/>
  <c r="AS3" i="11" s="1"/>
  <c r="AS4" i="11" s="1"/>
  <c r="AK2" i="11"/>
  <c r="AR4" i="11" l="1"/>
  <c r="AT3" i="11"/>
  <c r="AT4" i="11" s="1"/>
  <c r="AR2" i="11"/>
  <c r="AU3" i="11" l="1"/>
  <c r="AU4" i="11" s="1"/>
  <c r="AV3" i="11" l="1"/>
  <c r="AV4" i="11" s="1"/>
  <c r="AW3" i="11" l="1"/>
  <c r="AW4" i="11" s="1"/>
  <c r="AX3" i="11" l="1"/>
  <c r="AY3" i="11" l="1"/>
  <c r="AY4" i="11" s="1"/>
  <c r="AX4" i="11"/>
  <c r="AY2" i="11" l="1"/>
  <c r="AZ3" i="11"/>
  <c r="AZ4" i="11" s="1"/>
  <c r="BA3" i="11" l="1"/>
  <c r="BA4" i="11" s="1"/>
  <c r="BB3" i="11" l="1"/>
  <c r="BB4" i="11" s="1"/>
  <c r="BC3" i="11" l="1"/>
  <c r="BC4" i="11" s="1"/>
  <c r="BD3" i="11" l="1"/>
  <c r="BD4" i="11" s="1"/>
  <c r="BE3" i="11" l="1"/>
  <c r="BE4" i="11" s="1"/>
  <c r="BF3" i="11" l="1"/>
  <c r="BF4" i="11" s="1"/>
  <c r="BG3" i="11" l="1"/>
  <c r="BG4" i="11" s="1"/>
  <c r="BF2" i="11"/>
  <c r="BH3" i="11" l="1"/>
  <c r="BH4" i="11" s="1"/>
  <c r="BI3" i="11" l="1"/>
  <c r="BI4" i="11" s="1"/>
  <c r="BJ3" i="11" l="1"/>
  <c r="BJ4" i="11" s="1"/>
  <c r="BK3" i="11" l="1"/>
  <c r="BK4" i="11" s="1"/>
  <c r="BL3" i="11" l="1"/>
  <c r="BL4" i="11" s="1"/>
  <c r="BM3" i="11" l="1"/>
  <c r="BN3" i="11" s="1"/>
  <c r="BM4" i="11" l="1"/>
  <c r="BM2" i="11"/>
  <c r="BO3" i="11"/>
  <c r="BN4" i="11"/>
  <c r="BP3" i="11" l="1"/>
  <c r="BO4" i="11"/>
  <c r="BQ3" i="11" l="1"/>
  <c r="BP4" i="11"/>
  <c r="BR3" i="11" l="1"/>
  <c r="BQ4" i="11"/>
  <c r="BR4" i="11" l="1"/>
  <c r="BS3" i="11"/>
  <c r="BS4" i="11" l="1"/>
  <c r="BT3" i="11"/>
  <c r="BT4" i="11" l="1"/>
  <c r="BU3" i="11"/>
  <c r="BT2" i="11"/>
  <c r="BU4" i="11" l="1"/>
  <c r="BV3" i="11"/>
  <c r="BV4" i="11" l="1"/>
  <c r="BW3" i="11"/>
  <c r="BW4" i="11" l="1"/>
  <c r="BX3" i="11"/>
  <c r="BY3" i="11" l="1"/>
  <c r="BX4" i="11"/>
  <c r="BZ3" i="11" l="1"/>
  <c r="BY4" i="11"/>
  <c r="BZ4" i="11" l="1"/>
  <c r="CA3" i="11"/>
  <c r="CB3" i="11" l="1"/>
  <c r="CA2" i="11"/>
  <c r="CA4" i="11"/>
  <c r="CC3" i="11" l="1"/>
  <c r="CB4" i="11"/>
  <c r="CD3" i="11" l="1"/>
  <c r="CC4" i="11"/>
  <c r="CE3" i="11" l="1"/>
  <c r="CD4" i="11"/>
  <c r="CF3" i="11" l="1"/>
  <c r="CE4" i="11"/>
  <c r="CF4" i="11" l="1"/>
  <c r="CG3" i="11"/>
  <c r="CH3" i="11" s="1"/>
  <c r="CH4" i="11" l="1"/>
  <c r="CI3" i="11"/>
  <c r="CH2" i="11"/>
  <c r="CG4" i="11"/>
  <c r="CJ3" i="11" l="1"/>
  <c r="CI4" i="11"/>
  <c r="CK3" i="11" l="1"/>
  <c r="CJ4" i="11"/>
  <c r="CL3" i="11" l="1"/>
  <c r="CK4" i="11"/>
  <c r="CM3" i="11" l="1"/>
  <c r="CL4" i="11"/>
  <c r="CM4" i="11" l="1"/>
  <c r="CN3" i="11"/>
  <c r="CN4" i="11" l="1"/>
  <c r="CO3" i="11"/>
  <c r="CO4" i="11" l="1"/>
  <c r="CO2" i="11"/>
  <c r="CP3" i="11"/>
  <c r="CQ3" i="11" l="1"/>
  <c r="CP4" i="11"/>
  <c r="CR3" i="11" l="1"/>
  <c r="CQ4" i="11"/>
  <c r="CR4" i="11" l="1"/>
  <c r="CS3" i="11"/>
  <c r="CT3" i="11" l="1"/>
  <c r="CS4" i="11"/>
  <c r="CU3" i="11" l="1"/>
  <c r="CU4" i="11" s="1"/>
  <c r="CT4" i="11"/>
</calcChain>
</file>

<file path=xl/sharedStrings.xml><?xml version="1.0" encoding="utf-8"?>
<sst xmlns="http://schemas.openxmlformats.org/spreadsheetml/2006/main" count="74" uniqueCount="61">
  <si>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</si>
  <si>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</si>
  <si>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</si>
  <si>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</si>
  <si>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</si>
  <si>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</si>
  <si>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</si>
  <si>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</si>
  <si>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</si>
  <si>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</si>
  <si>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Cette ligne marque la fin du planning de projet. N’ENTREZ rien dans cette ligne. 
Insérez de nouvelles lignes au-dessus de celle-ci pour continuer d’élaborer votre planning de projet.</t>
  </si>
  <si>
    <t>TÂCHE</t>
  </si>
  <si>
    <t>Tâche 2</t>
  </si>
  <si>
    <t>Tâche 3</t>
  </si>
  <si>
    <t>Tâche 4</t>
  </si>
  <si>
    <t>Tâche 5</t>
  </si>
  <si>
    <t>Insérez les nouvelle lignes au-dessus de celle-ci.</t>
  </si>
  <si>
    <t>Début du projet :</t>
  </si>
  <si>
    <t>Semaine d’affichage :</t>
  </si>
  <si>
    <t>AVANCEMENT</t>
  </si>
  <si>
    <t>DÉBUT</t>
  </si>
  <si>
    <t>date</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</si>
  <si>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</si>
  <si>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</si>
  <si>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</si>
  <si>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</si>
  <si>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</si>
  <si>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</si>
  <si>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</si>
  <si>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</si>
  <si>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</si>
  <si>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</si>
  <si>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</si>
  <si>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</si>
  <si>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</si>
  <si>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</si>
  <si>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</si>
  <si>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</si>
  <si>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</si>
  <si>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Construction structure simple</t>
  </si>
  <si>
    <t>ATTRIBUÉE À</t>
  </si>
  <si>
    <t>Nassim</t>
  </si>
  <si>
    <t>Construction du bras articulé</t>
  </si>
  <si>
    <t>Construction de la voiture</t>
  </si>
  <si>
    <t>Paul</t>
  </si>
  <si>
    <t>Construction des rails</t>
  </si>
  <si>
    <t>Nassim - Paul</t>
  </si>
  <si>
    <t>Elaboration de la maquette en carton</t>
  </si>
  <si>
    <t>Test des différentes parties de la maquette</t>
  </si>
  <si>
    <t>Modélisation des pièces et découpe</t>
  </si>
  <si>
    <t>Partie programme</t>
  </si>
  <si>
    <t>Modélisation des roues</t>
  </si>
  <si>
    <t>Conception de l'armature</t>
  </si>
  <si>
    <t>Assemblage de la voiture</t>
  </si>
  <si>
    <t>Conception du rail</t>
  </si>
  <si>
    <t>Voiture sur rail</t>
  </si>
  <si>
    <t>Modélisation du rail</t>
  </si>
  <si>
    <t>Câblage de la voiture</t>
  </si>
  <si>
    <t>Assemblage/câblage du bras</t>
  </si>
  <si>
    <t>Finitions</t>
  </si>
  <si>
    <t>Assemblage du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</si>
</sst>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4"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5" fillId="0" borderId="0" applyNumberFormat="0" applyFill="0" applyBorder="0" applyAlignment="0" applyProtection="0"/>
    <xf numFmtId="0" fontId="26" fillId="14" borderId="0" applyNumberFormat="0" applyBorder="0" applyAlignment="0" applyProtection="0"/>
    <xf numFmtId="0" fontId="27" fillId="15" borderId="0" applyNumberFormat="0" applyBorder="0" applyAlignment="0" applyProtection="0"/>
    <xf numFmtId="0" fontId="28" fillId="16" borderId="0" applyNumberFormat="0" applyBorder="0" applyAlignment="0" applyProtection="0"/>
    <xf numFmtId="0" fontId="29" fillId="17" borderId="11" applyNumberFormat="0" applyAlignment="0" applyProtection="0"/>
    <xf numFmtId="0" fontId="30" fillId="18" borderId="12" applyNumberFormat="0" applyAlignment="0" applyProtection="0"/>
    <xf numFmtId="0" fontId="31" fillId="18" borderId="11" applyNumberFormat="0" applyAlignment="0" applyProtection="0"/>
    <xf numFmtId="0" fontId="32" fillId="0" borderId="13" applyNumberFormat="0" applyFill="0" applyAlignment="0" applyProtection="0"/>
    <xf numFmtId="0" fontId="33" fillId="19" borderId="14" applyNumberFormat="0" applyAlignment="0" applyProtection="0"/>
    <xf numFmtId="0" fontId="34" fillId="0" borderId="0" applyNumberFormat="0" applyFill="0" applyBorder="0" applyAlignment="0" applyProtection="0"/>
    <xf numFmtId="0" fontId="9" fillId="20" borderId="15" applyNumberFormat="0" applyFont="0" applyAlignment="0" applyProtection="0"/>
    <xf numFmtId="0" fontId="35"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3" fillId="0" borderId="0" xfId="0" applyFont="1"/>
    <xf numFmtId="0" fontId="5" fillId="0" borderId="0" xfId="0" applyFont="1" applyAlignment="1">
      <alignment vertical="top"/>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0" fillId="11" borderId="2" xfId="12" applyFont="1" applyFill="1">
      <alignment horizontal="left" vertical="center" indent="2"/>
    </xf>
    <xf numFmtId="0" fontId="0" fillId="11" borderId="2" xfId="11" applyFont="1" applyFill="1">
      <alignment horizontal="center" vertical="center"/>
    </xf>
    <xf numFmtId="0" fontId="0" fillId="11" borderId="2" xfId="12" applyFont="1" applyFill="1" applyAlignment="1">
      <alignment horizontal="left" vertical="center" wrapText="1" indent="2"/>
    </xf>
    <xf numFmtId="0" fontId="9" fillId="3" borderId="2" xfId="12" applyFill="1" applyAlignment="1">
      <alignment horizontal="left" vertical="center" wrapText="1" indent="2"/>
    </xf>
    <xf numFmtId="14" fontId="0" fillId="8" borderId="2" xfId="0" applyNumberFormat="1" applyFill="1" applyBorder="1" applyAlignment="1">
      <alignment horizontal="center" vertical="center"/>
    </xf>
    <xf numFmtId="14" fontId="9" fillId="3" borderId="2" xfId="10" applyNumberFormat="1" applyFill="1">
      <alignment horizontal="center" vertical="center"/>
    </xf>
    <xf numFmtId="14" fontId="0" fillId="9" borderId="2" xfId="0" applyNumberFormat="1" applyFill="1" applyBorder="1" applyAlignment="1">
      <alignment horizontal="center" vertical="center"/>
    </xf>
    <xf numFmtId="14" fontId="9" fillId="4" borderId="2" xfId="10" applyNumberFormat="1" applyFill="1">
      <alignment horizontal="center" vertical="center"/>
    </xf>
    <xf numFmtId="14" fontId="0" fillId="6" borderId="2" xfId="0" applyNumberFormat="1" applyFill="1" applyBorder="1" applyAlignment="1">
      <alignment horizontal="center" vertical="center"/>
    </xf>
    <xf numFmtId="14" fontId="9" fillId="11" borderId="2" xfId="10" applyNumberFormat="1" applyFill="1">
      <alignment horizontal="center" vertical="center"/>
    </xf>
    <xf numFmtId="14" fontId="0" fillId="5" borderId="2" xfId="0" applyNumberFormat="1" applyFill="1" applyBorder="1" applyAlignment="1">
      <alignment horizontal="center" vertical="center"/>
    </xf>
    <xf numFmtId="14" fontId="9" fillId="10" borderId="2" xfId="10" applyNumberFormat="1" applyFill="1">
      <alignment horizontal="center" vertical="center"/>
    </xf>
    <xf numFmtId="14" fontId="5" fillId="8" borderId="2" xfId="0" applyNumberFormat="1" applyFont="1" applyFill="1" applyBorder="1" applyAlignment="1">
      <alignment horizontal="center" vertical="center"/>
    </xf>
    <xf numFmtId="14" fontId="5" fillId="9" borderId="2" xfId="0" applyNumberFormat="1" applyFont="1" applyFill="1" applyBorder="1" applyAlignment="1">
      <alignment horizontal="center" vertical="center"/>
    </xf>
    <xf numFmtId="14" fontId="5" fillId="6" borderId="2" xfId="0" applyNumberFormat="1" applyFont="1" applyFill="1" applyBorder="1" applyAlignment="1">
      <alignment horizontal="center" vertical="center"/>
    </xf>
    <xf numFmtId="14" fontId="5" fillId="5" borderId="2" xfId="0" applyNumberFormat="1" applyFont="1" applyFill="1" applyBorder="1" applyAlignment="1">
      <alignment horizontal="center" vertical="center"/>
    </xf>
    <xf numFmtId="0" fontId="0" fillId="10" borderId="2" xfId="12" applyFont="1" applyFill="1">
      <alignment horizontal="left" vertical="center" indent="2"/>
    </xf>
    <xf numFmtId="0" fontId="0" fillId="10" borderId="2" xfId="12" applyFont="1" applyFill="1" applyAlignment="1">
      <alignment horizontal="left" vertical="center" wrapText="1" indent="2"/>
    </xf>
    <xf numFmtId="0" fontId="0" fillId="3" borderId="2" xfId="12" applyFont="1" applyFill="1" applyAlignment="1">
      <alignment horizontal="left" vertical="center" wrapText="1" indent="2"/>
    </xf>
    <xf numFmtId="0" fontId="0" fillId="3" borderId="2" xfId="11" applyFont="1" applyFill="1">
      <alignment horizontal="center" vertical="center"/>
    </xf>
    <xf numFmtId="0" fontId="0" fillId="3" borderId="2" xfId="12" applyFont="1" applyFill="1">
      <alignment horizontal="left" vertical="center" indent="2"/>
    </xf>
    <xf numFmtId="0" fontId="0" fillId="4" borderId="2" xfId="11" applyFont="1" applyFill="1">
      <alignment horizontal="center" vertical="center"/>
    </xf>
    <xf numFmtId="0" fontId="0" fillId="4" borderId="2" xfId="12" applyFont="1" applyFill="1" applyAlignment="1">
      <alignment horizontal="left" vertical="center" wrapText="1" indent="2"/>
    </xf>
    <xf numFmtId="0" fontId="9" fillId="4" borderId="2" xfId="12" applyFill="1" applyAlignment="1">
      <alignment horizontal="left" vertical="center" wrapText="1" indent="2"/>
    </xf>
    <xf numFmtId="0" fontId="9" fillId="11" borderId="2" xfId="12" applyFill="1" applyAlignment="1">
      <alignment horizontal="left" vertical="center" wrapText="1" indent="2"/>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4" fontId="9" fillId="0" borderId="3" xfId="9" applyNumberFormat="1">
      <alignment horizontal="center" vertical="center"/>
    </xf>
    <xf numFmtId="0" fontId="34" fillId="45" borderId="9" xfId="0" applyFont="1" applyFill="1" applyBorder="1" applyAlignment="1">
      <alignment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8">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520065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U50"/>
  <sheetViews>
    <sheetView showGridLines="0" tabSelected="1" showRuler="0" zoomScale="60" zoomScaleNormal="100" zoomScalePageLayoutView="70" workbookViewId="0">
      <pane ySplit="4" topLeftCell="A6" activePane="bottomLeft" state="frozen"/>
      <selection pane="bottomLeft" activeCell="CL49" sqref="CL49"/>
    </sheetView>
  </sheetViews>
  <sheetFormatPr baseColWidth="10" defaultColWidth="9.109375" defaultRowHeight="30" customHeight="1" x14ac:dyDescent="0.3"/>
  <cols>
    <col min="1" max="1" width="2.6640625" style="44" customWidth="1"/>
    <col min="2" max="2" width="28.44140625" customWidth="1"/>
    <col min="3" max="3" width="19.33203125" customWidth="1"/>
    <col min="4" max="4" width="12.6640625" hidden="1" customWidth="1"/>
    <col min="5" max="5" width="10.44140625" style="5" customWidth="1"/>
    <col min="6" max="6" width="10.44140625" customWidth="1"/>
    <col min="7" max="7" width="2.6640625" customWidth="1"/>
    <col min="8" max="8" width="9.5546875" hidden="1" customWidth="1"/>
    <col min="9" max="99" width="2.5546875" customWidth="1"/>
  </cols>
  <sheetData>
    <row r="1" spans="1:99" ht="30" customHeight="1" x14ac:dyDescent="0.55000000000000004">
      <c r="A1" s="45" t="s">
        <v>0</v>
      </c>
      <c r="B1" s="48" t="s">
        <v>55</v>
      </c>
      <c r="C1" s="1"/>
      <c r="D1" s="2"/>
      <c r="E1" s="4"/>
      <c r="F1" s="33"/>
      <c r="H1" s="2"/>
      <c r="I1" s="62"/>
    </row>
    <row r="2" spans="1:99" ht="30" customHeight="1" x14ac:dyDescent="0.3">
      <c r="A2" s="45" t="s">
        <v>1</v>
      </c>
      <c r="I2" s="94">
        <f>I3</f>
        <v>45271</v>
      </c>
      <c r="J2" s="95"/>
      <c r="K2" s="95"/>
      <c r="L2" s="95"/>
      <c r="M2" s="95"/>
      <c r="N2" s="95"/>
      <c r="O2" s="96"/>
      <c r="P2" s="94">
        <f>P3</f>
        <v>45278</v>
      </c>
      <c r="Q2" s="95"/>
      <c r="R2" s="95"/>
      <c r="S2" s="95"/>
      <c r="T2" s="95"/>
      <c r="U2" s="95"/>
      <c r="V2" s="96"/>
      <c r="W2" s="94">
        <f>W3</f>
        <v>45285</v>
      </c>
      <c r="X2" s="95"/>
      <c r="Y2" s="95"/>
      <c r="Z2" s="95"/>
      <c r="AA2" s="95"/>
      <c r="AB2" s="95"/>
      <c r="AC2" s="96"/>
      <c r="AD2" s="94">
        <f>AD3</f>
        <v>45292</v>
      </c>
      <c r="AE2" s="95"/>
      <c r="AF2" s="95"/>
      <c r="AG2" s="95"/>
      <c r="AH2" s="95"/>
      <c r="AI2" s="95"/>
      <c r="AJ2" s="96"/>
      <c r="AK2" s="94">
        <f>AK3</f>
        <v>45299</v>
      </c>
      <c r="AL2" s="95"/>
      <c r="AM2" s="95"/>
      <c r="AN2" s="95"/>
      <c r="AO2" s="95"/>
      <c r="AP2" s="95"/>
      <c r="AQ2" s="96"/>
      <c r="AR2" s="94">
        <f>AR3</f>
        <v>45306</v>
      </c>
      <c r="AS2" s="95"/>
      <c r="AT2" s="95"/>
      <c r="AU2" s="95"/>
      <c r="AV2" s="95"/>
      <c r="AW2" s="95"/>
      <c r="AX2" s="96"/>
      <c r="AY2" s="94">
        <f>AY3</f>
        <v>45313</v>
      </c>
      <c r="AZ2" s="95"/>
      <c r="BA2" s="95"/>
      <c r="BB2" s="95"/>
      <c r="BC2" s="95"/>
      <c r="BD2" s="95"/>
      <c r="BE2" s="96"/>
      <c r="BF2" s="94">
        <f>BF3</f>
        <v>45320</v>
      </c>
      <c r="BG2" s="95"/>
      <c r="BH2" s="95"/>
      <c r="BI2" s="95"/>
      <c r="BJ2" s="95"/>
      <c r="BK2" s="95"/>
      <c r="BL2" s="96"/>
      <c r="BM2" s="94">
        <f>BM3</f>
        <v>45327</v>
      </c>
      <c r="BN2" s="95"/>
      <c r="BO2" s="95"/>
      <c r="BP2" s="95"/>
      <c r="BQ2" s="95"/>
      <c r="BR2" s="95"/>
      <c r="BS2" s="96"/>
      <c r="BT2" s="94">
        <f>BT3</f>
        <v>45334</v>
      </c>
      <c r="BU2" s="95"/>
      <c r="BV2" s="95"/>
      <c r="BW2" s="95"/>
      <c r="BX2" s="95"/>
      <c r="BY2" s="95"/>
      <c r="BZ2" s="96"/>
      <c r="CA2" s="94">
        <f>CA3</f>
        <v>45341</v>
      </c>
      <c r="CB2" s="95"/>
      <c r="CC2" s="95"/>
      <c r="CD2" s="95"/>
      <c r="CE2" s="95"/>
      <c r="CF2" s="95"/>
      <c r="CG2" s="96"/>
      <c r="CH2" s="94">
        <f>CH3</f>
        <v>45348</v>
      </c>
      <c r="CI2" s="95"/>
      <c r="CJ2" s="95"/>
      <c r="CK2" s="95"/>
      <c r="CL2" s="95"/>
      <c r="CM2" s="95"/>
      <c r="CN2" s="96"/>
      <c r="CO2" s="94">
        <f>CO3</f>
        <v>45355</v>
      </c>
      <c r="CP2" s="95"/>
      <c r="CQ2" s="95"/>
      <c r="CR2" s="95"/>
      <c r="CS2" s="95"/>
      <c r="CT2" s="95"/>
      <c r="CU2" s="96"/>
    </row>
    <row r="3" spans="1:99" ht="15" customHeight="1" x14ac:dyDescent="0.3">
      <c r="A3" s="45" t="s">
        <v>2</v>
      </c>
      <c r="B3" s="61"/>
      <c r="C3" s="61"/>
      <c r="D3" s="61"/>
      <c r="E3" s="61"/>
      <c r="F3" s="61"/>
      <c r="G3" s="61"/>
      <c r="I3" s="66">
        <f>Début_Projet-WEEKDAY(Début_Projet,1)+2+7*(Semaine_Affichage-1)</f>
        <v>45271</v>
      </c>
      <c r="J3" s="67">
        <f>I3+1</f>
        <v>45272</v>
      </c>
      <c r="K3" s="67">
        <f t="shared" ref="K3:AX3" si="0">J3+1</f>
        <v>45273</v>
      </c>
      <c r="L3" s="67">
        <f t="shared" si="0"/>
        <v>45274</v>
      </c>
      <c r="M3" s="67">
        <f t="shared" si="0"/>
        <v>45275</v>
      </c>
      <c r="N3" s="67">
        <f t="shared" si="0"/>
        <v>45276</v>
      </c>
      <c r="O3" s="68">
        <f t="shared" si="0"/>
        <v>45277</v>
      </c>
      <c r="P3" s="66">
        <f>O3+1</f>
        <v>45278</v>
      </c>
      <c r="Q3" s="67">
        <f>P3+1</f>
        <v>45279</v>
      </c>
      <c r="R3" s="67">
        <f t="shared" si="0"/>
        <v>45280</v>
      </c>
      <c r="S3" s="67">
        <f t="shared" si="0"/>
        <v>45281</v>
      </c>
      <c r="T3" s="67">
        <f t="shared" si="0"/>
        <v>45282</v>
      </c>
      <c r="U3" s="67">
        <f t="shared" si="0"/>
        <v>45283</v>
      </c>
      <c r="V3" s="68">
        <f t="shared" si="0"/>
        <v>45284</v>
      </c>
      <c r="W3" s="66">
        <f>V3+1</f>
        <v>45285</v>
      </c>
      <c r="X3" s="67">
        <f>W3+1</f>
        <v>45286</v>
      </c>
      <c r="Y3" s="67">
        <f t="shared" si="0"/>
        <v>45287</v>
      </c>
      <c r="Z3" s="67">
        <f t="shared" si="0"/>
        <v>45288</v>
      </c>
      <c r="AA3" s="67">
        <f t="shared" si="0"/>
        <v>45289</v>
      </c>
      <c r="AB3" s="67">
        <f t="shared" si="0"/>
        <v>45290</v>
      </c>
      <c r="AC3" s="68">
        <f t="shared" si="0"/>
        <v>45291</v>
      </c>
      <c r="AD3" s="66">
        <f>AC3+1</f>
        <v>45292</v>
      </c>
      <c r="AE3" s="67">
        <f>AD3+1</f>
        <v>45293</v>
      </c>
      <c r="AF3" s="67">
        <f t="shared" si="0"/>
        <v>45294</v>
      </c>
      <c r="AG3" s="67">
        <f t="shared" si="0"/>
        <v>45295</v>
      </c>
      <c r="AH3" s="67">
        <f t="shared" si="0"/>
        <v>45296</v>
      </c>
      <c r="AI3" s="67">
        <f t="shared" si="0"/>
        <v>45297</v>
      </c>
      <c r="AJ3" s="68">
        <f t="shared" si="0"/>
        <v>45298</v>
      </c>
      <c r="AK3" s="66">
        <f>AJ3+1</f>
        <v>45299</v>
      </c>
      <c r="AL3" s="67">
        <f>AK3+1</f>
        <v>45300</v>
      </c>
      <c r="AM3" s="67">
        <f t="shared" si="0"/>
        <v>45301</v>
      </c>
      <c r="AN3" s="67">
        <f t="shared" si="0"/>
        <v>45302</v>
      </c>
      <c r="AO3" s="67">
        <f t="shared" si="0"/>
        <v>45303</v>
      </c>
      <c r="AP3" s="67">
        <f t="shared" si="0"/>
        <v>45304</v>
      </c>
      <c r="AQ3" s="68">
        <f t="shared" si="0"/>
        <v>45305</v>
      </c>
      <c r="AR3" s="66">
        <f>AQ3+1</f>
        <v>45306</v>
      </c>
      <c r="AS3" s="67">
        <f>AR3+1</f>
        <v>45307</v>
      </c>
      <c r="AT3" s="67">
        <f t="shared" si="0"/>
        <v>45308</v>
      </c>
      <c r="AU3" s="67">
        <f t="shared" si="0"/>
        <v>45309</v>
      </c>
      <c r="AV3" s="67">
        <f t="shared" si="0"/>
        <v>45310</v>
      </c>
      <c r="AW3" s="67">
        <f t="shared" si="0"/>
        <v>45311</v>
      </c>
      <c r="AX3" s="68">
        <f t="shared" si="0"/>
        <v>45312</v>
      </c>
      <c r="AY3" s="66">
        <f>AX3+1</f>
        <v>45313</v>
      </c>
      <c r="AZ3" s="67">
        <f>AY3+1</f>
        <v>45314</v>
      </c>
      <c r="BA3" s="67">
        <f t="shared" ref="BA3:BE3" si="1">AZ3+1</f>
        <v>45315</v>
      </c>
      <c r="BB3" s="67">
        <f t="shared" si="1"/>
        <v>45316</v>
      </c>
      <c r="BC3" s="67">
        <f t="shared" si="1"/>
        <v>45317</v>
      </c>
      <c r="BD3" s="67">
        <f t="shared" si="1"/>
        <v>45318</v>
      </c>
      <c r="BE3" s="68">
        <f t="shared" si="1"/>
        <v>45319</v>
      </c>
      <c r="BF3" s="66">
        <f>BE3+1</f>
        <v>45320</v>
      </c>
      <c r="BG3" s="67">
        <f>BF3+1</f>
        <v>45321</v>
      </c>
      <c r="BH3" s="67">
        <f t="shared" ref="BH3:BL3" si="2">BG3+1</f>
        <v>45322</v>
      </c>
      <c r="BI3" s="67">
        <f t="shared" si="2"/>
        <v>45323</v>
      </c>
      <c r="BJ3" s="67">
        <f t="shared" si="2"/>
        <v>45324</v>
      </c>
      <c r="BK3" s="67">
        <f t="shared" si="2"/>
        <v>45325</v>
      </c>
      <c r="BL3" s="68">
        <f t="shared" si="2"/>
        <v>45326</v>
      </c>
      <c r="BM3" s="66">
        <f>BL3+1</f>
        <v>45327</v>
      </c>
      <c r="BN3" s="67">
        <f>BM3+1</f>
        <v>45328</v>
      </c>
      <c r="BO3" s="67">
        <f t="shared" ref="BO3" si="3">BN3+1</f>
        <v>45329</v>
      </c>
      <c r="BP3" s="67">
        <f t="shared" ref="BP3" si="4">BO3+1</f>
        <v>45330</v>
      </c>
      <c r="BQ3" s="67">
        <f t="shared" ref="BQ3" si="5">BP3+1</f>
        <v>45331</v>
      </c>
      <c r="BR3" s="67">
        <f t="shared" ref="BR3" si="6">BQ3+1</f>
        <v>45332</v>
      </c>
      <c r="BS3" s="68">
        <f t="shared" ref="BS3" si="7">BR3+1</f>
        <v>45333</v>
      </c>
      <c r="BT3" s="66">
        <f>BS3+1</f>
        <v>45334</v>
      </c>
      <c r="BU3" s="67">
        <f>BT3+1</f>
        <v>45335</v>
      </c>
      <c r="BV3" s="67">
        <f t="shared" ref="BV3" si="8">BU3+1</f>
        <v>45336</v>
      </c>
      <c r="BW3" s="67">
        <f t="shared" ref="BW3" si="9">BV3+1</f>
        <v>45337</v>
      </c>
      <c r="BX3" s="67">
        <f t="shared" ref="BX3" si="10">BW3+1</f>
        <v>45338</v>
      </c>
      <c r="BY3" s="67">
        <f t="shared" ref="BY3" si="11">BX3+1</f>
        <v>45339</v>
      </c>
      <c r="BZ3" s="68">
        <f t="shared" ref="BZ3" si="12">BY3+1</f>
        <v>45340</v>
      </c>
      <c r="CA3" s="66">
        <f>BZ3+1</f>
        <v>45341</v>
      </c>
      <c r="CB3" s="67">
        <f>CA3+1</f>
        <v>45342</v>
      </c>
      <c r="CC3" s="67">
        <f t="shared" ref="CC3" si="13">CB3+1</f>
        <v>45343</v>
      </c>
      <c r="CD3" s="67">
        <f t="shared" ref="CD3" si="14">CC3+1</f>
        <v>45344</v>
      </c>
      <c r="CE3" s="67">
        <f t="shared" ref="CE3" si="15">CD3+1</f>
        <v>45345</v>
      </c>
      <c r="CF3" s="67">
        <f t="shared" ref="CF3" si="16">CE3+1</f>
        <v>45346</v>
      </c>
      <c r="CG3" s="68">
        <f t="shared" ref="CG3" si="17">CF3+1</f>
        <v>45347</v>
      </c>
      <c r="CH3" s="66">
        <f>CG3+1</f>
        <v>45348</v>
      </c>
      <c r="CI3" s="67">
        <f>CH3+1</f>
        <v>45349</v>
      </c>
      <c r="CJ3" s="67">
        <f t="shared" ref="CJ3" si="18">CI3+1</f>
        <v>45350</v>
      </c>
      <c r="CK3" s="67">
        <f t="shared" ref="CK3" si="19">CJ3+1</f>
        <v>45351</v>
      </c>
      <c r="CL3" s="67">
        <f t="shared" ref="CL3" si="20">CK3+1</f>
        <v>45352</v>
      </c>
      <c r="CM3" s="67">
        <f t="shared" ref="CM3" si="21">CL3+1</f>
        <v>45353</v>
      </c>
      <c r="CN3" s="68">
        <f t="shared" ref="CN3" si="22">CM3+1</f>
        <v>45354</v>
      </c>
      <c r="CO3" s="66">
        <f>CN3+1</f>
        <v>45355</v>
      </c>
      <c r="CP3" s="67">
        <f>CO3+1</f>
        <v>45356</v>
      </c>
      <c r="CQ3" s="67">
        <f t="shared" ref="CQ3" si="23">CP3+1</f>
        <v>45357</v>
      </c>
      <c r="CR3" s="67">
        <f t="shared" ref="CR3" si="24">CQ3+1</f>
        <v>45358</v>
      </c>
      <c r="CS3" s="67">
        <f t="shared" ref="CS3" si="25">CR3+1</f>
        <v>45359</v>
      </c>
      <c r="CT3" s="67">
        <f t="shared" ref="CT3" si="26">CS3+1</f>
        <v>45360</v>
      </c>
      <c r="CU3" s="68">
        <f t="shared" ref="CU3" si="27">CT3+1</f>
        <v>45361</v>
      </c>
    </row>
    <row r="4" spans="1:99" ht="30" customHeight="1" thickBot="1" x14ac:dyDescent="0.35">
      <c r="A4" s="45" t="s">
        <v>3</v>
      </c>
      <c r="B4" s="8" t="s">
        <v>11</v>
      </c>
      <c r="C4" s="9" t="s">
        <v>40</v>
      </c>
      <c r="D4" s="9" t="s">
        <v>19</v>
      </c>
      <c r="E4" s="9" t="s">
        <v>20</v>
      </c>
      <c r="F4" s="9" t="s">
        <v>22</v>
      </c>
      <c r="G4" s="9"/>
      <c r="H4" s="9" t="s">
        <v>23</v>
      </c>
      <c r="I4" s="10" t="str">
        <f t="shared" ref="I4:AN4" si="28">LEFT(TEXT(I3,"jjj"),1)</f>
        <v>l</v>
      </c>
      <c r="J4" s="10" t="str">
        <f t="shared" si="28"/>
        <v>m</v>
      </c>
      <c r="K4" s="10" t="str">
        <f t="shared" si="28"/>
        <v>m</v>
      </c>
      <c r="L4" s="10" t="str">
        <f t="shared" si="28"/>
        <v>j</v>
      </c>
      <c r="M4" s="10" t="str">
        <f t="shared" si="28"/>
        <v>v</v>
      </c>
      <c r="N4" s="10" t="str">
        <f t="shared" si="28"/>
        <v>s</v>
      </c>
      <c r="O4" s="10" t="str">
        <f t="shared" si="28"/>
        <v>d</v>
      </c>
      <c r="P4" s="10" t="str">
        <f t="shared" si="28"/>
        <v>l</v>
      </c>
      <c r="Q4" s="10" t="str">
        <f t="shared" si="28"/>
        <v>m</v>
      </c>
      <c r="R4" s="10" t="str">
        <f t="shared" si="28"/>
        <v>m</v>
      </c>
      <c r="S4" s="10" t="str">
        <f t="shared" si="28"/>
        <v>j</v>
      </c>
      <c r="T4" s="10" t="str">
        <f t="shared" si="28"/>
        <v>v</v>
      </c>
      <c r="U4" s="10" t="str">
        <f t="shared" si="28"/>
        <v>s</v>
      </c>
      <c r="V4" s="10" t="str">
        <f t="shared" si="28"/>
        <v>d</v>
      </c>
      <c r="W4" s="10" t="str">
        <f t="shared" si="28"/>
        <v>l</v>
      </c>
      <c r="X4" s="10" t="str">
        <f t="shared" si="28"/>
        <v>m</v>
      </c>
      <c r="Y4" s="10" t="str">
        <f t="shared" si="28"/>
        <v>m</v>
      </c>
      <c r="Z4" s="10" t="str">
        <f t="shared" si="28"/>
        <v>j</v>
      </c>
      <c r="AA4" s="10" t="str">
        <f t="shared" si="28"/>
        <v>v</v>
      </c>
      <c r="AB4" s="10" t="str">
        <f t="shared" si="28"/>
        <v>s</v>
      </c>
      <c r="AC4" s="10" t="str">
        <f t="shared" si="28"/>
        <v>d</v>
      </c>
      <c r="AD4" s="10" t="str">
        <f t="shared" si="28"/>
        <v>l</v>
      </c>
      <c r="AE4" s="10" t="str">
        <f t="shared" si="28"/>
        <v>m</v>
      </c>
      <c r="AF4" s="10" t="str">
        <f t="shared" si="28"/>
        <v>m</v>
      </c>
      <c r="AG4" s="10" t="str">
        <f t="shared" si="28"/>
        <v>j</v>
      </c>
      <c r="AH4" s="10" t="str">
        <f t="shared" si="28"/>
        <v>v</v>
      </c>
      <c r="AI4" s="10" t="str">
        <f t="shared" si="28"/>
        <v>s</v>
      </c>
      <c r="AJ4" s="10" t="str">
        <f t="shared" si="28"/>
        <v>d</v>
      </c>
      <c r="AK4" s="10" t="str">
        <f t="shared" si="28"/>
        <v>l</v>
      </c>
      <c r="AL4" s="10" t="str">
        <f t="shared" si="28"/>
        <v>m</v>
      </c>
      <c r="AM4" s="10" t="str">
        <f t="shared" si="28"/>
        <v>m</v>
      </c>
      <c r="AN4" s="10" t="str">
        <f t="shared" si="28"/>
        <v>j</v>
      </c>
      <c r="AO4" s="10" t="str">
        <f t="shared" ref="AO4:BL4" si="29">LEFT(TEXT(AO3,"jjj"),1)</f>
        <v>v</v>
      </c>
      <c r="AP4" s="10" t="str">
        <f t="shared" si="29"/>
        <v>s</v>
      </c>
      <c r="AQ4" s="10" t="str">
        <f t="shared" si="29"/>
        <v>d</v>
      </c>
      <c r="AR4" s="10" t="str">
        <f t="shared" si="29"/>
        <v>l</v>
      </c>
      <c r="AS4" s="10" t="str">
        <f t="shared" si="29"/>
        <v>m</v>
      </c>
      <c r="AT4" s="10" t="str">
        <f t="shared" si="29"/>
        <v>m</v>
      </c>
      <c r="AU4" s="10" t="str">
        <f t="shared" si="29"/>
        <v>j</v>
      </c>
      <c r="AV4" s="10" t="str">
        <f t="shared" si="29"/>
        <v>v</v>
      </c>
      <c r="AW4" s="10" t="str">
        <f t="shared" si="29"/>
        <v>s</v>
      </c>
      <c r="AX4" s="10" t="str">
        <f t="shared" si="29"/>
        <v>d</v>
      </c>
      <c r="AY4" s="10" t="str">
        <f t="shared" si="29"/>
        <v>l</v>
      </c>
      <c r="AZ4" s="10" t="str">
        <f t="shared" si="29"/>
        <v>m</v>
      </c>
      <c r="BA4" s="10" t="str">
        <f t="shared" si="29"/>
        <v>m</v>
      </c>
      <c r="BB4" s="10" t="str">
        <f t="shared" si="29"/>
        <v>j</v>
      </c>
      <c r="BC4" s="10" t="str">
        <f t="shared" si="29"/>
        <v>v</v>
      </c>
      <c r="BD4" s="10" t="str">
        <f t="shared" si="29"/>
        <v>s</v>
      </c>
      <c r="BE4" s="10" t="str">
        <f t="shared" si="29"/>
        <v>d</v>
      </c>
      <c r="BF4" s="10" t="str">
        <f t="shared" si="29"/>
        <v>l</v>
      </c>
      <c r="BG4" s="10" t="str">
        <f t="shared" si="29"/>
        <v>m</v>
      </c>
      <c r="BH4" s="10" t="str">
        <f t="shared" si="29"/>
        <v>m</v>
      </c>
      <c r="BI4" s="10" t="str">
        <f t="shared" si="29"/>
        <v>j</v>
      </c>
      <c r="BJ4" s="10" t="str">
        <f t="shared" si="29"/>
        <v>v</v>
      </c>
      <c r="BK4" s="10" t="str">
        <f t="shared" si="29"/>
        <v>s</v>
      </c>
      <c r="BL4" s="10" t="str">
        <f t="shared" si="29"/>
        <v>d</v>
      </c>
      <c r="BM4" s="10" t="str">
        <f t="shared" ref="BM4:CG4" si="30">LEFT(TEXT(BM3,"jjj"),1)</f>
        <v>l</v>
      </c>
      <c r="BN4" s="10" t="str">
        <f t="shared" si="30"/>
        <v>m</v>
      </c>
      <c r="BO4" s="10" t="str">
        <f t="shared" si="30"/>
        <v>m</v>
      </c>
      <c r="BP4" s="10" t="str">
        <f t="shared" si="30"/>
        <v>j</v>
      </c>
      <c r="BQ4" s="10" t="str">
        <f t="shared" si="30"/>
        <v>v</v>
      </c>
      <c r="BR4" s="10" t="str">
        <f t="shared" si="30"/>
        <v>s</v>
      </c>
      <c r="BS4" s="10" t="str">
        <f t="shared" si="30"/>
        <v>d</v>
      </c>
      <c r="BT4" s="10" t="str">
        <f t="shared" si="30"/>
        <v>l</v>
      </c>
      <c r="BU4" s="10" t="str">
        <f t="shared" si="30"/>
        <v>m</v>
      </c>
      <c r="BV4" s="10" t="str">
        <f t="shared" si="30"/>
        <v>m</v>
      </c>
      <c r="BW4" s="10" t="str">
        <f t="shared" si="30"/>
        <v>j</v>
      </c>
      <c r="BX4" s="10" t="str">
        <f t="shared" si="30"/>
        <v>v</v>
      </c>
      <c r="BY4" s="10" t="str">
        <f t="shared" si="30"/>
        <v>s</v>
      </c>
      <c r="BZ4" s="10" t="str">
        <f t="shared" si="30"/>
        <v>d</v>
      </c>
      <c r="CA4" s="10" t="str">
        <f t="shared" si="30"/>
        <v>l</v>
      </c>
      <c r="CB4" s="10" t="str">
        <f t="shared" si="30"/>
        <v>m</v>
      </c>
      <c r="CC4" s="10" t="str">
        <f t="shared" si="30"/>
        <v>m</v>
      </c>
      <c r="CD4" s="10" t="str">
        <f t="shared" si="30"/>
        <v>j</v>
      </c>
      <c r="CE4" s="10" t="str">
        <f t="shared" si="30"/>
        <v>v</v>
      </c>
      <c r="CF4" s="10" t="str">
        <f t="shared" si="30"/>
        <v>s</v>
      </c>
      <c r="CG4" s="10" t="str">
        <f t="shared" si="30"/>
        <v>d</v>
      </c>
      <c r="CH4" s="10" t="str">
        <f t="shared" ref="CH4:CN4" si="31">LEFT(TEXT(CH3,"jjj"),1)</f>
        <v>l</v>
      </c>
      <c r="CI4" s="10" t="str">
        <f t="shared" si="31"/>
        <v>m</v>
      </c>
      <c r="CJ4" s="10" t="str">
        <f t="shared" si="31"/>
        <v>m</v>
      </c>
      <c r="CK4" s="10" t="str">
        <f t="shared" si="31"/>
        <v>j</v>
      </c>
      <c r="CL4" s="10" t="str">
        <f t="shared" si="31"/>
        <v>v</v>
      </c>
      <c r="CM4" s="10" t="str">
        <f t="shared" si="31"/>
        <v>s</v>
      </c>
      <c r="CN4" s="10" t="str">
        <f t="shared" si="31"/>
        <v>d</v>
      </c>
      <c r="CO4" s="10" t="str">
        <f t="shared" ref="CO4:CU4" si="32">LEFT(TEXT(CO3,"jjj"),1)</f>
        <v>l</v>
      </c>
      <c r="CP4" s="10" t="str">
        <f t="shared" si="32"/>
        <v>m</v>
      </c>
      <c r="CQ4" s="10" t="str">
        <f t="shared" si="32"/>
        <v>m</v>
      </c>
      <c r="CR4" s="10" t="str">
        <f t="shared" si="32"/>
        <v>j</v>
      </c>
      <c r="CS4" s="10" t="str">
        <f t="shared" si="32"/>
        <v>v</v>
      </c>
      <c r="CT4" s="10" t="str">
        <f t="shared" si="32"/>
        <v>s</v>
      </c>
      <c r="CU4" s="10" t="str">
        <f t="shared" si="32"/>
        <v>d</v>
      </c>
    </row>
    <row r="5" spans="1:99" ht="15" hidden="1" thickBot="1" x14ac:dyDescent="0.35">
      <c r="A5" s="44" t="s">
        <v>4</v>
      </c>
      <c r="C5" s="47"/>
      <c r="E5"/>
      <c r="H5" t="str">
        <f>IF(OR(ISBLANK(début_tâche),ISBLANK(fin_tâche)),"",fin_tâche-début_tâche+1)</f>
        <v/>
      </c>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row>
    <row r="6" spans="1:99" s="3" customFormat="1" ht="30" customHeight="1" thickBot="1" x14ac:dyDescent="0.35">
      <c r="A6" s="45" t="s">
        <v>5</v>
      </c>
      <c r="B6" s="14" t="s">
        <v>39</v>
      </c>
      <c r="C6" s="49" t="s">
        <v>46</v>
      </c>
      <c r="D6" s="15"/>
      <c r="E6" s="73"/>
      <c r="F6" s="81"/>
      <c r="G6" s="13"/>
      <c r="H6" s="13" t="str">
        <f t="shared" ref="H6:H47" si="33">IF(OR(ISBLANK(début_tâche),ISBLANK(fin_tâche)),"",fin_tâche-début_tâche+1)</f>
        <v/>
      </c>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row>
    <row r="7" spans="1:99" s="3" customFormat="1" ht="30" customHeight="1" thickBot="1" x14ac:dyDescent="0.35">
      <c r="A7" s="45" t="s">
        <v>6</v>
      </c>
      <c r="B7" s="72" t="s">
        <v>39</v>
      </c>
      <c r="C7" s="50"/>
      <c r="D7" s="16">
        <v>0</v>
      </c>
      <c r="E7" s="74">
        <f>Début_Projet</f>
        <v>45273</v>
      </c>
      <c r="F7" s="74">
        <f>E7+8</f>
        <v>45281</v>
      </c>
      <c r="G7" s="13"/>
      <c r="H7" s="13">
        <f t="shared" si="33"/>
        <v>9</v>
      </c>
      <c r="I7" s="30"/>
      <c r="J7" s="30"/>
      <c r="K7" s="30"/>
      <c r="L7" s="30"/>
      <c r="M7" s="30"/>
      <c r="N7" s="30"/>
      <c r="O7" s="30"/>
      <c r="P7" s="30"/>
      <c r="Q7" s="30"/>
      <c r="R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row>
    <row r="8" spans="1:99" s="3" customFormat="1" ht="30" hidden="1" customHeight="1" thickBot="1" x14ac:dyDescent="0.35">
      <c r="A8" s="45" t="s">
        <v>7</v>
      </c>
      <c r="B8" s="57" t="s">
        <v>12</v>
      </c>
      <c r="C8" s="50"/>
      <c r="D8" s="16">
        <v>0.6</v>
      </c>
      <c r="E8" s="74">
        <f>F7</f>
        <v>45281</v>
      </c>
      <c r="F8" s="74">
        <f>E8+2</f>
        <v>45283</v>
      </c>
      <c r="G8" s="13"/>
      <c r="H8" s="13">
        <f t="shared" si="33"/>
        <v>3</v>
      </c>
      <c r="I8" s="30"/>
      <c r="J8" s="30"/>
      <c r="K8" s="30"/>
      <c r="L8" s="30"/>
      <c r="M8" s="30"/>
      <c r="N8" s="30"/>
      <c r="O8" s="30"/>
      <c r="P8" s="30"/>
      <c r="Q8" s="30"/>
      <c r="R8" s="30"/>
      <c r="S8" s="30"/>
      <c r="T8" s="30"/>
      <c r="U8" s="31"/>
      <c r="V8" s="31"/>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row>
    <row r="9" spans="1:99" s="3" customFormat="1" ht="30" hidden="1" customHeight="1" thickBot="1" x14ac:dyDescent="0.35">
      <c r="A9" s="44"/>
      <c r="B9" s="57" t="s">
        <v>13</v>
      </c>
      <c r="C9" s="50"/>
      <c r="D9" s="16">
        <v>0.5</v>
      </c>
      <c r="E9" s="74">
        <f>F8</f>
        <v>45283</v>
      </c>
      <c r="F9" s="74">
        <f>E9+4</f>
        <v>45287</v>
      </c>
      <c r="G9" s="13"/>
      <c r="H9" s="13">
        <f t="shared" si="33"/>
        <v>5</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row>
    <row r="10" spans="1:99" s="3" customFormat="1" ht="30" hidden="1" customHeight="1" thickBot="1" x14ac:dyDescent="0.35">
      <c r="A10" s="44"/>
      <c r="B10" s="57" t="s">
        <v>14</v>
      </c>
      <c r="C10" s="50"/>
      <c r="D10" s="16">
        <v>0.25</v>
      </c>
      <c r="E10" s="74">
        <f>F9</f>
        <v>45287</v>
      </c>
      <c r="F10" s="74">
        <f>E10+5</f>
        <v>45292</v>
      </c>
      <c r="G10" s="13"/>
      <c r="H10" s="13">
        <f t="shared" si="33"/>
        <v>6</v>
      </c>
      <c r="I10" s="30"/>
      <c r="J10" s="30"/>
      <c r="K10" s="30"/>
      <c r="L10" s="30"/>
      <c r="M10" s="30"/>
      <c r="N10" s="30"/>
      <c r="O10" s="30"/>
      <c r="P10" s="30"/>
      <c r="Q10" s="30"/>
      <c r="R10" s="30"/>
      <c r="S10" s="30"/>
      <c r="T10" s="30"/>
      <c r="U10" s="30"/>
      <c r="V10" s="30"/>
      <c r="W10" s="30"/>
      <c r="X10" s="30"/>
      <c r="Y10" s="31"/>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c r="CR10" s="30"/>
      <c r="CS10" s="30"/>
      <c r="CT10" s="30"/>
      <c r="CU10" s="30"/>
    </row>
    <row r="11" spans="1:99" s="3" customFormat="1" ht="30" hidden="1" customHeight="1" thickBot="1" x14ac:dyDescent="0.35">
      <c r="A11" s="44"/>
      <c r="B11" s="57" t="s">
        <v>15</v>
      </c>
      <c r="C11" s="50"/>
      <c r="D11" s="16"/>
      <c r="E11" s="74">
        <f>E8+1</f>
        <v>45282</v>
      </c>
      <c r="F11" s="74">
        <f>E11+2</f>
        <v>45284</v>
      </c>
      <c r="G11" s="13"/>
      <c r="H11" s="13">
        <f t="shared" si="33"/>
        <v>3</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row>
    <row r="12" spans="1:99" s="3" customFormat="1" ht="30" customHeight="1" thickBot="1" x14ac:dyDescent="0.35">
      <c r="A12" s="45" t="s">
        <v>8</v>
      </c>
      <c r="B12" s="17" t="s">
        <v>42</v>
      </c>
      <c r="C12" s="51" t="s">
        <v>41</v>
      </c>
      <c r="D12" s="18"/>
      <c r="E12" s="75"/>
      <c r="F12" s="82"/>
      <c r="G12" s="13"/>
      <c r="H12" s="13" t="str">
        <f t="shared" si="33"/>
        <v/>
      </c>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row>
    <row r="13" spans="1:99" s="3" customFormat="1" ht="30" customHeight="1" thickBot="1" x14ac:dyDescent="0.35">
      <c r="A13" s="45"/>
      <c r="B13" s="58" t="s">
        <v>47</v>
      </c>
      <c r="C13" s="52"/>
      <c r="D13" s="19">
        <v>0</v>
      </c>
      <c r="E13" s="76">
        <v>45280</v>
      </c>
      <c r="F13" s="76">
        <f>E13+2</f>
        <v>45282</v>
      </c>
      <c r="G13" s="13"/>
      <c r="H13" s="13">
        <f t="shared" si="33"/>
        <v>3</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row>
    <row r="14" spans="1:99" s="3" customFormat="1" ht="30" customHeight="1" thickBot="1" x14ac:dyDescent="0.35">
      <c r="A14" s="44"/>
      <c r="B14" s="58" t="s">
        <v>48</v>
      </c>
      <c r="C14" s="52"/>
      <c r="D14" s="19">
        <v>0</v>
      </c>
      <c r="E14" s="76">
        <v>45280</v>
      </c>
      <c r="F14" s="76">
        <f>E14+2</f>
        <v>45282</v>
      </c>
      <c r="G14" s="13"/>
      <c r="H14" s="13">
        <f t="shared" si="33"/>
        <v>3</v>
      </c>
      <c r="I14" s="30"/>
      <c r="J14" s="30"/>
      <c r="K14" s="30"/>
      <c r="L14" s="30"/>
      <c r="M14" s="30"/>
      <c r="N14" s="30"/>
      <c r="O14" s="30"/>
      <c r="P14" s="30"/>
      <c r="Q14" s="30"/>
      <c r="R14" s="30"/>
      <c r="S14" s="30"/>
      <c r="T14" s="30"/>
      <c r="U14" s="31"/>
      <c r="V14" s="31"/>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row>
    <row r="15" spans="1:99" s="3" customFormat="1" ht="30" customHeight="1" thickBot="1" x14ac:dyDescent="0.35">
      <c r="A15" s="44"/>
      <c r="B15" s="58" t="s">
        <v>49</v>
      </c>
      <c r="C15" s="52"/>
      <c r="D15" s="19">
        <v>0</v>
      </c>
      <c r="E15" s="76">
        <v>45280</v>
      </c>
      <c r="F15" s="76">
        <f>E15+2</f>
        <v>45282</v>
      </c>
      <c r="G15" s="13"/>
      <c r="H15" s="13">
        <f t="shared" si="33"/>
        <v>3</v>
      </c>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row>
    <row r="16" spans="1:99" s="3" customFormat="1" ht="30" hidden="1" customHeight="1" thickBot="1" x14ac:dyDescent="0.35">
      <c r="A16" s="44"/>
      <c r="B16" s="58" t="s">
        <v>14</v>
      </c>
      <c r="C16" s="52"/>
      <c r="D16" s="19"/>
      <c r="E16" s="76">
        <f>E15</f>
        <v>45280</v>
      </c>
      <c r="F16" s="76">
        <f>E16+2</f>
        <v>45282</v>
      </c>
      <c r="G16" s="13"/>
      <c r="H16" s="13">
        <f t="shared" si="33"/>
        <v>3</v>
      </c>
      <c r="I16" s="30"/>
      <c r="J16" s="30"/>
      <c r="K16" s="30"/>
      <c r="L16" s="30"/>
      <c r="M16" s="30"/>
      <c r="N16" s="30"/>
      <c r="O16" s="30"/>
      <c r="P16" s="30"/>
      <c r="Q16" s="30"/>
      <c r="R16" s="30"/>
      <c r="S16" s="30"/>
      <c r="T16" s="30"/>
      <c r="U16" s="30"/>
      <c r="V16" s="30"/>
      <c r="W16" s="30"/>
      <c r="X16" s="30"/>
      <c r="Y16" s="31"/>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row>
    <row r="17" spans="1:99" s="3" customFormat="1" ht="30" hidden="1" customHeight="1" thickBot="1" x14ac:dyDescent="0.35">
      <c r="A17" s="44"/>
      <c r="B17" s="58" t="s">
        <v>15</v>
      </c>
      <c r="C17" s="52"/>
      <c r="D17" s="19"/>
      <c r="E17" s="76">
        <f>E16</f>
        <v>45280</v>
      </c>
      <c r="F17" s="76">
        <f>E17+3</f>
        <v>45283</v>
      </c>
      <c r="G17" s="13"/>
      <c r="H17" s="13">
        <f t="shared" si="33"/>
        <v>4</v>
      </c>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row>
    <row r="18" spans="1:99" s="3" customFormat="1" ht="30" customHeight="1" thickBot="1" x14ac:dyDescent="0.35">
      <c r="A18" s="44"/>
      <c r="B18" s="58" t="s">
        <v>58</v>
      </c>
      <c r="C18" s="52"/>
      <c r="D18" s="19">
        <v>0</v>
      </c>
      <c r="E18" s="76">
        <v>45280</v>
      </c>
      <c r="F18" s="76">
        <f>E18+2</f>
        <v>45282</v>
      </c>
      <c r="G18" s="13"/>
      <c r="H18" s="13">
        <f t="shared" si="33"/>
        <v>3</v>
      </c>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row>
    <row r="19" spans="1:99" s="3" customFormat="1" ht="30" customHeight="1" thickBot="1" x14ac:dyDescent="0.35">
      <c r="A19" s="44"/>
      <c r="B19" s="58" t="s">
        <v>50</v>
      </c>
      <c r="C19" s="52"/>
      <c r="D19" s="19">
        <v>0</v>
      </c>
      <c r="E19" s="76">
        <v>45280</v>
      </c>
      <c r="F19" s="76">
        <f>E19+2</f>
        <v>45282</v>
      </c>
      <c r="G19" s="13"/>
      <c r="H19" s="13">
        <f t="shared" si="33"/>
        <v>3</v>
      </c>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row>
    <row r="20" spans="1:99" s="3" customFormat="1" ht="30" customHeight="1" thickBot="1" x14ac:dyDescent="0.35">
      <c r="A20" s="44" t="s">
        <v>9</v>
      </c>
      <c r="B20" s="20" t="s">
        <v>43</v>
      </c>
      <c r="C20" s="53" t="s">
        <v>44</v>
      </c>
      <c r="D20" s="21"/>
      <c r="E20" s="77"/>
      <c r="F20" s="83"/>
      <c r="G20" s="13"/>
      <c r="H20" s="13" t="str">
        <f t="shared" si="33"/>
        <v/>
      </c>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c r="CH20" s="30"/>
      <c r="CI20" s="30"/>
      <c r="CJ20" s="30"/>
      <c r="CK20" s="30"/>
      <c r="CL20" s="30"/>
      <c r="CM20" s="30"/>
      <c r="CN20" s="30"/>
      <c r="CO20" s="30"/>
      <c r="CP20" s="30"/>
      <c r="CQ20" s="30"/>
      <c r="CR20" s="30"/>
      <c r="CS20" s="30"/>
      <c r="CT20" s="30"/>
      <c r="CU20" s="30"/>
    </row>
    <row r="21" spans="1:99" s="3" customFormat="1" ht="30" customHeight="1" thickBot="1" x14ac:dyDescent="0.35">
      <c r="A21" s="44"/>
      <c r="B21" s="71" t="s">
        <v>51</v>
      </c>
      <c r="C21" s="70"/>
      <c r="D21" s="22"/>
      <c r="E21" s="78">
        <v>45280</v>
      </c>
      <c r="F21" s="78">
        <f>E21+8</f>
        <v>45288</v>
      </c>
      <c r="G21" s="13"/>
      <c r="H21" s="13">
        <f t="shared" si="33"/>
        <v>9</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c r="CP21" s="30"/>
      <c r="CQ21" s="30"/>
      <c r="CR21" s="30"/>
      <c r="CS21" s="30"/>
      <c r="CT21" s="30"/>
      <c r="CU21" s="30"/>
    </row>
    <row r="22" spans="1:99" s="3" customFormat="1" ht="30" customHeight="1" thickBot="1" x14ac:dyDescent="0.35">
      <c r="A22" s="44"/>
      <c r="B22" s="69" t="s">
        <v>52</v>
      </c>
      <c r="C22" s="70"/>
      <c r="D22" s="22"/>
      <c r="E22" s="78">
        <v>45315</v>
      </c>
      <c r="F22" s="78">
        <f>E22+28</f>
        <v>45343</v>
      </c>
      <c r="G22" s="13"/>
      <c r="H22" s="13">
        <f t="shared" si="33"/>
        <v>29</v>
      </c>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row>
    <row r="23" spans="1:99" s="3" customFormat="1" ht="30" customHeight="1" thickBot="1" x14ac:dyDescent="0.35">
      <c r="A23" s="44"/>
      <c r="B23" s="69" t="s">
        <v>57</v>
      </c>
      <c r="C23" s="70"/>
      <c r="D23" s="22"/>
      <c r="E23" s="78">
        <v>45301</v>
      </c>
      <c r="F23" s="78">
        <f>E23+21</f>
        <v>45322</v>
      </c>
      <c r="G23" s="13"/>
      <c r="H23" s="13">
        <f t="shared" si="33"/>
        <v>22</v>
      </c>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c r="CP23" s="30"/>
      <c r="CQ23" s="30"/>
      <c r="CR23" s="30"/>
      <c r="CS23" s="30"/>
      <c r="CT23" s="30"/>
      <c r="CU23" s="30"/>
    </row>
    <row r="24" spans="1:99" s="3" customFormat="1" ht="30" customHeight="1" thickBot="1" x14ac:dyDescent="0.35">
      <c r="A24" s="44"/>
      <c r="B24" s="71" t="s">
        <v>53</v>
      </c>
      <c r="C24" s="70"/>
      <c r="D24" s="22"/>
      <c r="E24" s="78">
        <v>45329</v>
      </c>
      <c r="F24" s="78">
        <v>45356</v>
      </c>
      <c r="G24" s="13"/>
      <c r="H24" s="13">
        <f t="shared" si="33"/>
        <v>28</v>
      </c>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c r="CP24" s="30"/>
      <c r="CQ24" s="30"/>
      <c r="CR24" s="30"/>
      <c r="CS24" s="30"/>
      <c r="CT24" s="30"/>
      <c r="CU24" s="30"/>
    </row>
    <row r="25" spans="1:99" s="3" customFormat="1" ht="30" hidden="1" customHeight="1" thickBot="1" x14ac:dyDescent="0.35">
      <c r="A25" s="44"/>
      <c r="B25" s="59" t="s">
        <v>15</v>
      </c>
      <c r="C25" s="54"/>
      <c r="D25" s="22"/>
      <c r="E25" s="78">
        <f>E23</f>
        <v>45301</v>
      </c>
      <c r="F25" s="78">
        <f>E25+4</f>
        <v>45305</v>
      </c>
      <c r="G25" s="13"/>
      <c r="H25" s="13">
        <f t="shared" si="33"/>
        <v>5</v>
      </c>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c r="CT25" s="30"/>
      <c r="CU25" s="30"/>
    </row>
    <row r="26" spans="1:99" s="3" customFormat="1" ht="30" customHeight="1" thickBot="1" x14ac:dyDescent="0.35">
      <c r="A26" s="44"/>
      <c r="B26" s="71" t="s">
        <v>59</v>
      </c>
      <c r="C26" s="70"/>
      <c r="D26" s="22"/>
      <c r="E26" s="78">
        <v>45341</v>
      </c>
      <c r="F26" s="78">
        <v>45357</v>
      </c>
      <c r="G26" s="13"/>
      <c r="H26" s="13">
        <f t="shared" si="33"/>
        <v>17</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row>
    <row r="27" spans="1:99" s="3" customFormat="1" ht="30" customHeight="1" thickBot="1" x14ac:dyDescent="0.35">
      <c r="A27" s="44" t="s">
        <v>9</v>
      </c>
      <c r="B27" s="23" t="s">
        <v>45</v>
      </c>
      <c r="C27" s="55" t="s">
        <v>44</v>
      </c>
      <c r="D27" s="24"/>
      <c r="E27" s="79"/>
      <c r="F27" s="84"/>
      <c r="G27" s="13"/>
      <c r="H27" s="13" t="str">
        <f t="shared" si="33"/>
        <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row>
    <row r="28" spans="1:99" s="3" customFormat="1" ht="30" customHeight="1" thickBot="1" x14ac:dyDescent="0.35">
      <c r="A28" s="44"/>
      <c r="B28" s="85" t="s">
        <v>54</v>
      </c>
      <c r="C28" s="56"/>
      <c r="D28" s="25"/>
      <c r="E28" s="80">
        <v>45308</v>
      </c>
      <c r="F28" s="80">
        <f>E28+7</f>
        <v>45315</v>
      </c>
      <c r="G28" s="13"/>
      <c r="H28" s="13">
        <f t="shared" si="33"/>
        <v>8</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row>
    <row r="29" spans="1:99" s="3" customFormat="1" ht="30" customHeight="1" thickBot="1" x14ac:dyDescent="0.35">
      <c r="A29" s="44"/>
      <c r="B29" s="86" t="s">
        <v>56</v>
      </c>
      <c r="C29" s="56"/>
      <c r="D29" s="25"/>
      <c r="E29" s="80">
        <v>45315</v>
      </c>
      <c r="F29" s="80">
        <f>E29+21</f>
        <v>45336</v>
      </c>
      <c r="G29" s="13"/>
      <c r="H29" s="13">
        <f t="shared" si="33"/>
        <v>22</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row>
    <row r="30" spans="1:99" s="3" customFormat="1" ht="30" hidden="1" customHeight="1" thickBot="1" x14ac:dyDescent="0.35">
      <c r="A30" s="44"/>
      <c r="B30" s="60" t="s">
        <v>14</v>
      </c>
      <c r="C30" s="56"/>
      <c r="D30" s="25"/>
      <c r="E30" s="80" t="s">
        <v>21</v>
      </c>
      <c r="F30" s="80" t="s">
        <v>21</v>
      </c>
      <c r="G30" s="13"/>
      <c r="H30" s="13" t="e">
        <f t="shared" si="33"/>
        <v>#VALUE!</v>
      </c>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row>
    <row r="31" spans="1:99" s="3" customFormat="1" ht="30" hidden="1" customHeight="1" thickBot="1" x14ac:dyDescent="0.35">
      <c r="A31" s="44"/>
      <c r="B31" s="60" t="s">
        <v>15</v>
      </c>
      <c r="C31" s="56"/>
      <c r="D31" s="25"/>
      <c r="E31" s="80" t="s">
        <v>21</v>
      </c>
      <c r="F31" s="80" t="s">
        <v>21</v>
      </c>
      <c r="G31" s="13"/>
      <c r="H31" s="13" t="e">
        <f t="shared" si="33"/>
        <v>#VALUE!</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row>
    <row r="32" spans="1:99" s="3" customFormat="1" ht="30" customHeight="1" thickBot="1" x14ac:dyDescent="0.35">
      <c r="A32" s="44" t="s">
        <v>9</v>
      </c>
      <c r="B32" s="14" t="s">
        <v>60</v>
      </c>
      <c r="C32" s="49" t="s">
        <v>46</v>
      </c>
      <c r="D32" s="15"/>
      <c r="E32" s="73">
        <v>45344</v>
      </c>
      <c r="F32" s="81">
        <f>E32+13</f>
        <v>45357</v>
      </c>
      <c r="G32" s="13"/>
      <c r="H32" s="13">
        <f t="shared" si="33"/>
        <v>14</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100"/>
      <c r="CE32" s="100"/>
      <c r="CF32" s="100"/>
      <c r="CG32" s="100"/>
      <c r="CH32" s="100"/>
      <c r="CI32" s="100"/>
      <c r="CJ32" s="100"/>
      <c r="CK32" s="100"/>
      <c r="CL32" s="100"/>
      <c r="CM32" s="100"/>
      <c r="CN32" s="100"/>
      <c r="CO32" s="100"/>
      <c r="CP32" s="100"/>
      <c r="CQ32" s="100"/>
      <c r="CR32" s="30"/>
      <c r="CS32" s="30"/>
      <c r="CT32" s="30"/>
      <c r="CU32" s="30"/>
    </row>
    <row r="33" spans="1:99" s="3" customFormat="1" ht="30" hidden="1" customHeight="1" thickBot="1" x14ac:dyDescent="0.35">
      <c r="A33" s="44"/>
      <c r="B33" s="87"/>
      <c r="C33" s="88"/>
      <c r="D33" s="16"/>
      <c r="E33" s="74"/>
      <c r="F33" s="74"/>
      <c r="G33" s="13"/>
      <c r="H33" s="13"/>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row>
    <row r="34" spans="1:99" s="3" customFormat="1" ht="30" hidden="1" customHeight="1" thickBot="1" x14ac:dyDescent="0.35">
      <c r="A34" s="44"/>
      <c r="B34" s="87"/>
      <c r="C34" s="88"/>
      <c r="D34" s="16"/>
      <c r="E34" s="74"/>
      <c r="F34" s="74"/>
      <c r="G34" s="13"/>
      <c r="H34" s="13"/>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row>
    <row r="35" spans="1:99" s="3" customFormat="1" ht="30" hidden="1" customHeight="1" thickBot="1" x14ac:dyDescent="0.35">
      <c r="A35" s="44"/>
      <c r="B35" s="89"/>
      <c r="C35" s="88"/>
      <c r="D35" s="16"/>
      <c r="E35" s="74"/>
      <c r="F35" s="74"/>
      <c r="G35" s="13"/>
      <c r="H35" s="13"/>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row>
    <row r="36" spans="1:99" s="3" customFormat="1" ht="30" hidden="1" customHeight="1" thickBot="1" x14ac:dyDescent="0.35">
      <c r="A36" s="44"/>
      <c r="B36" s="87"/>
      <c r="C36" s="88"/>
      <c r="D36" s="16"/>
      <c r="E36" s="74"/>
      <c r="F36" s="74"/>
      <c r="G36" s="13"/>
      <c r="H36" s="13"/>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row>
    <row r="37" spans="1:99" s="3" customFormat="1" ht="30" hidden="1" customHeight="1" thickBot="1" x14ac:dyDescent="0.35">
      <c r="A37" s="45"/>
      <c r="B37" s="17"/>
      <c r="C37" s="51"/>
      <c r="D37" s="18"/>
      <c r="E37" s="75"/>
      <c r="F37" s="82"/>
      <c r="G37" s="13"/>
      <c r="H37" s="13"/>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c r="CR37" s="30"/>
      <c r="CS37" s="30"/>
      <c r="CT37" s="30"/>
      <c r="CU37" s="30"/>
    </row>
    <row r="38" spans="1:99" s="3" customFormat="1" ht="30" hidden="1" customHeight="1" thickBot="1" x14ac:dyDescent="0.35">
      <c r="A38" s="45"/>
      <c r="B38" s="91"/>
      <c r="C38" s="90"/>
      <c r="D38" s="19"/>
      <c r="E38" s="76"/>
      <c r="F38" s="76"/>
      <c r="G38" s="13"/>
      <c r="H38" s="13"/>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30"/>
      <c r="CK38" s="30"/>
      <c r="CL38" s="30"/>
      <c r="CM38" s="30"/>
      <c r="CN38" s="30"/>
      <c r="CO38" s="30"/>
      <c r="CP38" s="30"/>
      <c r="CQ38" s="30"/>
      <c r="CR38" s="30"/>
      <c r="CS38" s="30"/>
      <c r="CT38" s="30"/>
      <c r="CU38" s="30"/>
    </row>
    <row r="39" spans="1:99" s="3" customFormat="1" ht="28.2" hidden="1" customHeight="1" thickBot="1" x14ac:dyDescent="0.35">
      <c r="A39" s="44"/>
      <c r="B39" s="92"/>
      <c r="C39" s="90"/>
      <c r="D39" s="19"/>
      <c r="E39" s="76"/>
      <c r="F39" s="76"/>
      <c r="G39" s="13"/>
      <c r="H39" s="13"/>
      <c r="I39" s="30"/>
      <c r="J39" s="30"/>
      <c r="K39" s="30"/>
      <c r="L39" s="30"/>
      <c r="M39" s="30"/>
      <c r="N39" s="30"/>
      <c r="O39" s="30"/>
      <c r="P39" s="30"/>
      <c r="Q39" s="30"/>
      <c r="R39" s="30"/>
      <c r="S39" s="30"/>
      <c r="T39" s="30"/>
      <c r="U39" s="31"/>
      <c r="V39" s="31"/>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row>
    <row r="40" spans="1:99" s="3" customFormat="1" ht="30" hidden="1" customHeight="1" thickBot="1" x14ac:dyDescent="0.35">
      <c r="A40" s="44"/>
      <c r="B40" s="91"/>
      <c r="C40" s="90"/>
      <c r="D40" s="19"/>
      <c r="E40" s="76"/>
      <c r="F40" s="76"/>
      <c r="G40" s="13"/>
      <c r="H40" s="13"/>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row>
    <row r="41" spans="1:99" s="3" customFormat="1" ht="30" hidden="1" customHeight="1" thickBot="1" x14ac:dyDescent="0.35">
      <c r="A41" s="45"/>
      <c r="B41" s="20"/>
      <c r="C41" s="53"/>
      <c r="D41" s="21"/>
      <c r="E41" s="77"/>
      <c r="F41" s="83"/>
      <c r="G41" s="13"/>
      <c r="H41" s="13"/>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row>
    <row r="42" spans="1:99" s="3" customFormat="1" ht="30" hidden="1" customHeight="1" thickBot="1" x14ac:dyDescent="0.35">
      <c r="A42" s="45"/>
      <c r="B42" s="71"/>
      <c r="C42" s="70"/>
      <c r="D42" s="22"/>
      <c r="E42" s="78"/>
      <c r="F42" s="78"/>
      <c r="G42" s="13"/>
      <c r="H42" s="13"/>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row>
    <row r="43" spans="1:99" s="3" customFormat="1" ht="28.2" hidden="1" customHeight="1" thickBot="1" x14ac:dyDescent="0.35">
      <c r="A43" s="44"/>
      <c r="B43" s="93"/>
      <c r="C43" s="70"/>
      <c r="D43" s="22"/>
      <c r="E43" s="78"/>
      <c r="F43" s="78"/>
      <c r="G43" s="13"/>
      <c r="H43" s="13"/>
      <c r="I43" s="30"/>
      <c r="J43" s="30"/>
      <c r="K43" s="30"/>
      <c r="L43" s="30"/>
      <c r="M43" s="30"/>
      <c r="N43" s="30"/>
      <c r="O43" s="30"/>
      <c r="P43" s="30"/>
      <c r="Q43" s="30"/>
      <c r="R43" s="30"/>
      <c r="S43" s="30"/>
      <c r="T43" s="30"/>
      <c r="U43" s="31"/>
      <c r="V43" s="31"/>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c r="CH43" s="30"/>
      <c r="CI43" s="30"/>
      <c r="CJ43" s="30"/>
      <c r="CK43" s="30"/>
      <c r="CL43" s="30"/>
      <c r="CM43" s="30"/>
      <c r="CN43" s="30"/>
      <c r="CO43" s="30"/>
      <c r="CP43" s="30"/>
      <c r="CQ43" s="30"/>
      <c r="CR43" s="30"/>
      <c r="CS43" s="30"/>
      <c r="CT43" s="30"/>
      <c r="CU43" s="30"/>
    </row>
    <row r="44" spans="1:99" s="3" customFormat="1" ht="30" hidden="1" customHeight="1" thickBot="1" x14ac:dyDescent="0.35">
      <c r="A44" s="44"/>
      <c r="B44" s="23"/>
      <c r="C44" s="55"/>
      <c r="D44" s="24"/>
      <c r="E44" s="79"/>
      <c r="F44" s="84"/>
      <c r="G44" s="13"/>
      <c r="H44" s="13"/>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c r="CO44" s="30"/>
      <c r="CP44" s="30"/>
      <c r="CQ44" s="30"/>
      <c r="CR44" s="30"/>
      <c r="CS44" s="30"/>
      <c r="CT44" s="30"/>
      <c r="CU44" s="30"/>
    </row>
    <row r="45" spans="1:99" s="3" customFormat="1" ht="30" hidden="1" customHeight="1" thickBot="1" x14ac:dyDescent="0.35">
      <c r="A45" s="44"/>
      <c r="B45" s="85"/>
      <c r="C45" s="56"/>
      <c r="D45" s="25"/>
      <c r="E45" s="80"/>
      <c r="F45" s="80"/>
      <c r="G45" s="13"/>
      <c r="H45" s="13"/>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c r="CD45" s="30"/>
      <c r="CE45" s="30"/>
      <c r="CF45" s="30"/>
      <c r="CG45" s="30"/>
      <c r="CH45" s="30"/>
      <c r="CI45" s="30"/>
      <c r="CJ45" s="30"/>
      <c r="CK45" s="30"/>
      <c r="CL45" s="30"/>
      <c r="CM45" s="30"/>
      <c r="CN45" s="30"/>
      <c r="CO45" s="30"/>
      <c r="CP45" s="30"/>
      <c r="CQ45" s="30"/>
      <c r="CR45" s="30"/>
      <c r="CS45" s="30"/>
      <c r="CT45" s="30"/>
      <c r="CU45" s="30"/>
    </row>
    <row r="46" spans="1:99" s="3" customFormat="1" ht="30" hidden="1" customHeight="1" thickBot="1" x14ac:dyDescent="0.35">
      <c r="A46" s="44"/>
      <c r="B46" s="86"/>
      <c r="C46" s="56"/>
      <c r="D46" s="25"/>
      <c r="E46" s="80"/>
      <c r="F46" s="80"/>
      <c r="G46" s="13"/>
      <c r="H46" s="13"/>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30"/>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30"/>
      <c r="CQ46" s="30"/>
      <c r="CR46" s="30"/>
      <c r="CS46" s="30"/>
      <c r="CT46" s="30"/>
      <c r="CU46" s="30"/>
    </row>
    <row r="47" spans="1:99" s="3" customFormat="1" ht="30" hidden="1" customHeight="1" thickBot="1" x14ac:dyDescent="0.35">
      <c r="A47" s="45" t="s">
        <v>10</v>
      </c>
      <c r="B47" s="26" t="s">
        <v>16</v>
      </c>
      <c r="C47" s="27"/>
      <c r="D47" s="28"/>
      <c r="E47" s="64"/>
      <c r="F47" s="65"/>
      <c r="G47" s="29"/>
      <c r="H47" s="29" t="str">
        <f t="shared" si="33"/>
        <v/>
      </c>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row>
    <row r="48" spans="1:99" ht="30" customHeight="1" x14ac:dyDescent="0.3">
      <c r="G48" s="6"/>
    </row>
    <row r="49" spans="3:6" ht="30" customHeight="1" x14ac:dyDescent="0.3">
      <c r="C49" s="11"/>
      <c r="F49" s="46"/>
    </row>
    <row r="50" spans="3:6" ht="30" customHeight="1" x14ac:dyDescent="0.3">
      <c r="C50" s="12"/>
    </row>
  </sheetData>
  <mergeCells count="13">
    <mergeCell ref="AK2:AQ2"/>
    <mergeCell ref="AR2:AX2"/>
    <mergeCell ref="AY2:BE2"/>
    <mergeCell ref="BF2:BL2"/>
    <mergeCell ref="I2:O2"/>
    <mergeCell ref="P2:V2"/>
    <mergeCell ref="W2:AC2"/>
    <mergeCell ref="AD2:AJ2"/>
    <mergeCell ref="CH2:CN2"/>
    <mergeCell ref="CO2:CU2"/>
    <mergeCell ref="BM2:BS2"/>
    <mergeCell ref="BT2:BZ2"/>
    <mergeCell ref="CA2:CG2"/>
  </mergeCells>
  <conditionalFormatting sqref="D5:D47">
    <cfRule type="dataBar" priority="3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CU6 I7:J7 L7:P7 T7:CU7 I8:CU20 I21:R21 U21:CU21 I22:CU47">
    <cfRule type="expression" dxfId="8" priority="44">
      <formula>AND(début_tâche&lt;=I$3,ROUNDDOWN((fin_tâche-début_tâche+1)*avancement_tâche,0)+début_tâche-1&gt;=I$3)</formula>
    </cfRule>
    <cfRule type="expression" dxfId="7" priority="45" stopIfTrue="1">
      <formula>AND(fin_tâche&gt;=I$3,début_tâche&lt;J$3)</formula>
    </cfRule>
  </conditionalFormatting>
  <conditionalFormatting sqref="CH3:CU47">
    <cfRule type="expression" dxfId="6" priority="8">
      <formula>AND(TODAY()&gt;=CH$3,TODAY()&lt;CI$3)</formula>
    </cfRule>
  </conditionalFormatting>
  <conditionalFormatting sqref="K7">
    <cfRule type="expression" dxfId="5" priority="48">
      <formula>AND(début_tâche&lt;=Q$3,ROUNDDOWN((fin_tâche-début_tâche+1)*avancement_tâche,0)+début_tâche-1&gt;=Q$3)</formula>
    </cfRule>
    <cfRule type="expression" dxfId="4" priority="49" stopIfTrue="1">
      <formula>AND(fin_tâche&gt;=Q$3,début_tâche&lt;R$3)</formula>
    </cfRule>
  </conditionalFormatting>
  <conditionalFormatting sqref="Q7:R7 S21:T21">
    <cfRule type="expression" dxfId="3" priority="52">
      <formula>AND(début_tâche&lt;=R$3,ROUNDDOWN((fin_tâche-début_tâche+1)*avancement_tâche,0)+début_tâche-1&gt;=R$3)</formula>
    </cfRule>
    <cfRule type="expression" dxfId="2" priority="53" stopIfTrue="1">
      <formula>AND(fin_tâche&gt;=R$3,début_tâche&lt;S$3)</formula>
    </cfRule>
  </conditionalFormatting>
  <printOptions horizontalCentered="1" verticalCentered="1"/>
  <pageMargins left="0.19685039370078741" right="0.19685039370078741" top="0.19685039370078741" bottom="0.19685039370078741" header="0" footer="0"/>
  <pageSetup paperSize="9" scale="50" fitToHeight="0" orientation="landscape" r:id="rId1"/>
  <headerFooter differentFirst="1" scaleWithDoc="0">
    <oddFooter>Page &amp;P of &amp;N</oddFooter>
  </headerFooter>
  <colBreaks count="1" manualBreakCount="1">
    <brk id="2" max="1048575" man="1"/>
  </colBreaks>
  <ignoredErrors>
    <ignoredError sqref="F1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D5:D47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6"/>
  <sheetViews>
    <sheetView showGridLines="0" topLeftCell="A6" zoomScaleNormal="100" workbookViewId="0">
      <selection activeCell="G7" sqref="G7:H7"/>
    </sheetView>
  </sheetViews>
  <sheetFormatPr baseColWidth="10" defaultColWidth="9.109375" defaultRowHeight="13.8" x14ac:dyDescent="0.3"/>
  <cols>
    <col min="1" max="1" width="90.6640625" style="34" customWidth="1"/>
    <col min="2" max="16384" width="9.109375" style="2"/>
  </cols>
  <sheetData>
    <row r="1" spans="1:8" ht="46.5" customHeight="1" x14ac:dyDescent="0.3"/>
    <row r="2" spans="1:8" s="36" customFormat="1" ht="15.6" x14ac:dyDescent="0.3">
      <c r="A2" s="35" t="s">
        <v>24</v>
      </c>
      <c r="B2" s="35"/>
    </row>
    <row r="3" spans="1:8" s="40" customFormat="1" ht="27" customHeight="1" x14ac:dyDescent="0.3">
      <c r="A3" s="63" t="s">
        <v>25</v>
      </c>
      <c r="B3" s="41"/>
    </row>
    <row r="4" spans="1:8" s="37" customFormat="1" ht="25.8" x14ac:dyDescent="0.5">
      <c r="A4" s="38" t="s">
        <v>26</v>
      </c>
    </row>
    <row r="5" spans="1:8" ht="74.099999999999994" customHeight="1" x14ac:dyDescent="0.3">
      <c r="A5" s="39" t="s">
        <v>27</v>
      </c>
    </row>
    <row r="6" spans="1:8" ht="26.25" customHeight="1" x14ac:dyDescent="0.3">
      <c r="A6" s="38" t="s">
        <v>28</v>
      </c>
    </row>
    <row r="7" spans="1:8" s="34" customFormat="1" ht="204.9" customHeight="1" x14ac:dyDescent="0.3">
      <c r="A7" s="43" t="s">
        <v>29</v>
      </c>
      <c r="E7" s="97" t="s">
        <v>17</v>
      </c>
      <c r="F7" s="98"/>
      <c r="G7" s="99">
        <v>45273</v>
      </c>
      <c r="H7" s="99"/>
    </row>
    <row r="8" spans="1:8" s="37" customFormat="1" ht="25.8" x14ac:dyDescent="0.5">
      <c r="A8" s="38" t="s">
        <v>30</v>
      </c>
      <c r="E8" s="97" t="s">
        <v>18</v>
      </c>
      <c r="F8" s="98"/>
      <c r="G8" s="7">
        <v>1</v>
      </c>
      <c r="H8"/>
    </row>
    <row r="9" spans="1:8" ht="57.6" x14ac:dyDescent="0.3">
      <c r="A9" s="39" t="s">
        <v>31</v>
      </c>
    </row>
    <row r="10" spans="1:8" s="34" customFormat="1" ht="27.9" customHeight="1" x14ac:dyDescent="0.3">
      <c r="A10" s="42" t="s">
        <v>32</v>
      </c>
    </row>
    <row r="11" spans="1:8" s="37" customFormat="1" ht="25.8" x14ac:dyDescent="0.5">
      <c r="A11" s="38" t="s">
        <v>33</v>
      </c>
    </row>
    <row r="12" spans="1:8" ht="28.8" x14ac:dyDescent="0.3">
      <c r="A12" s="39" t="s">
        <v>34</v>
      </c>
    </row>
    <row r="13" spans="1:8" s="34" customFormat="1" ht="27.9" customHeight="1" x14ac:dyDescent="0.3">
      <c r="A13" s="42" t="s">
        <v>35</v>
      </c>
    </row>
    <row r="14" spans="1:8" s="37" customFormat="1" ht="25.8" x14ac:dyDescent="0.5">
      <c r="A14" s="38" t="s">
        <v>36</v>
      </c>
    </row>
    <row r="15" spans="1:8" ht="88.5" customHeight="1" x14ac:dyDescent="0.3">
      <c r="A15" s="39" t="s">
        <v>37</v>
      </c>
    </row>
    <row r="16" spans="1:8" ht="96.75" customHeight="1" x14ac:dyDescent="0.3">
      <c r="A16" s="39" t="s">
        <v>38</v>
      </c>
    </row>
  </sheetData>
  <mergeCells count="3">
    <mergeCell ref="E7:F7"/>
    <mergeCell ref="E8:F8"/>
    <mergeCell ref="G7:H7"/>
  </mergeCells>
  <dataValidations count="1">
    <dataValidation type="whole" operator="greaterThanOrEqual" allowBlank="1" showInputMessage="1" promptTitle="Semaine d’affichage" prompt="La modification de ce nombre entraînera la défilement du diagramme de Gantt." sqref="G8" xr:uid="{00000000-0002-0000-0000-000000000000}">
      <formula1>1</formula1>
    </dataValidation>
  </dataValidations>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7</vt:i4>
      </vt:variant>
    </vt:vector>
  </HeadingPairs>
  <TitlesOfParts>
    <vt:vector size="9"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lpstr>PlanningProjet!Zone_d_impression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2024-03-13T17:58:35Z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