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A9EE72DF-6737-48B2-AB90-59B4016B4646}"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P (Mid.S)" sheetId="1" r:id="rId2"/>
    <sheet name="NS (Mid.S)" sheetId="13"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G4" i="8"/>
  <c r="H4" i="2"/>
  <c r="I4" i="2"/>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S10" i="1" s="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H6" i="14" s="1"/>
  <c r="DT6" i="14" s="1"/>
  <c r="BU8" i="13"/>
  <c r="BN8" i="13"/>
  <c r="BD8" i="13" s="1"/>
  <c r="BR8" i="13"/>
  <c r="BH8" i="13" s="1"/>
  <c r="BM11" i="13"/>
  <c r="BC11" i="13" s="1"/>
  <c r="BU12" i="13"/>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F17" i="13" s="1"/>
  <c r="F17" i="14" s="1"/>
  <c r="H17" i="14" s="1"/>
  <c r="DT17" i="14" s="1"/>
  <c r="BN17" i="13"/>
  <c r="BD17" i="13" s="1"/>
  <c r="BP17" i="13"/>
  <c r="BF17" i="13" s="1"/>
  <c r="BR17" i="13"/>
  <c r="BH17" i="13" s="1"/>
  <c r="BV18" i="13"/>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BK16" i="13"/>
  <c r="BA16" i="13" s="1"/>
  <c r="BO16" i="13"/>
  <c r="BE16" i="13" s="1"/>
  <c r="BS16" i="13"/>
  <c r="BI16" i="13" s="1"/>
  <c r="BL18" i="13"/>
  <c r="BB18" i="13" s="1"/>
  <c r="BP18" i="13"/>
  <c r="BF18" i="13" s="1"/>
  <c r="BM19" i="13"/>
  <c r="BC19" i="13" s="1"/>
  <c r="BQ19" i="13"/>
  <c r="BG19" i="13" s="1"/>
  <c r="BU20" i="13"/>
  <c r="BV21" i="13"/>
  <c r="BN21" i="13"/>
  <c r="BD21" i="13" s="1"/>
  <c r="BQ21" i="13"/>
  <c r="BG21" i="13" s="1"/>
  <c r="BR21" i="13"/>
  <c r="BH21" i="13" s="1"/>
  <c r="BK26" i="13"/>
  <c r="BA26" i="13" s="1"/>
  <c r="BL26" i="13"/>
  <c r="BB26" i="13" s="1"/>
  <c r="BO26" i="13"/>
  <c r="BE26" i="13" s="1"/>
  <c r="BP26" i="13"/>
  <c r="BF26" i="13" s="1"/>
  <c r="BS26" i="13"/>
  <c r="BI26" i="13" s="1"/>
  <c r="F21" i="13" l="1"/>
  <c r="F21" i="14" s="1"/>
  <c r="F20" i="13"/>
  <c r="F20" i="14" s="1"/>
  <c r="H20" i="14" s="1"/>
  <c r="DT20" i="14" s="1"/>
  <c r="F13" i="13"/>
  <c r="F13" i="14" s="1"/>
  <c r="F27" i="13"/>
  <c r="F27" i="14" s="1"/>
  <c r="F12" i="13"/>
  <c r="F12" i="14" s="1"/>
  <c r="H12" i="14" s="1"/>
  <c r="DT12" i="14" s="1"/>
  <c r="F18" i="13"/>
  <c r="F18" i="14" s="1"/>
  <c r="G22" i="14"/>
  <c r="G14" i="14"/>
  <c r="F9" i="13"/>
  <c r="F9" i="14" s="1"/>
  <c r="G8" i="14"/>
  <c r="G27" i="14"/>
  <c r="G18" i="14"/>
  <c r="G11" i="14"/>
  <c r="G10" i="14"/>
  <c r="F24" i="13"/>
  <c r="F24" i="14" s="1"/>
  <c r="H24" i="14" s="1"/>
  <c r="DT24" i="14" s="1"/>
  <c r="H5" i="14"/>
  <c r="DT5" i="14" s="1"/>
  <c r="G21" i="14"/>
  <c r="H21" i="14" s="1"/>
  <c r="DT21"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8" i="14" l="1"/>
  <c r="DT18" i="14" s="1"/>
  <c r="H11" i="14"/>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<sst xmlns="http://schemas.openxmlformats.org/spreadsheetml/2006/main" count="2671" uniqueCount="178">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</sst>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filterColumn colId="4">
      <filters blank="1">
        <filter val="IPA"/>
      </filters>
    </filterColumn>
  </autoFilter>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J9" zoomScale="85" zoomScaleNormal="85" workbookViewId="0">
      <selection activeCell="P12" sqref="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94</v>
      </c>
      <c r="G4" s="15">
        <f t="shared" ref="G4:P13" ca="1" si="0">RANDBETWEEN(75, 100)</f>
        <v>88</v>
      </c>
      <c r="H4" s="15">
        <f t="shared" ca="1" si="0"/>
        <v>83</v>
      </c>
      <c r="I4" s="15">
        <f t="shared" ca="1" si="0"/>
        <v>80</v>
      </c>
      <c r="J4" s="15">
        <f t="shared" ca="1" si="0"/>
        <v>91</v>
      </c>
      <c r="K4" s="15">
        <f t="shared" ca="1" si="0"/>
        <v>95</v>
      </c>
      <c r="L4" s="15">
        <f t="shared" ca="1" si="0"/>
        <v>75</v>
      </c>
      <c r="M4" s="15">
        <f t="shared" ca="1" si="0"/>
        <v>89</v>
      </c>
      <c r="N4" s="15">
        <f t="shared" ca="1" si="0"/>
        <v>76</v>
      </c>
      <c r="O4" s="15">
        <f t="shared" ca="1" si="0"/>
        <v>88</v>
      </c>
      <c r="P4" s="16">
        <f t="shared" ca="1" si="0"/>
        <v>96</v>
      </c>
      <c r="Q4" s="16"/>
      <c r="R4" s="16"/>
      <c r="S4" s="9">
        <f ca="1">IFERROR(ROUND((Mid.S[[#This Row],[Paper 1]]/$P$2*100)*$S$2,0),"")</f>
        <v>96</v>
      </c>
      <c r="T4" s="9"/>
      <c r="U4" s="9"/>
      <c r="V4" s="8">
        <f ca="1">IFERROR(ROUND(AVERAGE(Mid.S[[#This Row],[NP 1]:[NP 10]]),0),"")</f>
        <v>86</v>
      </c>
      <c r="W4" s="9">
        <f ca="1">IFERROR(IF(SUM(Mid.S[[#This Row],[Nilai P1]:[Nilai P3]])=0,"",SUM(Mid.S[[#This Row],[Nilai P1]:[Nilai P3]])),"")</f>
        <v>96</v>
      </c>
      <c r="X4" s="14">
        <f ca="1">IFERROR(ROUND(((Mid.S[[#This Row],[NTS]]*2)+(Mid.S[[#This Row],[Rata2 NP]]*3))/5,0),"")</f>
        <v>90</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91</v>
      </c>
      <c r="G5" s="15">
        <f t="shared" ca="1" si="0"/>
        <v>83</v>
      </c>
      <c r="H5" s="15">
        <f t="shared" ca="1" si="0"/>
        <v>89</v>
      </c>
      <c r="I5" s="15">
        <f t="shared" ca="1" si="0"/>
        <v>93</v>
      </c>
      <c r="J5" s="15">
        <f t="shared" ca="1" si="0"/>
        <v>83</v>
      </c>
      <c r="K5" s="15">
        <f t="shared" ca="1" si="0"/>
        <v>90</v>
      </c>
      <c r="L5" s="15">
        <f t="shared" ca="1" si="0"/>
        <v>89</v>
      </c>
      <c r="M5" s="15">
        <f t="shared" ca="1" si="0"/>
        <v>85</v>
      </c>
      <c r="N5" s="15">
        <f t="shared" ca="1" si="0"/>
        <v>80</v>
      </c>
      <c r="O5" s="15">
        <f t="shared" ca="1" si="0"/>
        <v>78</v>
      </c>
      <c r="P5" s="16">
        <f t="shared" ca="1" si="0"/>
        <v>79</v>
      </c>
      <c r="Q5" s="16"/>
      <c r="R5" s="16"/>
      <c r="S5" s="9">
        <f ca="1">IFERROR(ROUND((Mid.S[[#This Row],[Paper 1]]/$P$2*100)*$S$2,0),"")</f>
        <v>79</v>
      </c>
      <c r="T5" s="9"/>
      <c r="U5" s="9"/>
      <c r="V5" s="8">
        <f ca="1">IFERROR(ROUND(AVERAGE(Mid.S[[#This Row],[NP 1]:[NP 10]]),0),"")</f>
        <v>86</v>
      </c>
      <c r="W5" s="9">
        <f ca="1">IFERROR(IF(SUM(Mid.S[[#This Row],[Nilai P1]:[Nilai P3]])=0,"",SUM(Mid.S[[#This Row],[Nilai P1]:[Nilai P3]])),"")</f>
        <v>79</v>
      </c>
      <c r="X5" s="14">
        <f ca="1">IFERROR(ROUND(((Mid.S[[#This Row],[NTS]]*2)+(Mid.S[[#This Row],[Rata2 NP]]*3))/5,0),"")</f>
        <v>83</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84</v>
      </c>
      <c r="G6" s="15">
        <f t="shared" ca="1" si="0"/>
        <v>86</v>
      </c>
      <c r="H6" s="15">
        <f t="shared" ca="1" si="0"/>
        <v>88</v>
      </c>
      <c r="I6" s="15">
        <f t="shared" ca="1" si="0"/>
        <v>97</v>
      </c>
      <c r="J6" s="15">
        <f t="shared" ca="1" si="0"/>
        <v>81</v>
      </c>
      <c r="K6" s="15">
        <f t="shared" ca="1" si="0"/>
        <v>96</v>
      </c>
      <c r="L6" s="15">
        <f t="shared" ca="1" si="0"/>
        <v>100</v>
      </c>
      <c r="M6" s="15">
        <f t="shared" ca="1" si="0"/>
        <v>87</v>
      </c>
      <c r="N6" s="15">
        <f t="shared" ca="1" si="0"/>
        <v>83</v>
      </c>
      <c r="O6" s="15">
        <f t="shared" ca="1" si="0"/>
        <v>82</v>
      </c>
      <c r="P6" s="16">
        <f t="shared" ca="1" si="0"/>
        <v>83</v>
      </c>
      <c r="Q6" s="16"/>
      <c r="R6" s="16"/>
      <c r="S6" s="9">
        <f ca="1">IFERROR(ROUND((Mid.S[[#This Row],[Paper 1]]/$P$2*100)*$S$2,0),"")</f>
        <v>83</v>
      </c>
      <c r="T6" s="9"/>
      <c r="U6" s="9"/>
      <c r="V6" s="8">
        <f ca="1">IFERROR(ROUND(AVERAGE(Mid.S[[#This Row],[NP 1]:[NP 10]]),0),"")</f>
        <v>88</v>
      </c>
      <c r="W6" s="9">
        <f ca="1">IFERROR(IF(SUM(Mid.S[[#This Row],[Nilai P1]:[Nilai P3]])=0,"",SUM(Mid.S[[#This Row],[Nilai P1]:[Nilai P3]])),"")</f>
        <v>83</v>
      </c>
      <c r="X6" s="14">
        <f ca="1">IFERROR(ROUND(((Mid.S[[#This Row],[NTS]]*2)+(Mid.S[[#This Row],[Rata2 NP]]*3))/5,0),"")</f>
        <v>86</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94</v>
      </c>
      <c r="G7" s="15">
        <f t="shared" ca="1" si="0"/>
        <v>77</v>
      </c>
      <c r="H7" s="15">
        <f t="shared" ca="1" si="0"/>
        <v>88</v>
      </c>
      <c r="I7" s="15">
        <f t="shared" ca="1" si="0"/>
        <v>83</v>
      </c>
      <c r="J7" s="15">
        <f t="shared" ca="1" si="0"/>
        <v>96</v>
      </c>
      <c r="K7" s="15">
        <f t="shared" ca="1" si="0"/>
        <v>76</v>
      </c>
      <c r="L7" s="15">
        <f t="shared" ca="1" si="0"/>
        <v>88</v>
      </c>
      <c r="M7" s="15">
        <f t="shared" ca="1" si="0"/>
        <v>100</v>
      </c>
      <c r="N7" s="15">
        <f t="shared" ca="1" si="0"/>
        <v>84</v>
      </c>
      <c r="O7" s="15">
        <f t="shared" ca="1" si="0"/>
        <v>92</v>
      </c>
      <c r="P7" s="16">
        <f t="shared" ca="1" si="0"/>
        <v>91</v>
      </c>
      <c r="Q7" s="16"/>
      <c r="R7" s="16"/>
      <c r="S7" s="9">
        <f ca="1">IFERROR(ROUND((Mid.S[[#This Row],[Paper 1]]/$P$2*100)*$S$2,0),"")</f>
        <v>91</v>
      </c>
      <c r="T7" s="9"/>
      <c r="U7" s="9"/>
      <c r="V7" s="8">
        <f ca="1">IFERROR(ROUND(AVERAGE(Mid.S[[#This Row],[NP 1]:[NP 10]]),0),"")</f>
        <v>88</v>
      </c>
      <c r="W7" s="9">
        <f ca="1">IFERROR(IF(SUM(Mid.S[[#This Row],[Nilai P1]:[Nilai P3]])=0,"",SUM(Mid.S[[#This Row],[Nilai P1]:[Nilai P3]])),"")</f>
        <v>91</v>
      </c>
      <c r="X7" s="14">
        <f ca="1">IFERROR(ROUND(((Mid.S[[#This Row],[NTS]]*2)+(Mid.S[[#This Row],[Rata2 NP]]*3))/5,0),"")</f>
        <v>89</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78</v>
      </c>
      <c r="G8" s="15">
        <f t="shared" ca="1" si="0"/>
        <v>96</v>
      </c>
      <c r="H8" s="15">
        <f t="shared" ca="1" si="0"/>
        <v>91</v>
      </c>
      <c r="I8" s="15">
        <f t="shared" ca="1" si="0"/>
        <v>100</v>
      </c>
      <c r="J8" s="15">
        <f t="shared" ca="1" si="0"/>
        <v>86</v>
      </c>
      <c r="K8" s="15">
        <f t="shared" ca="1" si="0"/>
        <v>90</v>
      </c>
      <c r="L8" s="15">
        <f t="shared" ca="1" si="0"/>
        <v>94</v>
      </c>
      <c r="M8" s="15">
        <f t="shared" ca="1" si="0"/>
        <v>100</v>
      </c>
      <c r="N8" s="15">
        <f t="shared" ca="1" si="0"/>
        <v>81</v>
      </c>
      <c r="O8" s="15">
        <f t="shared" ca="1" si="0"/>
        <v>100</v>
      </c>
      <c r="P8" s="16">
        <f t="shared" ca="1" si="0"/>
        <v>89</v>
      </c>
      <c r="Q8" s="16"/>
      <c r="R8" s="16"/>
      <c r="S8" s="9">
        <f ca="1">IFERROR(ROUND((Mid.S[[#This Row],[Paper 1]]/$P$2*100)*$S$2,0),"")</f>
        <v>89</v>
      </c>
      <c r="T8" s="9"/>
      <c r="U8" s="9"/>
      <c r="V8" s="8">
        <f ca="1">IFERROR(ROUND(AVERAGE(Mid.S[[#This Row],[NP 1]:[NP 10]]),0),"")</f>
        <v>92</v>
      </c>
      <c r="W8" s="9">
        <f ca="1">IFERROR(IF(SUM(Mid.S[[#This Row],[Nilai P1]:[Nilai P3]])=0,"",SUM(Mid.S[[#This Row],[Nilai P1]:[Nilai P3]])),"")</f>
        <v>89</v>
      </c>
      <c r="X8" s="14">
        <f ca="1">IFERROR(ROUND(((Mid.S[[#This Row],[NTS]]*2)+(Mid.S[[#This Row],[Rata2 NP]]*3))/5,0),"")</f>
        <v>91</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96</v>
      </c>
      <c r="G9" s="15">
        <f t="shared" ca="1" si="0"/>
        <v>97</v>
      </c>
      <c r="H9" s="15">
        <f t="shared" ca="1" si="0"/>
        <v>82</v>
      </c>
      <c r="I9" s="15">
        <f t="shared" ca="1" si="0"/>
        <v>76</v>
      </c>
      <c r="J9" s="15">
        <f t="shared" ca="1" si="0"/>
        <v>83</v>
      </c>
      <c r="K9" s="15">
        <f t="shared" ca="1" si="0"/>
        <v>94</v>
      </c>
      <c r="L9" s="15">
        <f t="shared" ca="1" si="0"/>
        <v>99</v>
      </c>
      <c r="M9" s="15">
        <f t="shared" ca="1" si="0"/>
        <v>87</v>
      </c>
      <c r="N9" s="15">
        <f t="shared" ca="1" si="0"/>
        <v>95</v>
      </c>
      <c r="O9" s="15">
        <f t="shared" ca="1" si="0"/>
        <v>90</v>
      </c>
      <c r="P9" s="16">
        <f t="shared" ca="1" si="0"/>
        <v>83</v>
      </c>
      <c r="Q9" s="16"/>
      <c r="R9" s="16"/>
      <c r="S9" s="9">
        <f ca="1">IFERROR(ROUND((Mid.S[[#This Row],[Paper 1]]/$P$2*100)*$S$2,0),"")</f>
        <v>83</v>
      </c>
      <c r="T9" s="9"/>
      <c r="U9" s="9"/>
      <c r="V9" s="8">
        <f ca="1">IFERROR(ROUND(AVERAGE(Mid.S[[#This Row],[NP 1]:[NP 10]]),0),"")</f>
        <v>90</v>
      </c>
      <c r="W9" s="9">
        <f ca="1">IFERROR(IF(SUM(Mid.S[[#This Row],[Nilai P1]:[Nilai P3]])=0,"",SUM(Mid.S[[#This Row],[Nilai P1]:[Nilai P3]])),"")</f>
        <v>83</v>
      </c>
      <c r="X9" s="14">
        <f ca="1">IFERROR(ROUND(((Mid.S[[#This Row],[NTS]]*2)+(Mid.S[[#This Row],[Rata2 NP]]*3))/5,0),"")</f>
        <v>87</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82</v>
      </c>
      <c r="G10" s="15">
        <f t="shared" ca="1" si="0"/>
        <v>99</v>
      </c>
      <c r="H10" s="15">
        <f t="shared" ca="1" si="0"/>
        <v>97</v>
      </c>
      <c r="I10" s="15">
        <f t="shared" ca="1" si="0"/>
        <v>82</v>
      </c>
      <c r="J10" s="15">
        <f t="shared" ca="1" si="0"/>
        <v>80</v>
      </c>
      <c r="K10" s="15">
        <f t="shared" ca="1" si="0"/>
        <v>87</v>
      </c>
      <c r="L10" s="15">
        <f t="shared" ca="1" si="0"/>
        <v>91</v>
      </c>
      <c r="M10" s="15">
        <f t="shared" ca="1" si="0"/>
        <v>99</v>
      </c>
      <c r="N10" s="15">
        <f t="shared" ca="1" si="0"/>
        <v>80</v>
      </c>
      <c r="O10" s="15">
        <f t="shared" ca="1" si="0"/>
        <v>76</v>
      </c>
      <c r="P10" s="16">
        <f t="shared" ca="1" si="0"/>
        <v>79</v>
      </c>
      <c r="Q10" s="16"/>
      <c r="R10" s="16"/>
      <c r="S10" s="9">
        <f ca="1">IFERROR(ROUND((Mid.S[[#This Row],[Paper 1]]/$P$2*100)*$S$2,0),"")</f>
        <v>79</v>
      </c>
      <c r="T10" s="9"/>
      <c r="U10" s="9"/>
      <c r="V10" s="8">
        <f ca="1">IFERROR(ROUND(AVERAGE(Mid.S[[#This Row],[NP 1]:[NP 10]]),0),"")</f>
        <v>87</v>
      </c>
      <c r="W10" s="9">
        <f ca="1">IFERROR(IF(SUM(Mid.S[[#This Row],[Nilai P1]:[Nilai P3]])=0,"",SUM(Mid.S[[#This Row],[Nilai P1]:[Nilai P3]])),"")</f>
        <v>79</v>
      </c>
      <c r="X10" s="14">
        <f ca="1">IFERROR(ROUND(((Mid.S[[#This Row],[NTS]]*2)+(Mid.S[[#This Row],[Rata2 NP]]*3))/5,0),"")</f>
        <v>84</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79</v>
      </c>
      <c r="G11" s="15">
        <f t="shared" ca="1" si="0"/>
        <v>100</v>
      </c>
      <c r="H11" s="15">
        <f t="shared" ca="1" si="0"/>
        <v>88</v>
      </c>
      <c r="I11" s="15">
        <f t="shared" ca="1" si="0"/>
        <v>100</v>
      </c>
      <c r="J11" s="15">
        <f t="shared" ca="1" si="0"/>
        <v>97</v>
      </c>
      <c r="K11" s="15">
        <f t="shared" ca="1" si="0"/>
        <v>95</v>
      </c>
      <c r="L11" s="15">
        <f t="shared" ca="1" si="0"/>
        <v>98</v>
      </c>
      <c r="M11" s="15">
        <f t="shared" ca="1" si="0"/>
        <v>77</v>
      </c>
      <c r="N11" s="15">
        <f t="shared" ca="1" si="0"/>
        <v>84</v>
      </c>
      <c r="O11" s="15">
        <f t="shared" ca="1" si="0"/>
        <v>77</v>
      </c>
      <c r="P11" s="16">
        <f t="shared" ca="1" si="0"/>
        <v>85</v>
      </c>
      <c r="Q11" s="16"/>
      <c r="R11" s="16"/>
      <c r="S11" s="9">
        <f ca="1">IFERROR(ROUND((Mid.S[[#This Row],[Paper 1]]/$P$2*100)*$S$2,0),"")</f>
        <v>85</v>
      </c>
      <c r="T11" s="9"/>
      <c r="U11" s="9"/>
      <c r="V11" s="8">
        <f ca="1">IFERROR(ROUND(AVERAGE(Mid.S[[#This Row],[NP 1]:[NP 10]]),0),"")</f>
        <v>90</v>
      </c>
      <c r="W11" s="9">
        <f ca="1">IFERROR(IF(SUM(Mid.S[[#This Row],[Nilai P1]:[Nilai P3]])=0,"",SUM(Mid.S[[#This Row],[Nilai P1]:[Nilai P3]])),"")</f>
        <v>85</v>
      </c>
      <c r="X11" s="14">
        <f ca="1">IFERROR(ROUND(((Mid.S[[#This Row],[NTS]]*2)+(Mid.S[[#This Row],[Rata2 NP]]*3))/5,0),"")</f>
        <v>88</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80</v>
      </c>
      <c r="G12" s="15">
        <f t="shared" ca="1" si="0"/>
        <v>77</v>
      </c>
      <c r="H12" s="15">
        <f t="shared" ca="1" si="0"/>
        <v>77</v>
      </c>
      <c r="I12" s="15">
        <f t="shared" ca="1" si="0"/>
        <v>85</v>
      </c>
      <c r="J12" s="15">
        <f t="shared" ca="1" si="0"/>
        <v>78</v>
      </c>
      <c r="K12" s="15">
        <f t="shared" ca="1" si="0"/>
        <v>82</v>
      </c>
      <c r="L12" s="15">
        <f t="shared" ca="1" si="0"/>
        <v>87</v>
      </c>
      <c r="M12" s="15">
        <f t="shared" ca="1" si="0"/>
        <v>83</v>
      </c>
      <c r="N12" s="15">
        <f t="shared" ca="1" si="0"/>
        <v>99</v>
      </c>
      <c r="O12" s="15">
        <f t="shared" ca="1" si="0"/>
        <v>94</v>
      </c>
      <c r="P12" s="16">
        <f t="shared" ca="1" si="0"/>
        <v>87</v>
      </c>
      <c r="Q12" s="16"/>
      <c r="R12" s="16"/>
      <c r="S12" s="9">
        <f ca="1">IFERROR(ROUND((Mid.S[[#This Row],[Paper 1]]/$P$2*100)*$S$2,0),"")</f>
        <v>87</v>
      </c>
      <c r="T12" s="9"/>
      <c r="U12" s="9"/>
      <c r="V12" s="8">
        <f ca="1">IFERROR(ROUND(AVERAGE(Mid.S[[#This Row],[NP 1]:[NP 10]]),0),"")</f>
        <v>84</v>
      </c>
      <c r="W12" s="9">
        <f ca="1">IFERROR(IF(SUM(Mid.S[[#This Row],[Nilai P1]:[Nilai P3]])=0,"",SUM(Mid.S[[#This Row],[Nilai P1]:[Nilai P3]])),"")</f>
        <v>87</v>
      </c>
      <c r="X12" s="14">
        <f ca="1">IFERROR(ROUND(((Mid.S[[#This Row],[NTS]]*2)+(Mid.S[[#This Row],[Rata2 NP]]*3))/5,0),"")</f>
        <v>85</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98</v>
      </c>
      <c r="G13" s="15">
        <f t="shared" ca="1" si="0"/>
        <v>97</v>
      </c>
      <c r="H13" s="15">
        <f t="shared" ca="1" si="0"/>
        <v>86</v>
      </c>
      <c r="I13" s="15">
        <f t="shared" ca="1" si="0"/>
        <v>84</v>
      </c>
      <c r="J13" s="15">
        <f t="shared" ca="1" si="0"/>
        <v>91</v>
      </c>
      <c r="K13" s="15">
        <f t="shared" ca="1" si="0"/>
        <v>97</v>
      </c>
      <c r="L13" s="15">
        <f t="shared" ca="1" si="0"/>
        <v>93</v>
      </c>
      <c r="M13" s="15">
        <f t="shared" ca="1" si="0"/>
        <v>87</v>
      </c>
      <c r="N13" s="15">
        <f t="shared" ca="1" si="0"/>
        <v>80</v>
      </c>
      <c r="O13" s="15">
        <f t="shared" ca="1" si="0"/>
        <v>86</v>
      </c>
      <c r="P13" s="16">
        <f t="shared" ca="1" si="0"/>
        <v>89</v>
      </c>
      <c r="Q13" s="16"/>
      <c r="R13" s="16"/>
      <c r="S13" s="9">
        <f ca="1">IFERROR(ROUND((Mid.S[[#This Row],[Paper 1]]/$P$2*100)*$S$2,0),"")</f>
        <v>89</v>
      </c>
      <c r="T13" s="9"/>
      <c r="U13" s="9"/>
      <c r="V13" s="8">
        <f ca="1">IFERROR(ROUND(AVERAGE(Mid.S[[#This Row],[NP 1]:[NP 10]]),0),"")</f>
        <v>90</v>
      </c>
      <c r="W13" s="9">
        <f ca="1">IFERROR(IF(SUM(Mid.S[[#This Row],[Nilai P1]:[Nilai P3]])=0,"",SUM(Mid.S[[#This Row],[Nilai P1]:[Nilai P3]])),"")</f>
        <v>89</v>
      </c>
      <c r="X13" s="14">
        <f ca="1">IFERROR(ROUND(((Mid.S[[#This Row],[NTS]]*2)+(Mid.S[[#This Row],[Rata2 NP]]*3))/5,0),"")</f>
        <v>90</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D3" sqref="D3"/>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hidden="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hidden="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hidden="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hidden="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hidden="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76</v>
      </c>
      <c r="G3" s="15">
        <f t="shared" ref="G3:O12" ca="1" si="0">RANDBETWEEN(75, 100)</f>
        <v>94</v>
      </c>
      <c r="H3" s="15">
        <f t="shared" ca="1" si="0"/>
        <v>84</v>
      </c>
      <c r="I3" s="15">
        <f t="shared" ca="1" si="0"/>
        <v>75</v>
      </c>
      <c r="J3" s="15">
        <f t="shared" ca="1" si="0"/>
        <v>87</v>
      </c>
      <c r="K3" s="15">
        <f t="shared" ca="1" si="0"/>
        <v>83</v>
      </c>
      <c r="L3" s="15">
        <f t="shared" ca="1" si="0"/>
        <v>87</v>
      </c>
      <c r="M3" s="15">
        <f t="shared" ca="1" si="0"/>
        <v>100</v>
      </c>
      <c r="N3" s="15">
        <f t="shared" ca="1" si="0"/>
        <v>79</v>
      </c>
      <c r="O3" s="15">
        <f t="shared" ca="1" si="0"/>
        <v>81</v>
      </c>
      <c r="P3" s="20">
        <f ca="1">IFERROR(ROUND(AVERAGE(K.Mid.S[[#This Row],[NK 1]:[NK 10]]),0),"")</f>
        <v>85</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77</v>
      </c>
      <c r="G4" s="15">
        <f t="shared" ca="1" si="0"/>
        <v>84</v>
      </c>
      <c r="H4" s="15">
        <f t="shared" ca="1" si="0"/>
        <v>100</v>
      </c>
      <c r="I4" s="15">
        <f t="shared" ca="1" si="0"/>
        <v>86</v>
      </c>
      <c r="J4" s="15">
        <f t="shared" ca="1" si="0"/>
        <v>94</v>
      </c>
      <c r="K4" s="15">
        <f t="shared" ca="1" si="0"/>
        <v>91</v>
      </c>
      <c r="L4" s="15">
        <f t="shared" ca="1" si="0"/>
        <v>78</v>
      </c>
      <c r="M4" s="15">
        <f t="shared" ca="1" si="0"/>
        <v>79</v>
      </c>
      <c r="N4" s="15">
        <f t="shared" ca="1" si="0"/>
        <v>96</v>
      </c>
      <c r="O4" s="15">
        <f t="shared" ca="1" si="0"/>
        <v>77</v>
      </c>
      <c r="P4" s="20">
        <f ca="1">IFERROR(ROUND(AVERAGE(K.Mid.S[[#This Row],[NK 1]:[NK 10]]),0),"")</f>
        <v>86</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83</v>
      </c>
      <c r="G5" s="15">
        <f t="shared" ca="1" si="0"/>
        <v>76</v>
      </c>
      <c r="H5" s="15">
        <f t="shared" ca="1" si="0"/>
        <v>87</v>
      </c>
      <c r="I5" s="15">
        <f t="shared" ca="1" si="0"/>
        <v>95</v>
      </c>
      <c r="J5" s="15">
        <f t="shared" ca="1" si="0"/>
        <v>80</v>
      </c>
      <c r="K5" s="15">
        <f t="shared" ca="1" si="0"/>
        <v>82</v>
      </c>
      <c r="L5" s="15">
        <f t="shared" ca="1" si="0"/>
        <v>82</v>
      </c>
      <c r="M5" s="15">
        <f t="shared" ca="1" si="0"/>
        <v>91</v>
      </c>
      <c r="N5" s="15">
        <f t="shared" ca="1" si="0"/>
        <v>97</v>
      </c>
      <c r="O5" s="15">
        <f t="shared" ca="1" si="0"/>
        <v>98</v>
      </c>
      <c r="P5" s="20">
        <f ca="1">IFERROR(ROUND(AVERAGE(K.Mid.S[[#This Row],[NK 1]:[NK 10]]),0),"")</f>
        <v>87</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78</v>
      </c>
      <c r="G6" s="15">
        <f t="shared" ca="1" si="0"/>
        <v>91</v>
      </c>
      <c r="H6" s="15">
        <f t="shared" ca="1" si="0"/>
        <v>76</v>
      </c>
      <c r="I6" s="15">
        <f t="shared" ca="1" si="0"/>
        <v>77</v>
      </c>
      <c r="J6" s="15">
        <f t="shared" ca="1" si="0"/>
        <v>97</v>
      </c>
      <c r="K6" s="15">
        <f t="shared" ca="1" si="0"/>
        <v>96</v>
      </c>
      <c r="L6" s="15">
        <f t="shared" ca="1" si="0"/>
        <v>78</v>
      </c>
      <c r="M6" s="15">
        <f t="shared" ca="1" si="0"/>
        <v>76</v>
      </c>
      <c r="N6" s="15">
        <f t="shared" ca="1" si="0"/>
        <v>75</v>
      </c>
      <c r="O6" s="15">
        <f t="shared" ca="1" si="0"/>
        <v>97</v>
      </c>
      <c r="P6" s="20">
        <f ca="1">IFERROR(ROUND(AVERAGE(K.Mid.S[[#This Row],[NK 1]:[NK 10]]),0),"")</f>
        <v>84</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92</v>
      </c>
      <c r="G7" s="15">
        <f t="shared" ca="1" si="0"/>
        <v>87</v>
      </c>
      <c r="H7" s="15">
        <f t="shared" ca="1" si="0"/>
        <v>97</v>
      </c>
      <c r="I7" s="15">
        <f t="shared" ca="1" si="0"/>
        <v>77</v>
      </c>
      <c r="J7" s="15">
        <f t="shared" ca="1" si="0"/>
        <v>89</v>
      </c>
      <c r="K7" s="15">
        <f t="shared" ca="1" si="0"/>
        <v>97</v>
      </c>
      <c r="L7" s="15">
        <f t="shared" ca="1" si="0"/>
        <v>81</v>
      </c>
      <c r="M7" s="15">
        <f t="shared" ca="1" si="0"/>
        <v>75</v>
      </c>
      <c r="N7" s="15">
        <f t="shared" ca="1" si="0"/>
        <v>93</v>
      </c>
      <c r="O7" s="15">
        <f t="shared" ca="1" si="0"/>
        <v>85</v>
      </c>
      <c r="P7" s="20">
        <f ca="1">IFERROR(ROUND(AVERAGE(K.Mid.S[[#This Row],[NK 1]:[NK 10]]),0),"")</f>
        <v>87</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95</v>
      </c>
      <c r="G8" s="15">
        <f t="shared" ca="1" si="0"/>
        <v>93</v>
      </c>
      <c r="H8" s="15">
        <f t="shared" ca="1" si="0"/>
        <v>77</v>
      </c>
      <c r="I8" s="15">
        <f t="shared" ca="1" si="0"/>
        <v>85</v>
      </c>
      <c r="J8" s="15">
        <f t="shared" ca="1" si="0"/>
        <v>85</v>
      </c>
      <c r="K8" s="15">
        <f t="shared" ca="1" si="0"/>
        <v>97</v>
      </c>
      <c r="L8" s="15">
        <f t="shared" ca="1" si="0"/>
        <v>93</v>
      </c>
      <c r="M8" s="15">
        <f t="shared" ca="1" si="0"/>
        <v>84</v>
      </c>
      <c r="N8" s="15">
        <f t="shared" ca="1" si="0"/>
        <v>84</v>
      </c>
      <c r="O8" s="15">
        <f t="shared" ca="1" si="0"/>
        <v>86</v>
      </c>
      <c r="P8" s="20">
        <f ca="1">IFERROR(ROUND(AVERAGE(K.Mid.S[[#This Row],[NK 1]:[NK 10]]),0),"")</f>
        <v>88</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84</v>
      </c>
      <c r="G9" s="15">
        <f t="shared" ca="1" si="0"/>
        <v>92</v>
      </c>
      <c r="H9" s="15">
        <f t="shared" ca="1" si="0"/>
        <v>88</v>
      </c>
      <c r="I9" s="15">
        <f t="shared" ca="1" si="0"/>
        <v>88</v>
      </c>
      <c r="J9" s="15">
        <f t="shared" ca="1" si="0"/>
        <v>82</v>
      </c>
      <c r="K9" s="15">
        <f t="shared" ca="1" si="0"/>
        <v>86</v>
      </c>
      <c r="L9" s="15">
        <f t="shared" ca="1" si="0"/>
        <v>80</v>
      </c>
      <c r="M9" s="15">
        <f t="shared" ca="1" si="0"/>
        <v>95</v>
      </c>
      <c r="N9" s="15">
        <f t="shared" ca="1" si="0"/>
        <v>90</v>
      </c>
      <c r="O9" s="15">
        <f t="shared" ca="1" si="0"/>
        <v>98</v>
      </c>
      <c r="P9" s="20">
        <f ca="1">IFERROR(ROUND(AVERAGE(K.Mid.S[[#This Row],[NK 1]:[NK 10]]),0),"")</f>
        <v>88</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97</v>
      </c>
      <c r="G10" s="15">
        <f t="shared" ca="1" si="0"/>
        <v>83</v>
      </c>
      <c r="H10" s="15">
        <f t="shared" ca="1" si="0"/>
        <v>88</v>
      </c>
      <c r="I10" s="15">
        <f t="shared" ca="1" si="0"/>
        <v>94</v>
      </c>
      <c r="J10" s="15">
        <f t="shared" ca="1" si="0"/>
        <v>91</v>
      </c>
      <c r="K10" s="15">
        <f t="shared" ca="1" si="0"/>
        <v>82</v>
      </c>
      <c r="L10" s="15">
        <f t="shared" ca="1" si="0"/>
        <v>90</v>
      </c>
      <c r="M10" s="15">
        <f t="shared" ca="1" si="0"/>
        <v>91</v>
      </c>
      <c r="N10" s="15">
        <f t="shared" ca="1" si="0"/>
        <v>92</v>
      </c>
      <c r="O10" s="15">
        <f t="shared" ca="1" si="0"/>
        <v>90</v>
      </c>
      <c r="P10" s="20">
        <f ca="1">IFERROR(ROUND(AVERAGE(K.Mid.S[[#This Row],[NK 1]:[NK 10]]),0),"")</f>
        <v>90</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91</v>
      </c>
      <c r="G11" s="15">
        <f t="shared" ca="1" si="0"/>
        <v>100</v>
      </c>
      <c r="H11" s="15">
        <f t="shared" ca="1" si="0"/>
        <v>97</v>
      </c>
      <c r="I11" s="15">
        <f t="shared" ca="1" si="0"/>
        <v>86</v>
      </c>
      <c r="J11" s="15">
        <f t="shared" ca="1" si="0"/>
        <v>84</v>
      </c>
      <c r="K11" s="15">
        <f t="shared" ca="1" si="0"/>
        <v>89</v>
      </c>
      <c r="L11" s="15">
        <f t="shared" ca="1" si="0"/>
        <v>76</v>
      </c>
      <c r="M11" s="15">
        <f t="shared" ca="1" si="0"/>
        <v>90</v>
      </c>
      <c r="N11" s="15">
        <f t="shared" ca="1" si="0"/>
        <v>87</v>
      </c>
      <c r="O11" s="15">
        <f t="shared" ca="1" si="0"/>
        <v>79</v>
      </c>
      <c r="P11" s="20">
        <f ca="1">IFERROR(ROUND(AVERAGE(K.Mid.S[[#This Row],[NK 1]:[NK 10]]),0),"")</f>
        <v>88</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99</v>
      </c>
      <c r="G12" s="15">
        <f t="shared" ca="1" si="0"/>
        <v>79</v>
      </c>
      <c r="H12" s="15">
        <f t="shared" ca="1" si="0"/>
        <v>98</v>
      </c>
      <c r="I12" s="15">
        <f t="shared" ca="1" si="0"/>
        <v>84</v>
      </c>
      <c r="J12" s="15">
        <f t="shared" ca="1" si="0"/>
        <v>82</v>
      </c>
      <c r="K12" s="15">
        <f t="shared" ca="1" si="0"/>
        <v>89</v>
      </c>
      <c r="L12" s="15">
        <f t="shared" ca="1" si="0"/>
        <v>75</v>
      </c>
      <c r="M12" s="15">
        <f t="shared" ca="1" si="0"/>
        <v>90</v>
      </c>
      <c r="N12" s="15">
        <f t="shared" ca="1" si="0"/>
        <v>78</v>
      </c>
      <c r="O12" s="15">
        <f t="shared" ca="1" si="0"/>
        <v>80</v>
      </c>
      <c r="P12" s="20">
        <f ca="1">IFERROR(ROUND(AVERAGE(K.Mid.S[[#This Row],[NK 1]:[NK 10]]),0),"")</f>
        <v>85</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86</v>
      </c>
      <c r="G4" s="15">
        <f ca="1">RANDBETWEEN(75, 100)</f>
        <v>99</v>
      </c>
      <c r="H4" s="15">
        <f ca="1">RANDBETWEEN(75, 100)</f>
        <v>95</v>
      </c>
      <c r="I4" s="15">
        <f ca="1">RANDBETWEEN(75, 100)</f>
        <v>78</v>
      </c>
      <c r="J4" s="15">
        <f t="shared" ref="H4:Q13" ca="1" si="0">RANDBETWEEN(75, 100)</f>
        <v>85</v>
      </c>
      <c r="K4" s="15">
        <f t="shared" ca="1" si="0"/>
        <v>90</v>
      </c>
      <c r="L4" s="15">
        <f t="shared" ca="1" si="0"/>
        <v>98</v>
      </c>
      <c r="M4" s="15">
        <f t="shared" ca="1" si="0"/>
        <v>96</v>
      </c>
      <c r="N4" s="15">
        <f t="shared" ca="1" si="0"/>
        <v>94</v>
      </c>
      <c r="O4" s="15">
        <f t="shared" ca="1" si="0"/>
        <v>75</v>
      </c>
      <c r="P4" s="15">
        <f t="shared" ca="1" si="0"/>
        <v>81</v>
      </c>
      <c r="Q4" s="16">
        <f t="shared" ca="1" si="0"/>
        <v>84</v>
      </c>
      <c r="R4" s="16"/>
      <c r="S4" s="16"/>
      <c r="T4" s="9">
        <f ca="1">IFERROR(ROUND((Sem[[#This Row],[Paper 1]]/$Q$2*100)*$T$2,0),"")</f>
        <v>84</v>
      </c>
      <c r="U4" s="9" t="str">
        <f>IFERROR(ROUND((Sem[[#This Row],[Paper 2]]/$R$2*100)*$U$2,0),"")</f>
        <v/>
      </c>
      <c r="V4" s="9" t="str">
        <f>IFERROR(ROUND((Sem[[#This Row],[Paper 3]]/$S$2*100)*$V$2,0),"")</f>
        <v/>
      </c>
      <c r="W4" s="8">
        <f ca="1">IFERROR(ROUND(AVERAGE(Sem[[#This Row],[Rata2 NP Mid.S]:[NP 10]]),0),"")</f>
        <v>89</v>
      </c>
      <c r="X4" s="9">
        <f ca="1">IFERROR(IF(SUM(Sem[[#This Row],[Nilai P1]:[Nilai P3]])=0,"",SUM(Sem[[#This Row],[Nilai P1]:[Nilai P3]])),"")</f>
        <v>84</v>
      </c>
      <c r="Y4" s="14">
        <f ca="1">IFERROR(ROUND(((Mid.S[[#This Row],[NTS]]*1)+(Sem[[#This Row],[NS]]*2)+(Sem[[#This Row],[Rata2 NP2]]*7))/10,0),"")</f>
        <v>89</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86</v>
      </c>
      <c r="G5" s="15">
        <f t="shared" ref="G5:G13" ca="1" si="2">RANDBETWEEN(75, 100)</f>
        <v>96</v>
      </c>
      <c r="H5" s="15">
        <f t="shared" ca="1" si="0"/>
        <v>80</v>
      </c>
      <c r="I5" s="15">
        <f t="shared" ca="1" si="0"/>
        <v>86</v>
      </c>
      <c r="J5" s="15">
        <f t="shared" ca="1" si="0"/>
        <v>97</v>
      </c>
      <c r="K5" s="15">
        <f t="shared" ca="1" si="0"/>
        <v>99</v>
      </c>
      <c r="L5" s="15">
        <f t="shared" ca="1" si="0"/>
        <v>94</v>
      </c>
      <c r="M5" s="15">
        <f t="shared" ca="1" si="0"/>
        <v>91</v>
      </c>
      <c r="N5" s="15">
        <f t="shared" ca="1" si="0"/>
        <v>97</v>
      </c>
      <c r="O5" s="15">
        <f t="shared" ca="1" si="0"/>
        <v>91</v>
      </c>
      <c r="P5" s="15">
        <f t="shared" ca="1" si="0"/>
        <v>75</v>
      </c>
      <c r="Q5" s="16">
        <f t="shared" ca="1" si="0"/>
        <v>98</v>
      </c>
      <c r="R5" s="16"/>
      <c r="S5" s="16"/>
      <c r="T5" s="9">
        <f ca="1">IFERROR(ROUND((Sem[[#This Row],[Paper 1]]/$Q$2*100)*$T$2,0),"")</f>
        <v>98</v>
      </c>
      <c r="U5" s="9" t="str">
        <f>IFERROR(ROUND((Sem[[#This Row],[Paper 2]]/$R$2*100)*$U$2,0),"")</f>
        <v/>
      </c>
      <c r="V5" s="9" t="str">
        <f>IFERROR(ROUND((Sem[[#This Row],[Paper 3]]/$S$2*100)*$V$2,0),"")</f>
        <v/>
      </c>
      <c r="W5" s="8">
        <f ca="1">IFERROR(ROUND(AVERAGE(Sem[[#This Row],[Rata2 NP Mid.S]:[NP 10]]),0),"")</f>
        <v>90</v>
      </c>
      <c r="X5" s="9">
        <f ca="1">IFERROR(IF(SUM(Sem[[#This Row],[Nilai P1]:[Nilai P3]])=0,"",SUM(Sem[[#This Row],[Nilai P1]:[Nilai P3]])),"")</f>
        <v>98</v>
      </c>
      <c r="Y5" s="14">
        <f ca="1">IFERROR(ROUND(((Mid.S[[#This Row],[NTS]]*1)+(Sem[[#This Row],[NS]]*2)+(Sem[[#This Row],[Rata2 NP2]]*7))/10,0),"")</f>
        <v>91</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88</v>
      </c>
      <c r="G6" s="15">
        <f t="shared" ca="1" si="2"/>
        <v>81</v>
      </c>
      <c r="H6" s="15">
        <f t="shared" ca="1" si="0"/>
        <v>83</v>
      </c>
      <c r="I6" s="15">
        <f t="shared" ca="1" si="0"/>
        <v>91</v>
      </c>
      <c r="J6" s="15">
        <f t="shared" ca="1" si="0"/>
        <v>81</v>
      </c>
      <c r="K6" s="15">
        <f t="shared" ca="1" si="0"/>
        <v>95</v>
      </c>
      <c r="L6" s="15">
        <f t="shared" ca="1" si="0"/>
        <v>82</v>
      </c>
      <c r="M6" s="15">
        <f t="shared" ca="1" si="0"/>
        <v>86</v>
      </c>
      <c r="N6" s="15">
        <f t="shared" ca="1" si="0"/>
        <v>96</v>
      </c>
      <c r="O6" s="15">
        <f t="shared" ca="1" si="0"/>
        <v>98</v>
      </c>
      <c r="P6" s="15">
        <f t="shared" ca="1" si="0"/>
        <v>79</v>
      </c>
      <c r="Q6" s="16">
        <f t="shared" ca="1" si="0"/>
        <v>86</v>
      </c>
      <c r="R6" s="16"/>
      <c r="S6" s="16"/>
      <c r="T6" s="9">
        <f ca="1">IFERROR(ROUND((Sem[[#This Row],[Paper 1]]/$Q$2*100)*$T$2,0),"")</f>
        <v>86</v>
      </c>
      <c r="U6" s="9" t="str">
        <f>IFERROR(ROUND((Sem[[#This Row],[Paper 2]]/$R$2*100)*$U$2,0),"")</f>
        <v/>
      </c>
      <c r="V6" s="9" t="str">
        <f>IFERROR(ROUND((Sem[[#This Row],[Paper 3]]/$S$2*100)*$V$2,0),"")</f>
        <v/>
      </c>
      <c r="W6" s="8">
        <f ca="1">IFERROR(ROUND(AVERAGE(Sem[[#This Row],[Rata2 NP Mid.S]:[NP 10]]),0),"")</f>
        <v>87</v>
      </c>
      <c r="X6" s="9">
        <f ca="1">IFERROR(IF(SUM(Sem[[#This Row],[Nilai P1]:[Nilai P3]])=0,"",SUM(Sem[[#This Row],[Nilai P1]:[Nilai P3]])),"")</f>
        <v>86</v>
      </c>
      <c r="Y6" s="14">
        <f ca="1">IFERROR(ROUND(((Mid.S[[#This Row],[NTS]]*1)+(Sem[[#This Row],[NS]]*2)+(Sem[[#This Row],[Rata2 NP2]]*7))/10,0),"")</f>
        <v>86</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88</v>
      </c>
      <c r="G7" s="15">
        <f t="shared" ca="1" si="2"/>
        <v>87</v>
      </c>
      <c r="H7" s="15">
        <f t="shared" ca="1" si="0"/>
        <v>88</v>
      </c>
      <c r="I7" s="15">
        <f t="shared" ca="1" si="0"/>
        <v>98</v>
      </c>
      <c r="J7" s="15">
        <f t="shared" ca="1" si="0"/>
        <v>76</v>
      </c>
      <c r="K7" s="15">
        <f t="shared" ca="1" si="0"/>
        <v>85</v>
      </c>
      <c r="L7" s="15">
        <f t="shared" ca="1" si="0"/>
        <v>86</v>
      </c>
      <c r="M7" s="15">
        <f t="shared" ca="1" si="0"/>
        <v>83</v>
      </c>
      <c r="N7" s="15">
        <f t="shared" ca="1" si="0"/>
        <v>95</v>
      </c>
      <c r="O7" s="15">
        <f t="shared" ca="1" si="0"/>
        <v>89</v>
      </c>
      <c r="P7" s="15">
        <f t="shared" ca="1" si="0"/>
        <v>86</v>
      </c>
      <c r="Q7" s="16">
        <f t="shared" ca="1" si="0"/>
        <v>81</v>
      </c>
      <c r="R7" s="16"/>
      <c r="S7" s="16"/>
      <c r="T7" s="9">
        <f ca="1">IFERROR(ROUND((Sem[[#This Row],[Paper 1]]/$Q$2*100)*$T$2,0),"")</f>
        <v>81</v>
      </c>
      <c r="U7" s="9" t="str">
        <f>IFERROR(ROUND((Sem[[#This Row],[Paper 2]]/$R$2*100)*$U$2,0),"")</f>
        <v/>
      </c>
      <c r="V7" s="9" t="str">
        <f>IFERROR(ROUND((Sem[[#This Row],[Paper 3]]/$S$2*100)*$V$2,0),"")</f>
        <v/>
      </c>
      <c r="W7" s="8">
        <f ca="1">IFERROR(ROUND(AVERAGE(Sem[[#This Row],[Rata2 NP Mid.S]:[NP 10]]),0),"")</f>
        <v>87</v>
      </c>
      <c r="X7" s="9">
        <f ca="1">IFERROR(IF(SUM(Sem[[#This Row],[Nilai P1]:[Nilai P3]])=0,"",SUM(Sem[[#This Row],[Nilai P1]:[Nilai P3]])),"")</f>
        <v>81</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92</v>
      </c>
      <c r="G8" s="15">
        <f t="shared" ca="1" si="2"/>
        <v>83</v>
      </c>
      <c r="H8" s="15">
        <f t="shared" ca="1" si="0"/>
        <v>87</v>
      </c>
      <c r="I8" s="15">
        <f t="shared" ca="1" si="0"/>
        <v>93</v>
      </c>
      <c r="J8" s="15">
        <f t="shared" ca="1" si="0"/>
        <v>76</v>
      </c>
      <c r="K8" s="15">
        <f t="shared" ca="1" si="0"/>
        <v>97</v>
      </c>
      <c r="L8" s="15">
        <f t="shared" ca="1" si="0"/>
        <v>86</v>
      </c>
      <c r="M8" s="15">
        <f t="shared" ca="1" si="0"/>
        <v>100</v>
      </c>
      <c r="N8" s="15">
        <f t="shared" ca="1" si="0"/>
        <v>95</v>
      </c>
      <c r="O8" s="15">
        <f t="shared" ca="1" si="0"/>
        <v>94</v>
      </c>
      <c r="P8" s="15">
        <f t="shared" ca="1" si="0"/>
        <v>92</v>
      </c>
      <c r="Q8" s="16">
        <f t="shared" ca="1" si="0"/>
        <v>77</v>
      </c>
      <c r="R8" s="16"/>
      <c r="S8" s="16"/>
      <c r="T8" s="9">
        <f ca="1">IFERROR(ROUND((Sem[[#This Row],[Paper 1]]/$Q$2*100)*$T$2,0),"")</f>
        <v>77</v>
      </c>
      <c r="U8" s="9" t="str">
        <f>IFERROR(ROUND((Sem[[#This Row],[Paper 2]]/$R$2*100)*$U$2,0),"")</f>
        <v/>
      </c>
      <c r="V8" s="9" t="str">
        <f>IFERROR(ROUND((Sem[[#This Row],[Paper 3]]/$S$2*100)*$V$2,0),"")</f>
        <v/>
      </c>
      <c r="W8" s="8">
        <f ca="1">IFERROR(ROUND(AVERAGE(Sem[[#This Row],[Rata2 NP Mid.S]:[NP 10]]),0),"")</f>
        <v>90</v>
      </c>
      <c r="X8" s="9">
        <f ca="1">IFERROR(IF(SUM(Sem[[#This Row],[Nilai P1]:[Nilai P3]])=0,"",SUM(Sem[[#This Row],[Nilai P1]:[Nilai P3]])),"")</f>
        <v>77</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90</v>
      </c>
      <c r="G9" s="15">
        <f t="shared" ca="1" si="2"/>
        <v>99</v>
      </c>
      <c r="H9" s="15">
        <f t="shared" ca="1" si="0"/>
        <v>99</v>
      </c>
      <c r="I9" s="15">
        <f t="shared" ca="1" si="0"/>
        <v>93</v>
      </c>
      <c r="J9" s="15">
        <f t="shared" ca="1" si="0"/>
        <v>95</v>
      </c>
      <c r="K9" s="15">
        <f t="shared" ca="1" si="0"/>
        <v>99</v>
      </c>
      <c r="L9" s="15">
        <f t="shared" ca="1" si="0"/>
        <v>84</v>
      </c>
      <c r="M9" s="15">
        <f t="shared" ca="1" si="0"/>
        <v>96</v>
      </c>
      <c r="N9" s="15">
        <f t="shared" ca="1" si="0"/>
        <v>83</v>
      </c>
      <c r="O9" s="15">
        <f t="shared" ca="1" si="0"/>
        <v>97</v>
      </c>
      <c r="P9" s="15">
        <f t="shared" ca="1" si="0"/>
        <v>76</v>
      </c>
      <c r="Q9" s="16">
        <f t="shared" ca="1" si="0"/>
        <v>89</v>
      </c>
      <c r="R9" s="16"/>
      <c r="S9" s="16"/>
      <c r="T9" s="9">
        <f ca="1">IFERROR(ROUND((Sem[[#This Row],[Paper 1]]/$Q$2*100)*$T$2,0),"")</f>
        <v>89</v>
      </c>
      <c r="U9" s="9" t="str">
        <f>IFERROR(ROUND((Sem[[#This Row],[Paper 2]]/$R$2*100)*$U$2,0),"")</f>
        <v/>
      </c>
      <c r="V9" s="9" t="str">
        <f>IFERROR(ROUND((Sem[[#This Row],[Paper 3]]/$S$2*100)*$V$2,0),"")</f>
        <v/>
      </c>
      <c r="W9" s="8">
        <f ca="1">IFERROR(ROUND(AVERAGE(Sem[[#This Row],[Rata2 NP Mid.S]:[NP 10]]),0),"")</f>
        <v>92</v>
      </c>
      <c r="X9" s="9">
        <f ca="1">IFERROR(IF(SUM(Sem[[#This Row],[Nilai P1]:[Nilai P3]])=0,"",SUM(Sem[[#This Row],[Nilai P1]:[Nilai P3]])),"")</f>
        <v>89</v>
      </c>
      <c r="Y9" s="14">
        <f ca="1">IFERROR(ROUND(((Mid.S[[#This Row],[NTS]]*1)+(Sem[[#This Row],[NS]]*2)+(Sem[[#This Row],[Rata2 NP2]]*7))/10,0),"")</f>
        <v>91</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87</v>
      </c>
      <c r="G10" s="15">
        <f t="shared" ca="1" si="2"/>
        <v>76</v>
      </c>
      <c r="H10" s="15">
        <f t="shared" ca="1" si="0"/>
        <v>87</v>
      </c>
      <c r="I10" s="15">
        <f t="shared" ca="1" si="0"/>
        <v>94</v>
      </c>
      <c r="J10" s="15">
        <f t="shared" ca="1" si="0"/>
        <v>85</v>
      </c>
      <c r="K10" s="15">
        <f t="shared" ca="1" si="0"/>
        <v>86</v>
      </c>
      <c r="L10" s="15">
        <f t="shared" ca="1" si="0"/>
        <v>95</v>
      </c>
      <c r="M10" s="15">
        <f t="shared" ca="1" si="0"/>
        <v>92</v>
      </c>
      <c r="N10" s="15">
        <f t="shared" ca="1" si="0"/>
        <v>88</v>
      </c>
      <c r="O10" s="15">
        <f t="shared" ca="1" si="0"/>
        <v>89</v>
      </c>
      <c r="P10" s="15">
        <f t="shared" ca="1" si="0"/>
        <v>90</v>
      </c>
      <c r="Q10" s="16">
        <f t="shared" ca="1" si="0"/>
        <v>84</v>
      </c>
      <c r="R10" s="16"/>
      <c r="S10" s="16"/>
      <c r="T10" s="9">
        <f ca="1">IFERROR(ROUND((Sem[[#This Row],[Paper 1]]/$Q$2*100)*$T$2,0),"")</f>
        <v>84</v>
      </c>
      <c r="U10" s="9" t="str">
        <f>IFERROR(ROUND((Sem[[#This Row],[Paper 2]]/$R$2*100)*$U$2,0),"")</f>
        <v/>
      </c>
      <c r="V10" s="9" t="str">
        <f>IFERROR(ROUND((Sem[[#This Row],[Paper 3]]/$S$2*100)*$V$2,0),"")</f>
        <v/>
      </c>
      <c r="W10" s="8">
        <f ca="1">IFERROR(ROUND(AVERAGE(Sem[[#This Row],[Rata2 NP Mid.S]:[NP 10]]),0),"")</f>
        <v>88</v>
      </c>
      <c r="X10" s="9">
        <f ca="1">IFERROR(IF(SUM(Sem[[#This Row],[Nilai P1]:[Nilai P3]])=0,"",SUM(Sem[[#This Row],[Nilai P1]:[Nilai P3]])),"")</f>
        <v>84</v>
      </c>
      <c r="Y10" s="14">
        <f ca="1">IFERROR(ROUND(((Mid.S[[#This Row],[NTS]]*1)+(Sem[[#This Row],[NS]]*2)+(Sem[[#This Row],[Rata2 NP2]]*7))/10,0),"")</f>
        <v>86</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90</v>
      </c>
      <c r="G11" s="15">
        <f t="shared" ca="1" si="2"/>
        <v>92</v>
      </c>
      <c r="H11" s="15">
        <f t="shared" ca="1" si="0"/>
        <v>75</v>
      </c>
      <c r="I11" s="15">
        <f t="shared" ca="1" si="0"/>
        <v>98</v>
      </c>
      <c r="J11" s="15">
        <f t="shared" ca="1" si="0"/>
        <v>80</v>
      </c>
      <c r="K11" s="15">
        <f t="shared" ca="1" si="0"/>
        <v>87</v>
      </c>
      <c r="L11" s="15">
        <f t="shared" ca="1" si="0"/>
        <v>91</v>
      </c>
      <c r="M11" s="15">
        <f t="shared" ca="1" si="0"/>
        <v>87</v>
      </c>
      <c r="N11" s="15">
        <f t="shared" ca="1" si="0"/>
        <v>94</v>
      </c>
      <c r="O11" s="15">
        <f t="shared" ca="1" si="0"/>
        <v>75</v>
      </c>
      <c r="P11" s="15">
        <f t="shared" ca="1" si="0"/>
        <v>77</v>
      </c>
      <c r="Q11" s="16">
        <f t="shared" ca="1" si="0"/>
        <v>84</v>
      </c>
      <c r="R11" s="16"/>
      <c r="S11" s="16"/>
      <c r="T11" s="9">
        <f ca="1">IFERROR(ROUND((Sem[[#This Row],[Paper 1]]/$Q$2*100)*$T$2,0),"")</f>
        <v>84</v>
      </c>
      <c r="U11" s="9" t="str">
        <f>IFERROR(ROUND((Sem[[#This Row],[Paper 2]]/$R$2*100)*$U$2,0),"")</f>
        <v/>
      </c>
      <c r="V11" s="9" t="str">
        <f>IFERROR(ROUND((Sem[[#This Row],[Paper 3]]/$S$2*100)*$V$2,0),"")</f>
        <v/>
      </c>
      <c r="W11" s="8">
        <f ca="1">IFERROR(ROUND(AVERAGE(Sem[[#This Row],[Rata2 NP Mid.S]:[NP 10]]),0),"")</f>
        <v>86</v>
      </c>
      <c r="X11" s="9">
        <f ca="1">IFERROR(IF(SUM(Sem[[#This Row],[Nilai P1]:[Nilai P3]])=0,"",SUM(Sem[[#This Row],[Nilai P1]:[Nilai P3]])),"")</f>
        <v>84</v>
      </c>
      <c r="Y11" s="14">
        <f ca="1">IFERROR(ROUND(((Mid.S[[#This Row],[NTS]]*1)+(Sem[[#This Row],[NS]]*2)+(Sem[[#This Row],[Rata2 NP2]]*7))/10,0),"")</f>
        <v>86</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84</v>
      </c>
      <c r="G12" s="15">
        <f t="shared" ca="1" si="2"/>
        <v>89</v>
      </c>
      <c r="H12" s="15">
        <f t="shared" ca="1" si="0"/>
        <v>96</v>
      </c>
      <c r="I12" s="15">
        <f t="shared" ca="1" si="0"/>
        <v>80</v>
      </c>
      <c r="J12" s="15">
        <f t="shared" ca="1" si="0"/>
        <v>87</v>
      </c>
      <c r="K12" s="15">
        <f t="shared" ca="1" si="0"/>
        <v>94</v>
      </c>
      <c r="L12" s="15">
        <f t="shared" ca="1" si="0"/>
        <v>91</v>
      </c>
      <c r="M12" s="15">
        <f t="shared" ca="1" si="0"/>
        <v>90</v>
      </c>
      <c r="N12" s="15">
        <f t="shared" ca="1" si="0"/>
        <v>83</v>
      </c>
      <c r="O12" s="15">
        <f t="shared" ca="1" si="0"/>
        <v>96</v>
      </c>
      <c r="P12" s="15">
        <f t="shared" ca="1" si="0"/>
        <v>97</v>
      </c>
      <c r="Q12" s="16">
        <f t="shared" ca="1" si="0"/>
        <v>100</v>
      </c>
      <c r="R12" s="16"/>
      <c r="S12" s="16"/>
      <c r="T12" s="9">
        <f ca="1">IFERROR(ROUND((Sem[[#This Row],[Paper 1]]/$Q$2*100)*$T$2,0),"")</f>
        <v>100</v>
      </c>
      <c r="U12" s="9" t="str">
        <f>IFERROR(ROUND((Sem[[#This Row],[Paper 2]]/$R$2*100)*$U$2,0),"")</f>
        <v/>
      </c>
      <c r="V12" s="9" t="str">
        <f>IFERROR(ROUND((Sem[[#This Row],[Paper 3]]/$S$2*100)*$V$2,0),"")</f>
        <v/>
      </c>
      <c r="W12" s="8">
        <f ca="1">IFERROR(ROUND(AVERAGE(Sem[[#This Row],[Rata2 NP Mid.S]:[NP 10]]),0),"")</f>
        <v>90</v>
      </c>
      <c r="X12" s="9">
        <f ca="1">IFERROR(IF(SUM(Sem[[#This Row],[Nilai P1]:[Nilai P3]])=0,"",SUM(Sem[[#This Row],[Nilai P1]:[Nilai P3]])),"")</f>
        <v>100</v>
      </c>
      <c r="Y12" s="14">
        <f ca="1">IFERROR(ROUND(((Mid.S[[#This Row],[NTS]]*1)+(Sem[[#This Row],[NS]]*2)+(Sem[[#This Row],[Rata2 NP2]]*7))/10,0),"")</f>
        <v>92</v>
      </c>
      <c r="Z12" s="11" t="str">
        <f ca="1">IF(Sem[[#This Row],[NRap.S]]="","Belum Terukur",IF(Sem[[#This Row],[NRap.S]]&gt;=92,"A",IF(Sem[[#This Row],[NRap.S]]&gt;=83,"B",IF(Sem[[#This Row],[NRap.S]]&gt;=75,"C","D"))))</f>
        <v>A</v>
      </c>
      <c r="AA12" s="22" t="str">
        <f t="shared" ca="1" si="3"/>
        <v xml:space="preserve">Siswa menunjukkan kemampuannya sangat baik dalam </v>
      </c>
      <c r="AC12" s="103"/>
      <c r="AD12" s="105"/>
      <c r="AE12" s="60" t="str">
        <f ca="1">IF(Sem[[#This Row],[Predikat]]="A",$AD$4,IF(Sem[[#This Row],[Predikat]]="B",$AD$5,IF(Sem[[#This Row],[Predikat]]="C",$AD$6,$AD$7)))</f>
        <v xml:space="preserve">sangat 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90</v>
      </c>
      <c r="G13" s="15">
        <f t="shared" ca="1" si="2"/>
        <v>77</v>
      </c>
      <c r="H13" s="15">
        <f t="shared" ca="1" si="0"/>
        <v>77</v>
      </c>
      <c r="I13" s="15">
        <f t="shared" ca="1" si="0"/>
        <v>96</v>
      </c>
      <c r="J13" s="15">
        <f t="shared" ca="1" si="0"/>
        <v>97</v>
      </c>
      <c r="K13" s="15">
        <f t="shared" ca="1" si="0"/>
        <v>82</v>
      </c>
      <c r="L13" s="15">
        <f t="shared" ca="1" si="0"/>
        <v>93</v>
      </c>
      <c r="M13" s="15">
        <f t="shared" ca="1" si="0"/>
        <v>75</v>
      </c>
      <c r="N13" s="15">
        <f t="shared" ca="1" si="0"/>
        <v>80</v>
      </c>
      <c r="O13" s="15">
        <f t="shared" ca="1" si="0"/>
        <v>95</v>
      </c>
      <c r="P13" s="15">
        <f t="shared" ca="1" si="0"/>
        <v>89</v>
      </c>
      <c r="Q13" s="16">
        <f t="shared" ca="1" si="0"/>
        <v>92</v>
      </c>
      <c r="R13" s="16"/>
      <c r="S13" s="16"/>
      <c r="T13" s="9">
        <f ca="1">IFERROR(ROUND((Sem[[#This Row],[Paper 1]]/$Q$2*100)*$T$2,0),"")</f>
        <v>92</v>
      </c>
      <c r="U13" s="9" t="str">
        <f>IFERROR(ROUND((Sem[[#This Row],[Paper 2]]/$R$2*100)*$U$2,0),"")</f>
        <v/>
      </c>
      <c r="V13" s="9" t="str">
        <f>IFERROR(ROUND((Sem[[#This Row],[Paper 3]]/$S$2*100)*$V$2,0),"")</f>
        <v/>
      </c>
      <c r="W13" s="8">
        <f ca="1">IFERROR(ROUND(AVERAGE(Sem[[#This Row],[Rata2 NP Mid.S]:[NP 10]]),0),"")</f>
        <v>86</v>
      </c>
      <c r="X13" s="9">
        <f ca="1">IFERROR(IF(SUM(Sem[[#This Row],[Nilai P1]:[Nilai P3]])=0,"",SUM(Sem[[#This Row],[Nilai P1]:[Nilai P3]])),"")</f>
        <v>92</v>
      </c>
      <c r="Y13" s="14">
        <f ca="1">IFERROR(ROUND(((Mid.S[[#This Row],[NTS]]*1)+(Sem[[#This Row],[NS]]*2)+(Sem[[#This Row],[Rata2 NP2]]*7))/10,0),"")</f>
        <v>88</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85</v>
      </c>
      <c r="G3" s="15">
        <f ca="1">RANDBETWEEN(75, 100)</f>
        <v>90</v>
      </c>
      <c r="H3" s="15">
        <f t="shared" ref="H3:P12" ca="1" si="0">RANDBETWEEN(75, 100)</f>
        <v>100</v>
      </c>
      <c r="I3" s="15">
        <f t="shared" ca="1" si="0"/>
        <v>86</v>
      </c>
      <c r="J3" s="15">
        <f t="shared" ca="1" si="0"/>
        <v>95</v>
      </c>
      <c r="K3" s="15">
        <f t="shared" ca="1" si="0"/>
        <v>100</v>
      </c>
      <c r="L3" s="15">
        <f t="shared" ca="1" si="0"/>
        <v>85</v>
      </c>
      <c r="M3" s="15">
        <f t="shared" ca="1" si="0"/>
        <v>97</v>
      </c>
      <c r="N3" s="15">
        <f t="shared" ca="1" si="0"/>
        <v>90</v>
      </c>
      <c r="O3" s="15">
        <f t="shared" ca="1" si="0"/>
        <v>76</v>
      </c>
      <c r="P3" s="15">
        <f t="shared" ca="1" si="0"/>
        <v>100</v>
      </c>
      <c r="Q3" s="20">
        <f ca="1">IFERROR(ROUND(AVERAGE(K.Sem[[#This Row],[Rata2 Mid.NK]:[NK 10]]),0),"")</f>
        <v>91</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86</v>
      </c>
      <c r="G4" s="15">
        <f ca="1">RANDBETWEEN(75, 100)</f>
        <v>75</v>
      </c>
      <c r="H4" s="15">
        <f t="shared" ca="1" si="0"/>
        <v>98</v>
      </c>
      <c r="I4" s="15">
        <f t="shared" ca="1" si="0"/>
        <v>84</v>
      </c>
      <c r="J4" s="15">
        <f t="shared" ca="1" si="0"/>
        <v>80</v>
      </c>
      <c r="K4" s="15">
        <f t="shared" ca="1" si="0"/>
        <v>86</v>
      </c>
      <c r="L4" s="15">
        <f t="shared" ca="1" si="0"/>
        <v>92</v>
      </c>
      <c r="M4" s="15">
        <f t="shared" ca="1" si="0"/>
        <v>75</v>
      </c>
      <c r="N4" s="15">
        <f t="shared" ca="1" si="0"/>
        <v>95</v>
      </c>
      <c r="O4" s="15">
        <f t="shared" ca="1" si="0"/>
        <v>84</v>
      </c>
      <c r="P4" s="15">
        <f t="shared" ca="1" si="0"/>
        <v>80</v>
      </c>
      <c r="Q4" s="20">
        <f ca="1">IFERROR(ROUND(AVERAGE(K.Sem[[#This Row],[Rata2 Mid.NK]:[NK 10]]),0),"")</f>
        <v>85</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87</v>
      </c>
      <c r="G5" s="15">
        <f t="shared" ref="G5:G12" ca="1" si="1">RANDBETWEEN(75, 100)</f>
        <v>87</v>
      </c>
      <c r="H5" s="15">
        <f t="shared" ca="1" si="0"/>
        <v>76</v>
      </c>
      <c r="I5" s="15">
        <f t="shared" ca="1" si="0"/>
        <v>91</v>
      </c>
      <c r="J5" s="15">
        <f t="shared" ca="1" si="0"/>
        <v>75</v>
      </c>
      <c r="K5" s="15">
        <f t="shared" ca="1" si="0"/>
        <v>100</v>
      </c>
      <c r="L5" s="15">
        <f t="shared" ca="1" si="0"/>
        <v>78</v>
      </c>
      <c r="M5" s="15">
        <f t="shared" ca="1" si="0"/>
        <v>88</v>
      </c>
      <c r="N5" s="15">
        <f t="shared" ca="1" si="0"/>
        <v>90</v>
      </c>
      <c r="O5" s="15">
        <f t="shared" ca="1" si="0"/>
        <v>88</v>
      </c>
      <c r="P5" s="15">
        <f t="shared" ca="1" si="0"/>
        <v>88</v>
      </c>
      <c r="Q5" s="20">
        <f ca="1">IFERROR(ROUND(AVERAGE(K.Sem[[#This Row],[Rata2 Mid.NK]:[NK 10]]),0),"")</f>
        <v>86</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84</v>
      </c>
      <c r="G6" s="15">
        <f t="shared" ca="1" si="1"/>
        <v>100</v>
      </c>
      <c r="H6" s="15">
        <f t="shared" ca="1" si="0"/>
        <v>98</v>
      </c>
      <c r="I6" s="15">
        <f t="shared" ca="1" si="0"/>
        <v>82</v>
      </c>
      <c r="J6" s="15">
        <f t="shared" ca="1" si="0"/>
        <v>76</v>
      </c>
      <c r="K6" s="15">
        <f t="shared" ca="1" si="0"/>
        <v>86</v>
      </c>
      <c r="L6" s="15">
        <f t="shared" ca="1" si="0"/>
        <v>86</v>
      </c>
      <c r="M6" s="15">
        <f t="shared" ca="1" si="0"/>
        <v>88</v>
      </c>
      <c r="N6" s="15">
        <f t="shared" ca="1" si="0"/>
        <v>85</v>
      </c>
      <c r="O6" s="15">
        <f t="shared" ca="1" si="0"/>
        <v>91</v>
      </c>
      <c r="P6" s="15">
        <f t="shared" ca="1" si="0"/>
        <v>75</v>
      </c>
      <c r="Q6" s="20">
        <f ca="1">IFERROR(ROUND(AVERAGE(K.Sem[[#This Row],[Rata2 Mid.NK]:[NK 10]]),0),"")</f>
        <v>86</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87</v>
      </c>
      <c r="G7" s="15">
        <f t="shared" ca="1" si="1"/>
        <v>92</v>
      </c>
      <c r="H7" s="15">
        <f t="shared" ca="1" si="0"/>
        <v>89</v>
      </c>
      <c r="I7" s="15">
        <f t="shared" ca="1" si="0"/>
        <v>91</v>
      </c>
      <c r="J7" s="15">
        <f t="shared" ca="1" si="0"/>
        <v>95</v>
      </c>
      <c r="K7" s="15">
        <f t="shared" ca="1" si="0"/>
        <v>100</v>
      </c>
      <c r="L7" s="15">
        <f t="shared" ca="1" si="0"/>
        <v>92</v>
      </c>
      <c r="M7" s="15">
        <f t="shared" ca="1" si="0"/>
        <v>82</v>
      </c>
      <c r="N7" s="15">
        <f t="shared" ca="1" si="0"/>
        <v>80</v>
      </c>
      <c r="O7" s="15">
        <f t="shared" ca="1" si="0"/>
        <v>78</v>
      </c>
      <c r="P7" s="15">
        <f t="shared" ca="1" si="0"/>
        <v>77</v>
      </c>
      <c r="Q7" s="20">
        <f ca="1">IFERROR(ROUND(AVERAGE(K.Sem[[#This Row],[Rata2 Mid.NK]:[NK 10]]),0),"")</f>
        <v>88</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88</v>
      </c>
      <c r="G8" s="15">
        <f t="shared" ca="1" si="1"/>
        <v>90</v>
      </c>
      <c r="H8" s="15">
        <f t="shared" ca="1" si="0"/>
        <v>80</v>
      </c>
      <c r="I8" s="15">
        <f t="shared" ca="1" si="0"/>
        <v>99</v>
      </c>
      <c r="J8" s="15">
        <f t="shared" ca="1" si="0"/>
        <v>98</v>
      </c>
      <c r="K8" s="15">
        <f t="shared" ca="1" si="0"/>
        <v>76</v>
      </c>
      <c r="L8" s="15">
        <f t="shared" ca="1" si="0"/>
        <v>77</v>
      </c>
      <c r="M8" s="15">
        <f t="shared" ca="1" si="0"/>
        <v>76</v>
      </c>
      <c r="N8" s="15">
        <f t="shared" ca="1" si="0"/>
        <v>86</v>
      </c>
      <c r="O8" s="15">
        <f t="shared" ca="1" si="0"/>
        <v>88</v>
      </c>
      <c r="P8" s="15">
        <f t="shared" ca="1" si="0"/>
        <v>77</v>
      </c>
      <c r="Q8" s="20">
        <f ca="1">IFERROR(ROUND(AVERAGE(K.Sem[[#This Row],[Rata2 Mid.NK]:[NK 10]]),0),"")</f>
        <v>85</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88</v>
      </c>
      <c r="G9" s="15">
        <f t="shared" ca="1" si="1"/>
        <v>96</v>
      </c>
      <c r="H9" s="15">
        <f t="shared" ca="1" si="0"/>
        <v>77</v>
      </c>
      <c r="I9" s="15">
        <f t="shared" ca="1" si="0"/>
        <v>85</v>
      </c>
      <c r="J9" s="15">
        <f t="shared" ca="1" si="0"/>
        <v>100</v>
      </c>
      <c r="K9" s="15">
        <f t="shared" ca="1" si="0"/>
        <v>79</v>
      </c>
      <c r="L9" s="15">
        <f t="shared" ca="1" si="0"/>
        <v>98</v>
      </c>
      <c r="M9" s="15">
        <f t="shared" ca="1" si="0"/>
        <v>87</v>
      </c>
      <c r="N9" s="15">
        <f t="shared" ca="1" si="0"/>
        <v>83</v>
      </c>
      <c r="O9" s="15">
        <f t="shared" ca="1" si="0"/>
        <v>79</v>
      </c>
      <c r="P9" s="15">
        <f t="shared" ca="1" si="0"/>
        <v>85</v>
      </c>
      <c r="Q9" s="20">
        <f ca="1">IFERROR(ROUND(AVERAGE(K.Sem[[#This Row],[Rata2 Mid.NK]:[NK 10]]),0),"")</f>
        <v>87</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90</v>
      </c>
      <c r="G10" s="15">
        <f t="shared" ca="1" si="1"/>
        <v>94</v>
      </c>
      <c r="H10" s="15">
        <f t="shared" ca="1" si="0"/>
        <v>79</v>
      </c>
      <c r="I10" s="15">
        <f t="shared" ca="1" si="0"/>
        <v>89</v>
      </c>
      <c r="J10" s="15">
        <f t="shared" ca="1" si="0"/>
        <v>95</v>
      </c>
      <c r="K10" s="15">
        <f t="shared" ca="1" si="0"/>
        <v>93</v>
      </c>
      <c r="L10" s="15">
        <f t="shared" ca="1" si="0"/>
        <v>75</v>
      </c>
      <c r="M10" s="15">
        <f t="shared" ca="1" si="0"/>
        <v>94</v>
      </c>
      <c r="N10" s="15">
        <f t="shared" ca="1" si="0"/>
        <v>100</v>
      </c>
      <c r="O10" s="15">
        <f t="shared" ca="1" si="0"/>
        <v>91</v>
      </c>
      <c r="P10" s="15">
        <f t="shared" ca="1" si="0"/>
        <v>75</v>
      </c>
      <c r="Q10" s="20">
        <f ca="1">IFERROR(ROUND(AVERAGE(K.Sem[[#This Row],[Rata2 Mid.NK]:[NK 10]]),0),"")</f>
        <v>89</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88</v>
      </c>
      <c r="G11" s="15">
        <f t="shared" ca="1" si="1"/>
        <v>87</v>
      </c>
      <c r="H11" s="15">
        <f t="shared" ca="1" si="0"/>
        <v>82</v>
      </c>
      <c r="I11" s="15">
        <f t="shared" ca="1" si="0"/>
        <v>84</v>
      </c>
      <c r="J11" s="15">
        <f t="shared" ca="1" si="0"/>
        <v>89</v>
      </c>
      <c r="K11" s="15">
        <f t="shared" ca="1" si="0"/>
        <v>84</v>
      </c>
      <c r="L11" s="15">
        <f t="shared" ca="1" si="0"/>
        <v>90</v>
      </c>
      <c r="M11" s="15">
        <f t="shared" ca="1" si="0"/>
        <v>100</v>
      </c>
      <c r="N11" s="15">
        <f t="shared" ca="1" si="0"/>
        <v>80</v>
      </c>
      <c r="O11" s="15">
        <f t="shared" ca="1" si="0"/>
        <v>77</v>
      </c>
      <c r="P11" s="15">
        <f t="shared" ca="1" si="0"/>
        <v>98</v>
      </c>
      <c r="Q11" s="20">
        <f ca="1">IFERROR(ROUND(AVERAGE(K.Sem[[#This Row],[Rata2 Mid.NK]:[NK 10]]),0),"")</f>
        <v>87</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85</v>
      </c>
      <c r="G12" s="15">
        <f t="shared" ca="1" si="1"/>
        <v>82</v>
      </c>
      <c r="H12" s="15">
        <f t="shared" ca="1" si="0"/>
        <v>79</v>
      </c>
      <c r="I12" s="15">
        <f t="shared" ca="1" si="0"/>
        <v>75</v>
      </c>
      <c r="J12" s="15">
        <f t="shared" ca="1" si="0"/>
        <v>83</v>
      </c>
      <c r="K12" s="15">
        <f t="shared" ca="1" si="0"/>
        <v>81</v>
      </c>
      <c r="L12" s="15">
        <f t="shared" ca="1" si="0"/>
        <v>75</v>
      </c>
      <c r="M12" s="15">
        <f t="shared" ca="1" si="0"/>
        <v>79</v>
      </c>
      <c r="N12" s="15">
        <f t="shared" ca="1" si="0"/>
        <v>83</v>
      </c>
      <c r="O12" s="15">
        <f t="shared" ca="1" si="0"/>
        <v>75</v>
      </c>
      <c r="P12" s="15">
        <f t="shared" ca="1" si="0"/>
        <v>94</v>
      </c>
      <c r="Q12" s="20">
        <f ca="1">IFERROR(ROUND(AVERAGE(K.Sem[[#This Row],[Rata2 Mid.NK]:[NK 10]]),0),"")</f>
        <v>81</v>
      </c>
      <c r="R12" s="11" t="str">
        <f ca="1">IF(K.Sem[[#This Row],[Rata2 NK]]="","Belum Terukur",IF(K.Sem[[#This Row],[Rata2 NK]]&gt;=92,"A",IF(K.Sem[[#This Row],[Rata2 NK]]&gt;=83,"B",IF(K.Sem[[#This Row],[Rata2 NK]]&gt;=75,"C","D"))))</f>
        <v>C</v>
      </c>
      <c r="S12" s="61" t="str">
        <f t="shared" ca="1" si="2"/>
        <v xml:space="preserve">Siswa menunjukkan kemampuannya cukup baik dalam </v>
      </c>
      <c r="U12" s="103"/>
      <c r="V12" s="105"/>
      <c r="W12" s="60" t="str">
        <f ca="1">IF(K.Sem[[#This Row],[Predikat]]="A",$V$3,IF(K.Sem[[#This Row],[Predikat]]="B",$V$4,IF(K.Sem[[#This Row],[Predikat]]="C",$V$5,$V$6)))</f>
        <v xml:space="preserve">cukup 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NP (Mid.S)</vt:lpstr>
      <vt:lpstr>NS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2023-02-28T04:47:49Z</dcterms:modified>
  <cp:category/>
  <cp:contentStatus/>
</cp:coreProperties>
</file>