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185" yWindow="120" windowWidth="13305" windowHeight="1006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R31" i="1" l="1"/>
  <c r="D12" i="1"/>
  <c r="L15" i="1"/>
  <c r="M15" i="1" s="1"/>
  <c r="R15" i="1" s="1"/>
  <c r="L45" i="1"/>
  <c r="M45" i="1" s="1"/>
  <c r="R45" i="1" s="1"/>
  <c r="L44" i="1"/>
  <c r="M44" i="1" s="1"/>
  <c r="R44" i="1" s="1"/>
  <c r="L43" i="1"/>
  <c r="M43" i="1" s="1"/>
  <c r="R43" i="1" s="1"/>
  <c r="L42" i="1"/>
  <c r="M42" i="1" s="1"/>
  <c r="R42" i="1" s="1"/>
  <c r="L41" i="1"/>
  <c r="M41" i="1" s="1"/>
  <c r="R41" i="1" s="1"/>
  <c r="L40" i="1"/>
  <c r="M40" i="1" s="1"/>
  <c r="R40" i="1" s="1"/>
  <c r="L39" i="1"/>
  <c r="M39" i="1" s="1"/>
  <c r="R39" i="1" s="1"/>
  <c r="L38" i="1"/>
  <c r="M38" i="1" s="1"/>
  <c r="R38" i="1" s="1"/>
  <c r="L37" i="1"/>
  <c r="M37" i="1" s="1"/>
  <c r="R37" i="1" s="1"/>
  <c r="L46" i="1"/>
  <c r="M46" i="1" s="1"/>
  <c r="R46" i="1" s="1"/>
  <c r="L35" i="1"/>
  <c r="M35" i="1" s="1"/>
  <c r="R35" i="1" s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1" i="1"/>
  <c r="J10" i="1"/>
  <c r="J9" i="1"/>
  <c r="J8" i="1"/>
  <c r="J7" i="1"/>
  <c r="J6" i="1"/>
  <c r="J5" i="1"/>
  <c r="J4" i="1"/>
  <c r="J3" i="1"/>
  <c r="J2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1" i="1"/>
  <c r="H10" i="1"/>
  <c r="H9" i="1"/>
  <c r="H8" i="1"/>
  <c r="H7" i="1"/>
  <c r="H6" i="1"/>
  <c r="H5" i="1"/>
  <c r="H4" i="1"/>
  <c r="H3" i="1"/>
  <c r="H2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1" i="1"/>
  <c r="F10" i="1"/>
  <c r="F9" i="1"/>
  <c r="F8" i="1"/>
  <c r="F7" i="1"/>
  <c r="F6" i="1"/>
  <c r="F5" i="1"/>
  <c r="F4" i="1"/>
  <c r="F3" i="1"/>
  <c r="F2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1" i="1"/>
  <c r="D10" i="1"/>
  <c r="D9" i="1"/>
  <c r="D8" i="1"/>
  <c r="D7" i="1"/>
  <c r="D6" i="1"/>
  <c r="D5" i="1"/>
  <c r="D4" i="1"/>
  <c r="D3" i="1"/>
  <c r="D2" i="1"/>
  <c r="M12" i="1" l="1"/>
  <c r="R12" i="1" s="1"/>
  <c r="M8" i="1"/>
  <c r="R8" i="1" s="1"/>
  <c r="M20" i="1"/>
  <c r="R20" i="1" s="1"/>
  <c r="M28" i="1"/>
  <c r="R28" i="1" s="1"/>
  <c r="M2" i="1"/>
  <c r="R2" i="1" s="1"/>
  <c r="M9" i="1"/>
  <c r="R9" i="1" s="1"/>
  <c r="M19" i="1"/>
  <c r="M27" i="1"/>
  <c r="R27" i="1" s="1"/>
  <c r="M3" i="1"/>
  <c r="R3" i="1" s="1"/>
  <c r="M11" i="1"/>
  <c r="R11" i="1" s="1"/>
  <c r="M18" i="1"/>
  <c r="R18" i="1" s="1"/>
  <c r="M26" i="1"/>
  <c r="R26" i="1" s="1"/>
  <c r="M10" i="1"/>
  <c r="R10" i="1" s="1"/>
  <c r="M4" i="1"/>
  <c r="R4" i="1" s="1"/>
  <c r="M13" i="1"/>
  <c r="R13" i="1" s="1"/>
  <c r="M22" i="1"/>
  <c r="R22" i="1" s="1"/>
  <c r="M31" i="1"/>
  <c r="M6" i="1"/>
  <c r="R6" i="1" s="1"/>
  <c r="M5" i="1"/>
  <c r="R5" i="1" s="1"/>
  <c r="M14" i="1"/>
  <c r="R14" i="1" s="1"/>
  <c r="M23" i="1"/>
  <c r="R23" i="1" s="1"/>
  <c r="M32" i="1"/>
  <c r="R32" i="1" s="1"/>
  <c r="M21" i="1"/>
  <c r="R21" i="1" s="1"/>
  <c r="M29" i="1"/>
  <c r="R29" i="1" s="1"/>
  <c r="M16" i="1"/>
  <c r="R16" i="1" s="1"/>
  <c r="M24" i="1"/>
  <c r="R24" i="1" s="1"/>
  <c r="M33" i="1"/>
  <c r="R33" i="1" s="1"/>
  <c r="M7" i="1"/>
  <c r="R7" i="1" s="1"/>
  <c r="M17" i="1"/>
  <c r="R17" i="1" s="1"/>
  <c r="M25" i="1"/>
  <c r="R25" i="1" s="1"/>
  <c r="M34" i="1"/>
  <c r="R34" i="1" s="1"/>
  <c r="R19" i="1"/>
  <c r="R53" i="1" l="1"/>
</calcChain>
</file>

<file path=xl/sharedStrings.xml><?xml version="1.0" encoding="utf-8"?>
<sst xmlns="http://schemas.openxmlformats.org/spreadsheetml/2006/main" count="397" uniqueCount="272">
  <si>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</si>
  <si>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</si>
  <si>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</si>
  <si>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</si>
  <si>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</si>
  <si>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</si>
  <si>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</si>
  <si>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</si>
  <si>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</si>
  <si>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</si>
  <si>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</si>
  <si>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</si>
  <si>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</si>
  <si>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</si>
  <si>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</si>
  <si>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</si>
  <si>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</si>
  <si>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</si>
  <si>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</si>
  <si>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</si>
  <si>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</si>
  <si>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</si>
  <si>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</si>
  <si>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</si>
  <si>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</si>
  <si>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</si>
  <si>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</si>
  <si>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</si>
  <si>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</si>
  <si>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</si>
  <si>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</si>
  <si>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</si>
  <si>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</si>
  <si>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</si>
  <si>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</si>
  <si>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</si>
  <si>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</si>
  <si>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</si>
  <si>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</si>
  <si>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</si>
  <si>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</si>
  <si>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</si>
  <si>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</si>
  <si>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</si>
  <si>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</si>
  <si>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</si>
  <si>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</si>
  <si>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</si>
  <si>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</si>
  <si>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</si>
  <si>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</si>
  <si>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</si>
  <si>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</si>
  <si>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</si>
  <si>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</si>
  <si>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</si>
  <si>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</si>
  <si>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</si>
  <si>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</si>
  <si>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</si>
  <si>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</si>
  <si>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</si>
  <si>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</si>
  <si>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</si>
  <si>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</si>
  <si>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</si>
  <si>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</si>
  <si>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</si>
  <si>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</si>
  <si>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</si>
  <si>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</si>
  <si>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</si>
  <si>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</si>
  <si>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</si>
  <si>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</si>
  <si>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</si>
  <si>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</si>
  <si>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</si>
  <si>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</si>
  <si>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</si>
  <si>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</si>
  <si>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</si>
  <si>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</si>
  <si>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</si>
  <si>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</si>
  <si>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</si>
  <si>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</si>
  <si>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</si>
  <si>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</si>
  <si>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</si>
  <si>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</si>
  <si>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</si>
  <si>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</si>
  <si>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</si>
  <si>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</si>
  <si>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</si>
  <si>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</si>
  <si>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</si>
  <si>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</si>
  <si>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</si>
  <si>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</si>
  <si>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</si>
  <si>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</si>
  <si>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</si>
  <si>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</si>
  <si>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</si>
  <si>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</si>
  <si>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</si>
  <si>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</si>
  <si>
    <t>18,29 €</t>
  </si>
  <si>
    <t>0,516 €</t>
  </si>
  <si>
    <t>0,561 €</t>
  </si>
  <si>
    <t>0,416 €</t>
  </si>
  <si>
    <t>0,588 €</t>
  </si>
  <si>
    <t>0,851 €</t>
  </si>
  <si>
    <t>0,192 €</t>
  </si>
  <si>
    <t>0,108 €</t>
  </si>
  <si>
    <t>0,058 €</t>
  </si>
  <si>
    <t>0,715 €</t>
  </si>
  <si>
    <t>0,091 €</t>
  </si>
  <si>
    <t>0,189 €</t>
  </si>
  <si>
    <t>0,393 €</t>
  </si>
  <si>
    <t>1,87 €</t>
  </si>
  <si>
    <t>1,19 €</t>
  </si>
  <si>
    <t>2,82 €</t>
  </si>
  <si>
    <t>0,912 €</t>
  </si>
  <si>
    <t>1,18 €</t>
  </si>
  <si>
    <t>6,11 €</t>
  </si>
  <si>
    <t>2,16 €</t>
  </si>
  <si>
    <t>6,31 €</t>
  </si>
  <si>
    <t>0,256 €</t>
  </si>
  <si>
    <t>0,72 €</t>
  </si>
  <si>
    <t>1,38 €</t>
  </si>
  <si>
    <t>Price 1 mouser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</si>
  <si>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</si>
  <si>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</si>
  <si>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</si>
  <si>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</si>
  <si>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</si>
  <si>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</si>
  <si>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</si>
  <si>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1\1</t>
  </si>
  <si>
    <t>1 455</t>
  </si>
  <si>
    <t>16 Semaines</t>
  </si>
  <si>
    <t/>
  </si>
  <si>
    <t>1</t>
  </si>
  <si>
    <t>http://www.mouser.com/ds/2/389/stm32f4discovery-954352.pdf</t>
  </si>
  <si>
    <t>23 144</t>
  </si>
  <si>
    <t>6 Semaines</t>
  </si>
  <si>
    <t>TUBE</t>
  </si>
  <si>
    <t>25</t>
  </si>
  <si>
    <t>0,432 €</t>
  </si>
  <si>
    <t>http://www.mouser.com/ds/2/405/sn74hc595-446004.pdf</t>
  </si>
  <si>
    <t>2 656</t>
  </si>
  <si>
    <t>20</t>
  </si>
  <si>
    <t>0,467 €</t>
  </si>
  <si>
    <t>http://www.mouser.com/ds/2/405/sn74hct541-405789.pdf</t>
  </si>
  <si>
    <t>14 408</t>
  </si>
  <si>
    <t>0,32 €</t>
  </si>
  <si>
    <t>http://www.mouser.com/ds/2/405/sn74hc00-405036.pdf</t>
  </si>
  <si>
    <t>1 274</t>
  </si>
  <si>
    <t>0,494 €</t>
  </si>
  <si>
    <t>http://www.mouser.com/ds/2/405/cd74hc165-441105.pdf</t>
  </si>
  <si>
    <t>1 767</t>
  </si>
  <si>
    <t>BULK</t>
  </si>
  <si>
    <t>1 000</t>
  </si>
  <si>
    <t>0,392 €</t>
  </si>
  <si>
    <t>http://www.mouser.com/ds/2/149/6N138M-770001.pdf</t>
  </si>
  <si>
    <t>66 947</t>
  </si>
  <si>
    <t>AMMO PACK</t>
  </si>
  <si>
    <t>2 000</t>
  </si>
  <si>
    <t>0,03 €</t>
  </si>
  <si>
    <t>http://www.mouser.com/ds/2/149/BC337-888522.pdf</t>
  </si>
  <si>
    <t>248 971</t>
  </si>
  <si>
    <t>12 Semaines</t>
  </si>
  <si>
    <t>200</t>
  </si>
  <si>
    <t>0,021 €</t>
  </si>
  <si>
    <t>http://www.mouser.com/ds/2/351/XC-600035-197929.pdf</t>
  </si>
  <si>
    <t>108 882</t>
  </si>
  <si>
    <t>11 Semaines</t>
  </si>
  <si>
    <t>180 618</t>
  </si>
  <si>
    <t>361 449</t>
  </si>
  <si>
    <t>10 Semaines</t>
  </si>
  <si>
    <t>188 284</t>
  </si>
  <si>
    <t>61 371</t>
  </si>
  <si>
    <t>1 030</t>
  </si>
  <si>
    <t>23 Semaines</t>
  </si>
  <si>
    <t>50</t>
  </si>
  <si>
    <t>0,476 €</t>
  </si>
  <si>
    <t>http://www.mouser.com/ds/2/427/t73-239983.pdf</t>
  </si>
  <si>
    <t>679 766</t>
  </si>
  <si>
    <t>10 000</t>
  </si>
  <si>
    <t>0,007 €</t>
  </si>
  <si>
    <t>http://www.fairchildsemi.com/an/AN/AN-4107.pdf</t>
  </si>
  <si>
    <t>9 658</t>
  </si>
  <si>
    <t>0,113 €</t>
  </si>
  <si>
    <t>http://www.mouser.com/ds/2/212/F3101_Aximax-461059.pdf</t>
  </si>
  <si>
    <t>6 907</t>
  </si>
  <si>
    <t>15 Semaines</t>
  </si>
  <si>
    <t>0,274 €</t>
  </si>
  <si>
    <t>http://www.mouser.com/ds/2/293/e-usv-883808.pdf</t>
  </si>
  <si>
    <t>4 071</t>
  </si>
  <si>
    <t>60</t>
  </si>
  <si>
    <t>0,557 €</t>
  </si>
  <si>
    <t>http://www.mouser.com/ds/2/307/XR2_0812-269583.pdf</t>
  </si>
  <si>
    <t>455</t>
  </si>
  <si>
    <t>34</t>
  </si>
  <si>
    <t>1,70 €</t>
  </si>
  <si>
    <t>http://download.ia.omron.com/download/page/XR2A_1401_N/ECB/</t>
  </si>
  <si>
    <t>751</t>
  </si>
  <si>
    <t>30</t>
  </si>
  <si>
    <t>1,10 €</t>
  </si>
  <si>
    <t>24</t>
  </si>
  <si>
    <t>http://download.ia.omron.com/download/page/XR2A_2001_N/ECB/</t>
  </si>
  <si>
    <t>350</t>
  </si>
  <si>
    <t>TRAY</t>
  </si>
  <si>
    <t>1 200</t>
  </si>
  <si>
    <t>0,595 €</t>
  </si>
  <si>
    <t>http://www.mouser.com/ds/2/276/0878341019_PCB_HEADERS-176551.pdf</t>
  </si>
  <si>
    <t>880\880</t>
  </si>
  <si>
    <t>14 Semaines</t>
  </si>
  <si>
    <t>880</t>
  </si>
  <si>
    <t>http://www.mouser.com/ds/2/276/0878341619_PCB_HEADERS-176711.pdf</t>
  </si>
  <si>
    <t>140</t>
  </si>
  <si>
    <t>8 Semaines</t>
  </si>
  <si>
    <t>9</t>
  </si>
  <si>
    <t>http://www.mouser.com/ds/2/18/bus-12-009-943066.pdf</t>
  </si>
  <si>
    <t>3 101</t>
  </si>
  <si>
    <t>9 Semaines</t>
  </si>
  <si>
    <t>1 500</t>
  </si>
  <si>
    <t>1,65 €</t>
  </si>
  <si>
    <t>http://www.mouser.com/ds/2/1/ts2198-49568.pdf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</si>
  <si>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</si>
  <si>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</si>
  <si>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</si>
  <si>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</si>
  <si>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8 072</t>
  </si>
  <si>
    <t>13 Semaines</t>
  </si>
  <si>
    <t>0,205 €</t>
  </si>
  <si>
    <t>http://www.mouser.com/ds/2/54/600x-776645.pdf</t>
  </si>
  <si>
    <t>1 290</t>
  </si>
  <si>
    <t>0,563 €</t>
  </si>
  <si>
    <t>http://www.mouser.com/ds/2/54/100R-776985.pdf</t>
  </si>
  <si>
    <t>812</t>
  </si>
  <si>
    <t>1,07 €</t>
  </si>
  <si>
    <t>http://www.mouser.com/ds/2/181/M20-999-351179.pdf</t>
  </si>
  <si>
    <t>538-90130-1116</t>
  </si>
  <si>
    <t>TOTAL en Euro</t>
  </si>
  <si>
    <t>prix pour 1 reichelt</t>
  </si>
  <si>
    <t xml:space="preserve">LCD 2x40 </t>
  </si>
  <si>
    <t>P401 knob</t>
  </si>
  <si>
    <t>CK2160 Datawheel knob</t>
  </si>
  <si>
    <t>Rotary Encoder</t>
  </si>
  <si>
    <t>Switch cap</t>
  </si>
  <si>
    <t>Switch</t>
  </si>
  <si>
    <t>Bicolor LEDs</t>
  </si>
  <si>
    <t>10k 6 Pin res. network</t>
  </si>
  <si>
    <t>power switch</t>
  </si>
  <si>
    <t>conecteur alim</t>
  </si>
  <si>
    <t>611-PEBK</t>
  </si>
  <si>
    <t>612-TL1100</t>
  </si>
  <si>
    <t>859-LTL1BEKVJNN</t>
  </si>
  <si>
    <t>264-10K-RC</t>
  </si>
  <si>
    <t>WILBA control front panel</t>
  </si>
  <si>
    <t>green 3 mm</t>
  </si>
  <si>
    <t>led</t>
  </si>
  <si>
    <t>652-PEC16-4215FS0024</t>
  </si>
  <si>
    <t>450-AA150</t>
  </si>
  <si>
    <t>prix total mouser</t>
  </si>
  <si>
    <t>470Ω</t>
  </si>
  <si>
    <t>291-470-RC</t>
  </si>
  <si>
    <t>806-KCDX-5S-N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</si>
</sst>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6" fillId="0" borderId="0" xfId="1"/>
    <xf numFmtId="0" fontId="2" fillId="0" borderId="1" xfId="0" applyFont="1" applyBorder="1" applyAlignment="1">
      <alignment textRotation="90" wrapText="1"/>
    </xf>
    <xf numFmtId="0" fontId="2" fillId="5" borderId="1" xfId="0" applyFont="1" applyFill="1" applyBorder="1" applyAlignment="1">
      <alignment textRotation="90" wrapText="1"/>
    </xf>
    <xf numFmtId="0" fontId="4" fillId="9" borderId="1" xfId="0" applyFont="1" applyFill="1" applyBorder="1" applyAlignment="1">
      <alignment vertical="top" textRotation="90"/>
    </xf>
    <xf numFmtId="0" fontId="7" fillId="7" borderId="1" xfId="0" applyFont="1" applyFill="1" applyBorder="1" applyAlignment="1">
      <alignment textRotation="90"/>
    </xf>
    <xf numFmtId="0" fontId="2" fillId="3" borderId="1" xfId="0" applyFont="1" applyFill="1" applyBorder="1" applyAlignment="1">
      <alignment horizontal="right" textRotation="90" wrapText="1"/>
    </xf>
    <xf numFmtId="0" fontId="2" fillId="10" borderId="1" xfId="0" applyFont="1" applyFill="1" applyBorder="1" applyAlignment="1">
      <alignment horizontal="right" textRotation="90" wrapText="1"/>
    </xf>
    <xf numFmtId="0" fontId="2" fillId="8" borderId="1" xfId="0" applyFont="1" applyFill="1" applyBorder="1" applyAlignment="1">
      <alignment horizontal="right" textRotation="90" wrapText="1"/>
    </xf>
    <xf numFmtId="0" fontId="2" fillId="2" borderId="1" xfId="0" quotePrefix="1" applyFont="1" applyFill="1" applyBorder="1" applyAlignment="1">
      <alignment textRotation="90" wrapText="1"/>
    </xf>
    <xf numFmtId="0" fontId="1" fillId="4" borderId="1" xfId="0" applyFont="1" applyFill="1" applyBorder="1" applyAlignment="1">
      <alignment textRotation="90"/>
    </xf>
    <xf numFmtId="0" fontId="2" fillId="11" borderId="1" xfId="0" quotePrefix="1" applyFont="1" applyFill="1" applyBorder="1" applyAlignment="1">
      <alignment textRotation="90" wrapText="1"/>
    </xf>
    <xf numFmtId="0" fontId="0" fillId="0" borderId="1" xfId="0" applyBorder="1"/>
    <xf numFmtId="0" fontId="2" fillId="0" borderId="1" xfId="0" applyFont="1" applyBorder="1"/>
    <xf numFmtId="0" fontId="0" fillId="5" borderId="1" xfId="0" applyFill="1" applyBorder="1"/>
    <xf numFmtId="0" fontId="0" fillId="9" borderId="1" xfId="0" applyFill="1" applyBorder="1"/>
    <xf numFmtId="0" fontId="5" fillId="7" borderId="1" xfId="0" applyFont="1" applyFill="1" applyBorder="1"/>
    <xf numFmtId="0" fontId="0" fillId="3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2" borderId="1" xfId="0" quotePrefix="1" applyFill="1" applyBorder="1"/>
    <xf numFmtId="0" fontId="3" fillId="4" borderId="1" xfId="0" applyFont="1" applyFill="1" applyBorder="1"/>
    <xf numFmtId="0" fontId="0" fillId="11" borderId="1" xfId="0" quotePrefix="1" applyFill="1" applyBorder="1"/>
    <xf numFmtId="0" fontId="0" fillId="2" borderId="1" xfId="0" applyFill="1" applyBorder="1"/>
    <xf numFmtId="0" fontId="0" fillId="0" borderId="1" xfId="0" quotePrefix="1" applyBorder="1"/>
    <xf numFmtId="8" fontId="0" fillId="2" borderId="1" xfId="0" applyNumberFormat="1" applyFill="1" applyBorder="1"/>
    <xf numFmtId="0" fontId="2" fillId="0" borderId="1" xfId="0" applyFont="1" applyBorder="1" applyAlignment="1">
      <alignment shrinkToFit="1"/>
    </xf>
    <xf numFmtId="0" fontId="5" fillId="4" borderId="1" xfId="0" applyFont="1" applyFill="1" applyBorder="1"/>
    <xf numFmtId="0" fontId="2" fillId="6" borderId="1" xfId="0" applyFont="1" applyFill="1" applyBorder="1"/>
    <xf numFmtId="0" fontId="6" fillId="8" borderId="0" xfId="1" applyFill="1" applyAlignment="1">
      <alignment horizontal="right"/>
    </xf>
    <xf numFmtId="8" fontId="3" fillId="4" borderId="1" xfId="0" applyNumberFormat="1" applyFont="1" applyFill="1" applyBorder="1"/>
    <xf numFmtId="0" fontId="1" fillId="12" borderId="1" xfId="0" applyFont="1" applyFill="1" applyBorder="1" applyAlignment="1">
      <alignment textRotation="90"/>
    </xf>
    <xf numFmtId="0" fontId="3" fillId="12" borderId="1" xfId="0" applyFont="1" applyFill="1" applyBorder="1"/>
    <xf numFmtId="8" fontId="3" fillId="12" borderId="1" xfId="0" applyNumberFormat="1" applyFont="1" applyFill="1" applyBorder="1"/>
    <xf numFmtId="0" fontId="5" fillId="12" borderId="1" xfId="0" applyFont="1" applyFill="1" applyBorder="1"/>
    <xf numFmtId="0" fontId="1" fillId="13" borderId="1" xfId="0" applyFont="1" applyFill="1" applyBorder="1" applyAlignment="1">
      <alignment textRotation="90"/>
    </xf>
    <xf numFmtId="0" fontId="3" fillId="13" borderId="1" xfId="0" applyFont="1" applyFill="1" applyBorder="1"/>
    <xf numFmtId="8" fontId="3" fillId="13" borderId="1" xfId="0" applyNumberFormat="1" applyFont="1" applyFill="1" applyBorder="1"/>
    <xf numFmtId="0" fontId="5" fillId="13" borderId="1" xfId="0" applyFont="1" applyFill="1" applyBorder="1"/>
    <xf numFmtId="8" fontId="0" fillId="2" borderId="1" xfId="0" quotePrefix="1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ouser.fr/ProductDetail/Kycon/KCDX-5S-N/?qs=sGAEpiMZZMvf6myxbP4FpOs%252btNXYiVmhEol70%2fY6yb8%3d" TargetMode="External"/><Relationship Id="rId1" Type="http://schemas.openxmlformats.org/officeDocument/2006/relationships/hyperlink" Target="http://www.mouser.fr/ProductDetail/Xicon/291-470-RC/?qs=sGAEpiMZZMv%252bAmH%2f3GzhpNKv3%252b5xXZ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L22" workbookViewId="0">
      <selection activeCell="R37" sqref="R37"/>
    </sheetView>
  </sheetViews>
  <sheetFormatPr baseColWidth="10" defaultRowHeight="15" x14ac:dyDescent="0.25"/>
  <cols>
    <col min="1" max="1" width="12.42578125" style="13" bestFit="1" customWidth="1"/>
    <col min="2" max="2" width="22.42578125" style="13" bestFit="1" customWidth="1"/>
    <col min="3" max="3" width="9.42578125" style="14" customWidth="1"/>
    <col min="4" max="4" width="3.28515625" style="12" bestFit="1" customWidth="1"/>
    <col min="5" max="5" width="8.7109375" style="14" customWidth="1"/>
    <col min="6" max="6" width="3.28515625" style="12" bestFit="1" customWidth="1"/>
    <col min="7" max="7" width="8.7109375" style="14" customWidth="1"/>
    <col min="8" max="8" width="3.28515625" style="12" bestFit="1" customWidth="1"/>
    <col min="9" max="9" width="11.42578125" style="14"/>
    <col min="10" max="10" width="3.28515625" style="12" bestFit="1" customWidth="1"/>
    <col min="11" max="11" width="11.42578125" style="14"/>
    <col min="12" max="12" width="3.28515625" style="12" bestFit="1" customWidth="1"/>
    <col min="13" max="13" width="6.85546875" style="16" customWidth="1"/>
    <col min="14" max="14" width="14.140625" style="17" bestFit="1" customWidth="1"/>
    <col min="15" max="15" width="6.5703125" style="18" bestFit="1" customWidth="1"/>
    <col min="16" max="16" width="21.7109375" style="19" bestFit="1" customWidth="1"/>
    <col min="17" max="17" width="6.85546875" style="23" bestFit="1" customWidth="1"/>
    <col min="18" max="18" width="13.7109375" style="21" bestFit="1" customWidth="1"/>
    <col min="19" max="19" width="13.7109375" style="32" customWidth="1"/>
    <col min="20" max="20" width="13.7109375" style="36" customWidth="1"/>
    <col min="21" max="23" width="11.42578125" style="12"/>
    <col min="24" max="24" width="7.7109375" style="12" bestFit="1" customWidth="1"/>
    <col min="25" max="25" width="7.42578125" style="12" bestFit="1" customWidth="1"/>
    <col min="26" max="26" width="11.140625" style="12" bestFit="1" customWidth="1"/>
    <col min="27" max="27" width="11.42578125" style="12" bestFit="1" customWidth="1"/>
    <col min="28" max="28" width="6.42578125" style="12" bestFit="1" customWidth="1"/>
    <col min="29" max="29" width="6.85546875" style="12" bestFit="1" customWidth="1"/>
    <col min="30" max="30" width="145.7109375" style="12" bestFit="1" customWidth="1"/>
    <col min="31" max="16384" width="11.42578125" style="12"/>
  </cols>
  <sheetData>
    <row r="1" spans="1:30" s="2" customFormat="1" ht="86.25" customHeight="1" x14ac:dyDescent="0.25">
      <c r="A1" s="2" t="s">
        <v>2</v>
      </c>
      <c r="B1" s="2" t="s">
        <v>1</v>
      </c>
      <c r="C1" s="3" t="s">
        <v>59</v>
      </c>
      <c r="D1" s="4">
        <v>1</v>
      </c>
      <c r="E1" s="3" t="s">
        <v>0</v>
      </c>
      <c r="F1" s="4">
        <v>2</v>
      </c>
      <c r="G1" s="3" t="s">
        <v>103</v>
      </c>
      <c r="H1" s="4">
        <v>1</v>
      </c>
      <c r="I1" s="3" t="s">
        <v>107</v>
      </c>
      <c r="J1" s="4">
        <v>1</v>
      </c>
      <c r="K1" s="3" t="s">
        <v>263</v>
      </c>
      <c r="L1" s="4">
        <v>1</v>
      </c>
      <c r="M1" s="5" t="s">
        <v>108</v>
      </c>
      <c r="N1" s="6" t="s">
        <v>3</v>
      </c>
      <c r="O1" s="7" t="s">
        <v>248</v>
      </c>
      <c r="P1" s="8" t="s">
        <v>4</v>
      </c>
      <c r="Q1" s="9" t="s">
        <v>133</v>
      </c>
      <c r="R1" s="10" t="s">
        <v>268</v>
      </c>
      <c r="S1" s="31"/>
      <c r="T1" s="35"/>
      <c r="U1" s="2" t="s">
        <v>5</v>
      </c>
      <c r="X1" s="11" t="s">
        <v>134</v>
      </c>
      <c r="Y1" s="11" t="s">
        <v>135</v>
      </c>
      <c r="Z1" s="11" t="s">
        <v>136</v>
      </c>
      <c r="AA1" s="11" t="s">
        <v>137</v>
      </c>
      <c r="AB1" s="11" t="s">
        <v>138</v>
      </c>
      <c r="AC1" s="11" t="s">
        <v>139</v>
      </c>
      <c r="AD1" s="11" t="s">
        <v>140</v>
      </c>
    </row>
    <row r="2" spans="1:30" x14ac:dyDescent="0.25">
      <c r="A2" s="13" t="s">
        <v>7</v>
      </c>
      <c r="B2" s="13" t="s">
        <v>6</v>
      </c>
      <c r="C2" s="14">
        <v>1</v>
      </c>
      <c r="D2" s="15">
        <f>IF(C2&lt;&gt;"",D$1*C2,"")</f>
        <v>1</v>
      </c>
      <c r="F2" s="15" t="str">
        <f>IF(E2&lt;&gt;"",F$1*E2,"")</f>
        <v/>
      </c>
      <c r="H2" s="15" t="str">
        <f>IF(G2&lt;&gt;"",H$1*G2,"")</f>
        <v/>
      </c>
      <c r="J2" s="15" t="str">
        <f>IF(I2&lt;&gt;"",J$1*I2,"")</f>
        <v/>
      </c>
      <c r="L2" s="15" t="str">
        <f t="shared" ref="J2:L34" si="0">IF(K2&lt;&gt;"",L$1*K2,"")</f>
        <v/>
      </c>
      <c r="M2" s="16">
        <f t="shared" ref="M2:M37" si="1">SUM(D2,F2,H2,J2,L2)</f>
        <v>1</v>
      </c>
      <c r="P2" s="19" t="s">
        <v>8</v>
      </c>
      <c r="Q2" s="20" t="s">
        <v>109</v>
      </c>
      <c r="R2" s="21">
        <f>Q2*M2</f>
        <v>18.29</v>
      </c>
      <c r="X2" s="22" t="s">
        <v>141</v>
      </c>
      <c r="Y2" s="22" t="s">
        <v>142</v>
      </c>
      <c r="Z2" s="22" t="s">
        <v>143</v>
      </c>
      <c r="AA2" s="22" t="s">
        <v>144</v>
      </c>
      <c r="AB2" s="22" t="s">
        <v>145</v>
      </c>
      <c r="AC2" s="22" t="s">
        <v>109</v>
      </c>
      <c r="AD2" s="22" t="s">
        <v>146</v>
      </c>
    </row>
    <row r="3" spans="1:30" x14ac:dyDescent="0.25">
      <c r="A3" s="13" t="s">
        <v>10</v>
      </c>
      <c r="B3" s="13" t="s">
        <v>9</v>
      </c>
      <c r="C3" s="14">
        <v>1</v>
      </c>
      <c r="D3" s="15">
        <f t="shared" ref="D3:D34" si="2">IF(C3&lt;&gt;"",D$1*C3,"")</f>
        <v>1</v>
      </c>
      <c r="F3" s="15" t="str">
        <f t="shared" ref="F3:F34" si="3">IF(E3&lt;&gt;"",F$1*E3,"")</f>
        <v/>
      </c>
      <c r="G3" s="14">
        <v>2</v>
      </c>
      <c r="H3" s="15">
        <f t="shared" ref="H3:H34" si="4">IF(G3&lt;&gt;"",H$1*G3,"")</f>
        <v>2</v>
      </c>
      <c r="I3" s="14">
        <v>4</v>
      </c>
      <c r="J3" s="15">
        <f t="shared" si="0"/>
        <v>4</v>
      </c>
      <c r="L3" s="15" t="str">
        <f t="shared" si="0"/>
        <v/>
      </c>
      <c r="M3" s="16">
        <f t="shared" si="1"/>
        <v>7</v>
      </c>
      <c r="N3" s="17" t="s">
        <v>11</v>
      </c>
      <c r="P3" s="19" t="s">
        <v>12</v>
      </c>
      <c r="Q3" s="20" t="s">
        <v>110</v>
      </c>
      <c r="R3" s="21">
        <f>Q3*M3</f>
        <v>3.6120000000000001</v>
      </c>
      <c r="X3" s="22" t="s">
        <v>141</v>
      </c>
      <c r="Y3" s="22" t="s">
        <v>147</v>
      </c>
      <c r="Z3" s="22" t="s">
        <v>148</v>
      </c>
      <c r="AA3" s="22" t="s">
        <v>149</v>
      </c>
      <c r="AB3" s="22" t="s">
        <v>150</v>
      </c>
      <c r="AC3" s="22" t="s">
        <v>151</v>
      </c>
      <c r="AD3" s="22" t="s">
        <v>152</v>
      </c>
    </row>
    <row r="4" spans="1:30" x14ac:dyDescent="0.25">
      <c r="A4" s="13" t="s">
        <v>10</v>
      </c>
      <c r="B4" s="13" t="s">
        <v>13</v>
      </c>
      <c r="C4" s="14">
        <v>1</v>
      </c>
      <c r="D4" s="15">
        <f t="shared" si="2"/>
        <v>1</v>
      </c>
      <c r="F4" s="15" t="str">
        <f t="shared" si="3"/>
        <v/>
      </c>
      <c r="H4" s="15" t="str">
        <f t="shared" si="4"/>
        <v/>
      </c>
      <c r="J4" s="15" t="str">
        <f t="shared" si="0"/>
        <v/>
      </c>
      <c r="L4" s="15" t="str">
        <f t="shared" si="0"/>
        <v/>
      </c>
      <c r="M4" s="16">
        <f t="shared" si="1"/>
        <v>1</v>
      </c>
      <c r="N4" s="17" t="s">
        <v>14</v>
      </c>
      <c r="P4" s="19" t="s">
        <v>15</v>
      </c>
      <c r="Q4" s="20" t="s">
        <v>111</v>
      </c>
      <c r="R4" s="21">
        <f>Q4*M4</f>
        <v>0.56100000000000005</v>
      </c>
      <c r="X4" s="22" t="s">
        <v>141</v>
      </c>
      <c r="Y4" s="22" t="s">
        <v>153</v>
      </c>
      <c r="Z4" s="22" t="s">
        <v>148</v>
      </c>
      <c r="AA4" s="22" t="s">
        <v>149</v>
      </c>
      <c r="AB4" s="22" t="s">
        <v>154</v>
      </c>
      <c r="AC4" s="22" t="s">
        <v>155</v>
      </c>
      <c r="AD4" s="22" t="s">
        <v>156</v>
      </c>
    </row>
    <row r="5" spans="1:30" x14ac:dyDescent="0.25">
      <c r="A5" s="13" t="s">
        <v>10</v>
      </c>
      <c r="B5" s="13" t="s">
        <v>60</v>
      </c>
      <c r="D5" s="15" t="str">
        <f t="shared" si="2"/>
        <v/>
      </c>
      <c r="E5" s="14">
        <v>2</v>
      </c>
      <c r="F5" s="15">
        <f t="shared" si="3"/>
        <v>4</v>
      </c>
      <c r="H5" s="15" t="str">
        <f t="shared" si="4"/>
        <v/>
      </c>
      <c r="J5" s="15" t="str">
        <f t="shared" si="0"/>
        <v/>
      </c>
      <c r="L5" s="15" t="str">
        <f t="shared" si="0"/>
        <v/>
      </c>
      <c r="M5" s="16">
        <f t="shared" si="1"/>
        <v>4</v>
      </c>
      <c r="N5" s="17" t="s">
        <v>61</v>
      </c>
      <c r="P5" s="19" t="s">
        <v>62</v>
      </c>
      <c r="Q5" s="20" t="s">
        <v>112</v>
      </c>
      <c r="R5" s="21">
        <f>Q5*M5</f>
        <v>1.6639999999999999</v>
      </c>
      <c r="X5" s="22" t="s">
        <v>141</v>
      </c>
      <c r="Y5" s="22" t="s">
        <v>157</v>
      </c>
      <c r="Z5" s="22" t="s">
        <v>148</v>
      </c>
      <c r="AA5" s="22" t="s">
        <v>149</v>
      </c>
      <c r="AB5" s="22" t="s">
        <v>150</v>
      </c>
      <c r="AC5" s="22" t="s">
        <v>158</v>
      </c>
      <c r="AD5" s="22" t="s">
        <v>159</v>
      </c>
    </row>
    <row r="6" spans="1:30" x14ac:dyDescent="0.25">
      <c r="A6" s="13" t="s">
        <v>10</v>
      </c>
      <c r="B6" s="13" t="s">
        <v>92</v>
      </c>
      <c r="D6" s="15" t="str">
        <f t="shared" si="2"/>
        <v/>
      </c>
      <c r="F6" s="15" t="str">
        <f t="shared" si="3"/>
        <v/>
      </c>
      <c r="G6" s="14">
        <v>2</v>
      </c>
      <c r="H6" s="15">
        <f t="shared" si="4"/>
        <v>2</v>
      </c>
      <c r="J6" s="15" t="str">
        <f t="shared" si="0"/>
        <v/>
      </c>
      <c r="K6" s="14">
        <v>6</v>
      </c>
      <c r="L6" s="15">
        <f t="shared" si="0"/>
        <v>6</v>
      </c>
      <c r="M6" s="16">
        <f t="shared" si="1"/>
        <v>8</v>
      </c>
      <c r="N6" s="17" t="s">
        <v>93</v>
      </c>
      <c r="P6" s="19" t="s">
        <v>94</v>
      </c>
      <c r="Q6" s="20" t="s">
        <v>113</v>
      </c>
      <c r="R6" s="21">
        <f>Q6*M6</f>
        <v>4.7039999999999997</v>
      </c>
      <c r="X6" s="22" t="s">
        <v>141</v>
      </c>
      <c r="Y6" s="22" t="s">
        <v>160</v>
      </c>
      <c r="Z6" s="22" t="s">
        <v>148</v>
      </c>
      <c r="AA6" s="22" t="s">
        <v>149</v>
      </c>
      <c r="AB6" s="22" t="s">
        <v>150</v>
      </c>
      <c r="AC6" s="22" t="s">
        <v>161</v>
      </c>
      <c r="AD6" s="22" t="s">
        <v>162</v>
      </c>
    </row>
    <row r="7" spans="1:30" x14ac:dyDescent="0.25">
      <c r="A7" s="13" t="s">
        <v>64</v>
      </c>
      <c r="B7" s="13" t="s">
        <v>63</v>
      </c>
      <c r="D7" s="15" t="str">
        <f t="shared" si="2"/>
        <v/>
      </c>
      <c r="E7" s="14">
        <v>2</v>
      </c>
      <c r="F7" s="15">
        <f t="shared" si="3"/>
        <v>4</v>
      </c>
      <c r="H7" s="15" t="str">
        <f t="shared" si="4"/>
        <v/>
      </c>
      <c r="J7" s="15" t="str">
        <f t="shared" si="0"/>
        <v/>
      </c>
      <c r="L7" s="15" t="str">
        <f t="shared" si="0"/>
        <v/>
      </c>
      <c r="M7" s="16">
        <f t="shared" si="1"/>
        <v>4</v>
      </c>
      <c r="N7" s="17" t="s">
        <v>22</v>
      </c>
      <c r="P7" s="19" t="s">
        <v>65</v>
      </c>
      <c r="Q7" s="20" t="s">
        <v>114</v>
      </c>
      <c r="R7" s="21">
        <f>Q7*M7</f>
        <v>3.4039999999999999</v>
      </c>
      <c r="X7" s="22" t="s">
        <v>141</v>
      </c>
      <c r="Y7" s="22" t="s">
        <v>163</v>
      </c>
      <c r="Z7" s="22" t="s">
        <v>148</v>
      </c>
      <c r="AA7" s="22" t="s">
        <v>164</v>
      </c>
      <c r="AB7" s="22" t="s">
        <v>165</v>
      </c>
      <c r="AC7" s="22" t="s">
        <v>166</v>
      </c>
      <c r="AD7" s="22" t="s">
        <v>167</v>
      </c>
    </row>
    <row r="8" spans="1:30" x14ac:dyDescent="0.25">
      <c r="A8" s="13" t="s">
        <v>17</v>
      </c>
      <c r="B8" s="13" t="s">
        <v>16</v>
      </c>
      <c r="C8" s="14">
        <v>1</v>
      </c>
      <c r="D8" s="15">
        <f t="shared" si="2"/>
        <v>1</v>
      </c>
      <c r="F8" s="15" t="str">
        <f t="shared" si="3"/>
        <v/>
      </c>
      <c r="H8" s="15" t="str">
        <f t="shared" si="4"/>
        <v/>
      </c>
      <c r="J8" s="15" t="str">
        <f t="shared" si="0"/>
        <v/>
      </c>
      <c r="L8" s="15" t="str">
        <f t="shared" si="0"/>
        <v/>
      </c>
      <c r="M8" s="16">
        <f t="shared" si="1"/>
        <v>1</v>
      </c>
      <c r="N8" s="17" t="s">
        <v>18</v>
      </c>
      <c r="P8" s="19" t="s">
        <v>19</v>
      </c>
      <c r="Q8" s="20" t="s">
        <v>115</v>
      </c>
      <c r="R8" s="21">
        <f>Q8*M8</f>
        <v>0.192</v>
      </c>
      <c r="X8" s="22" t="s">
        <v>141</v>
      </c>
      <c r="Y8" s="22" t="s">
        <v>168</v>
      </c>
      <c r="Z8" s="22" t="s">
        <v>148</v>
      </c>
      <c r="AA8" s="22" t="s">
        <v>169</v>
      </c>
      <c r="AB8" s="22" t="s">
        <v>170</v>
      </c>
      <c r="AC8" s="22" t="s">
        <v>171</v>
      </c>
      <c r="AD8" s="22" t="s">
        <v>172</v>
      </c>
    </row>
    <row r="9" spans="1:30" x14ac:dyDescent="0.25">
      <c r="A9" s="13" t="s">
        <v>21</v>
      </c>
      <c r="B9" s="13" t="s">
        <v>20</v>
      </c>
      <c r="C9" s="14">
        <v>2</v>
      </c>
      <c r="D9" s="15">
        <f t="shared" si="2"/>
        <v>2</v>
      </c>
      <c r="E9" s="14">
        <v>2</v>
      </c>
      <c r="F9" s="15">
        <f t="shared" si="3"/>
        <v>4</v>
      </c>
      <c r="H9" s="15" t="str">
        <f t="shared" si="4"/>
        <v/>
      </c>
      <c r="J9" s="15" t="str">
        <f t="shared" si="0"/>
        <v/>
      </c>
      <c r="K9" s="14">
        <v>2</v>
      </c>
      <c r="L9" s="15">
        <f t="shared" si="0"/>
        <v>2</v>
      </c>
      <c r="M9" s="16">
        <f t="shared" si="1"/>
        <v>8</v>
      </c>
      <c r="N9" s="17" t="s">
        <v>22</v>
      </c>
      <c r="P9" s="19" t="s">
        <v>23</v>
      </c>
      <c r="Q9" s="20" t="s">
        <v>116</v>
      </c>
      <c r="R9" s="21">
        <f>Q9*M9</f>
        <v>0.86399999999999999</v>
      </c>
      <c r="X9" s="22" t="s">
        <v>141</v>
      </c>
      <c r="Y9" s="22" t="s">
        <v>173</v>
      </c>
      <c r="Z9" s="22" t="s">
        <v>174</v>
      </c>
      <c r="AA9" s="22" t="s">
        <v>164</v>
      </c>
      <c r="AB9" s="22" t="s">
        <v>175</v>
      </c>
      <c r="AC9" s="22" t="s">
        <v>176</v>
      </c>
      <c r="AD9" s="22" t="s">
        <v>177</v>
      </c>
    </row>
    <row r="10" spans="1:30" x14ac:dyDescent="0.25">
      <c r="A10" s="13" t="s">
        <v>21</v>
      </c>
      <c r="B10" s="13" t="s">
        <v>24</v>
      </c>
      <c r="C10" s="14">
        <v>4</v>
      </c>
      <c r="D10" s="15">
        <f t="shared" si="2"/>
        <v>4</v>
      </c>
      <c r="F10" s="15" t="str">
        <f t="shared" si="3"/>
        <v/>
      </c>
      <c r="H10" s="15" t="str">
        <f t="shared" si="4"/>
        <v/>
      </c>
      <c r="J10" s="15" t="str">
        <f t="shared" si="0"/>
        <v/>
      </c>
      <c r="L10" s="15" t="str">
        <f t="shared" si="0"/>
        <v/>
      </c>
      <c r="M10" s="16">
        <f t="shared" si="1"/>
        <v>4</v>
      </c>
      <c r="N10" s="17" t="s">
        <v>25</v>
      </c>
      <c r="P10" s="19" t="s">
        <v>26</v>
      </c>
      <c r="Q10" s="20" t="s">
        <v>116</v>
      </c>
      <c r="R10" s="21">
        <f>Q10*M10</f>
        <v>0.432</v>
      </c>
      <c r="X10" s="22" t="s">
        <v>141</v>
      </c>
      <c r="Y10" s="22" t="s">
        <v>178</v>
      </c>
      <c r="Z10" s="22" t="s">
        <v>179</v>
      </c>
      <c r="AA10" s="22" t="s">
        <v>164</v>
      </c>
      <c r="AB10" s="22" t="s">
        <v>175</v>
      </c>
      <c r="AC10" s="22" t="s">
        <v>176</v>
      </c>
      <c r="AD10" s="22" t="s">
        <v>177</v>
      </c>
    </row>
    <row r="11" spans="1:30" x14ac:dyDescent="0.25">
      <c r="A11" s="13" t="s">
        <v>21</v>
      </c>
      <c r="B11" s="13" t="s">
        <v>66</v>
      </c>
      <c r="D11" s="15" t="str">
        <f t="shared" si="2"/>
        <v/>
      </c>
      <c r="E11" s="14">
        <v>2</v>
      </c>
      <c r="F11" s="15">
        <f t="shared" si="3"/>
        <v>4</v>
      </c>
      <c r="H11" s="15" t="str">
        <f t="shared" si="4"/>
        <v/>
      </c>
      <c r="J11" s="15" t="str">
        <f t="shared" si="0"/>
        <v/>
      </c>
      <c r="L11" s="15" t="str">
        <f t="shared" si="0"/>
        <v/>
      </c>
      <c r="M11" s="16">
        <f t="shared" si="1"/>
        <v>4</v>
      </c>
      <c r="N11" s="17" t="s">
        <v>25</v>
      </c>
      <c r="P11" s="19" t="s">
        <v>67</v>
      </c>
      <c r="Q11" s="20" t="s">
        <v>116</v>
      </c>
      <c r="R11" s="21">
        <f>Q11*M11</f>
        <v>0.432</v>
      </c>
      <c r="X11" s="22" t="s">
        <v>141</v>
      </c>
      <c r="Y11" s="22" t="s">
        <v>180</v>
      </c>
      <c r="Z11" s="22" t="s">
        <v>179</v>
      </c>
      <c r="AA11" s="22" t="s">
        <v>164</v>
      </c>
      <c r="AB11" s="22" t="s">
        <v>175</v>
      </c>
      <c r="AC11" s="22" t="s">
        <v>176</v>
      </c>
      <c r="AD11" s="22" t="s">
        <v>177</v>
      </c>
    </row>
    <row r="12" spans="1:30" x14ac:dyDescent="0.25">
      <c r="A12" s="13" t="s">
        <v>21</v>
      </c>
      <c r="B12" s="13" t="s">
        <v>27</v>
      </c>
      <c r="C12" s="14">
        <v>1</v>
      </c>
      <c r="D12" s="15">
        <f t="shared" si="2"/>
        <v>1</v>
      </c>
      <c r="F12" s="15"/>
      <c r="H12" s="15"/>
      <c r="J12" s="15"/>
      <c r="L12" s="15" t="str">
        <f t="shared" si="0"/>
        <v/>
      </c>
      <c r="M12" s="16">
        <f t="shared" si="1"/>
        <v>1</v>
      </c>
      <c r="N12" s="17" t="s">
        <v>28</v>
      </c>
      <c r="P12" s="19" t="s">
        <v>29</v>
      </c>
      <c r="Q12" s="20" t="s">
        <v>116</v>
      </c>
      <c r="R12" s="21">
        <f>Q12*M12</f>
        <v>0.108</v>
      </c>
      <c r="X12" s="22" t="s">
        <v>141</v>
      </c>
      <c r="Y12" s="22" t="s">
        <v>181</v>
      </c>
      <c r="Z12" s="22" t="s">
        <v>182</v>
      </c>
      <c r="AA12" s="22" t="s">
        <v>164</v>
      </c>
      <c r="AB12" s="22" t="s">
        <v>175</v>
      </c>
      <c r="AC12" s="22" t="s">
        <v>176</v>
      </c>
      <c r="AD12" s="22" t="s">
        <v>177</v>
      </c>
    </row>
    <row r="13" spans="1:30" x14ac:dyDescent="0.25">
      <c r="A13" s="13" t="s">
        <v>21</v>
      </c>
      <c r="B13" s="13" t="s">
        <v>68</v>
      </c>
      <c r="D13" s="15" t="str">
        <f t="shared" si="2"/>
        <v/>
      </c>
      <c r="E13" s="14">
        <v>6</v>
      </c>
      <c r="F13" s="15">
        <f t="shared" si="3"/>
        <v>12</v>
      </c>
      <c r="H13" s="15" t="str">
        <f t="shared" si="4"/>
        <v/>
      </c>
      <c r="J13" s="15" t="str">
        <f t="shared" si="0"/>
        <v/>
      </c>
      <c r="L13" s="15" t="str">
        <f t="shared" si="0"/>
        <v/>
      </c>
      <c r="M13" s="16">
        <f t="shared" si="1"/>
        <v>12</v>
      </c>
      <c r="N13" s="17" t="s">
        <v>69</v>
      </c>
      <c r="P13" s="19" t="s">
        <v>70</v>
      </c>
      <c r="Q13" s="20" t="s">
        <v>117</v>
      </c>
      <c r="R13" s="21">
        <f>Q13*M13</f>
        <v>0.69600000000000006</v>
      </c>
      <c r="X13" s="22" t="s">
        <v>141</v>
      </c>
      <c r="Y13" s="22" t="s">
        <v>183</v>
      </c>
      <c r="Z13" s="22" t="s">
        <v>179</v>
      </c>
      <c r="AA13" s="22" t="s">
        <v>164</v>
      </c>
      <c r="AB13" s="22" t="s">
        <v>175</v>
      </c>
      <c r="AC13" s="22" t="s">
        <v>176</v>
      </c>
      <c r="AD13" s="22" t="s">
        <v>177</v>
      </c>
    </row>
    <row r="14" spans="1:30" x14ac:dyDescent="0.25">
      <c r="A14" s="13" t="s">
        <v>21</v>
      </c>
      <c r="B14" s="13" t="s">
        <v>71</v>
      </c>
      <c r="D14" s="15" t="str">
        <f t="shared" si="2"/>
        <v/>
      </c>
      <c r="E14" s="14">
        <v>10</v>
      </c>
      <c r="F14" s="15">
        <f t="shared" si="3"/>
        <v>20</v>
      </c>
      <c r="H14" s="15" t="str">
        <f t="shared" si="4"/>
        <v/>
      </c>
      <c r="J14" s="15" t="str">
        <f t="shared" si="0"/>
        <v/>
      </c>
      <c r="L14" s="15" t="str">
        <f t="shared" si="0"/>
        <v/>
      </c>
      <c r="M14" s="16">
        <f t="shared" si="1"/>
        <v>20</v>
      </c>
      <c r="N14" s="17" t="s">
        <v>72</v>
      </c>
      <c r="P14" s="19" t="s">
        <v>73</v>
      </c>
      <c r="Q14" s="20" t="s">
        <v>117</v>
      </c>
      <c r="R14" s="21">
        <f>Q14*M14</f>
        <v>1.1600000000000001</v>
      </c>
      <c r="X14" s="22" t="s">
        <v>141</v>
      </c>
      <c r="Y14" s="22" t="s">
        <v>184</v>
      </c>
      <c r="Z14" s="22" t="s">
        <v>174</v>
      </c>
      <c r="AA14" s="22" t="s">
        <v>164</v>
      </c>
      <c r="AB14" s="22" t="s">
        <v>175</v>
      </c>
      <c r="AC14" s="22" t="s">
        <v>176</v>
      </c>
      <c r="AD14" s="22" t="s">
        <v>177</v>
      </c>
    </row>
    <row r="15" spans="1:30" x14ac:dyDescent="0.25">
      <c r="A15" s="13" t="s">
        <v>21</v>
      </c>
      <c r="B15" s="13" t="s">
        <v>269</v>
      </c>
      <c r="D15" s="15"/>
      <c r="F15" s="15"/>
      <c r="H15" s="15"/>
      <c r="J15" s="15"/>
      <c r="K15" s="14">
        <v>2</v>
      </c>
      <c r="L15" s="15">
        <f t="shared" si="0"/>
        <v>2</v>
      </c>
      <c r="M15" s="16">
        <f t="shared" si="1"/>
        <v>2</v>
      </c>
      <c r="P15" s="29" t="s">
        <v>270</v>
      </c>
      <c r="Q15" s="20" t="s">
        <v>116</v>
      </c>
      <c r="R15" s="30">
        <f>Q15*M15</f>
        <v>0.216</v>
      </c>
      <c r="S15" s="33"/>
      <c r="T15" s="37"/>
      <c r="X15" s="22"/>
      <c r="Y15" s="22"/>
      <c r="Z15" s="22"/>
      <c r="AA15" s="22"/>
      <c r="AB15" s="22"/>
      <c r="AC15" s="22"/>
      <c r="AD15" s="22"/>
    </row>
    <row r="16" spans="1:30" x14ac:dyDescent="0.25">
      <c r="A16" s="13" t="s">
        <v>31</v>
      </c>
      <c r="B16" s="13" t="s">
        <v>30</v>
      </c>
      <c r="C16" s="14">
        <v>1</v>
      </c>
      <c r="D16" s="15">
        <f t="shared" si="2"/>
        <v>1</v>
      </c>
      <c r="E16" s="14">
        <v>1</v>
      </c>
      <c r="F16" s="15">
        <f t="shared" si="3"/>
        <v>2</v>
      </c>
      <c r="H16" s="15" t="str">
        <f t="shared" si="4"/>
        <v/>
      </c>
      <c r="J16" s="15" t="str">
        <f t="shared" si="0"/>
        <v/>
      </c>
      <c r="L16" s="15" t="str">
        <f t="shared" si="0"/>
        <v/>
      </c>
      <c r="M16" s="16">
        <f t="shared" si="1"/>
        <v>3</v>
      </c>
      <c r="N16" s="17" t="s">
        <v>32</v>
      </c>
      <c r="P16" s="19" t="s">
        <v>33</v>
      </c>
      <c r="Q16" s="20" t="s">
        <v>118</v>
      </c>
      <c r="R16" s="21">
        <f>Q16*M16</f>
        <v>2.145</v>
      </c>
      <c r="X16" s="22" t="s">
        <v>141</v>
      </c>
      <c r="Y16" s="22" t="s">
        <v>185</v>
      </c>
      <c r="Z16" s="22" t="s">
        <v>186</v>
      </c>
      <c r="AA16" s="22" t="s">
        <v>149</v>
      </c>
      <c r="AB16" s="22" t="s">
        <v>187</v>
      </c>
      <c r="AC16" s="22" t="s">
        <v>188</v>
      </c>
      <c r="AD16" s="22" t="s">
        <v>189</v>
      </c>
    </row>
    <row r="17" spans="1:30" x14ac:dyDescent="0.25">
      <c r="A17" s="13" t="s">
        <v>35</v>
      </c>
      <c r="B17" s="13" t="s">
        <v>34</v>
      </c>
      <c r="C17" s="14">
        <v>1</v>
      </c>
      <c r="D17" s="15">
        <f t="shared" si="2"/>
        <v>1</v>
      </c>
      <c r="E17" s="14">
        <v>2</v>
      </c>
      <c r="F17" s="15">
        <f t="shared" si="3"/>
        <v>4</v>
      </c>
      <c r="H17" s="15" t="str">
        <f t="shared" si="4"/>
        <v/>
      </c>
      <c r="J17" s="15" t="str">
        <f t="shared" si="0"/>
        <v/>
      </c>
      <c r="K17" s="14">
        <v>58</v>
      </c>
      <c r="L17" s="15">
        <f t="shared" si="0"/>
        <v>58</v>
      </c>
      <c r="M17" s="16">
        <f t="shared" si="1"/>
        <v>63</v>
      </c>
      <c r="N17" s="17" t="s">
        <v>36</v>
      </c>
      <c r="P17" s="19" t="s">
        <v>37</v>
      </c>
      <c r="Q17" s="20" t="s">
        <v>119</v>
      </c>
      <c r="R17" s="21">
        <f>Q17*M17</f>
        <v>5.7329999999999997</v>
      </c>
      <c r="X17" s="22" t="s">
        <v>141</v>
      </c>
      <c r="Y17" s="22" t="s">
        <v>190</v>
      </c>
      <c r="Z17" s="22" t="s">
        <v>143</v>
      </c>
      <c r="AA17" s="22" t="s">
        <v>164</v>
      </c>
      <c r="AB17" s="22" t="s">
        <v>191</v>
      </c>
      <c r="AC17" s="22" t="s">
        <v>192</v>
      </c>
      <c r="AD17" s="22" t="s">
        <v>193</v>
      </c>
    </row>
    <row r="18" spans="1:30" x14ac:dyDescent="0.25">
      <c r="A18" s="13" t="s">
        <v>39</v>
      </c>
      <c r="B18" s="13" t="s">
        <v>38</v>
      </c>
      <c r="C18" s="14">
        <v>2</v>
      </c>
      <c r="D18" s="15">
        <f t="shared" si="2"/>
        <v>2</v>
      </c>
      <c r="E18" s="14">
        <v>2</v>
      </c>
      <c r="F18" s="15">
        <f t="shared" si="3"/>
        <v>4</v>
      </c>
      <c r="G18" s="14">
        <v>4</v>
      </c>
      <c r="H18" s="15">
        <f t="shared" si="4"/>
        <v>4</v>
      </c>
      <c r="I18" s="14">
        <v>4</v>
      </c>
      <c r="J18" s="15">
        <f t="shared" si="0"/>
        <v>4</v>
      </c>
      <c r="K18" s="14">
        <v>8</v>
      </c>
      <c r="L18" s="15">
        <f t="shared" si="0"/>
        <v>8</v>
      </c>
      <c r="M18" s="16">
        <f t="shared" si="1"/>
        <v>22</v>
      </c>
      <c r="N18" s="17" t="s">
        <v>40</v>
      </c>
      <c r="P18" s="19" t="s">
        <v>41</v>
      </c>
      <c r="Q18" s="20" t="s">
        <v>120</v>
      </c>
      <c r="R18" s="21">
        <f>Q18*M18</f>
        <v>4.1580000000000004</v>
      </c>
      <c r="X18" s="22" t="s">
        <v>141</v>
      </c>
      <c r="Y18" s="22" t="s">
        <v>194</v>
      </c>
      <c r="Z18" s="22" t="s">
        <v>174</v>
      </c>
      <c r="AA18" s="22" t="s">
        <v>164</v>
      </c>
      <c r="AB18" s="22" t="s">
        <v>175</v>
      </c>
      <c r="AC18" s="22" t="s">
        <v>195</v>
      </c>
      <c r="AD18" s="22" t="s">
        <v>196</v>
      </c>
    </row>
    <row r="19" spans="1:30" x14ac:dyDescent="0.25">
      <c r="A19" s="13" t="s">
        <v>80</v>
      </c>
      <c r="B19" s="13" t="s">
        <v>79</v>
      </c>
      <c r="D19" s="15" t="str">
        <f t="shared" si="2"/>
        <v/>
      </c>
      <c r="E19" s="14">
        <v>4</v>
      </c>
      <c r="F19" s="15">
        <f t="shared" si="3"/>
        <v>8</v>
      </c>
      <c r="H19" s="15" t="str">
        <f t="shared" si="4"/>
        <v/>
      </c>
      <c r="J19" s="15" t="str">
        <f t="shared" si="0"/>
        <v/>
      </c>
      <c r="L19" s="15" t="str">
        <f t="shared" si="0"/>
        <v/>
      </c>
      <c r="M19" s="16">
        <f t="shared" si="1"/>
        <v>8</v>
      </c>
      <c r="N19" s="17" t="s">
        <v>81</v>
      </c>
      <c r="P19" s="19" t="s">
        <v>82</v>
      </c>
      <c r="Q19" s="20" t="s">
        <v>121</v>
      </c>
      <c r="R19" s="21">
        <f>Q19*M19</f>
        <v>3.1440000000000001</v>
      </c>
      <c r="X19" s="22" t="s">
        <v>141</v>
      </c>
      <c r="Y19" s="22" t="s">
        <v>197</v>
      </c>
      <c r="Z19" s="22" t="s">
        <v>198</v>
      </c>
      <c r="AA19" s="22" t="s">
        <v>164</v>
      </c>
      <c r="AB19" s="22" t="s">
        <v>175</v>
      </c>
      <c r="AC19" s="22" t="s">
        <v>199</v>
      </c>
      <c r="AD19" s="22" t="s">
        <v>200</v>
      </c>
    </row>
    <row r="20" spans="1:30" x14ac:dyDescent="0.25">
      <c r="A20" s="13" t="s">
        <v>43</v>
      </c>
      <c r="B20" s="13" t="s">
        <v>83</v>
      </c>
      <c r="D20" s="15" t="str">
        <f t="shared" si="2"/>
        <v/>
      </c>
      <c r="E20" s="14">
        <v>2</v>
      </c>
      <c r="F20" s="15">
        <f t="shared" si="3"/>
        <v>4</v>
      </c>
      <c r="H20" s="15" t="str">
        <f t="shared" si="4"/>
        <v/>
      </c>
      <c r="J20" s="15" t="str">
        <f t="shared" si="0"/>
        <v/>
      </c>
      <c r="L20" s="15" t="str">
        <f t="shared" si="0"/>
        <v/>
      </c>
      <c r="M20" s="16">
        <f t="shared" si="1"/>
        <v>4</v>
      </c>
      <c r="N20" s="17" t="s">
        <v>84</v>
      </c>
      <c r="P20" s="19" t="s">
        <v>85</v>
      </c>
      <c r="Q20" s="20" t="s">
        <v>113</v>
      </c>
      <c r="R20" s="21">
        <f>Q20*M20</f>
        <v>2.3519999999999999</v>
      </c>
      <c r="X20" s="22" t="s">
        <v>141</v>
      </c>
      <c r="Y20" s="22" t="s">
        <v>201</v>
      </c>
      <c r="Z20" s="22" t="s">
        <v>198</v>
      </c>
      <c r="AA20" s="22" t="s">
        <v>144</v>
      </c>
      <c r="AB20" s="22" t="s">
        <v>202</v>
      </c>
      <c r="AC20" s="22" t="s">
        <v>203</v>
      </c>
      <c r="AD20" s="22" t="s">
        <v>204</v>
      </c>
    </row>
    <row r="21" spans="1:30" x14ac:dyDescent="0.25">
      <c r="A21" s="13" t="s">
        <v>43</v>
      </c>
      <c r="B21" s="13" t="s">
        <v>86</v>
      </c>
      <c r="D21" s="15" t="str">
        <f t="shared" si="2"/>
        <v/>
      </c>
      <c r="E21" s="14">
        <v>2</v>
      </c>
      <c r="F21" s="15">
        <f t="shared" si="3"/>
        <v>4</v>
      </c>
      <c r="H21" s="15" t="str">
        <f t="shared" si="4"/>
        <v/>
      </c>
      <c r="J21" s="15" t="str">
        <f t="shared" si="0"/>
        <v/>
      </c>
      <c r="L21" s="15" t="str">
        <f t="shared" si="0"/>
        <v/>
      </c>
      <c r="M21" s="16">
        <f t="shared" si="1"/>
        <v>4</v>
      </c>
      <c r="N21" s="17" t="s">
        <v>87</v>
      </c>
      <c r="P21" s="19" t="s">
        <v>88</v>
      </c>
      <c r="Q21" s="20" t="s">
        <v>122</v>
      </c>
      <c r="R21" s="21">
        <f>Q21*M21</f>
        <v>7.48</v>
      </c>
      <c r="X21" s="22" t="s">
        <v>141</v>
      </c>
      <c r="Y21" s="22" t="s">
        <v>205</v>
      </c>
      <c r="Z21" s="22" t="s">
        <v>143</v>
      </c>
      <c r="AA21" s="22" t="s">
        <v>144</v>
      </c>
      <c r="AB21" s="22" t="s">
        <v>206</v>
      </c>
      <c r="AC21" s="22" t="s">
        <v>207</v>
      </c>
      <c r="AD21" s="22" t="s">
        <v>208</v>
      </c>
    </row>
    <row r="22" spans="1:30" x14ac:dyDescent="0.25">
      <c r="A22" s="13" t="s">
        <v>43</v>
      </c>
      <c r="B22" s="13" t="s">
        <v>42</v>
      </c>
      <c r="C22" s="14">
        <v>1</v>
      </c>
      <c r="D22" s="15">
        <f t="shared" si="2"/>
        <v>1</v>
      </c>
      <c r="F22" s="15" t="str">
        <f t="shared" si="3"/>
        <v/>
      </c>
      <c r="G22" s="14">
        <v>4</v>
      </c>
      <c r="H22" s="15">
        <f t="shared" si="4"/>
        <v>4</v>
      </c>
      <c r="I22" s="14">
        <v>4</v>
      </c>
      <c r="J22" s="15">
        <f t="shared" si="0"/>
        <v>4</v>
      </c>
      <c r="K22" s="14">
        <v>8</v>
      </c>
      <c r="L22" s="15">
        <f t="shared" si="0"/>
        <v>8</v>
      </c>
      <c r="M22" s="16">
        <f t="shared" si="1"/>
        <v>17</v>
      </c>
      <c r="N22" s="17" t="s">
        <v>44</v>
      </c>
      <c r="P22" s="19" t="s">
        <v>45</v>
      </c>
      <c r="Q22" s="20" t="s">
        <v>123</v>
      </c>
      <c r="R22" s="21">
        <f>Q22*M22</f>
        <v>20.23</v>
      </c>
      <c r="X22" s="22" t="s">
        <v>141</v>
      </c>
      <c r="Y22" s="22" t="s">
        <v>209</v>
      </c>
      <c r="Z22" s="22" t="s">
        <v>143</v>
      </c>
      <c r="AA22" s="22" t="s">
        <v>144</v>
      </c>
      <c r="AB22" s="22" t="s">
        <v>210</v>
      </c>
      <c r="AC22" s="22" t="s">
        <v>211</v>
      </c>
      <c r="AD22" s="22" t="s">
        <v>204</v>
      </c>
    </row>
    <row r="23" spans="1:30" x14ac:dyDescent="0.25">
      <c r="A23" s="13" t="s">
        <v>43</v>
      </c>
      <c r="B23" s="13" t="s">
        <v>46</v>
      </c>
      <c r="C23" s="14">
        <v>1</v>
      </c>
      <c r="D23" s="15">
        <f t="shared" si="2"/>
        <v>1</v>
      </c>
      <c r="F23" s="15" t="str">
        <f t="shared" si="3"/>
        <v/>
      </c>
      <c r="H23" s="15" t="str">
        <f t="shared" si="4"/>
        <v/>
      </c>
      <c r="J23" s="15" t="str">
        <f t="shared" si="0"/>
        <v/>
      </c>
      <c r="L23" s="15" t="str">
        <f t="shared" si="0"/>
        <v/>
      </c>
      <c r="M23" s="16">
        <f t="shared" si="1"/>
        <v>1</v>
      </c>
      <c r="N23" s="17" t="s">
        <v>47</v>
      </c>
      <c r="P23" s="19" t="s">
        <v>48</v>
      </c>
      <c r="Q23" s="20" t="s">
        <v>124</v>
      </c>
      <c r="R23" s="21">
        <f>Q23*M23</f>
        <v>2.82</v>
      </c>
      <c r="X23" s="22" t="s">
        <v>141</v>
      </c>
      <c r="Y23" s="22" t="s">
        <v>144</v>
      </c>
      <c r="Z23" s="22" t="s">
        <v>144</v>
      </c>
      <c r="AA23" s="22" t="s">
        <v>144</v>
      </c>
      <c r="AB23" s="22" t="s">
        <v>212</v>
      </c>
      <c r="AC23" s="22" t="s">
        <v>124</v>
      </c>
      <c r="AD23" s="22" t="s">
        <v>213</v>
      </c>
    </row>
    <row r="24" spans="1:30" x14ac:dyDescent="0.25">
      <c r="A24" s="13" t="s">
        <v>43</v>
      </c>
      <c r="B24" s="13" t="s">
        <v>49</v>
      </c>
      <c r="C24" s="14">
        <v>10</v>
      </c>
      <c r="D24" s="15">
        <f t="shared" si="2"/>
        <v>10</v>
      </c>
      <c r="E24" s="14">
        <v>2</v>
      </c>
      <c r="F24" s="15">
        <f t="shared" si="3"/>
        <v>4</v>
      </c>
      <c r="G24" s="14">
        <v>2</v>
      </c>
      <c r="H24" s="15">
        <f t="shared" si="4"/>
        <v>2</v>
      </c>
      <c r="I24" s="14">
        <v>2</v>
      </c>
      <c r="J24" s="15">
        <f t="shared" si="0"/>
        <v>2</v>
      </c>
      <c r="K24" s="14">
        <v>2</v>
      </c>
      <c r="L24" s="15">
        <f t="shared" si="0"/>
        <v>2</v>
      </c>
      <c r="M24" s="16">
        <f t="shared" si="1"/>
        <v>20</v>
      </c>
      <c r="N24" s="17" t="s">
        <v>50</v>
      </c>
      <c r="P24" s="19" t="s">
        <v>51</v>
      </c>
      <c r="Q24" s="20" t="s">
        <v>125</v>
      </c>
      <c r="R24" s="21">
        <f>Q24*M24</f>
        <v>18.240000000000002</v>
      </c>
      <c r="X24" s="22" t="s">
        <v>141</v>
      </c>
      <c r="Y24" s="22" t="s">
        <v>214</v>
      </c>
      <c r="Z24" s="22" t="s">
        <v>148</v>
      </c>
      <c r="AA24" s="22" t="s">
        <v>215</v>
      </c>
      <c r="AB24" s="22" t="s">
        <v>216</v>
      </c>
      <c r="AC24" s="22" t="s">
        <v>217</v>
      </c>
      <c r="AD24" s="22" t="s">
        <v>218</v>
      </c>
    </row>
    <row r="25" spans="1:30" x14ac:dyDescent="0.25">
      <c r="A25" s="13" t="s">
        <v>43</v>
      </c>
      <c r="B25" s="13" t="s">
        <v>52</v>
      </c>
      <c r="C25" s="14">
        <v>2</v>
      </c>
      <c r="D25" s="15">
        <f t="shared" si="2"/>
        <v>2</v>
      </c>
      <c r="F25" s="15" t="str">
        <f t="shared" si="3"/>
        <v/>
      </c>
      <c r="G25" s="14">
        <v>2</v>
      </c>
      <c r="H25" s="15">
        <f t="shared" si="4"/>
        <v>2</v>
      </c>
      <c r="J25" s="15" t="str">
        <f t="shared" si="0"/>
        <v/>
      </c>
      <c r="L25" s="15" t="str">
        <f t="shared" si="0"/>
        <v/>
      </c>
      <c r="M25" s="16">
        <f t="shared" si="1"/>
        <v>4</v>
      </c>
      <c r="N25" s="17" t="s">
        <v>53</v>
      </c>
      <c r="P25" s="19" t="s">
        <v>246</v>
      </c>
      <c r="Q25" s="20" t="s">
        <v>126</v>
      </c>
      <c r="R25" s="21">
        <f>Q25*M25</f>
        <v>4.72</v>
      </c>
      <c r="X25" s="22" t="s">
        <v>219</v>
      </c>
      <c r="Y25" s="22" t="s">
        <v>144</v>
      </c>
      <c r="Z25" s="22" t="s">
        <v>220</v>
      </c>
      <c r="AA25" s="22" t="s">
        <v>215</v>
      </c>
      <c r="AB25" s="22" t="s">
        <v>221</v>
      </c>
      <c r="AC25" s="22" t="s">
        <v>126</v>
      </c>
      <c r="AD25" s="22" t="s">
        <v>222</v>
      </c>
    </row>
    <row r="26" spans="1:30" x14ac:dyDescent="0.25">
      <c r="A26" s="13" t="s">
        <v>43</v>
      </c>
      <c r="B26" s="13" t="s">
        <v>54</v>
      </c>
      <c r="C26" s="14">
        <v>2</v>
      </c>
      <c r="D26" s="15">
        <f t="shared" si="2"/>
        <v>2</v>
      </c>
      <c r="F26" s="15" t="str">
        <f t="shared" si="3"/>
        <v/>
      </c>
      <c r="H26" s="15" t="str">
        <f t="shared" si="4"/>
        <v/>
      </c>
      <c r="J26" s="15" t="str">
        <f t="shared" si="0"/>
        <v/>
      </c>
      <c r="L26" s="15" t="str">
        <f t="shared" si="0"/>
        <v/>
      </c>
      <c r="M26" s="16">
        <f t="shared" si="1"/>
        <v>2</v>
      </c>
      <c r="N26" s="17" t="s">
        <v>55</v>
      </c>
      <c r="O26" s="18">
        <v>1.66</v>
      </c>
      <c r="P26" s="19" t="s">
        <v>56</v>
      </c>
      <c r="Q26" s="20" t="s">
        <v>127</v>
      </c>
      <c r="R26" s="21">
        <f>Q26*M26</f>
        <v>12.22</v>
      </c>
      <c r="X26" s="22" t="s">
        <v>141</v>
      </c>
      <c r="Y26" s="22" t="s">
        <v>223</v>
      </c>
      <c r="Z26" s="22" t="s">
        <v>224</v>
      </c>
      <c r="AA26" s="22" t="s">
        <v>149</v>
      </c>
      <c r="AB26" s="22" t="s">
        <v>225</v>
      </c>
      <c r="AC26" s="22" t="s">
        <v>127</v>
      </c>
      <c r="AD26" s="22" t="s">
        <v>226</v>
      </c>
    </row>
    <row r="27" spans="1:30" x14ac:dyDescent="0.25">
      <c r="A27" s="13" t="s">
        <v>43</v>
      </c>
      <c r="B27" s="13" t="s">
        <v>57</v>
      </c>
      <c r="C27" s="14">
        <v>1</v>
      </c>
      <c r="D27" s="15">
        <f t="shared" si="2"/>
        <v>1</v>
      </c>
      <c r="F27" s="15" t="str">
        <f t="shared" si="3"/>
        <v/>
      </c>
      <c r="H27" s="15" t="str">
        <f t="shared" si="4"/>
        <v/>
      </c>
      <c r="J27" s="15" t="str">
        <f t="shared" si="0"/>
        <v/>
      </c>
      <c r="L27" s="15" t="str">
        <f t="shared" si="0"/>
        <v/>
      </c>
      <c r="M27" s="16">
        <f t="shared" si="1"/>
        <v>1</v>
      </c>
      <c r="P27" s="19" t="s">
        <v>58</v>
      </c>
      <c r="Q27" s="20" t="s">
        <v>128</v>
      </c>
      <c r="R27" s="21">
        <f>Q27*M27</f>
        <v>2.16</v>
      </c>
      <c r="X27" s="22" t="s">
        <v>141</v>
      </c>
      <c r="Y27" s="22" t="s">
        <v>227</v>
      </c>
      <c r="Z27" s="22" t="s">
        <v>228</v>
      </c>
      <c r="AA27" s="22" t="s">
        <v>215</v>
      </c>
      <c r="AB27" s="22" t="s">
        <v>229</v>
      </c>
      <c r="AC27" s="22" t="s">
        <v>230</v>
      </c>
      <c r="AD27" s="22" t="s">
        <v>231</v>
      </c>
    </row>
    <row r="28" spans="1:30" x14ac:dyDescent="0.25">
      <c r="A28" s="13" t="s">
        <v>75</v>
      </c>
      <c r="B28" s="13" t="s">
        <v>74</v>
      </c>
      <c r="D28" s="15" t="str">
        <f t="shared" si="2"/>
        <v/>
      </c>
      <c r="E28" s="14">
        <v>2</v>
      </c>
      <c r="F28" s="15">
        <f t="shared" si="3"/>
        <v>4</v>
      </c>
      <c r="H28" s="15" t="str">
        <f t="shared" si="4"/>
        <v/>
      </c>
      <c r="J28" s="15" t="str">
        <f t="shared" si="0"/>
        <v/>
      </c>
      <c r="L28" s="15" t="str">
        <f t="shared" si="0"/>
        <v/>
      </c>
      <c r="M28" s="16">
        <f t="shared" si="1"/>
        <v>4</v>
      </c>
      <c r="N28" s="17" t="s">
        <v>76</v>
      </c>
      <c r="R28" s="21">
        <f>Q28*M28</f>
        <v>0</v>
      </c>
    </row>
    <row r="29" spans="1:30" x14ac:dyDescent="0.25">
      <c r="A29" s="13" t="s">
        <v>75</v>
      </c>
      <c r="B29" s="13" t="s">
        <v>77</v>
      </c>
      <c r="D29" s="15" t="str">
        <f t="shared" si="2"/>
        <v/>
      </c>
      <c r="E29" s="14">
        <v>2</v>
      </c>
      <c r="F29" s="15">
        <f t="shared" si="3"/>
        <v>4</v>
      </c>
      <c r="H29" s="15" t="str">
        <f t="shared" si="4"/>
        <v/>
      </c>
      <c r="J29" s="15" t="str">
        <f t="shared" si="0"/>
        <v/>
      </c>
      <c r="K29" s="14">
        <v>1</v>
      </c>
      <c r="L29" s="15">
        <f t="shared" si="0"/>
        <v>1</v>
      </c>
      <c r="M29" s="16">
        <f t="shared" si="1"/>
        <v>5</v>
      </c>
      <c r="N29" s="17" t="s">
        <v>78</v>
      </c>
      <c r="R29" s="21">
        <f>Q29*M29</f>
        <v>0</v>
      </c>
    </row>
    <row r="30" spans="1:30" x14ac:dyDescent="0.25">
      <c r="A30" s="13" t="s">
        <v>265</v>
      </c>
      <c r="B30" s="13" t="s">
        <v>264</v>
      </c>
      <c r="D30" s="15"/>
      <c r="F30" s="15"/>
      <c r="H30" s="15"/>
      <c r="J30" s="15"/>
      <c r="K30" s="14">
        <v>27</v>
      </c>
      <c r="L30" s="15"/>
    </row>
    <row r="31" spans="1:30" x14ac:dyDescent="0.25">
      <c r="A31" s="13" t="s">
        <v>43</v>
      </c>
      <c r="B31" s="13" t="s">
        <v>89</v>
      </c>
      <c r="D31" s="15" t="str">
        <f t="shared" si="2"/>
        <v/>
      </c>
      <c r="E31" s="14">
        <v>4</v>
      </c>
      <c r="F31" s="15">
        <f t="shared" si="3"/>
        <v>8</v>
      </c>
      <c r="H31" s="15" t="str">
        <f t="shared" si="4"/>
        <v/>
      </c>
      <c r="J31" s="15" t="str">
        <f t="shared" si="0"/>
        <v/>
      </c>
      <c r="L31" s="15" t="str">
        <f t="shared" si="0"/>
        <v/>
      </c>
      <c r="M31" s="16">
        <f t="shared" si="1"/>
        <v>8</v>
      </c>
      <c r="N31" s="17" t="s">
        <v>90</v>
      </c>
      <c r="P31" s="1" t="s">
        <v>271</v>
      </c>
      <c r="Q31" s="39">
        <v>1.02</v>
      </c>
      <c r="R31" s="21">
        <f>Q31*M31</f>
        <v>8.16</v>
      </c>
      <c r="S31" s="32" t="s">
        <v>91</v>
      </c>
      <c r="T31" s="36" t="s">
        <v>129</v>
      </c>
      <c r="X31" s="24" t="s">
        <v>141</v>
      </c>
      <c r="Y31" s="24" t="s">
        <v>232</v>
      </c>
      <c r="Z31" s="24" t="s">
        <v>174</v>
      </c>
      <c r="AA31" s="24" t="s">
        <v>144</v>
      </c>
      <c r="AB31" s="24" t="s">
        <v>233</v>
      </c>
      <c r="AC31" s="24" t="s">
        <v>234</v>
      </c>
      <c r="AD31" s="24" t="s">
        <v>235</v>
      </c>
    </row>
    <row r="32" spans="1:30" x14ac:dyDescent="0.25">
      <c r="A32" s="13" t="s">
        <v>96</v>
      </c>
      <c r="B32" s="13" t="s">
        <v>95</v>
      </c>
      <c r="D32" s="15" t="str">
        <f t="shared" si="2"/>
        <v/>
      </c>
      <c r="F32" s="15" t="str">
        <f t="shared" si="3"/>
        <v/>
      </c>
      <c r="G32" s="14">
        <v>2</v>
      </c>
      <c r="H32" s="15">
        <f t="shared" si="4"/>
        <v>2</v>
      </c>
      <c r="J32" s="15" t="str">
        <f t="shared" si="0"/>
        <v/>
      </c>
      <c r="L32" s="15" t="str">
        <f t="shared" si="0"/>
        <v/>
      </c>
      <c r="M32" s="16">
        <f t="shared" si="1"/>
        <v>2</v>
      </c>
      <c r="N32" s="17" t="s">
        <v>97</v>
      </c>
      <c r="P32" s="19" t="s">
        <v>98</v>
      </c>
      <c r="Q32" s="20" t="s">
        <v>130</v>
      </c>
      <c r="R32" s="21">
        <f>Q32*M32</f>
        <v>0.51200000000000001</v>
      </c>
      <c r="X32" s="24" t="s">
        <v>141</v>
      </c>
      <c r="Y32" s="24" t="s">
        <v>236</v>
      </c>
      <c r="Z32" s="24" t="s">
        <v>237</v>
      </c>
      <c r="AA32" s="24" t="s">
        <v>164</v>
      </c>
      <c r="AB32" s="24" t="s">
        <v>175</v>
      </c>
      <c r="AC32" s="24" t="s">
        <v>238</v>
      </c>
      <c r="AD32" s="24" t="s">
        <v>239</v>
      </c>
    </row>
    <row r="33" spans="1:30" x14ac:dyDescent="0.25">
      <c r="A33" s="28" t="s">
        <v>21</v>
      </c>
      <c r="B33" s="13" t="s">
        <v>104</v>
      </c>
      <c r="D33" s="15" t="str">
        <f t="shared" si="2"/>
        <v/>
      </c>
      <c r="F33" s="15" t="str">
        <f t="shared" si="3"/>
        <v/>
      </c>
      <c r="H33" s="15" t="str">
        <f t="shared" si="4"/>
        <v/>
      </c>
      <c r="I33" s="14">
        <v>4</v>
      </c>
      <c r="J33" s="15">
        <f t="shared" si="0"/>
        <v>4</v>
      </c>
      <c r="L33" s="15" t="str">
        <f t="shared" si="0"/>
        <v/>
      </c>
      <c r="M33" s="16">
        <f t="shared" si="1"/>
        <v>4</v>
      </c>
      <c r="N33" s="17" t="s">
        <v>105</v>
      </c>
      <c r="P33" s="19" t="s">
        <v>106</v>
      </c>
      <c r="Q33" s="20" t="s">
        <v>131</v>
      </c>
      <c r="R33" s="21">
        <f>Q33*M33</f>
        <v>2.88</v>
      </c>
      <c r="X33" s="24" t="s">
        <v>141</v>
      </c>
      <c r="Y33" s="24" t="s">
        <v>240</v>
      </c>
      <c r="Z33" s="24" t="s">
        <v>179</v>
      </c>
      <c r="AA33" s="24" t="s">
        <v>149</v>
      </c>
      <c r="AB33" s="24" t="s">
        <v>150</v>
      </c>
      <c r="AC33" s="24" t="s">
        <v>241</v>
      </c>
      <c r="AD33" s="24" t="s">
        <v>242</v>
      </c>
    </row>
    <row r="34" spans="1:30" x14ac:dyDescent="0.25">
      <c r="A34" s="13" t="s">
        <v>100</v>
      </c>
      <c r="B34" s="13" t="s">
        <v>99</v>
      </c>
      <c r="D34" s="15" t="str">
        <f t="shared" si="2"/>
        <v/>
      </c>
      <c r="F34" s="15" t="str">
        <f t="shared" si="3"/>
        <v/>
      </c>
      <c r="G34" s="14">
        <v>1</v>
      </c>
      <c r="H34" s="15">
        <f t="shared" si="4"/>
        <v>1</v>
      </c>
      <c r="I34" s="14">
        <v>1</v>
      </c>
      <c r="J34" s="15">
        <f t="shared" si="0"/>
        <v>1</v>
      </c>
      <c r="L34" s="15" t="str">
        <f t="shared" si="0"/>
        <v/>
      </c>
      <c r="M34" s="16">
        <f t="shared" si="1"/>
        <v>2</v>
      </c>
      <c r="N34" s="17" t="s">
        <v>101</v>
      </c>
      <c r="P34" s="19" t="s">
        <v>102</v>
      </c>
      <c r="Q34" s="20" t="s">
        <v>132</v>
      </c>
      <c r="R34" s="21">
        <f>Q34*M34</f>
        <v>2.76</v>
      </c>
      <c r="X34" s="24" t="s">
        <v>141</v>
      </c>
      <c r="Y34" s="24" t="s">
        <v>243</v>
      </c>
      <c r="Z34" s="24" t="s">
        <v>174</v>
      </c>
      <c r="AA34" s="24" t="s">
        <v>164</v>
      </c>
      <c r="AB34" s="24" t="s">
        <v>175</v>
      </c>
      <c r="AC34" s="24" t="s">
        <v>244</v>
      </c>
      <c r="AD34" s="24" t="s">
        <v>245</v>
      </c>
    </row>
    <row r="35" spans="1:30" x14ac:dyDescent="0.25">
      <c r="L35" s="15" t="str">
        <f t="shared" ref="L35:L45" si="5">IF(K35&lt;&gt;"",L$1*K35,"")</f>
        <v/>
      </c>
      <c r="M35" s="16">
        <f t="shared" si="1"/>
        <v>0</v>
      </c>
      <c r="R35" s="21">
        <f>Q35*M35</f>
        <v>0</v>
      </c>
    </row>
    <row r="37" spans="1:30" x14ac:dyDescent="0.25">
      <c r="L37" s="15" t="str">
        <f t="shared" si="5"/>
        <v/>
      </c>
      <c r="M37" s="16">
        <f t="shared" si="1"/>
        <v>0</v>
      </c>
      <c r="R37" s="21">
        <f>Q37*M37</f>
        <v>0</v>
      </c>
    </row>
    <row r="38" spans="1:30" x14ac:dyDescent="0.25">
      <c r="B38" s="13" t="s">
        <v>250</v>
      </c>
      <c r="K38" s="14">
        <v>16</v>
      </c>
      <c r="L38" s="15">
        <f t="shared" si="5"/>
        <v>16</v>
      </c>
      <c r="M38" s="16">
        <f>SUM(D38,F38,H38,J38,L38)</f>
        <v>16</v>
      </c>
      <c r="P38" s="19" t="s">
        <v>267</v>
      </c>
      <c r="Q38" s="25">
        <v>0.56200000000000006</v>
      </c>
      <c r="R38" s="21">
        <f>Q38*M38</f>
        <v>8.9920000000000009</v>
      </c>
    </row>
    <row r="39" spans="1:30" x14ac:dyDescent="0.25">
      <c r="B39" s="13" t="s">
        <v>251</v>
      </c>
      <c r="K39" s="14">
        <v>1</v>
      </c>
      <c r="L39" s="15">
        <f t="shared" si="5"/>
        <v>1</v>
      </c>
      <c r="M39" s="16">
        <f t="shared" ref="M39:M45" si="6">SUM(D39,F39,H39,J39,L39)</f>
        <v>1</v>
      </c>
      <c r="R39" s="21">
        <f>Q39*M39</f>
        <v>0</v>
      </c>
    </row>
    <row r="40" spans="1:30" x14ac:dyDescent="0.25">
      <c r="B40" s="13" t="s">
        <v>252</v>
      </c>
      <c r="K40" s="14">
        <v>17</v>
      </c>
      <c r="L40" s="15">
        <f t="shared" si="5"/>
        <v>17</v>
      </c>
      <c r="M40" s="16">
        <f t="shared" si="6"/>
        <v>17</v>
      </c>
      <c r="P40" s="19" t="s">
        <v>266</v>
      </c>
      <c r="Q40" s="25">
        <v>1.31</v>
      </c>
      <c r="R40" s="21">
        <f>Q40*M40</f>
        <v>22.27</v>
      </c>
    </row>
    <row r="41" spans="1:30" x14ac:dyDescent="0.25">
      <c r="B41" s="13" t="s">
        <v>253</v>
      </c>
      <c r="K41" s="14">
        <v>58</v>
      </c>
      <c r="L41" s="15">
        <f t="shared" si="5"/>
        <v>58</v>
      </c>
      <c r="M41" s="16">
        <f t="shared" si="6"/>
        <v>58</v>
      </c>
      <c r="P41" s="19" t="s">
        <v>259</v>
      </c>
      <c r="Q41" s="25">
        <v>0.44800000000000001</v>
      </c>
      <c r="R41" s="21">
        <f>Q41*M41</f>
        <v>25.984000000000002</v>
      </c>
    </row>
    <row r="42" spans="1:30" x14ac:dyDescent="0.25">
      <c r="B42" s="13" t="s">
        <v>254</v>
      </c>
      <c r="K42" s="14">
        <v>58</v>
      </c>
      <c r="L42" s="15">
        <f t="shared" si="5"/>
        <v>58</v>
      </c>
      <c r="M42" s="16">
        <f t="shared" si="6"/>
        <v>58</v>
      </c>
      <c r="P42" s="19" t="s">
        <v>260</v>
      </c>
      <c r="Q42" s="25">
        <v>0.40200000000000002</v>
      </c>
      <c r="R42" s="21">
        <f>Q42*M42</f>
        <v>23.316000000000003</v>
      </c>
    </row>
    <row r="43" spans="1:30" x14ac:dyDescent="0.25">
      <c r="B43" s="13" t="s">
        <v>255</v>
      </c>
      <c r="K43" s="14">
        <v>16</v>
      </c>
      <c r="L43" s="15">
        <f t="shared" si="5"/>
        <v>16</v>
      </c>
      <c r="M43" s="16">
        <f t="shared" si="6"/>
        <v>16</v>
      </c>
      <c r="P43" s="19" t="s">
        <v>261</v>
      </c>
      <c r="Q43" s="25">
        <v>0.14599999999999999</v>
      </c>
      <c r="R43" s="21">
        <f>Q43*M43</f>
        <v>2.3359999999999999</v>
      </c>
    </row>
    <row r="44" spans="1:30" x14ac:dyDescent="0.25">
      <c r="B44" s="13" t="s">
        <v>256</v>
      </c>
      <c r="K44" s="14">
        <v>12</v>
      </c>
      <c r="L44" s="15">
        <f t="shared" si="5"/>
        <v>12</v>
      </c>
      <c r="M44" s="16">
        <f t="shared" si="6"/>
        <v>12</v>
      </c>
      <c r="P44" s="19" t="s">
        <v>262</v>
      </c>
      <c r="Q44" s="25">
        <v>0.17299999999999999</v>
      </c>
      <c r="R44" s="21">
        <f>Q44*M44</f>
        <v>2.0759999999999996</v>
      </c>
    </row>
    <row r="45" spans="1:30" x14ac:dyDescent="0.25">
      <c r="L45" s="15" t="str">
        <f t="shared" si="5"/>
        <v/>
      </c>
      <c r="M45" s="16">
        <f t="shared" si="6"/>
        <v>0</v>
      </c>
      <c r="R45" s="21">
        <f>Q45*M45</f>
        <v>0</v>
      </c>
    </row>
    <row r="46" spans="1:30" x14ac:dyDescent="0.25">
      <c r="B46" s="13" t="s">
        <v>249</v>
      </c>
      <c r="K46" s="14">
        <v>2</v>
      </c>
      <c r="L46" s="15">
        <f>IF(K46&lt;&gt;"",L$1*K46,"")</f>
        <v>2</v>
      </c>
      <c r="M46" s="16">
        <f>SUM(D46,F46,H46,J46,L46)</f>
        <v>2</v>
      </c>
      <c r="R46" s="21">
        <f>Q46*M46</f>
        <v>0</v>
      </c>
    </row>
    <row r="47" spans="1:30" x14ac:dyDescent="0.25">
      <c r="B47" s="13" t="s">
        <v>257</v>
      </c>
    </row>
    <row r="48" spans="1:30" x14ac:dyDescent="0.25">
      <c r="B48" s="13" t="s">
        <v>258</v>
      </c>
    </row>
    <row r="49" spans="2:20" x14ac:dyDescent="0.25">
      <c r="B49" s="26"/>
    </row>
    <row r="52" spans="2:20" x14ac:dyDescent="0.25">
      <c r="R52" s="27" t="s">
        <v>247</v>
      </c>
      <c r="S52" s="34"/>
      <c r="T52" s="38"/>
    </row>
    <row r="53" spans="2:20" x14ac:dyDescent="0.25">
      <c r="R53" s="27">
        <f>SUM(R2:R48)</f>
        <v>221.023</v>
      </c>
      <c r="S53" s="34"/>
      <c r="T53" s="38"/>
    </row>
  </sheetData>
  <hyperlinks>
    <hyperlink ref="P15" r:id="rId1" tooltip="Cliquez pour consulter des informations supplémentaires sur ce produit" display="http://www.mouser.fr/ProductDetail/Xicon/291-470-RC/?qs=sGAEpiMZZMv%252bAmH%2f3GzhpNKv3%252b5xXZ8C"/>
    <hyperlink ref="P31" r:id="rId2" tooltip="Cliquez pour consulter des informations supplémentaires sur ce produit" display="http://www.mouser.fr/ProductDetail/Kycon/KCDX-5S-N/?qs=sGAEpiMZZMvf6myxbP4FpOs%252btNXYiVmhEol70%2fY6yb8%3d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2016-06-26T18:55:57Z</dcterms:modified>
</cp:coreProperties>
</file>