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ocument\COLUMBIA\career\udacity_business_A\project2_NYSE\"/>
    </mc:Choice>
  </mc:AlternateContent>
  <xr:revisionPtr revIDLastSave="0" documentId="13_ncr:1_{C0ACB23A-9D42-4DBC-B0CC-F98128F92F0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nalysis" sheetId="18" r:id="rId1"/>
    <sheet name="P&amp;L statement" sheetId="20" r:id="rId2"/>
    <sheet name="Forecasting Model" sheetId="16" r:id="rId3"/>
    <sheet name="projectdata-nyse" sheetId="1" r:id="rId4"/>
    <sheet name="NYSE_cleandata" sheetId="15" r:id="rId5"/>
    <sheet name="data processing" sheetId="17" r:id="rId6"/>
  </sheets>
  <definedNames>
    <definedName name="_xlnm._FilterDatabase" localSheetId="5" hidden="1">'data processing'!$F$3:$H$434</definedName>
    <definedName name="_xlnm._FilterDatabase" localSheetId="4" hidden="1">NYSE_cleandata!$A$1:$K$1711</definedName>
    <definedName name="_xlchart.v1.0" hidden="1">'data processing'!$J$35</definedName>
    <definedName name="_xlchart.v1.1" hidden="1">'data processing'!$J$36:$J$68</definedName>
    <definedName name="_xlchart.v1.10" hidden="1">'data processing'!$K$35</definedName>
    <definedName name="_xlchart.v1.11" hidden="1">'data processing'!$K$36:$K$68</definedName>
    <definedName name="_xlchart.v1.12" hidden="1">'data processing'!$J$35</definedName>
    <definedName name="_xlchart.v1.13" hidden="1">'data processing'!$J$36:$J$68</definedName>
    <definedName name="_xlchart.v1.14" hidden="1">'data processing'!$K$35</definedName>
    <definedName name="_xlchart.v1.15" hidden="1">'data processing'!$K$36:$K$68</definedName>
    <definedName name="_xlchart.v1.2" hidden="1">'data processing'!$K$35</definedName>
    <definedName name="_xlchart.v1.3" hidden="1">'data processing'!$K$36:$K$68</definedName>
    <definedName name="_xlchart.v1.4" hidden="1">'data processing'!$J$35</definedName>
    <definedName name="_xlchart.v1.5" hidden="1">'data processing'!$J$36:$J$68</definedName>
    <definedName name="_xlchart.v1.6" hidden="1">'data processing'!$K$35</definedName>
    <definedName name="_xlchart.v1.7" hidden="1">'data processing'!$K$36:$K$68</definedName>
    <definedName name="_xlchart.v1.8" hidden="1">'data processing'!$J$35</definedName>
    <definedName name="_xlchart.v1.9" hidden="1">'data processing'!$J$36:$J$68</definedName>
    <definedName name="COGS">NYSE_cleandata!$E:$E</definedName>
    <definedName name="Consumer_Staples">'data processing'!$K$36:$K$68</definedName>
    <definedName name="consumer_staples_list">'data processing'!$K$36:$K$68</definedName>
    <definedName name="gross_margin">NYSE_cleandata!$L:$L</definedName>
    <definedName name="OOI">NYSE_cleandata!$G:$G</definedName>
    <definedName name="operating_margin">NYSE_cleandata!$M:$M</definedName>
    <definedName name="RD">NYSE_cleandata!$F:$F</definedName>
    <definedName name="Revenue">NYSE_cleandata!$D:$D</definedName>
    <definedName name="SGA">NYSE_cleandata!$H:$H</definedName>
    <definedName name="tele_list">'data processing'!$J$36:$J$40</definedName>
    <definedName name="Telecommunication_Services">'data processing'!$J$36:$J$40</definedName>
    <definedName name="ticker_symbol">NYSE_cleandata!$A:$A</definedName>
    <definedName name="Years">NYSE_cleandata!$B:$B</definedName>
  </definedNames>
  <calcPr calcId="181029"/>
  <pivotCaches>
    <pivotCache cacheId="15" r:id="rId7"/>
    <pivotCache cacheId="18" r:id="rId8"/>
    <pivotCache cacheId="2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" i="16" l="1" a="1"/>
  <c r="H11" i="16" s="1"/>
  <c r="G11" i="16" a="1"/>
  <c r="G11" i="16" s="1"/>
  <c r="F11" i="16" a="1"/>
  <c r="F11" i="16" s="1"/>
  <c r="E11" i="16" a="1"/>
  <c r="E11" i="16" s="1"/>
  <c r="H10" i="16" a="1"/>
  <c r="H10" i="16" s="1"/>
  <c r="G10" i="16" a="1"/>
  <c r="G10" i="16" s="1"/>
  <c r="F10" i="16" a="1"/>
  <c r="F10" i="16" s="1"/>
  <c r="E10" i="16" a="1"/>
  <c r="E10" i="16" s="1"/>
  <c r="H9" i="16" a="1"/>
  <c r="H9" i="16" s="1"/>
  <c r="G9" i="16" a="1"/>
  <c r="G9" i="16" s="1"/>
  <c r="F9" i="16" a="1"/>
  <c r="F9" i="16" s="1"/>
  <c r="F12" i="16" s="1"/>
  <c r="E9" i="16" a="1"/>
  <c r="E9" i="16" s="1"/>
  <c r="E12" i="16" s="1"/>
  <c r="H7" i="16" a="1"/>
  <c r="H7" i="16" s="1"/>
  <c r="G7" i="16" a="1"/>
  <c r="G7" i="16" s="1"/>
  <c r="F7" i="16" a="1"/>
  <c r="F7" i="16" s="1"/>
  <c r="E7" i="16" a="1"/>
  <c r="E7" i="16" s="1"/>
  <c r="H6" i="16" a="1"/>
  <c r="H6" i="16" s="1"/>
  <c r="H8" i="16" s="1" a="1"/>
  <c r="H8" i="16" s="1"/>
  <c r="G6" i="16" a="1"/>
  <c r="G6" i="16" s="1"/>
  <c r="F6" i="16" a="1"/>
  <c r="F6" i="16" s="1"/>
  <c r="F8" i="16" s="1" a="1"/>
  <c r="F8" i="16" s="1"/>
  <c r="F13" i="16" s="1" a="1"/>
  <c r="F13" i="16" s="1"/>
  <c r="E6" i="16" a="1"/>
  <c r="E6" i="16" s="1"/>
  <c r="E8" i="16" s="1" a="1"/>
  <c r="E8" i="16" s="1"/>
  <c r="E13" i="16" s="1" a="1"/>
  <c r="E13" i="16" s="1"/>
  <c r="E11" i="20" a="1"/>
  <c r="E11" i="20" s="1"/>
  <c r="F10" i="20" a="1"/>
  <c r="F10" i="20" s="1"/>
  <c r="G10" i="20" a="1"/>
  <c r="G10" i="20" s="1"/>
  <c r="H10" i="20" a="1"/>
  <c r="H10" i="20" s="1"/>
  <c r="E10" i="20" a="1"/>
  <c r="E10" i="20" s="1"/>
  <c r="G8" i="16" l="1" a="1"/>
  <c r="G8" i="16" s="1"/>
  <c r="G12" i="16"/>
  <c r="H12" i="16"/>
  <c r="H13" i="16" s="1" a="1"/>
  <c r="H13" i="16" s="1"/>
  <c r="E12" i="18" a="1"/>
  <c r="E12" i="18" s="1"/>
  <c r="E11" i="18" a="1"/>
  <c r="E11" i="18" s="1"/>
  <c r="F11" i="18"/>
  <c r="I37" i="16" a="1"/>
  <c r="I33" i="16" a="1"/>
  <c r="I29" i="16" a="1"/>
  <c r="H11" i="20" a="1"/>
  <c r="H11" i="20" s="1"/>
  <c r="G11" i="20" a="1"/>
  <c r="G11" i="20" s="1"/>
  <c r="F11" i="20" a="1"/>
  <c r="F11" i="20" s="1"/>
  <c r="H9" i="20" a="1"/>
  <c r="H9" i="20" s="1"/>
  <c r="G9" i="20" a="1"/>
  <c r="G9" i="20" s="1"/>
  <c r="F9" i="20" a="1"/>
  <c r="F9" i="20" s="1"/>
  <c r="E9" i="20" a="1"/>
  <c r="E9" i="20" s="1"/>
  <c r="E12" i="20" s="1"/>
  <c r="H7" i="20" a="1"/>
  <c r="H7" i="20" s="1"/>
  <c r="G7" i="20" a="1"/>
  <c r="G7" i="20" s="1"/>
  <c r="F7" i="20" a="1"/>
  <c r="F7" i="20" s="1"/>
  <c r="E7" i="20" a="1"/>
  <c r="E7" i="20" s="1"/>
  <c r="H6" i="20" a="1"/>
  <c r="H6" i="20" s="1"/>
  <c r="G6" i="20" a="1"/>
  <c r="G6" i="20" s="1"/>
  <c r="F6" i="20" a="1"/>
  <c r="F6" i="20" s="1"/>
  <c r="E6" i="20" a="1"/>
  <c r="E6" i="20" s="1"/>
  <c r="H12" i="18" a="1"/>
  <c r="H12" i="18" s="1"/>
  <c r="G12" i="18" a="1"/>
  <c r="G12" i="18" s="1"/>
  <c r="F12" i="18" a="1"/>
  <c r="F12" i="18" s="1"/>
  <c r="H11" i="18" a="1"/>
  <c r="H11" i="18" s="1"/>
  <c r="G11" i="18" a="1"/>
  <c r="G11" i="18" s="1"/>
  <c r="G13" i="16" l="1" a="1"/>
  <c r="G13" i="16" s="1"/>
  <c r="F12" i="20"/>
  <c r="H12" i="20"/>
  <c r="G12" i="20"/>
  <c r="G8" i="20" a="1"/>
  <c r="G8" i="20" s="1"/>
  <c r="G13" i="20" s="1" a="1"/>
  <c r="H8" i="20" a="1"/>
  <c r="H8" i="20" s="1"/>
  <c r="H13" i="20" s="1" a="1"/>
  <c r="H13" i="20" s="1"/>
  <c r="E8" i="20" a="1"/>
  <c r="E8" i="20" s="1"/>
  <c r="E13" i="20" s="1" a="1"/>
  <c r="F8" i="20" a="1"/>
  <c r="F8" i="20" s="1"/>
  <c r="F13" i="20" s="1" a="1"/>
  <c r="F13" i="20" s="1"/>
  <c r="E3" i="18"/>
  <c r="D3" i="18" s="1" a="1"/>
  <c r="D3" i="18" s="1"/>
  <c r="E7" i="18"/>
  <c r="D7" i="18" s="1" a="1"/>
  <c r="D7" i="18" s="1"/>
  <c r="H5" i="17" a="1"/>
  <c r="H5" i="17" s="1"/>
  <c r="H6" i="17" a="1"/>
  <c r="H6" i="17" s="1"/>
  <c r="H7" i="17" a="1"/>
  <c r="H7" i="17" s="1"/>
  <c r="H8" i="17" a="1"/>
  <c r="H8" i="17" s="1"/>
  <c r="H9" i="17" a="1"/>
  <c r="H9" i="17" s="1"/>
  <c r="H10" i="17" a="1"/>
  <c r="H10" i="17" s="1"/>
  <c r="H11" i="17" a="1"/>
  <c r="H11" i="17" s="1"/>
  <c r="H12" i="17" a="1"/>
  <c r="H12" i="17" s="1"/>
  <c r="H13" i="17" a="1"/>
  <c r="H13" i="17" s="1"/>
  <c r="H14" i="17" a="1"/>
  <c r="H14" i="17" s="1"/>
  <c r="H15" i="17" a="1"/>
  <c r="H15" i="17" s="1"/>
  <c r="H16" i="17" a="1"/>
  <c r="H16" i="17" s="1"/>
  <c r="H17" i="17" a="1"/>
  <c r="H17" i="17" s="1"/>
  <c r="H18" i="17" a="1"/>
  <c r="H18" i="17" s="1"/>
  <c r="H19" i="17" a="1"/>
  <c r="H19" i="17" s="1"/>
  <c r="H20" i="17" a="1"/>
  <c r="H20" i="17" s="1"/>
  <c r="H21" i="17" a="1"/>
  <c r="H21" i="17" s="1"/>
  <c r="H22" i="17" a="1"/>
  <c r="H22" i="17" s="1"/>
  <c r="H23" i="17" a="1"/>
  <c r="H23" i="17" s="1"/>
  <c r="H24" i="17" a="1"/>
  <c r="H24" i="17" s="1"/>
  <c r="H25" i="17" a="1"/>
  <c r="H25" i="17" s="1"/>
  <c r="H26" i="17" a="1"/>
  <c r="H26" i="17" s="1"/>
  <c r="H27" i="17" a="1"/>
  <c r="H27" i="17" s="1"/>
  <c r="H28" i="17" a="1"/>
  <c r="H28" i="17" s="1"/>
  <c r="H29" i="17" a="1"/>
  <c r="H29" i="17" s="1"/>
  <c r="H30" i="17" a="1"/>
  <c r="H30" i="17" s="1"/>
  <c r="H31" i="17" a="1"/>
  <c r="H31" i="17" s="1"/>
  <c r="H32" i="17" a="1"/>
  <c r="H32" i="17" s="1"/>
  <c r="H33" i="17" a="1"/>
  <c r="H33" i="17" s="1"/>
  <c r="H34" i="17" a="1"/>
  <c r="H34" i="17" s="1"/>
  <c r="H35" i="17" a="1"/>
  <c r="H35" i="17" s="1"/>
  <c r="H36" i="17" a="1"/>
  <c r="H36" i="17" s="1"/>
  <c r="H37" i="17" a="1"/>
  <c r="H37" i="17" s="1"/>
  <c r="H38" i="17" a="1"/>
  <c r="H38" i="17" s="1"/>
  <c r="H39" i="17" a="1"/>
  <c r="H39" i="17" s="1"/>
  <c r="H40" i="17" a="1"/>
  <c r="H40" i="17" s="1"/>
  <c r="H41" i="17" a="1"/>
  <c r="H41" i="17" s="1"/>
  <c r="H42" i="17" a="1"/>
  <c r="H42" i="17" s="1"/>
  <c r="H43" i="17" a="1"/>
  <c r="H43" i="17" s="1"/>
  <c r="H44" i="17" a="1"/>
  <c r="H44" i="17" s="1"/>
  <c r="H45" i="17" a="1"/>
  <c r="H45" i="17" s="1"/>
  <c r="H46" i="17" a="1"/>
  <c r="H46" i="17" s="1"/>
  <c r="H47" i="17" a="1"/>
  <c r="H47" i="17" s="1"/>
  <c r="H48" i="17" a="1"/>
  <c r="H48" i="17" s="1"/>
  <c r="H49" i="17" a="1"/>
  <c r="H49" i="17" s="1"/>
  <c r="H50" i="17" a="1"/>
  <c r="H50" i="17" s="1"/>
  <c r="H51" i="17" a="1"/>
  <c r="H51" i="17" s="1"/>
  <c r="H52" i="17" a="1"/>
  <c r="H52" i="17" s="1"/>
  <c r="H53" i="17" a="1"/>
  <c r="H53" i="17" s="1"/>
  <c r="H54" i="17" a="1"/>
  <c r="H54" i="17" s="1"/>
  <c r="H55" i="17" a="1"/>
  <c r="H55" i="17" s="1"/>
  <c r="H56" i="17" a="1"/>
  <c r="H56" i="17" s="1"/>
  <c r="H57" i="17" a="1"/>
  <c r="H57" i="17" s="1"/>
  <c r="H58" i="17" a="1"/>
  <c r="H58" i="17" s="1"/>
  <c r="H59" i="17" a="1"/>
  <c r="H59" i="17" s="1"/>
  <c r="H60" i="17" a="1"/>
  <c r="H60" i="17" s="1"/>
  <c r="H61" i="17" a="1"/>
  <c r="H61" i="17" s="1"/>
  <c r="H62" i="17" a="1"/>
  <c r="H62" i="17" s="1"/>
  <c r="H63" i="17" a="1"/>
  <c r="H63" i="17" s="1"/>
  <c r="H64" i="17" a="1"/>
  <c r="H64" i="17" s="1"/>
  <c r="H65" i="17" a="1"/>
  <c r="H65" i="17" s="1"/>
  <c r="H66" i="17" a="1"/>
  <c r="H66" i="17" s="1"/>
  <c r="H67" i="17" a="1"/>
  <c r="H67" i="17" s="1"/>
  <c r="H68" i="17" a="1"/>
  <c r="H68" i="17" s="1"/>
  <c r="H69" i="17" a="1"/>
  <c r="H69" i="17" s="1"/>
  <c r="H70" i="17" a="1"/>
  <c r="H70" i="17" s="1"/>
  <c r="H71" i="17" a="1"/>
  <c r="H71" i="17" s="1"/>
  <c r="H72" i="17" a="1"/>
  <c r="H72" i="17" s="1"/>
  <c r="H73" i="17" a="1"/>
  <c r="H73" i="17" s="1"/>
  <c r="H74" i="17" a="1"/>
  <c r="H74" i="17" s="1"/>
  <c r="H75" i="17" a="1"/>
  <c r="H75" i="17" s="1"/>
  <c r="H76" i="17" a="1"/>
  <c r="H76" i="17" s="1"/>
  <c r="H77" i="17" a="1"/>
  <c r="H77" i="17" s="1"/>
  <c r="H78" i="17" a="1"/>
  <c r="H78" i="17" s="1"/>
  <c r="H79" i="17" a="1"/>
  <c r="H79" i="17" s="1"/>
  <c r="H80" i="17" a="1"/>
  <c r="H80" i="17" s="1"/>
  <c r="H81" i="17" a="1"/>
  <c r="H81" i="17" s="1"/>
  <c r="H82" i="17" a="1"/>
  <c r="H82" i="17" s="1"/>
  <c r="H83" i="17" a="1"/>
  <c r="H83" i="17" s="1"/>
  <c r="H84" i="17" a="1"/>
  <c r="H84" i="17" s="1"/>
  <c r="H85" i="17" a="1"/>
  <c r="H85" i="17" s="1"/>
  <c r="H86" i="17" a="1"/>
  <c r="H86" i="17" s="1"/>
  <c r="H87" i="17" a="1"/>
  <c r="H87" i="17" s="1"/>
  <c r="H88" i="17" a="1"/>
  <c r="H88" i="17" s="1"/>
  <c r="H89" i="17" a="1"/>
  <c r="H89" i="17" s="1"/>
  <c r="H90" i="17" a="1"/>
  <c r="H90" i="17" s="1"/>
  <c r="H91" i="17" a="1"/>
  <c r="H91" i="17" s="1"/>
  <c r="H92" i="17" a="1"/>
  <c r="H92" i="17" s="1"/>
  <c r="H93" i="17" a="1"/>
  <c r="H93" i="17" s="1"/>
  <c r="H94" i="17" a="1"/>
  <c r="H94" i="17" s="1"/>
  <c r="H95" i="17" a="1"/>
  <c r="H95" i="17" s="1"/>
  <c r="H96" i="17" a="1"/>
  <c r="H96" i="17" s="1"/>
  <c r="H97" i="17" a="1"/>
  <c r="H97" i="17" s="1"/>
  <c r="H98" i="17" a="1"/>
  <c r="H98" i="17" s="1"/>
  <c r="H99" i="17" a="1"/>
  <c r="H99" i="17" s="1"/>
  <c r="H100" i="17" a="1"/>
  <c r="H100" i="17" s="1"/>
  <c r="H101" i="17" a="1"/>
  <c r="H101" i="17" s="1"/>
  <c r="H102" i="17" a="1"/>
  <c r="H102" i="17" s="1"/>
  <c r="H103" i="17" a="1"/>
  <c r="H103" i="17" s="1"/>
  <c r="H104" i="17" a="1"/>
  <c r="H104" i="17" s="1"/>
  <c r="H105" i="17" a="1"/>
  <c r="H105" i="17" s="1"/>
  <c r="H106" i="17" a="1"/>
  <c r="H106" i="17" s="1"/>
  <c r="H107" i="17" a="1"/>
  <c r="H107" i="17" s="1"/>
  <c r="H108" i="17" a="1"/>
  <c r="H108" i="17" s="1"/>
  <c r="H109" i="17" a="1"/>
  <c r="H109" i="17" s="1"/>
  <c r="H110" i="17" a="1"/>
  <c r="H110" i="17" s="1"/>
  <c r="H111" i="17" a="1"/>
  <c r="H111" i="17" s="1"/>
  <c r="H112" i="17" a="1"/>
  <c r="H112" i="17" s="1"/>
  <c r="H113" i="17" a="1"/>
  <c r="H113" i="17" s="1"/>
  <c r="H114" i="17" a="1"/>
  <c r="H114" i="17" s="1"/>
  <c r="H115" i="17" a="1"/>
  <c r="H115" i="17" s="1"/>
  <c r="H116" i="17" a="1"/>
  <c r="H116" i="17" s="1"/>
  <c r="H117" i="17" a="1"/>
  <c r="H117" i="17" s="1"/>
  <c r="H118" i="17" a="1"/>
  <c r="H118" i="17" s="1"/>
  <c r="H119" i="17" a="1"/>
  <c r="H119" i="17" s="1"/>
  <c r="H120" i="17" a="1"/>
  <c r="H120" i="17" s="1"/>
  <c r="H121" i="17" a="1"/>
  <c r="H121" i="17" s="1"/>
  <c r="H122" i="17" a="1"/>
  <c r="H122" i="17" s="1"/>
  <c r="H123" i="17" a="1"/>
  <c r="H123" i="17" s="1"/>
  <c r="H124" i="17" a="1"/>
  <c r="H124" i="17" s="1"/>
  <c r="H125" i="17" a="1"/>
  <c r="H125" i="17" s="1"/>
  <c r="H126" i="17" a="1"/>
  <c r="H126" i="17" s="1"/>
  <c r="H127" i="17" a="1"/>
  <c r="H127" i="17" s="1"/>
  <c r="H128" i="17" a="1"/>
  <c r="H128" i="17" s="1"/>
  <c r="H129" i="17" a="1"/>
  <c r="H129" i="17" s="1"/>
  <c r="H130" i="17" a="1"/>
  <c r="H130" i="17" s="1"/>
  <c r="H131" i="17" a="1"/>
  <c r="H131" i="17" s="1"/>
  <c r="H132" i="17" a="1"/>
  <c r="H132" i="17" s="1"/>
  <c r="H133" i="17" a="1"/>
  <c r="H133" i="17" s="1"/>
  <c r="H134" i="17" a="1"/>
  <c r="H134" i="17" s="1"/>
  <c r="H135" i="17" a="1"/>
  <c r="H135" i="17" s="1"/>
  <c r="H136" i="17" a="1"/>
  <c r="H136" i="17" s="1"/>
  <c r="H137" i="17" a="1"/>
  <c r="H137" i="17" s="1"/>
  <c r="H138" i="17" a="1"/>
  <c r="H138" i="17" s="1"/>
  <c r="H139" i="17" a="1"/>
  <c r="H139" i="17" s="1"/>
  <c r="H140" i="17" a="1"/>
  <c r="H140" i="17" s="1"/>
  <c r="H141" i="17" a="1"/>
  <c r="H141" i="17" s="1"/>
  <c r="H142" i="17" a="1"/>
  <c r="H142" i="17" s="1"/>
  <c r="H143" i="17" a="1"/>
  <c r="H143" i="17" s="1"/>
  <c r="H144" i="17" a="1"/>
  <c r="H144" i="17" s="1"/>
  <c r="H145" i="17" a="1"/>
  <c r="H145" i="17" s="1"/>
  <c r="H146" i="17" a="1"/>
  <c r="H146" i="17" s="1"/>
  <c r="H147" i="17" a="1"/>
  <c r="H147" i="17" s="1"/>
  <c r="H148" i="17" a="1"/>
  <c r="H148" i="17" s="1"/>
  <c r="H149" i="17" a="1"/>
  <c r="H149" i="17" s="1"/>
  <c r="H150" i="17" a="1"/>
  <c r="H150" i="17" s="1"/>
  <c r="H151" i="17" a="1"/>
  <c r="H151" i="17" s="1"/>
  <c r="H152" i="17" a="1"/>
  <c r="H152" i="17" s="1"/>
  <c r="H153" i="17" a="1"/>
  <c r="H153" i="17" s="1"/>
  <c r="H154" i="17" a="1"/>
  <c r="H154" i="17" s="1"/>
  <c r="H155" i="17" a="1"/>
  <c r="H155" i="17" s="1"/>
  <c r="H156" i="17" a="1"/>
  <c r="H156" i="17" s="1"/>
  <c r="H157" i="17" a="1"/>
  <c r="H157" i="17" s="1"/>
  <c r="H158" i="17" a="1"/>
  <c r="H158" i="17" s="1"/>
  <c r="H159" i="17" a="1"/>
  <c r="H159" i="17" s="1"/>
  <c r="H160" i="17" a="1"/>
  <c r="H160" i="17" s="1"/>
  <c r="H161" i="17" a="1"/>
  <c r="H161" i="17" s="1"/>
  <c r="H162" i="17" a="1"/>
  <c r="H162" i="17" s="1"/>
  <c r="H163" i="17" a="1"/>
  <c r="H163" i="17" s="1"/>
  <c r="H164" i="17" a="1"/>
  <c r="H164" i="17" s="1"/>
  <c r="H165" i="17" a="1"/>
  <c r="H165" i="17" s="1"/>
  <c r="H166" i="17" a="1"/>
  <c r="H166" i="17" s="1"/>
  <c r="H167" i="17" a="1"/>
  <c r="H167" i="17" s="1"/>
  <c r="H168" i="17" a="1"/>
  <c r="H168" i="17" s="1"/>
  <c r="H169" i="17" a="1"/>
  <c r="H169" i="17" s="1"/>
  <c r="H170" i="17" a="1"/>
  <c r="H170" i="17" s="1"/>
  <c r="H171" i="17" a="1"/>
  <c r="H171" i="17" s="1"/>
  <c r="H172" i="17" a="1"/>
  <c r="H172" i="17" s="1"/>
  <c r="H173" i="17" a="1"/>
  <c r="H173" i="17" s="1"/>
  <c r="H174" i="17" a="1"/>
  <c r="H174" i="17" s="1"/>
  <c r="H175" i="17" a="1"/>
  <c r="H175" i="17" s="1"/>
  <c r="H176" i="17" a="1"/>
  <c r="H176" i="17" s="1"/>
  <c r="H177" i="17" a="1"/>
  <c r="H177" i="17" s="1"/>
  <c r="H178" i="17" a="1"/>
  <c r="H178" i="17" s="1"/>
  <c r="H179" i="17" a="1"/>
  <c r="H179" i="17" s="1"/>
  <c r="H180" i="17" a="1"/>
  <c r="H180" i="17" s="1"/>
  <c r="H181" i="17" a="1"/>
  <c r="H181" i="17" s="1"/>
  <c r="H182" i="17" a="1"/>
  <c r="H182" i="17" s="1"/>
  <c r="H183" i="17" a="1"/>
  <c r="H183" i="17" s="1"/>
  <c r="H184" i="17" a="1"/>
  <c r="H184" i="17" s="1"/>
  <c r="H185" i="17" a="1"/>
  <c r="H185" i="17" s="1"/>
  <c r="H186" i="17" a="1"/>
  <c r="H186" i="17" s="1"/>
  <c r="H187" i="17" a="1"/>
  <c r="H187" i="17" s="1"/>
  <c r="H188" i="17" a="1"/>
  <c r="H188" i="17" s="1"/>
  <c r="H189" i="17" a="1"/>
  <c r="H189" i="17" s="1"/>
  <c r="H190" i="17" a="1"/>
  <c r="H190" i="17" s="1"/>
  <c r="H191" i="17" a="1"/>
  <c r="H191" i="17" s="1"/>
  <c r="H192" i="17" a="1"/>
  <c r="H192" i="17" s="1"/>
  <c r="H193" i="17" a="1"/>
  <c r="H193" i="17" s="1"/>
  <c r="H194" i="17" a="1"/>
  <c r="H194" i="17" s="1"/>
  <c r="H195" i="17" a="1"/>
  <c r="H195" i="17" s="1"/>
  <c r="H196" i="17" a="1"/>
  <c r="H196" i="17" s="1"/>
  <c r="H197" i="17" a="1"/>
  <c r="H197" i="17" s="1"/>
  <c r="H198" i="17" a="1"/>
  <c r="H198" i="17" s="1"/>
  <c r="H199" i="17" a="1"/>
  <c r="H199" i="17" s="1"/>
  <c r="H200" i="17" a="1"/>
  <c r="H200" i="17" s="1"/>
  <c r="H201" i="17" a="1"/>
  <c r="H201" i="17" s="1"/>
  <c r="H202" i="17" a="1"/>
  <c r="H202" i="17" s="1"/>
  <c r="H203" i="17" a="1"/>
  <c r="H203" i="17" s="1"/>
  <c r="H204" i="17" a="1"/>
  <c r="H204" i="17" s="1"/>
  <c r="H205" i="17" a="1"/>
  <c r="H205" i="17" s="1"/>
  <c r="H206" i="17" a="1"/>
  <c r="H206" i="17" s="1"/>
  <c r="H207" i="17" a="1"/>
  <c r="H207" i="17" s="1"/>
  <c r="H208" i="17" a="1"/>
  <c r="H208" i="17" s="1"/>
  <c r="H209" i="17" a="1"/>
  <c r="H209" i="17" s="1"/>
  <c r="H210" i="17" a="1"/>
  <c r="H210" i="17" s="1"/>
  <c r="H211" i="17" a="1"/>
  <c r="H211" i="17" s="1"/>
  <c r="H212" i="17" a="1"/>
  <c r="H212" i="17" s="1"/>
  <c r="H213" i="17" a="1"/>
  <c r="H213" i="17" s="1"/>
  <c r="H214" i="17" a="1"/>
  <c r="H214" i="17" s="1"/>
  <c r="H215" i="17" a="1"/>
  <c r="H215" i="17" s="1"/>
  <c r="H216" i="17" a="1"/>
  <c r="H216" i="17" s="1"/>
  <c r="H217" i="17" a="1"/>
  <c r="H217" i="17" s="1"/>
  <c r="H218" i="17" a="1"/>
  <c r="H218" i="17" s="1"/>
  <c r="H219" i="17" a="1"/>
  <c r="H219" i="17" s="1"/>
  <c r="H220" i="17" a="1"/>
  <c r="H220" i="17" s="1"/>
  <c r="H221" i="17" a="1"/>
  <c r="H221" i="17" s="1"/>
  <c r="H222" i="17" a="1"/>
  <c r="H222" i="17" s="1"/>
  <c r="H223" i="17" a="1"/>
  <c r="H223" i="17" s="1"/>
  <c r="H224" i="17" a="1"/>
  <c r="H224" i="17" s="1"/>
  <c r="H225" i="17" a="1"/>
  <c r="H225" i="17" s="1"/>
  <c r="H226" i="17" a="1"/>
  <c r="H226" i="17" s="1"/>
  <c r="H227" i="17" a="1"/>
  <c r="H227" i="17" s="1"/>
  <c r="H228" i="17" a="1"/>
  <c r="H228" i="17" s="1"/>
  <c r="H229" i="17" a="1"/>
  <c r="H229" i="17" s="1"/>
  <c r="H230" i="17" a="1"/>
  <c r="H230" i="17" s="1"/>
  <c r="H231" i="17" a="1"/>
  <c r="H231" i="17" s="1"/>
  <c r="H232" i="17" a="1"/>
  <c r="H232" i="17" s="1"/>
  <c r="H233" i="17" a="1"/>
  <c r="H233" i="17" s="1"/>
  <c r="H234" i="17" a="1"/>
  <c r="H234" i="17" s="1"/>
  <c r="H235" i="17" a="1"/>
  <c r="H235" i="17" s="1"/>
  <c r="H236" i="17" a="1"/>
  <c r="H236" i="17" s="1"/>
  <c r="H237" i="17" a="1"/>
  <c r="H237" i="17" s="1"/>
  <c r="H238" i="17" a="1"/>
  <c r="H238" i="17" s="1"/>
  <c r="H239" i="17" a="1"/>
  <c r="H239" i="17" s="1"/>
  <c r="H240" i="17" a="1"/>
  <c r="H240" i="17" s="1"/>
  <c r="H241" i="17" a="1"/>
  <c r="H241" i="17" s="1"/>
  <c r="H242" i="17" a="1"/>
  <c r="H242" i="17" s="1"/>
  <c r="H243" i="17" a="1"/>
  <c r="H243" i="17" s="1"/>
  <c r="H244" i="17" a="1"/>
  <c r="H244" i="17" s="1"/>
  <c r="H245" i="17" a="1"/>
  <c r="H245" i="17" s="1"/>
  <c r="H246" i="17" a="1"/>
  <c r="H246" i="17" s="1"/>
  <c r="H247" i="17" a="1"/>
  <c r="H247" i="17" s="1"/>
  <c r="H248" i="17" a="1"/>
  <c r="H248" i="17" s="1"/>
  <c r="H249" i="17" a="1"/>
  <c r="H249" i="17" s="1"/>
  <c r="H250" i="17" a="1"/>
  <c r="H250" i="17" s="1"/>
  <c r="H251" i="17" a="1"/>
  <c r="H251" i="17" s="1"/>
  <c r="H252" i="17" a="1"/>
  <c r="H252" i="17" s="1"/>
  <c r="H253" i="17" a="1"/>
  <c r="H253" i="17" s="1"/>
  <c r="H254" i="17" a="1"/>
  <c r="H254" i="17" s="1"/>
  <c r="H255" i="17" a="1"/>
  <c r="H255" i="17" s="1"/>
  <c r="H256" i="17" a="1"/>
  <c r="H256" i="17" s="1"/>
  <c r="H257" i="17" a="1"/>
  <c r="H257" i="17" s="1"/>
  <c r="H258" i="17" a="1"/>
  <c r="H258" i="17" s="1"/>
  <c r="H259" i="17" a="1"/>
  <c r="H259" i="17" s="1"/>
  <c r="H260" i="17" a="1"/>
  <c r="H260" i="17" s="1"/>
  <c r="H261" i="17" a="1"/>
  <c r="H261" i="17" s="1"/>
  <c r="H262" i="17" a="1"/>
  <c r="H262" i="17" s="1"/>
  <c r="H263" i="17" a="1"/>
  <c r="H263" i="17" s="1"/>
  <c r="H264" i="17" a="1"/>
  <c r="H264" i="17" s="1"/>
  <c r="H265" i="17" a="1"/>
  <c r="H265" i="17" s="1"/>
  <c r="H266" i="17" a="1"/>
  <c r="H266" i="17" s="1"/>
  <c r="H267" i="17" a="1"/>
  <c r="H267" i="17" s="1"/>
  <c r="H268" i="17" a="1"/>
  <c r="H268" i="17" s="1"/>
  <c r="H269" i="17" a="1"/>
  <c r="H269" i="17" s="1"/>
  <c r="H270" i="17" a="1"/>
  <c r="H270" i="17" s="1"/>
  <c r="H271" i="17" a="1"/>
  <c r="H271" i="17" s="1"/>
  <c r="H272" i="17" a="1"/>
  <c r="H272" i="17" s="1"/>
  <c r="H273" i="17" a="1"/>
  <c r="H273" i="17" s="1"/>
  <c r="H274" i="17" a="1"/>
  <c r="H274" i="17" s="1"/>
  <c r="H275" i="17" a="1"/>
  <c r="H275" i="17" s="1"/>
  <c r="H276" i="17" a="1"/>
  <c r="H276" i="17" s="1"/>
  <c r="H277" i="17" a="1"/>
  <c r="H277" i="17" s="1"/>
  <c r="H278" i="17" a="1"/>
  <c r="H278" i="17" s="1"/>
  <c r="H279" i="17" a="1"/>
  <c r="H279" i="17" s="1"/>
  <c r="H280" i="17" a="1"/>
  <c r="H280" i="17" s="1"/>
  <c r="H281" i="17" a="1"/>
  <c r="H281" i="17" s="1"/>
  <c r="H282" i="17" a="1"/>
  <c r="H282" i="17" s="1"/>
  <c r="H283" i="17" a="1"/>
  <c r="H283" i="17" s="1"/>
  <c r="H284" i="17" a="1"/>
  <c r="H284" i="17" s="1"/>
  <c r="H285" i="17" a="1"/>
  <c r="H285" i="17" s="1"/>
  <c r="H286" i="17" a="1"/>
  <c r="H286" i="17" s="1"/>
  <c r="H287" i="17" a="1"/>
  <c r="H287" i="17" s="1"/>
  <c r="H288" i="17" a="1"/>
  <c r="H288" i="17" s="1"/>
  <c r="H289" i="17" a="1"/>
  <c r="H289" i="17" s="1"/>
  <c r="H290" i="17" a="1"/>
  <c r="H290" i="17" s="1"/>
  <c r="H291" i="17" a="1"/>
  <c r="H291" i="17" s="1"/>
  <c r="H292" i="17" a="1"/>
  <c r="H292" i="17" s="1"/>
  <c r="H293" i="17" a="1"/>
  <c r="H293" i="17" s="1"/>
  <c r="H294" i="17" a="1"/>
  <c r="H294" i="17" s="1"/>
  <c r="H295" i="17" a="1"/>
  <c r="H295" i="17" s="1"/>
  <c r="H296" i="17" a="1"/>
  <c r="H296" i="17" s="1"/>
  <c r="H297" i="17" a="1"/>
  <c r="H297" i="17" s="1"/>
  <c r="H298" i="17" a="1"/>
  <c r="H298" i="17" s="1"/>
  <c r="H299" i="17" a="1"/>
  <c r="H299" i="17" s="1"/>
  <c r="H300" i="17" a="1"/>
  <c r="H300" i="17" s="1"/>
  <c r="H301" i="17" a="1"/>
  <c r="H301" i="17" s="1"/>
  <c r="H302" i="17" a="1"/>
  <c r="H302" i="17" s="1"/>
  <c r="H303" i="17" a="1"/>
  <c r="H303" i="17" s="1"/>
  <c r="H304" i="17" a="1"/>
  <c r="H304" i="17" s="1"/>
  <c r="H305" i="17" a="1"/>
  <c r="H305" i="17" s="1"/>
  <c r="H306" i="17" a="1"/>
  <c r="H306" i="17" s="1"/>
  <c r="H307" i="17" a="1"/>
  <c r="H307" i="17" s="1"/>
  <c r="H308" i="17" a="1"/>
  <c r="H308" i="17" s="1"/>
  <c r="H309" i="17" a="1"/>
  <c r="H309" i="17" s="1"/>
  <c r="H310" i="17" a="1"/>
  <c r="H310" i="17" s="1"/>
  <c r="H311" i="17" a="1"/>
  <c r="H311" i="17" s="1"/>
  <c r="H312" i="17" a="1"/>
  <c r="H312" i="17" s="1"/>
  <c r="H313" i="17" a="1"/>
  <c r="H313" i="17" s="1"/>
  <c r="H314" i="17" a="1"/>
  <c r="H314" i="17" s="1"/>
  <c r="H315" i="17" a="1"/>
  <c r="H315" i="17" s="1"/>
  <c r="H316" i="17" a="1"/>
  <c r="H316" i="17" s="1"/>
  <c r="H317" i="17" a="1"/>
  <c r="H317" i="17" s="1"/>
  <c r="H318" i="17" a="1"/>
  <c r="H318" i="17" s="1"/>
  <c r="H319" i="17" a="1"/>
  <c r="H319" i="17" s="1"/>
  <c r="H320" i="17" a="1"/>
  <c r="H320" i="17" s="1"/>
  <c r="H321" i="17" a="1"/>
  <c r="H321" i="17" s="1"/>
  <c r="H322" i="17" a="1"/>
  <c r="H322" i="17" s="1"/>
  <c r="H323" i="17" a="1"/>
  <c r="H323" i="17" s="1"/>
  <c r="H324" i="17" a="1"/>
  <c r="H324" i="17" s="1"/>
  <c r="H325" i="17" a="1"/>
  <c r="H325" i="17" s="1"/>
  <c r="H326" i="17" a="1"/>
  <c r="H326" i="17" s="1"/>
  <c r="H327" i="17" a="1"/>
  <c r="H327" i="17" s="1"/>
  <c r="H328" i="17" a="1"/>
  <c r="H328" i="17" s="1"/>
  <c r="H329" i="17" a="1"/>
  <c r="H329" i="17" s="1"/>
  <c r="H330" i="17" a="1"/>
  <c r="H330" i="17" s="1"/>
  <c r="H331" i="17" a="1"/>
  <c r="H331" i="17" s="1"/>
  <c r="H332" i="17" a="1"/>
  <c r="H332" i="17" s="1"/>
  <c r="H333" i="17" a="1"/>
  <c r="H333" i="17" s="1"/>
  <c r="H334" i="17" a="1"/>
  <c r="H334" i="17" s="1"/>
  <c r="H335" i="17" a="1"/>
  <c r="H335" i="17" s="1"/>
  <c r="H336" i="17" a="1"/>
  <c r="H336" i="17" s="1"/>
  <c r="H337" i="17" a="1"/>
  <c r="H337" i="17" s="1"/>
  <c r="H338" i="17" a="1"/>
  <c r="H338" i="17" s="1"/>
  <c r="H339" i="17" a="1"/>
  <c r="H339" i="17" s="1"/>
  <c r="H340" i="17" a="1"/>
  <c r="H340" i="17" s="1"/>
  <c r="H341" i="17" a="1"/>
  <c r="H341" i="17" s="1"/>
  <c r="H342" i="17" a="1"/>
  <c r="H342" i="17" s="1"/>
  <c r="H343" i="17" a="1"/>
  <c r="H343" i="17" s="1"/>
  <c r="H344" i="17" a="1"/>
  <c r="H344" i="17" s="1"/>
  <c r="H345" i="17" a="1"/>
  <c r="H345" i="17" s="1"/>
  <c r="H346" i="17" a="1"/>
  <c r="H346" i="17" s="1"/>
  <c r="H347" i="17" a="1"/>
  <c r="H347" i="17" s="1"/>
  <c r="H348" i="17" a="1"/>
  <c r="H348" i="17" s="1"/>
  <c r="H349" i="17" a="1"/>
  <c r="H349" i="17" s="1"/>
  <c r="H350" i="17" a="1"/>
  <c r="H350" i="17" s="1"/>
  <c r="H351" i="17" a="1"/>
  <c r="H351" i="17" s="1"/>
  <c r="H352" i="17" a="1"/>
  <c r="H352" i="17" s="1"/>
  <c r="H353" i="17" a="1"/>
  <c r="H353" i="17" s="1"/>
  <c r="H354" i="17" a="1"/>
  <c r="H354" i="17" s="1"/>
  <c r="H355" i="17" a="1"/>
  <c r="H355" i="17" s="1"/>
  <c r="H356" i="17" a="1"/>
  <c r="H356" i="17" s="1"/>
  <c r="H357" i="17" a="1"/>
  <c r="H357" i="17" s="1"/>
  <c r="H358" i="17" a="1"/>
  <c r="H358" i="17" s="1"/>
  <c r="H359" i="17" a="1"/>
  <c r="H359" i="17" s="1"/>
  <c r="H360" i="17" a="1"/>
  <c r="H360" i="17" s="1"/>
  <c r="H361" i="17" a="1"/>
  <c r="H361" i="17" s="1"/>
  <c r="H362" i="17" a="1"/>
  <c r="H362" i="17" s="1"/>
  <c r="H363" i="17" a="1"/>
  <c r="H363" i="17" s="1"/>
  <c r="H364" i="17" a="1"/>
  <c r="H364" i="17" s="1"/>
  <c r="H365" i="17" a="1"/>
  <c r="H365" i="17" s="1"/>
  <c r="H366" i="17" a="1"/>
  <c r="H366" i="17" s="1"/>
  <c r="H367" i="17" a="1"/>
  <c r="H367" i="17" s="1"/>
  <c r="H368" i="17" a="1"/>
  <c r="H368" i="17" s="1"/>
  <c r="H369" i="17" a="1"/>
  <c r="H369" i="17" s="1"/>
  <c r="H370" i="17" a="1"/>
  <c r="H370" i="17" s="1"/>
  <c r="H371" i="17" a="1"/>
  <c r="H371" i="17" s="1"/>
  <c r="H372" i="17" a="1"/>
  <c r="H372" i="17" s="1"/>
  <c r="H373" i="17" a="1"/>
  <c r="H373" i="17" s="1"/>
  <c r="H374" i="17" a="1"/>
  <c r="H374" i="17" s="1"/>
  <c r="H375" i="17" a="1"/>
  <c r="H375" i="17" s="1"/>
  <c r="H376" i="17" a="1"/>
  <c r="H376" i="17" s="1"/>
  <c r="H377" i="17" a="1"/>
  <c r="H377" i="17" s="1"/>
  <c r="H378" i="17" a="1"/>
  <c r="H378" i="17" s="1"/>
  <c r="H379" i="17" a="1"/>
  <c r="H379" i="17" s="1"/>
  <c r="H380" i="17" a="1"/>
  <c r="H380" i="17" s="1"/>
  <c r="H381" i="17" a="1"/>
  <c r="H381" i="17" s="1"/>
  <c r="H382" i="17" a="1"/>
  <c r="H382" i="17" s="1"/>
  <c r="H383" i="17" a="1"/>
  <c r="H383" i="17" s="1"/>
  <c r="H384" i="17" a="1"/>
  <c r="H384" i="17" s="1"/>
  <c r="H385" i="17" a="1"/>
  <c r="H385" i="17" s="1"/>
  <c r="H386" i="17" a="1"/>
  <c r="H386" i="17" s="1"/>
  <c r="H387" i="17" a="1"/>
  <c r="H387" i="17" s="1"/>
  <c r="H388" i="17" a="1"/>
  <c r="H388" i="17" s="1"/>
  <c r="H389" i="17" a="1"/>
  <c r="H389" i="17" s="1"/>
  <c r="H390" i="17" a="1"/>
  <c r="H390" i="17" s="1"/>
  <c r="H391" i="17" a="1"/>
  <c r="H391" i="17" s="1"/>
  <c r="H392" i="17" a="1"/>
  <c r="H392" i="17" s="1"/>
  <c r="H393" i="17" a="1"/>
  <c r="H393" i="17" s="1"/>
  <c r="H394" i="17" a="1"/>
  <c r="H394" i="17" s="1"/>
  <c r="H395" i="17" a="1"/>
  <c r="H395" i="17" s="1"/>
  <c r="H396" i="17" a="1"/>
  <c r="H396" i="17" s="1"/>
  <c r="H397" i="17" a="1"/>
  <c r="H397" i="17" s="1"/>
  <c r="H398" i="17" a="1"/>
  <c r="H398" i="17" s="1"/>
  <c r="H399" i="17" a="1"/>
  <c r="H399" i="17" s="1"/>
  <c r="H400" i="17" a="1"/>
  <c r="H400" i="17" s="1"/>
  <c r="H401" i="17" a="1"/>
  <c r="H401" i="17" s="1"/>
  <c r="H402" i="17" a="1"/>
  <c r="H402" i="17" s="1"/>
  <c r="H403" i="17" a="1"/>
  <c r="H403" i="17" s="1"/>
  <c r="H404" i="17" a="1"/>
  <c r="H404" i="17" s="1"/>
  <c r="H405" i="17" a="1"/>
  <c r="H405" i="17" s="1"/>
  <c r="H406" i="17" a="1"/>
  <c r="H406" i="17" s="1"/>
  <c r="H407" i="17" a="1"/>
  <c r="H407" i="17" s="1"/>
  <c r="H408" i="17" a="1"/>
  <c r="H408" i="17" s="1"/>
  <c r="H409" i="17" a="1"/>
  <c r="H409" i="17" s="1"/>
  <c r="H410" i="17" a="1"/>
  <c r="H410" i="17" s="1"/>
  <c r="H411" i="17" a="1"/>
  <c r="H411" i="17" s="1"/>
  <c r="H412" i="17" a="1"/>
  <c r="H412" i="17" s="1"/>
  <c r="H413" i="17" a="1"/>
  <c r="H413" i="17" s="1"/>
  <c r="H414" i="17" a="1"/>
  <c r="H414" i="17" s="1"/>
  <c r="H415" i="17" a="1"/>
  <c r="H415" i="17" s="1"/>
  <c r="H416" i="17" a="1"/>
  <c r="H416" i="17" s="1"/>
  <c r="H417" i="17" a="1"/>
  <c r="H417" i="17" s="1"/>
  <c r="H418" i="17" a="1"/>
  <c r="H418" i="17" s="1"/>
  <c r="H419" i="17" a="1"/>
  <c r="H419" i="17" s="1"/>
  <c r="H420" i="17" a="1"/>
  <c r="H420" i="17" s="1"/>
  <c r="H421" i="17" a="1"/>
  <c r="H421" i="17" s="1"/>
  <c r="H422" i="17" a="1"/>
  <c r="H422" i="17" s="1"/>
  <c r="H423" i="17" a="1"/>
  <c r="H423" i="17" s="1"/>
  <c r="H424" i="17" a="1"/>
  <c r="H424" i="17" s="1"/>
  <c r="H425" i="17" a="1"/>
  <c r="H425" i="17" s="1"/>
  <c r="H426" i="17" a="1"/>
  <c r="H426" i="17" s="1"/>
  <c r="H427" i="17" a="1"/>
  <c r="H427" i="17" s="1"/>
  <c r="H428" i="17" a="1"/>
  <c r="H428" i="17" s="1"/>
  <c r="H429" i="17" a="1"/>
  <c r="H429" i="17" s="1"/>
  <c r="H430" i="17" a="1"/>
  <c r="H430" i="17" s="1"/>
  <c r="H431" i="17" a="1"/>
  <c r="H431" i="17" s="1"/>
  <c r="H432" i="17" a="1"/>
  <c r="H432" i="17" s="1"/>
  <c r="H433" i="17" a="1"/>
  <c r="H433" i="17" s="1"/>
  <c r="H434" i="17" a="1"/>
  <c r="H434" i="17" s="1"/>
  <c r="H4" i="17" a="1"/>
  <c r="H4" i="17" s="1"/>
  <c r="F20" i="16" a="1"/>
  <c r="F20" i="16" s="1"/>
  <c r="G20" i="16" a="1"/>
  <c r="G20" i="16" s="1"/>
  <c r="H20" i="16" a="1"/>
  <c r="H20" i="16" s="1"/>
  <c r="E20" i="16" a="1"/>
  <c r="E20" i="16" s="1"/>
  <c r="F19" i="16" a="1"/>
  <c r="F19" i="16" s="1"/>
  <c r="G19" i="16" a="1"/>
  <c r="G19" i="16" s="1"/>
  <c r="H19" i="16" a="1"/>
  <c r="H19" i="16" s="1"/>
  <c r="E19" i="16" a="1"/>
  <c r="E19" i="16" s="1"/>
  <c r="M3" i="15" a="1"/>
  <c r="M3" i="15" s="1"/>
  <c r="M4" i="15" a="1"/>
  <c r="M4" i="15" s="1"/>
  <c r="M5" i="15" a="1"/>
  <c r="M5" i="15" s="1"/>
  <c r="M6" i="15" a="1"/>
  <c r="M6" i="15"/>
  <c r="M7" i="15" a="1"/>
  <c r="M7" i="15" s="1"/>
  <c r="M8" i="15" a="1"/>
  <c r="M8" i="15" s="1"/>
  <c r="M9" i="15" a="1"/>
  <c r="M9" i="15" s="1"/>
  <c r="M10" i="15" a="1"/>
  <c r="M10" i="15"/>
  <c r="M11" i="15" a="1"/>
  <c r="M11" i="15" s="1"/>
  <c r="M12" i="15" a="1"/>
  <c r="M12" i="15" s="1"/>
  <c r="M13" i="15" a="1"/>
  <c r="M13" i="15" s="1"/>
  <c r="M14" i="15" a="1"/>
  <c r="M14" i="15" s="1"/>
  <c r="M15" i="15" a="1"/>
  <c r="M15" i="15" s="1"/>
  <c r="M16" i="15" a="1"/>
  <c r="M16" i="15" s="1"/>
  <c r="M17" i="15" a="1"/>
  <c r="M17" i="15" s="1"/>
  <c r="M18" i="15" a="1"/>
  <c r="M18" i="15"/>
  <c r="M19" i="15" a="1"/>
  <c r="M19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M34" i="15" a="1"/>
  <c r="M34" i="15"/>
  <c r="M35" i="15" a="1"/>
  <c r="M35" i="15" s="1"/>
  <c r="M36" i="15" a="1"/>
  <c r="M36" i="15" s="1"/>
  <c r="M37" i="15" a="1"/>
  <c r="M37" i="15" s="1"/>
  <c r="M38" i="15" a="1"/>
  <c r="M38" i="15"/>
  <c r="M39" i="15" a="1"/>
  <c r="M39" i="15" s="1"/>
  <c r="M40" i="15" a="1"/>
  <c r="M40" i="15" s="1"/>
  <c r="M41" i="15" a="1"/>
  <c r="M41" i="15" s="1"/>
  <c r="M42" i="15" a="1"/>
  <c r="M42" i="15"/>
  <c r="M43" i="15" a="1"/>
  <c r="M43" i="15" s="1"/>
  <c r="M44" i="15" a="1"/>
  <c r="M44" i="15" s="1"/>
  <c r="M45" i="15" a="1"/>
  <c r="M45" i="15" s="1"/>
  <c r="M46" i="15" a="1"/>
  <c r="M46" i="15" s="1"/>
  <c r="M47" i="15" a="1"/>
  <c r="M47" i="15" s="1"/>
  <c r="M48" i="15" a="1"/>
  <c r="M48" i="15" s="1"/>
  <c r="M49" i="15" a="1"/>
  <c r="M49" i="15" s="1"/>
  <c r="M50" i="15" a="1"/>
  <c r="M50" i="15"/>
  <c r="M51" i="15" a="1"/>
  <c r="M51" i="15" s="1"/>
  <c r="M52" i="15" a="1"/>
  <c r="M52" i="15" s="1"/>
  <c r="M53" i="15" a="1"/>
  <c r="M53" i="15" s="1"/>
  <c r="M54" i="15" a="1"/>
  <c r="M54" i="15" s="1"/>
  <c r="M55" i="15" a="1"/>
  <c r="M55" i="15" s="1"/>
  <c r="M56" i="15" a="1"/>
  <c r="M56" i="15" s="1"/>
  <c r="M57" i="15" a="1"/>
  <c r="M57" i="15" s="1"/>
  <c r="M58" i="15" a="1"/>
  <c r="M58" i="15"/>
  <c r="M59" i="15" a="1"/>
  <c r="M59" i="15" s="1"/>
  <c r="M60" i="15" a="1"/>
  <c r="M60" i="15" s="1"/>
  <c r="M61" i="15" a="1"/>
  <c r="M61" i="15" s="1"/>
  <c r="M62" i="15" a="1"/>
  <c r="M62" i="15" s="1"/>
  <c r="M63" i="15" a="1"/>
  <c r="M63" i="15" s="1"/>
  <c r="M64" i="15" a="1"/>
  <c r="M64" i="15" s="1"/>
  <c r="M65" i="15" a="1"/>
  <c r="M65" i="15" s="1"/>
  <c r="M66" i="15" a="1"/>
  <c r="M66" i="15"/>
  <c r="M67" i="15" a="1"/>
  <c r="M67" i="15" s="1"/>
  <c r="M68" i="15" a="1"/>
  <c r="M68" i="15" s="1"/>
  <c r="M69" i="15" a="1"/>
  <c r="M69" i="15" s="1"/>
  <c r="M70" i="15" a="1"/>
  <c r="M70" i="15"/>
  <c r="M71" i="15" a="1"/>
  <c r="M71" i="15" s="1"/>
  <c r="M72" i="15" a="1"/>
  <c r="M72" i="15" s="1"/>
  <c r="M73" i="15" a="1"/>
  <c r="M73" i="15" s="1"/>
  <c r="M74" i="15" a="1"/>
  <c r="M74" i="15"/>
  <c r="M75" i="15" a="1"/>
  <c r="M75" i="15" s="1"/>
  <c r="M76" i="15" a="1"/>
  <c r="M76" i="15" s="1"/>
  <c r="M77" i="15" a="1"/>
  <c r="M77" i="15" s="1"/>
  <c r="M78" i="15" a="1"/>
  <c r="M78" i="15" s="1"/>
  <c r="M79" i="15" a="1"/>
  <c r="M79" i="15" s="1"/>
  <c r="M80" i="15" a="1"/>
  <c r="M80" i="15" s="1"/>
  <c r="M81" i="15" a="1"/>
  <c r="M81" i="15" s="1"/>
  <c r="M82" i="15" a="1"/>
  <c r="M82" i="15"/>
  <c r="M83" i="15" a="1"/>
  <c r="M83" i="15" s="1"/>
  <c r="M84" i="15" a="1"/>
  <c r="M84" i="15" s="1"/>
  <c r="M85" i="15" a="1"/>
  <c r="M85" i="15" s="1"/>
  <c r="M86" i="15" a="1"/>
  <c r="M86" i="15" s="1"/>
  <c r="M87" i="15" a="1"/>
  <c r="M87" i="15" s="1"/>
  <c r="M88" i="15" a="1"/>
  <c r="M88" i="15" s="1"/>
  <c r="M89" i="15" a="1"/>
  <c r="M89" i="15" s="1"/>
  <c r="M90" i="15" a="1"/>
  <c r="M90" i="15"/>
  <c r="M91" i="15" a="1"/>
  <c r="M91" i="15" s="1"/>
  <c r="M92" i="15" a="1"/>
  <c r="M92" i="15" s="1"/>
  <c r="M93" i="15" a="1"/>
  <c r="M93" i="15" s="1"/>
  <c r="M94" i="15" a="1"/>
  <c r="M94" i="15" s="1"/>
  <c r="M95" i="15" a="1"/>
  <c r="M95" i="15" s="1"/>
  <c r="M96" i="15" a="1"/>
  <c r="M96" i="15" s="1"/>
  <c r="M97" i="15" a="1"/>
  <c r="M97" i="15" s="1"/>
  <c r="M98" i="15" a="1"/>
  <c r="M98" i="15"/>
  <c r="M99" i="15" a="1"/>
  <c r="M99" i="15" s="1"/>
  <c r="M100" i="15" a="1"/>
  <c r="M100" i="15" s="1"/>
  <c r="M101" i="15" a="1"/>
  <c r="M101" i="15" s="1"/>
  <c r="M102" i="15" a="1"/>
  <c r="M102" i="15"/>
  <c r="M103" i="15" a="1"/>
  <c r="M103" i="15" s="1"/>
  <c r="M104" i="15" a="1"/>
  <c r="M104" i="15" s="1"/>
  <c r="M105" i="15" a="1"/>
  <c r="M105" i="15" s="1"/>
  <c r="M106" i="15" a="1"/>
  <c r="M106" i="15"/>
  <c r="M107" i="15" a="1"/>
  <c r="M107" i="15" s="1"/>
  <c r="M108" i="15" a="1"/>
  <c r="M108" i="15" s="1"/>
  <c r="M109" i="15" a="1"/>
  <c r="M109" i="15" s="1"/>
  <c r="M110" i="15" a="1"/>
  <c r="M110" i="15" s="1"/>
  <c r="M111" i="15" a="1"/>
  <c r="M111" i="15" s="1"/>
  <c r="M112" i="15" a="1"/>
  <c r="M112" i="15" s="1"/>
  <c r="M113" i="15" a="1"/>
  <c r="M113" i="15" s="1"/>
  <c r="M114" i="15" a="1"/>
  <c r="M114" i="15"/>
  <c r="M115" i="15" a="1"/>
  <c r="M115" i="15" s="1"/>
  <c r="M116" i="15" a="1"/>
  <c r="M116" i="15" s="1"/>
  <c r="M117" i="15" a="1"/>
  <c r="M117" i="15" s="1"/>
  <c r="M118" i="15" a="1"/>
  <c r="M118" i="15" s="1"/>
  <c r="M119" i="15" a="1"/>
  <c r="M119" i="15" s="1"/>
  <c r="M120" i="15" a="1"/>
  <c r="M120" i="15" s="1"/>
  <c r="M121" i="15" a="1"/>
  <c r="M121" i="15" s="1"/>
  <c r="M122" i="15" a="1"/>
  <c r="M122" i="15"/>
  <c r="M123" i="15" a="1"/>
  <c r="M123" i="15" s="1"/>
  <c r="M124" i="15" a="1"/>
  <c r="M124" i="15" s="1"/>
  <c r="M125" i="15" a="1"/>
  <c r="M125" i="15" s="1"/>
  <c r="M126" i="15" a="1"/>
  <c r="M126" i="15" s="1"/>
  <c r="M127" i="15" a="1"/>
  <c r="M127" i="15" s="1"/>
  <c r="M128" i="15" a="1"/>
  <c r="M128" i="15" s="1"/>
  <c r="M129" i="15" a="1"/>
  <c r="M129" i="15" s="1"/>
  <c r="M130" i="15" a="1"/>
  <c r="M130" i="15"/>
  <c r="M131" i="15" a="1"/>
  <c r="M131" i="15" s="1"/>
  <c r="M132" i="15" a="1"/>
  <c r="M132" i="15" s="1"/>
  <c r="M133" i="15" a="1"/>
  <c r="M133" i="15" s="1"/>
  <c r="M134" i="15" a="1"/>
  <c r="M134" i="15"/>
  <c r="M135" i="15" a="1"/>
  <c r="M135" i="15" s="1"/>
  <c r="M136" i="15" a="1"/>
  <c r="M136" i="15" s="1"/>
  <c r="M137" i="15" a="1"/>
  <c r="M137" i="15" s="1"/>
  <c r="M138" i="15" a="1"/>
  <c r="M138" i="15"/>
  <c r="M139" i="15" a="1"/>
  <c r="M139" i="15" s="1"/>
  <c r="M140" i="15" a="1"/>
  <c r="M140" i="15" s="1"/>
  <c r="M141" i="15" a="1"/>
  <c r="M141" i="15" s="1"/>
  <c r="M142" i="15" a="1"/>
  <c r="M142" i="15" s="1"/>
  <c r="M143" i="15" a="1"/>
  <c r="M143" i="15" s="1"/>
  <c r="M144" i="15" a="1"/>
  <c r="M144" i="15" s="1"/>
  <c r="M145" i="15" a="1"/>
  <c r="M145" i="15" s="1"/>
  <c r="M146" i="15" a="1"/>
  <c r="M146" i="15"/>
  <c r="M147" i="15" a="1"/>
  <c r="M147" i="15" s="1"/>
  <c r="M148" i="15" a="1"/>
  <c r="M148" i="15" s="1"/>
  <c r="M149" i="15" a="1"/>
  <c r="M149" i="15" s="1"/>
  <c r="M150" i="15" a="1"/>
  <c r="M150" i="15" s="1"/>
  <c r="M151" i="15" a="1"/>
  <c r="M151" i="15" s="1"/>
  <c r="M152" i="15" a="1"/>
  <c r="M152" i="15" s="1"/>
  <c r="M153" i="15" a="1"/>
  <c r="M153" i="15" s="1"/>
  <c r="M154" i="15" a="1"/>
  <c r="M154" i="15"/>
  <c r="M155" i="15" a="1"/>
  <c r="M155" i="15" s="1"/>
  <c r="M156" i="15" a="1"/>
  <c r="M156" i="15" s="1"/>
  <c r="M157" i="15" a="1"/>
  <c r="M157" i="15" s="1"/>
  <c r="M158" i="15" a="1"/>
  <c r="M158" i="15" s="1"/>
  <c r="M159" i="15" a="1"/>
  <c r="M159" i="15" s="1"/>
  <c r="M160" i="15" a="1"/>
  <c r="M160" i="15" s="1"/>
  <c r="M161" i="15" a="1"/>
  <c r="M161" i="15" s="1"/>
  <c r="M162" i="15" a="1"/>
  <c r="M162" i="15"/>
  <c r="M163" i="15" a="1"/>
  <c r="M163" i="15" s="1"/>
  <c r="M164" i="15" a="1"/>
  <c r="M164" i="15" s="1"/>
  <c r="M165" i="15" a="1"/>
  <c r="M165" i="15" s="1"/>
  <c r="M166" i="15" a="1"/>
  <c r="M166" i="15"/>
  <c r="M167" i="15" a="1"/>
  <c r="M167" i="15" s="1"/>
  <c r="M168" i="15" a="1"/>
  <c r="M168" i="15" s="1"/>
  <c r="M169" i="15" a="1"/>
  <c r="M169" i="15" s="1"/>
  <c r="M170" i="15" a="1"/>
  <c r="M170" i="15"/>
  <c r="M171" i="15" a="1"/>
  <c r="M171" i="15" s="1"/>
  <c r="M172" i="15" a="1"/>
  <c r="M172" i="15" s="1"/>
  <c r="M173" i="15" a="1"/>
  <c r="M173" i="15" s="1"/>
  <c r="M174" i="15" a="1"/>
  <c r="M174" i="15" s="1"/>
  <c r="M175" i="15" a="1"/>
  <c r="M175" i="15" s="1"/>
  <c r="M176" i="15" a="1"/>
  <c r="M176" i="15" s="1"/>
  <c r="M177" i="15" a="1"/>
  <c r="M177" i="15" s="1"/>
  <c r="M178" i="15" a="1"/>
  <c r="M178" i="15"/>
  <c r="M179" i="15" a="1"/>
  <c r="M179" i="15" s="1"/>
  <c r="M180" i="15" a="1"/>
  <c r="M180" i="15" s="1"/>
  <c r="M181" i="15" a="1"/>
  <c r="M181" i="15" s="1"/>
  <c r="M182" i="15" a="1"/>
  <c r="M182" i="15" s="1"/>
  <c r="M183" i="15" a="1"/>
  <c r="M183" i="15" s="1"/>
  <c r="M184" i="15" a="1"/>
  <c r="M184" i="15" s="1"/>
  <c r="M185" i="15" a="1"/>
  <c r="M185" i="15" s="1"/>
  <c r="M186" i="15" a="1"/>
  <c r="M186" i="15"/>
  <c r="M187" i="15" a="1"/>
  <c r="M187" i="15" s="1"/>
  <c r="M188" i="15" a="1"/>
  <c r="M188" i="15" s="1"/>
  <c r="M189" i="15" a="1"/>
  <c r="M189" i="15" s="1"/>
  <c r="M190" i="15" a="1"/>
  <c r="M190" i="15" s="1"/>
  <c r="M191" i="15" a="1"/>
  <c r="M191" i="15" s="1"/>
  <c r="M192" i="15" a="1"/>
  <c r="M192" i="15" s="1"/>
  <c r="M193" i="15" a="1"/>
  <c r="M193" i="15" s="1"/>
  <c r="M194" i="15" a="1"/>
  <c r="M194" i="15"/>
  <c r="M195" i="15" a="1"/>
  <c r="M195" i="15" s="1"/>
  <c r="M196" i="15" a="1"/>
  <c r="M196" i="15" s="1"/>
  <c r="M197" i="15" a="1"/>
  <c r="M197" i="15" s="1"/>
  <c r="M198" i="15" a="1"/>
  <c r="M198" i="15"/>
  <c r="M199" i="15" a="1"/>
  <c r="M199" i="15" s="1"/>
  <c r="M200" i="15" a="1"/>
  <c r="M200" i="15" s="1"/>
  <c r="M201" i="15" a="1"/>
  <c r="M201" i="15" s="1"/>
  <c r="M202" i="15" a="1"/>
  <c r="M202" i="15"/>
  <c r="M203" i="15" a="1"/>
  <c r="M203" i="15" s="1"/>
  <c r="M204" i="15" a="1"/>
  <c r="M204" i="15" s="1"/>
  <c r="M205" i="15" a="1"/>
  <c r="M205" i="15" s="1"/>
  <c r="M206" i="15" a="1"/>
  <c r="M206" i="15" s="1"/>
  <c r="M207" i="15" a="1"/>
  <c r="M207" i="15" s="1"/>
  <c r="M208" i="15" a="1"/>
  <c r="M208" i="15" s="1"/>
  <c r="M209" i="15" a="1"/>
  <c r="M209" i="15" s="1"/>
  <c r="M210" i="15" a="1"/>
  <c r="M210" i="15"/>
  <c r="M211" i="15" a="1"/>
  <c r="M211" i="15" s="1"/>
  <c r="M212" i="15" a="1"/>
  <c r="M212" i="15" s="1"/>
  <c r="M213" i="15" a="1"/>
  <c r="M213" i="15" s="1"/>
  <c r="M214" i="15" a="1"/>
  <c r="M214" i="15" s="1"/>
  <c r="M215" i="15" a="1"/>
  <c r="M215" i="15" s="1"/>
  <c r="M216" i="15" a="1"/>
  <c r="M216" i="15" s="1"/>
  <c r="M217" i="15" a="1"/>
  <c r="M217" i="15"/>
  <c r="M218" i="15" a="1"/>
  <c r="M218" i="15" s="1"/>
  <c r="M219" i="15" a="1"/>
  <c r="M219" i="15" s="1"/>
  <c r="M220" i="15" a="1"/>
  <c r="M220" i="15" s="1"/>
  <c r="M221" i="15" a="1"/>
  <c r="M221" i="15" s="1"/>
  <c r="M222" i="15" a="1"/>
  <c r="M222" i="15"/>
  <c r="M223" i="15" a="1"/>
  <c r="M223" i="15" s="1"/>
  <c r="M224" i="15" a="1"/>
  <c r="M224" i="15"/>
  <c r="M225" i="15" a="1"/>
  <c r="M225" i="15"/>
  <c r="M226" i="15" a="1"/>
  <c r="M226" i="15"/>
  <c r="M227" i="15" a="1"/>
  <c r="M227" i="15" s="1"/>
  <c r="M228" i="15" a="1"/>
  <c r="M228" i="15" s="1"/>
  <c r="M229" i="15" a="1"/>
  <c r="M229" i="15" s="1"/>
  <c r="M230" i="15" a="1"/>
  <c r="M230" i="15" s="1"/>
  <c r="M231" i="15" a="1"/>
  <c r="M231" i="15" s="1"/>
  <c r="M232" i="15" a="1"/>
  <c r="M232" i="15"/>
  <c r="M233" i="15" a="1"/>
  <c r="M233" i="15"/>
  <c r="M234" i="15" a="1"/>
  <c r="M234" i="15"/>
  <c r="M235" i="15" a="1"/>
  <c r="M235" i="15" s="1"/>
  <c r="M236" i="15" a="1"/>
  <c r="M236" i="15"/>
  <c r="M237" i="15" a="1"/>
  <c r="M237" i="15" s="1"/>
  <c r="M238" i="15" a="1"/>
  <c r="M238" i="15" s="1"/>
  <c r="M239" i="15" a="1"/>
  <c r="M239" i="15" s="1"/>
  <c r="M240" i="15" a="1"/>
  <c r="M240" i="15"/>
  <c r="M241" i="15" a="1"/>
  <c r="M241" i="15"/>
  <c r="M242" i="15" a="1"/>
  <c r="M242" i="15"/>
  <c r="M243" i="15" a="1"/>
  <c r="M243" i="15" s="1"/>
  <c r="M244" i="15" a="1"/>
  <c r="M244" i="15" s="1"/>
  <c r="M245" i="15" a="1"/>
  <c r="M245" i="15"/>
  <c r="M246" i="15" a="1"/>
  <c r="M246" i="15" s="1"/>
  <c r="M247" i="15" a="1"/>
  <c r="M247" i="15" s="1"/>
  <c r="M248" i="15" a="1"/>
  <c r="M248" i="15"/>
  <c r="M249" i="15" a="1"/>
  <c r="M249" i="15"/>
  <c r="M250" i="15" a="1"/>
  <c r="M250" i="15"/>
  <c r="M251" i="15" a="1"/>
  <c r="M251" i="15" s="1"/>
  <c r="M252" i="15" a="1"/>
  <c r="M252" i="15" s="1"/>
  <c r="M253" i="15" a="1"/>
  <c r="M253" i="15" s="1"/>
  <c r="M254" i="15" a="1"/>
  <c r="M254" i="15"/>
  <c r="M255" i="15" a="1"/>
  <c r="M255" i="15" s="1"/>
  <c r="M256" i="15" a="1"/>
  <c r="M256" i="15"/>
  <c r="M257" i="15" a="1"/>
  <c r="M257" i="15"/>
  <c r="M258" i="15" a="1"/>
  <c r="M258" i="15"/>
  <c r="M259" i="15" a="1"/>
  <c r="M259" i="15" s="1"/>
  <c r="M260" i="15" a="1"/>
  <c r="M260" i="15" s="1"/>
  <c r="M261" i="15" a="1"/>
  <c r="M261" i="15" s="1"/>
  <c r="M262" i="15" a="1"/>
  <c r="M262" i="15" s="1"/>
  <c r="M263" i="15" a="1"/>
  <c r="M263" i="15" s="1"/>
  <c r="M264" i="15" a="1"/>
  <c r="M264" i="15"/>
  <c r="M265" i="15" a="1"/>
  <c r="M265" i="15"/>
  <c r="M266" i="15" a="1"/>
  <c r="M266" i="15"/>
  <c r="M267" i="15" a="1"/>
  <c r="M267" i="15" s="1"/>
  <c r="M268" i="15" a="1"/>
  <c r="M268" i="15"/>
  <c r="M269" i="15" a="1"/>
  <c r="M269" i="15" s="1"/>
  <c r="M270" i="15" a="1"/>
  <c r="M270" i="15" s="1"/>
  <c r="M271" i="15" a="1"/>
  <c r="M271" i="15" s="1"/>
  <c r="M272" i="15" a="1"/>
  <c r="M272" i="15"/>
  <c r="M273" i="15" a="1"/>
  <c r="M273" i="15"/>
  <c r="M274" i="15" a="1"/>
  <c r="M274" i="15"/>
  <c r="M275" i="15" a="1"/>
  <c r="M275" i="15" s="1"/>
  <c r="M276" i="15" a="1"/>
  <c r="M276" i="15" s="1"/>
  <c r="M277" i="15" a="1"/>
  <c r="M277" i="15"/>
  <c r="M278" i="15" a="1"/>
  <c r="M278" i="15" s="1"/>
  <c r="M279" i="15" a="1"/>
  <c r="M279" i="15" s="1"/>
  <c r="M280" i="15" a="1"/>
  <c r="M280" i="15"/>
  <c r="M281" i="15" a="1"/>
  <c r="M281" i="15"/>
  <c r="M282" i="15" a="1"/>
  <c r="M282" i="15"/>
  <c r="M283" i="15" a="1"/>
  <c r="M283" i="15" s="1"/>
  <c r="M284" i="15" a="1"/>
  <c r="M284" i="15" s="1"/>
  <c r="M285" i="15" a="1"/>
  <c r="M285" i="15" s="1"/>
  <c r="M286" i="15" a="1"/>
  <c r="M286" i="15"/>
  <c r="M287" i="15" a="1"/>
  <c r="M287" i="15" s="1"/>
  <c r="M288" i="15" a="1"/>
  <c r="M288" i="15"/>
  <c r="M289" i="15" a="1"/>
  <c r="M289" i="15"/>
  <c r="M290" i="15" a="1"/>
  <c r="M290" i="15"/>
  <c r="M291" i="15" a="1"/>
  <c r="M291" i="15" s="1"/>
  <c r="M292" i="15" a="1"/>
  <c r="M292" i="15" s="1"/>
  <c r="M293" i="15" a="1"/>
  <c r="M293" i="15" s="1"/>
  <c r="M294" i="15" a="1"/>
  <c r="M294" i="15" s="1"/>
  <c r="M295" i="15" a="1"/>
  <c r="M295" i="15" s="1"/>
  <c r="M296" i="15" a="1"/>
  <c r="M296" i="15"/>
  <c r="M297" i="15" a="1"/>
  <c r="M297" i="15"/>
  <c r="M298" i="15" a="1"/>
  <c r="M298" i="15"/>
  <c r="M299" i="15" a="1"/>
  <c r="M299" i="15" s="1"/>
  <c r="M300" i="15" a="1"/>
  <c r="M300" i="15"/>
  <c r="M301" i="15" a="1"/>
  <c r="M301" i="15" s="1"/>
  <c r="M302" i="15" a="1"/>
  <c r="M302" i="15" s="1"/>
  <c r="M303" i="15" a="1"/>
  <c r="M303" i="15" s="1"/>
  <c r="M304" i="15" a="1"/>
  <c r="M304" i="15"/>
  <c r="M305" i="15" a="1"/>
  <c r="M305" i="15"/>
  <c r="M306" i="15" a="1"/>
  <c r="M306" i="15"/>
  <c r="M307" i="15" a="1"/>
  <c r="M307" i="15" s="1"/>
  <c r="M308" i="15" a="1"/>
  <c r="M308" i="15" s="1"/>
  <c r="M309" i="15" a="1"/>
  <c r="M309" i="15"/>
  <c r="M310" i="15" a="1"/>
  <c r="M310" i="15" s="1"/>
  <c r="M311" i="15" a="1"/>
  <c r="M311" i="15" s="1"/>
  <c r="M312" i="15" a="1"/>
  <c r="M312" i="15"/>
  <c r="M313" i="15" a="1"/>
  <c r="M313" i="15"/>
  <c r="M314" i="15" a="1"/>
  <c r="M314" i="15"/>
  <c r="M315" i="15" a="1"/>
  <c r="M315" i="15" s="1"/>
  <c r="M316" i="15" a="1"/>
  <c r="M316" i="15" s="1"/>
  <c r="M317" i="15" a="1"/>
  <c r="M317" i="15" s="1"/>
  <c r="M318" i="15" a="1"/>
  <c r="M318" i="15"/>
  <c r="M319" i="15" a="1"/>
  <c r="M319" i="15" s="1"/>
  <c r="M320" i="15" a="1"/>
  <c r="M320" i="15"/>
  <c r="M321" i="15" a="1"/>
  <c r="M321" i="15"/>
  <c r="M322" i="15" a="1"/>
  <c r="M322" i="15"/>
  <c r="M323" i="15" a="1"/>
  <c r="M323" i="15" s="1"/>
  <c r="M324" i="15" a="1"/>
  <c r="M324" i="15" s="1"/>
  <c r="M325" i="15" a="1"/>
  <c r="M325" i="15" s="1"/>
  <c r="M326" i="15" a="1"/>
  <c r="M326" i="15" s="1"/>
  <c r="M327" i="15" a="1"/>
  <c r="M327" i="15" s="1"/>
  <c r="M328" i="15" a="1"/>
  <c r="M328" i="15"/>
  <c r="M329" i="15" a="1"/>
  <c r="M329" i="15"/>
  <c r="M330" i="15" a="1"/>
  <c r="M330" i="15" s="1"/>
  <c r="M331" i="15" a="1"/>
  <c r="M331" i="15" s="1"/>
  <c r="M332" i="15" a="1"/>
  <c r="M332" i="15"/>
  <c r="M333" i="15" a="1"/>
  <c r="M333" i="15" s="1"/>
  <c r="M334" i="15" a="1"/>
  <c r="M334" i="15"/>
  <c r="M335" i="15" a="1"/>
  <c r="M335" i="15" s="1"/>
  <c r="M336" i="15" a="1"/>
  <c r="M336" i="15"/>
  <c r="M337" i="15" a="1"/>
  <c r="M337" i="15"/>
  <c r="M338" i="15" a="1"/>
  <c r="M338" i="15"/>
  <c r="M339" i="15" a="1"/>
  <c r="M339" i="15" s="1"/>
  <c r="M340" i="15" a="1"/>
  <c r="M340" i="15" s="1"/>
  <c r="M341" i="15" a="1"/>
  <c r="M341" i="15"/>
  <c r="M342" i="15" a="1"/>
  <c r="M342" i="15" s="1"/>
  <c r="M343" i="15" a="1"/>
  <c r="M343" i="15"/>
  <c r="M344" i="15" a="1"/>
  <c r="M344" i="15" s="1"/>
  <c r="M345" i="15" a="1"/>
  <c r="M345" i="15"/>
  <c r="M346" i="15" a="1"/>
  <c r="M346" i="15" s="1"/>
  <c r="M347" i="15" a="1"/>
  <c r="M347" i="15" s="1"/>
  <c r="M348" i="15" a="1"/>
  <c r="M348" i="15" s="1"/>
  <c r="M349" i="15" a="1"/>
  <c r="M349" i="15"/>
  <c r="M350" i="15" a="1"/>
  <c r="M350" i="15" s="1"/>
  <c r="M351" i="15" a="1"/>
  <c r="M351" i="15" s="1"/>
  <c r="M352" i="15" a="1"/>
  <c r="M352" i="15" s="1"/>
  <c r="M353" i="15" a="1"/>
  <c r="M353" i="15"/>
  <c r="M354" i="15" a="1"/>
  <c r="M354" i="15" s="1"/>
  <c r="M355" i="15" a="1"/>
  <c r="M355" i="15"/>
  <c r="M356" i="15" a="1"/>
  <c r="M356" i="15" s="1"/>
  <c r="M357" i="15" a="1"/>
  <c r="M357" i="15"/>
  <c r="M358" i="15" a="1"/>
  <c r="M358" i="15" s="1"/>
  <c r="M359" i="15" a="1"/>
  <c r="M359" i="15" s="1"/>
  <c r="M360" i="15" a="1"/>
  <c r="M360" i="15" s="1"/>
  <c r="M361" i="15" a="1"/>
  <c r="M361" i="15"/>
  <c r="M362" i="15" a="1"/>
  <c r="M362" i="15" s="1"/>
  <c r="M363" i="15" a="1"/>
  <c r="M363" i="15" s="1"/>
  <c r="M364" i="15" a="1"/>
  <c r="M364" i="15" s="1"/>
  <c r="M365" i="15" a="1"/>
  <c r="M365" i="15"/>
  <c r="M366" i="15" a="1"/>
  <c r="M366" i="15" s="1"/>
  <c r="M367" i="15" a="1"/>
  <c r="M367" i="15" s="1"/>
  <c r="M368" i="15" a="1"/>
  <c r="M368" i="15" s="1"/>
  <c r="M369" i="15" a="1"/>
  <c r="M369" i="15"/>
  <c r="M370" i="15" a="1"/>
  <c r="M370" i="15" s="1"/>
  <c r="M371" i="15" a="1"/>
  <c r="M371" i="15"/>
  <c r="M372" i="15" a="1"/>
  <c r="M372" i="15" s="1"/>
  <c r="M373" i="15" a="1"/>
  <c r="M373" i="15"/>
  <c r="M374" i="15" a="1"/>
  <c r="M374" i="15" s="1"/>
  <c r="M375" i="15" a="1"/>
  <c r="M375" i="15" s="1"/>
  <c r="M376" i="15" a="1"/>
  <c r="M376" i="15" s="1"/>
  <c r="M377" i="15" a="1"/>
  <c r="M377" i="15"/>
  <c r="M378" i="15" a="1"/>
  <c r="M378" i="15" s="1"/>
  <c r="M379" i="15" a="1"/>
  <c r="M379" i="15" s="1"/>
  <c r="M380" i="15" a="1"/>
  <c r="M380" i="15" s="1"/>
  <c r="M381" i="15" a="1"/>
  <c r="M381" i="15"/>
  <c r="M382" i="15" a="1"/>
  <c r="M382" i="15" s="1"/>
  <c r="M383" i="15" a="1"/>
  <c r="M383" i="15" s="1"/>
  <c r="M384" i="15" a="1"/>
  <c r="M384" i="15" s="1"/>
  <c r="M385" i="15" a="1"/>
  <c r="M385" i="15"/>
  <c r="M386" i="15" a="1"/>
  <c r="M386" i="15" s="1"/>
  <c r="M387" i="15" a="1"/>
  <c r="M387" i="15"/>
  <c r="M388" i="15" a="1"/>
  <c r="M388" i="15" s="1"/>
  <c r="M389" i="15" a="1"/>
  <c r="M389" i="15"/>
  <c r="M390" i="15" a="1"/>
  <c r="M390" i="15" s="1"/>
  <c r="M391" i="15" a="1"/>
  <c r="M391" i="15" s="1"/>
  <c r="M392" i="15" a="1"/>
  <c r="M392" i="15" s="1"/>
  <c r="M393" i="15" a="1"/>
  <c r="M393" i="15" s="1"/>
  <c r="M394" i="15" a="1"/>
  <c r="M394" i="15" s="1"/>
  <c r="M395" i="15" a="1"/>
  <c r="M395" i="15" s="1"/>
  <c r="M396" i="15" a="1"/>
  <c r="M396" i="15" s="1"/>
  <c r="M397" i="15" a="1"/>
  <c r="M397" i="15" s="1"/>
  <c r="M398" i="15" a="1"/>
  <c r="M398" i="15" s="1"/>
  <c r="M399" i="15" a="1"/>
  <c r="M399" i="15" s="1"/>
  <c r="M400" i="15" a="1"/>
  <c r="M400" i="15" s="1"/>
  <c r="M401" i="15" a="1"/>
  <c r="M401" i="15"/>
  <c r="M402" i="15" a="1"/>
  <c r="M402" i="15" s="1"/>
  <c r="M403" i="15" a="1"/>
  <c r="M403" i="15"/>
  <c r="M404" i="15" a="1"/>
  <c r="M404" i="15" s="1"/>
  <c r="M405" i="15" a="1"/>
  <c r="M405" i="15"/>
  <c r="M406" i="15" a="1"/>
  <c r="M406" i="15" s="1"/>
  <c r="M407" i="15" a="1"/>
  <c r="M407" i="15" s="1"/>
  <c r="M408" i="15" a="1"/>
  <c r="M408" i="15" s="1"/>
  <c r="M409" i="15" a="1"/>
  <c r="M409" i="15" s="1"/>
  <c r="M410" i="15" a="1"/>
  <c r="M410" i="15" s="1"/>
  <c r="M411" i="15" a="1"/>
  <c r="M411" i="15" s="1"/>
  <c r="M412" i="15" a="1"/>
  <c r="M412" i="15" s="1"/>
  <c r="M413" i="15" a="1"/>
  <c r="M413" i="15" s="1"/>
  <c r="M414" i="15" a="1"/>
  <c r="M414" i="15" s="1"/>
  <c r="M415" i="15" a="1"/>
  <c r="M415" i="15" s="1"/>
  <c r="M416" i="15" a="1"/>
  <c r="M416" i="15" s="1"/>
  <c r="M417" i="15" a="1"/>
  <c r="M417" i="15"/>
  <c r="M418" i="15" a="1"/>
  <c r="M418" i="15" s="1"/>
  <c r="M419" i="15" a="1"/>
  <c r="M419" i="15"/>
  <c r="M420" i="15" a="1"/>
  <c r="M420" i="15" s="1"/>
  <c r="M421" i="15" a="1"/>
  <c r="M421" i="15"/>
  <c r="M422" i="15" a="1"/>
  <c r="M422" i="15" s="1"/>
  <c r="M423" i="15" a="1"/>
  <c r="M423" i="15" s="1"/>
  <c r="M424" i="15" a="1"/>
  <c r="M424" i="15" s="1"/>
  <c r="M425" i="15" a="1"/>
  <c r="M425" i="15" s="1"/>
  <c r="M426" i="15" a="1"/>
  <c r="M426" i="15" s="1"/>
  <c r="M427" i="15" a="1"/>
  <c r="M427" i="15" s="1"/>
  <c r="M428" i="15" a="1"/>
  <c r="M428" i="15" s="1"/>
  <c r="M429" i="15" a="1"/>
  <c r="M429" i="15" s="1"/>
  <c r="M430" i="15" a="1"/>
  <c r="M430" i="15" s="1"/>
  <c r="M431" i="15" a="1"/>
  <c r="M431" i="15" s="1"/>
  <c r="M432" i="15" a="1"/>
  <c r="M432" i="15" s="1"/>
  <c r="M433" i="15" a="1"/>
  <c r="M433" i="15"/>
  <c r="M434" i="15" a="1"/>
  <c r="M434" i="15" s="1"/>
  <c r="M435" i="15" a="1"/>
  <c r="M435" i="15"/>
  <c r="M436" i="15" a="1"/>
  <c r="M436" i="15" s="1"/>
  <c r="M437" i="15" a="1"/>
  <c r="M437" i="15"/>
  <c r="M438" i="15" a="1"/>
  <c r="M438" i="15" s="1"/>
  <c r="M439" i="15" a="1"/>
  <c r="M439" i="15" s="1"/>
  <c r="M440" i="15" a="1"/>
  <c r="M440" i="15" s="1"/>
  <c r="M441" i="15" a="1"/>
  <c r="M441" i="15" s="1"/>
  <c r="M442" i="15" a="1"/>
  <c r="M442" i="15" s="1"/>
  <c r="M443" i="15" a="1"/>
  <c r="M443" i="15" s="1"/>
  <c r="M444" i="15" a="1"/>
  <c r="M444" i="15" s="1"/>
  <c r="M445" i="15" a="1"/>
  <c r="M445" i="15" s="1"/>
  <c r="M446" i="15" a="1"/>
  <c r="M446" i="15" s="1"/>
  <c r="M447" i="15" a="1"/>
  <c r="M447" i="15" s="1"/>
  <c r="M448" i="15" a="1"/>
  <c r="M448" i="15" s="1"/>
  <c r="M449" i="15" a="1"/>
  <c r="M449" i="15"/>
  <c r="M450" i="15" a="1"/>
  <c r="M450" i="15" s="1"/>
  <c r="M451" i="15" a="1"/>
  <c r="M451" i="15"/>
  <c r="M452" i="15" a="1"/>
  <c r="M452" i="15" s="1"/>
  <c r="M453" i="15" a="1"/>
  <c r="M453" i="15"/>
  <c r="M454" i="15" a="1"/>
  <c r="M454" i="15" s="1"/>
  <c r="M455" i="15" a="1"/>
  <c r="M455" i="15" s="1"/>
  <c r="M456" i="15" a="1"/>
  <c r="M456" i="15" s="1"/>
  <c r="M457" i="15" a="1"/>
  <c r="M457" i="15" s="1"/>
  <c r="M458" i="15" a="1"/>
  <c r="M458" i="15" s="1"/>
  <c r="M459" i="15" a="1"/>
  <c r="M459" i="15" s="1"/>
  <c r="M460" i="15" a="1"/>
  <c r="M460" i="15" s="1"/>
  <c r="M461" i="15" a="1"/>
  <c r="M461" i="15" s="1"/>
  <c r="M462" i="15" a="1"/>
  <c r="M462" i="15" s="1"/>
  <c r="M463" i="15" a="1"/>
  <c r="M463" i="15"/>
  <c r="M464" i="15" a="1"/>
  <c r="M464" i="15" s="1"/>
  <c r="M465" i="15" a="1"/>
  <c r="M465" i="15"/>
  <c r="M466" i="15" a="1"/>
  <c r="M466" i="15" s="1"/>
  <c r="M467" i="15" a="1"/>
  <c r="M467" i="15"/>
  <c r="M468" i="15" a="1"/>
  <c r="M468" i="15" s="1"/>
  <c r="M469" i="15" a="1"/>
  <c r="M469" i="15"/>
  <c r="M470" i="15" a="1"/>
  <c r="M470" i="15" s="1"/>
  <c r="M471" i="15" a="1"/>
  <c r="M471" i="15" s="1"/>
  <c r="M472" i="15" a="1"/>
  <c r="M472" i="15" s="1"/>
  <c r="M473" i="15" a="1"/>
  <c r="M473" i="15" s="1"/>
  <c r="M474" i="15" a="1"/>
  <c r="M474" i="15" s="1"/>
  <c r="M475" i="15" a="1"/>
  <c r="M475" i="15" s="1"/>
  <c r="M476" i="15" a="1"/>
  <c r="M476" i="15" s="1"/>
  <c r="M477" i="15" a="1"/>
  <c r="M477" i="15" s="1"/>
  <c r="M478" i="15" a="1"/>
  <c r="M478" i="15" s="1"/>
  <c r="M479" i="15" a="1"/>
  <c r="M479" i="15"/>
  <c r="M480" i="15" a="1"/>
  <c r="M480" i="15" s="1"/>
  <c r="M481" i="15" a="1"/>
  <c r="M481" i="15"/>
  <c r="M482" i="15" a="1"/>
  <c r="M482" i="15" s="1"/>
  <c r="M483" i="15" a="1"/>
  <c r="M483" i="15"/>
  <c r="M484" i="15" a="1"/>
  <c r="M484" i="15" s="1"/>
  <c r="M485" i="15" a="1"/>
  <c r="M485" i="15"/>
  <c r="M486" i="15" a="1"/>
  <c r="M486" i="15" s="1"/>
  <c r="M487" i="15" a="1"/>
  <c r="M487" i="15"/>
  <c r="M488" i="15" a="1"/>
  <c r="M488" i="15" s="1"/>
  <c r="M489" i="15" a="1"/>
  <c r="M489" i="15" s="1"/>
  <c r="M490" i="15" a="1"/>
  <c r="M490" i="15" s="1"/>
  <c r="M491" i="15" a="1"/>
  <c r="M491" i="15" s="1"/>
  <c r="M492" i="15" a="1"/>
  <c r="M492" i="15" s="1"/>
  <c r="M493" i="15" a="1"/>
  <c r="M493" i="15" s="1"/>
  <c r="M494" i="15" a="1"/>
  <c r="M494" i="15" s="1"/>
  <c r="M495" i="15" a="1"/>
  <c r="M495" i="15"/>
  <c r="M496" i="15" a="1"/>
  <c r="M496" i="15" s="1"/>
  <c r="M497" i="15" a="1"/>
  <c r="M497" i="15"/>
  <c r="M498" i="15" a="1"/>
  <c r="M498" i="15" s="1"/>
  <c r="M499" i="15" a="1"/>
  <c r="M499" i="15"/>
  <c r="M500" i="15" a="1"/>
  <c r="M500" i="15" s="1"/>
  <c r="M501" i="15" a="1"/>
  <c r="M501" i="15"/>
  <c r="M502" i="15" a="1"/>
  <c r="M502" i="15" s="1"/>
  <c r="M503" i="15" a="1"/>
  <c r="M503" i="15"/>
  <c r="M504" i="15" a="1"/>
  <c r="M504" i="15" s="1"/>
  <c r="M505" i="15" a="1"/>
  <c r="M505" i="15" s="1"/>
  <c r="M506" i="15" a="1"/>
  <c r="M506" i="15" s="1"/>
  <c r="M507" i="15" a="1"/>
  <c r="M507" i="15" s="1"/>
  <c r="M508" i="15" a="1"/>
  <c r="M508" i="15" s="1"/>
  <c r="M509" i="15" a="1"/>
  <c r="M509" i="15" s="1"/>
  <c r="M510" i="15" a="1"/>
  <c r="M510" i="15" s="1"/>
  <c r="M511" i="15" a="1"/>
  <c r="M511" i="15" s="1"/>
  <c r="M512" i="15" a="1"/>
  <c r="M512" i="15" s="1"/>
  <c r="M513" i="15" a="1"/>
  <c r="M513" i="15"/>
  <c r="M514" i="15" a="1"/>
  <c r="M514" i="15" s="1"/>
  <c r="M515" i="15" a="1"/>
  <c r="M515" i="15"/>
  <c r="M516" i="15" a="1"/>
  <c r="M516" i="15" s="1"/>
  <c r="M517" i="15" a="1"/>
  <c r="M517" i="15"/>
  <c r="M518" i="15" a="1"/>
  <c r="M518" i="15" s="1"/>
  <c r="M519" i="15" a="1"/>
  <c r="M519" i="15"/>
  <c r="M520" i="15" a="1"/>
  <c r="M520" i="15" s="1"/>
  <c r="M521" i="15" a="1"/>
  <c r="M521" i="15" s="1"/>
  <c r="M522" i="15" a="1"/>
  <c r="M522" i="15" s="1"/>
  <c r="M523" i="15" a="1"/>
  <c r="M523" i="15" s="1"/>
  <c r="M524" i="15" a="1"/>
  <c r="M524" i="15" s="1"/>
  <c r="M525" i="15" a="1"/>
  <c r="M525" i="15" s="1"/>
  <c r="M526" i="15" a="1"/>
  <c r="M526" i="15" s="1"/>
  <c r="M527" i="15" a="1"/>
  <c r="M527" i="15"/>
  <c r="M528" i="15" a="1"/>
  <c r="M528" i="15" s="1"/>
  <c r="M529" i="15" a="1"/>
  <c r="M529" i="15"/>
  <c r="M530" i="15" a="1"/>
  <c r="M530" i="15" s="1"/>
  <c r="M531" i="15" a="1"/>
  <c r="M531" i="15"/>
  <c r="M532" i="15" a="1"/>
  <c r="M532" i="15" s="1"/>
  <c r="M533" i="15" a="1"/>
  <c r="M533" i="15"/>
  <c r="M534" i="15" a="1"/>
  <c r="M534" i="15" s="1"/>
  <c r="M535" i="15" a="1"/>
  <c r="M535" i="15" s="1"/>
  <c r="M536" i="15" a="1"/>
  <c r="M536" i="15" s="1"/>
  <c r="M537" i="15" a="1"/>
  <c r="M537" i="15" s="1"/>
  <c r="M538" i="15" a="1"/>
  <c r="M538" i="15" s="1"/>
  <c r="M539" i="15" a="1"/>
  <c r="M539" i="15" s="1"/>
  <c r="M540" i="15" a="1"/>
  <c r="M540" i="15" s="1"/>
  <c r="M541" i="15" a="1"/>
  <c r="M541" i="15" s="1"/>
  <c r="M542" i="15" a="1"/>
  <c r="M542" i="15" s="1"/>
  <c r="M543" i="15" a="1"/>
  <c r="M543" i="15" s="1"/>
  <c r="M544" i="15" a="1"/>
  <c r="M544" i="15" s="1"/>
  <c r="M545" i="15" a="1"/>
  <c r="M545" i="15"/>
  <c r="M546" i="15" a="1"/>
  <c r="M546" i="15" s="1"/>
  <c r="M547" i="15" a="1"/>
  <c r="M547" i="15"/>
  <c r="M548" i="15" a="1"/>
  <c r="M548" i="15" s="1"/>
  <c r="M549" i="15" a="1"/>
  <c r="M549" i="15"/>
  <c r="M550" i="15" a="1"/>
  <c r="M550" i="15" s="1"/>
  <c r="M551" i="15" a="1"/>
  <c r="M551" i="15" s="1"/>
  <c r="M552" i="15" a="1"/>
  <c r="M552" i="15" s="1"/>
  <c r="M553" i="15" a="1"/>
  <c r="M553" i="15" s="1"/>
  <c r="M554" i="15" a="1"/>
  <c r="M554" i="15" s="1"/>
  <c r="M555" i="15" a="1"/>
  <c r="M555" i="15" s="1"/>
  <c r="M556" i="15" a="1"/>
  <c r="M556" i="15" s="1"/>
  <c r="M557" i="15" a="1"/>
  <c r="M557" i="15" s="1"/>
  <c r="M558" i="15" a="1"/>
  <c r="M558" i="15" s="1"/>
  <c r="M559" i="15" a="1"/>
  <c r="M559" i="15"/>
  <c r="M560" i="15" a="1"/>
  <c r="M560" i="15" s="1"/>
  <c r="M561" i="15" a="1"/>
  <c r="M561" i="15"/>
  <c r="M562" i="15" a="1"/>
  <c r="M562" i="15" s="1"/>
  <c r="M563" i="15" a="1"/>
  <c r="M563" i="15"/>
  <c r="M564" i="15" a="1"/>
  <c r="M564" i="15" s="1"/>
  <c r="M565" i="15" a="1"/>
  <c r="M565" i="15"/>
  <c r="M566" i="15" a="1"/>
  <c r="M566" i="15" s="1"/>
  <c r="M567" i="15" a="1"/>
  <c r="M567" i="15"/>
  <c r="M568" i="15" a="1"/>
  <c r="M568" i="15" s="1"/>
  <c r="M569" i="15" a="1"/>
  <c r="M569" i="15" s="1"/>
  <c r="M570" i="15" a="1"/>
  <c r="M570" i="15" s="1"/>
  <c r="M571" i="15" a="1"/>
  <c r="M571" i="15" s="1"/>
  <c r="M572" i="15" a="1"/>
  <c r="M572" i="15" s="1"/>
  <c r="M573" i="15" a="1"/>
  <c r="M573" i="15" s="1"/>
  <c r="M574" i="15" a="1"/>
  <c r="M574" i="15" s="1"/>
  <c r="M575" i="15" a="1"/>
  <c r="M575" i="15" s="1"/>
  <c r="M576" i="15" a="1"/>
  <c r="M576" i="15" s="1"/>
  <c r="M577" i="15" a="1"/>
  <c r="M577" i="15"/>
  <c r="M578" i="15" a="1"/>
  <c r="M578" i="15" s="1"/>
  <c r="M579" i="15" a="1"/>
  <c r="M579" i="15"/>
  <c r="M580" i="15" a="1"/>
  <c r="M580" i="15" s="1"/>
  <c r="M581" i="15" a="1"/>
  <c r="M581" i="15"/>
  <c r="M582" i="15" a="1"/>
  <c r="M582" i="15" s="1"/>
  <c r="M583" i="15" a="1"/>
  <c r="M583" i="15"/>
  <c r="M584" i="15" a="1"/>
  <c r="M584" i="15" s="1"/>
  <c r="M585" i="15" a="1"/>
  <c r="M585" i="15" s="1"/>
  <c r="M586" i="15" a="1"/>
  <c r="M586" i="15" s="1"/>
  <c r="M587" i="15" a="1"/>
  <c r="M587" i="15"/>
  <c r="M588" i="15" a="1"/>
  <c r="M588" i="15" s="1"/>
  <c r="M589" i="15" a="1"/>
  <c r="M589" i="15" s="1"/>
  <c r="M590" i="15" a="1"/>
  <c r="M590" i="15" s="1"/>
  <c r="M591" i="15" a="1"/>
  <c r="M591" i="15" s="1"/>
  <c r="M592" i="15" a="1"/>
  <c r="M592" i="15" s="1"/>
  <c r="M593" i="15" a="1"/>
  <c r="M593" i="15"/>
  <c r="M594" i="15" a="1"/>
  <c r="M594" i="15" s="1"/>
  <c r="M595" i="15" a="1"/>
  <c r="M595" i="15"/>
  <c r="M596" i="15" a="1"/>
  <c r="M596" i="15" s="1"/>
  <c r="M597" i="15" a="1"/>
  <c r="M597" i="15"/>
  <c r="M598" i="15" a="1"/>
  <c r="M598" i="15" s="1"/>
  <c r="M599" i="15" a="1"/>
  <c r="M599" i="15"/>
  <c r="M600" i="15" a="1"/>
  <c r="M600" i="15" s="1"/>
  <c r="M601" i="15" a="1"/>
  <c r="M601" i="15" s="1"/>
  <c r="M602" i="15" a="1"/>
  <c r="M602" i="15" s="1"/>
  <c r="M603" i="15" a="1"/>
  <c r="M603" i="15"/>
  <c r="M604" i="15" a="1"/>
  <c r="M604" i="15" s="1"/>
  <c r="M605" i="15" a="1"/>
  <c r="M605" i="15" s="1"/>
  <c r="M606" i="15" a="1"/>
  <c r="M606" i="15" s="1"/>
  <c r="M607" i="15" a="1"/>
  <c r="M607" i="15"/>
  <c r="M608" i="15" a="1"/>
  <c r="M608" i="15" s="1"/>
  <c r="M609" i="15" a="1"/>
  <c r="M609" i="15" s="1"/>
  <c r="M610" i="15" a="1"/>
  <c r="M610" i="15" s="1"/>
  <c r="M611" i="15" a="1"/>
  <c r="M611" i="15"/>
  <c r="M612" i="15" a="1"/>
  <c r="M612" i="15" s="1"/>
  <c r="M613" i="15" a="1"/>
  <c r="M613" i="15" s="1"/>
  <c r="M614" i="15" a="1"/>
  <c r="M614" i="15" s="1"/>
  <c r="M615" i="15" a="1"/>
  <c r="M615" i="15"/>
  <c r="M616" i="15" a="1"/>
  <c r="M616" i="15"/>
  <c r="M617" i="15" a="1"/>
  <c r="M617" i="15" s="1"/>
  <c r="M618" i="15" a="1"/>
  <c r="M618" i="15" s="1"/>
  <c r="M619" i="15" a="1"/>
  <c r="M619" i="15"/>
  <c r="M620" i="15" a="1"/>
  <c r="M620" i="15" s="1"/>
  <c r="M621" i="15" a="1"/>
  <c r="M621" i="15" s="1"/>
  <c r="M622" i="15" a="1"/>
  <c r="M622" i="15" s="1"/>
  <c r="M623" i="15" a="1"/>
  <c r="M623" i="15"/>
  <c r="M624" i="15" a="1"/>
  <c r="M624" i="15" s="1"/>
  <c r="M625" i="15" a="1"/>
  <c r="M625" i="15" s="1"/>
  <c r="M626" i="15" a="1"/>
  <c r="M626" i="15" s="1"/>
  <c r="M627" i="15" a="1"/>
  <c r="M627" i="15"/>
  <c r="M628" i="15" a="1"/>
  <c r="M628" i="15" s="1"/>
  <c r="M629" i="15" a="1"/>
  <c r="M629" i="15" s="1"/>
  <c r="M630" i="15" a="1"/>
  <c r="M630" i="15" s="1"/>
  <c r="M631" i="15" a="1"/>
  <c r="M631" i="15"/>
  <c r="M632" i="15" a="1"/>
  <c r="M632" i="15"/>
  <c r="M633" i="15" a="1"/>
  <c r="M633" i="15" s="1"/>
  <c r="M634" i="15" a="1"/>
  <c r="M634" i="15" s="1"/>
  <c r="M635" i="15" a="1"/>
  <c r="M635" i="15"/>
  <c r="M636" i="15" a="1"/>
  <c r="M636" i="15" s="1"/>
  <c r="M637" i="15" a="1"/>
  <c r="M637" i="15" s="1"/>
  <c r="M638" i="15" a="1"/>
  <c r="M638" i="15" s="1"/>
  <c r="M639" i="15" a="1"/>
  <c r="M639" i="15"/>
  <c r="M640" i="15" a="1"/>
  <c r="M640" i="15" s="1"/>
  <c r="M641" i="15" a="1"/>
  <c r="M641" i="15" s="1"/>
  <c r="M642" i="15" a="1"/>
  <c r="M642" i="15" s="1"/>
  <c r="M643" i="15" a="1"/>
  <c r="M643" i="15"/>
  <c r="M644" i="15" a="1"/>
  <c r="M644" i="15" s="1"/>
  <c r="M645" i="15" a="1"/>
  <c r="M645" i="15" s="1"/>
  <c r="M646" i="15" a="1"/>
  <c r="M646" i="15" s="1"/>
  <c r="M647" i="15" a="1"/>
  <c r="M647" i="15"/>
  <c r="M648" i="15" a="1"/>
  <c r="M648" i="15"/>
  <c r="M649" i="15" a="1"/>
  <c r="M649" i="15" s="1"/>
  <c r="M650" i="15" a="1"/>
  <c r="M650" i="15" s="1"/>
  <c r="M651" i="15" a="1"/>
  <c r="M651" i="15"/>
  <c r="M652" i="15" a="1"/>
  <c r="M652" i="15" s="1"/>
  <c r="M653" i="15" a="1"/>
  <c r="M653" i="15" s="1"/>
  <c r="M654" i="15" a="1"/>
  <c r="M654" i="15" s="1"/>
  <c r="M655" i="15" a="1"/>
  <c r="M655" i="15"/>
  <c r="M656" i="15" a="1"/>
  <c r="M656" i="15" s="1"/>
  <c r="M657" i="15" a="1"/>
  <c r="M657" i="15" s="1"/>
  <c r="M658" i="15" a="1"/>
  <c r="M658" i="15" s="1"/>
  <c r="M659" i="15" a="1"/>
  <c r="M659" i="15"/>
  <c r="M660" i="15" a="1"/>
  <c r="M660" i="15" s="1"/>
  <c r="M661" i="15" a="1"/>
  <c r="M661" i="15" s="1"/>
  <c r="M662" i="15" a="1"/>
  <c r="M662" i="15" s="1"/>
  <c r="M663" i="15" a="1"/>
  <c r="M663" i="15"/>
  <c r="M664" i="15" a="1"/>
  <c r="M664" i="15"/>
  <c r="M665" i="15" a="1"/>
  <c r="M665" i="15" s="1"/>
  <c r="M666" i="15" a="1"/>
  <c r="M666" i="15" s="1"/>
  <c r="M667" i="15" a="1"/>
  <c r="M667" i="15"/>
  <c r="M668" i="15" a="1"/>
  <c r="M668" i="15" s="1"/>
  <c r="M669" i="15" a="1"/>
  <c r="M669" i="15" s="1"/>
  <c r="M670" i="15" a="1"/>
  <c r="M670" i="15" s="1"/>
  <c r="M671" i="15" a="1"/>
  <c r="M671" i="15"/>
  <c r="M672" i="15" a="1"/>
  <c r="M672" i="15" s="1"/>
  <c r="M673" i="15" a="1"/>
  <c r="M673" i="15" s="1"/>
  <c r="M674" i="15" a="1"/>
  <c r="M674" i="15" s="1"/>
  <c r="M675" i="15" a="1"/>
  <c r="M675" i="15"/>
  <c r="M676" i="15" a="1"/>
  <c r="M676" i="15" s="1"/>
  <c r="M677" i="15" a="1"/>
  <c r="M677" i="15" s="1"/>
  <c r="M678" i="15" a="1"/>
  <c r="M678" i="15" s="1"/>
  <c r="M679" i="15" a="1"/>
  <c r="M679" i="15" s="1"/>
  <c r="M680" i="15" a="1"/>
  <c r="M680" i="15"/>
  <c r="M681" i="15" a="1"/>
  <c r="M681" i="15" s="1"/>
  <c r="M682" i="15" a="1"/>
  <c r="M682" i="15" s="1"/>
  <c r="M683" i="15" a="1"/>
  <c r="M683" i="15" s="1"/>
  <c r="M684" i="15" a="1"/>
  <c r="M684" i="15" s="1"/>
  <c r="M685" i="15" a="1"/>
  <c r="M685" i="15" s="1"/>
  <c r="M686" i="15" a="1"/>
  <c r="M686" i="15" s="1"/>
  <c r="M687" i="15" a="1"/>
  <c r="M687" i="15" s="1"/>
  <c r="M688" i="15" a="1"/>
  <c r="M688" i="15" s="1"/>
  <c r="M689" i="15" a="1"/>
  <c r="M689" i="15" s="1"/>
  <c r="M690" i="15" a="1"/>
  <c r="M690" i="15" s="1"/>
  <c r="M691" i="15" a="1"/>
  <c r="M691" i="15"/>
  <c r="M692" i="15" a="1"/>
  <c r="M692" i="15" s="1"/>
  <c r="M693" i="15" a="1"/>
  <c r="M693" i="15" s="1"/>
  <c r="M694" i="15" a="1"/>
  <c r="M694" i="15" s="1"/>
  <c r="M695" i="15" a="1"/>
  <c r="M695" i="15" s="1"/>
  <c r="M696" i="15" a="1"/>
  <c r="M696" i="15"/>
  <c r="M697" i="15" a="1"/>
  <c r="M697" i="15" s="1"/>
  <c r="M698" i="15" a="1"/>
  <c r="M698" i="15" s="1"/>
  <c r="M699" i="15" a="1"/>
  <c r="M699" i="15" s="1"/>
  <c r="M700" i="15" a="1"/>
  <c r="M700" i="15" s="1"/>
  <c r="M701" i="15" a="1"/>
  <c r="M701" i="15" s="1"/>
  <c r="M702" i="15" a="1"/>
  <c r="M702" i="15" s="1"/>
  <c r="M703" i="15" a="1"/>
  <c r="M703" i="15" s="1"/>
  <c r="M704" i="15" a="1"/>
  <c r="M704" i="15" s="1"/>
  <c r="M705" i="15" a="1"/>
  <c r="M705" i="15" s="1"/>
  <c r="M706" i="15" a="1"/>
  <c r="M706" i="15" s="1"/>
  <c r="M707" i="15" a="1"/>
  <c r="M707" i="15"/>
  <c r="M708" i="15" a="1"/>
  <c r="M708" i="15" s="1"/>
  <c r="M709" i="15" a="1"/>
  <c r="M709" i="15" s="1"/>
  <c r="M710" i="15" a="1"/>
  <c r="M710" i="15" s="1"/>
  <c r="M711" i="15" a="1"/>
  <c r="M711" i="15" s="1"/>
  <c r="M712" i="15" a="1"/>
  <c r="M712" i="15"/>
  <c r="M713" i="15" a="1"/>
  <c r="M713" i="15" s="1"/>
  <c r="M714" i="15" a="1"/>
  <c r="M714" i="15" s="1"/>
  <c r="M715" i="15" a="1"/>
  <c r="M715" i="15" s="1"/>
  <c r="M716" i="15" a="1"/>
  <c r="M716" i="15" s="1"/>
  <c r="M717" i="15" a="1"/>
  <c r="M717" i="15" s="1"/>
  <c r="M718" i="15" a="1"/>
  <c r="M718" i="15" s="1"/>
  <c r="M719" i="15" a="1"/>
  <c r="M719" i="15" s="1"/>
  <c r="M720" i="15" a="1"/>
  <c r="M720" i="15" s="1"/>
  <c r="M721" i="15" a="1"/>
  <c r="M721" i="15" s="1"/>
  <c r="M722" i="15" a="1"/>
  <c r="M722" i="15" s="1"/>
  <c r="M723" i="15" a="1"/>
  <c r="M723" i="15"/>
  <c r="M724" i="15" a="1"/>
  <c r="M724" i="15" s="1"/>
  <c r="M725" i="15" a="1"/>
  <c r="M725" i="15" s="1"/>
  <c r="M726" i="15" a="1"/>
  <c r="M726" i="15" s="1"/>
  <c r="M727" i="15" a="1"/>
  <c r="M727" i="15" s="1"/>
  <c r="M728" i="15" a="1"/>
  <c r="M728" i="15"/>
  <c r="M729" i="15" a="1"/>
  <c r="M729" i="15" s="1"/>
  <c r="M730" i="15" a="1"/>
  <c r="M730" i="15" s="1"/>
  <c r="M731" i="15" a="1"/>
  <c r="M731" i="15" s="1"/>
  <c r="M732" i="15" a="1"/>
  <c r="M732" i="15" s="1"/>
  <c r="M733" i="15" a="1"/>
  <c r="M733" i="15" s="1"/>
  <c r="M734" i="15" a="1"/>
  <c r="M734" i="15" s="1"/>
  <c r="M735" i="15" a="1"/>
  <c r="M735" i="15" s="1"/>
  <c r="M736" i="15" a="1"/>
  <c r="M736" i="15" s="1"/>
  <c r="M737" i="15" a="1"/>
  <c r="M737" i="15" s="1"/>
  <c r="M738" i="15" a="1"/>
  <c r="M738" i="15" s="1"/>
  <c r="M739" i="15" a="1"/>
  <c r="M739" i="15"/>
  <c r="M740" i="15" a="1"/>
  <c r="M740" i="15" s="1"/>
  <c r="M741" i="15" a="1"/>
  <c r="M741" i="15" s="1"/>
  <c r="M742" i="15" a="1"/>
  <c r="M742" i="15" s="1"/>
  <c r="M743" i="15" a="1"/>
  <c r="M743" i="15" s="1"/>
  <c r="M744" i="15" a="1"/>
  <c r="M744" i="15"/>
  <c r="M745" i="15" a="1"/>
  <c r="M745" i="15" s="1"/>
  <c r="M746" i="15" a="1"/>
  <c r="M746" i="15" s="1"/>
  <c r="M747" i="15" a="1"/>
  <c r="M747" i="15" s="1"/>
  <c r="M748" i="15" a="1"/>
  <c r="M748" i="15" s="1"/>
  <c r="M749" i="15" a="1"/>
  <c r="M749" i="15" s="1"/>
  <c r="M750" i="15" a="1"/>
  <c r="M750" i="15" s="1"/>
  <c r="M751" i="15" a="1"/>
  <c r="M751" i="15" s="1"/>
  <c r="M752" i="15" a="1"/>
  <c r="M752" i="15" s="1"/>
  <c r="M753" i="15" a="1"/>
  <c r="M753" i="15" s="1"/>
  <c r="M754" i="15" a="1"/>
  <c r="M754" i="15" s="1"/>
  <c r="M755" i="15" a="1"/>
  <c r="M755" i="15"/>
  <c r="M756" i="15" a="1"/>
  <c r="M756" i="15" s="1"/>
  <c r="M757" i="15" a="1"/>
  <c r="M757" i="15" s="1"/>
  <c r="M758" i="15" a="1"/>
  <c r="M758" i="15" s="1"/>
  <c r="M759" i="15" a="1"/>
  <c r="M759" i="15" s="1"/>
  <c r="M760" i="15" a="1"/>
  <c r="M760" i="15"/>
  <c r="M761" i="15" a="1"/>
  <c r="M761" i="15" s="1"/>
  <c r="M762" i="15" a="1"/>
  <c r="M762" i="15" s="1"/>
  <c r="M763" i="15" a="1"/>
  <c r="M763" i="15" s="1"/>
  <c r="M764" i="15" a="1"/>
  <c r="M764" i="15" s="1"/>
  <c r="M765" i="15" a="1"/>
  <c r="M765" i="15" s="1"/>
  <c r="M766" i="15" a="1"/>
  <c r="M766" i="15" s="1"/>
  <c r="M767" i="15" a="1"/>
  <c r="M767" i="15" s="1"/>
  <c r="M768" i="15" a="1"/>
  <c r="M768" i="15" s="1"/>
  <c r="M769" i="15" a="1"/>
  <c r="M769" i="15" s="1"/>
  <c r="M770" i="15" a="1"/>
  <c r="M770" i="15" s="1"/>
  <c r="M771" i="15" a="1"/>
  <c r="M771" i="15"/>
  <c r="M772" i="15" a="1"/>
  <c r="M772" i="15" s="1"/>
  <c r="M773" i="15" a="1"/>
  <c r="M773" i="15" s="1"/>
  <c r="M774" i="15" a="1"/>
  <c r="M774" i="15" s="1"/>
  <c r="M775" i="15" a="1"/>
  <c r="M775" i="15" s="1"/>
  <c r="M776" i="15" a="1"/>
  <c r="M776" i="15"/>
  <c r="M777" i="15" a="1"/>
  <c r="M777" i="15" s="1"/>
  <c r="M778" i="15" a="1"/>
  <c r="M778" i="15" s="1"/>
  <c r="M779" i="15" a="1"/>
  <c r="M779" i="15" s="1"/>
  <c r="M780" i="15" a="1"/>
  <c r="M780" i="15" s="1"/>
  <c r="M781" i="15" a="1"/>
  <c r="M781" i="15" s="1"/>
  <c r="M782" i="15" a="1"/>
  <c r="M782" i="15" s="1"/>
  <c r="M783" i="15" a="1"/>
  <c r="M783" i="15" s="1"/>
  <c r="M784" i="15" a="1"/>
  <c r="M784" i="15" s="1"/>
  <c r="M785" i="15" a="1"/>
  <c r="M785" i="15" s="1"/>
  <c r="M786" i="15" a="1"/>
  <c r="M786" i="15" s="1"/>
  <c r="M787" i="15" a="1"/>
  <c r="M787" i="15"/>
  <c r="M788" i="15" a="1"/>
  <c r="M788" i="15" s="1"/>
  <c r="M789" i="15" a="1"/>
  <c r="M789" i="15" s="1"/>
  <c r="M790" i="15" a="1"/>
  <c r="M790" i="15" s="1"/>
  <c r="M791" i="15" a="1"/>
  <c r="M791" i="15" s="1"/>
  <c r="M792" i="15" a="1"/>
  <c r="M792" i="15"/>
  <c r="M793" i="15" a="1"/>
  <c r="M793" i="15" s="1"/>
  <c r="M794" i="15" a="1"/>
  <c r="M794" i="15" s="1"/>
  <c r="M795" i="15" a="1"/>
  <c r="M795" i="15" s="1"/>
  <c r="M796" i="15" a="1"/>
  <c r="M796" i="15" s="1"/>
  <c r="M797" i="15" a="1"/>
  <c r="M797" i="15" s="1"/>
  <c r="M798" i="15" a="1"/>
  <c r="M798" i="15" s="1"/>
  <c r="M799" i="15" a="1"/>
  <c r="M799" i="15" s="1"/>
  <c r="M800" i="15" a="1"/>
  <c r="M800" i="15" s="1"/>
  <c r="M801" i="15" a="1"/>
  <c r="M801" i="15" s="1"/>
  <c r="M802" i="15" a="1"/>
  <c r="M802" i="15" s="1"/>
  <c r="M803" i="15" a="1"/>
  <c r="M803" i="15"/>
  <c r="M804" i="15" a="1"/>
  <c r="M804" i="15" s="1"/>
  <c r="M805" i="15" a="1"/>
  <c r="M805" i="15" s="1"/>
  <c r="M806" i="15" a="1"/>
  <c r="M806" i="15" s="1"/>
  <c r="M807" i="15" a="1"/>
  <c r="M807" i="15" s="1"/>
  <c r="M808" i="15" a="1"/>
  <c r="M808" i="15"/>
  <c r="M809" i="15" a="1"/>
  <c r="M809" i="15" s="1"/>
  <c r="M810" i="15" a="1"/>
  <c r="M810" i="15" s="1"/>
  <c r="M811" i="15" a="1"/>
  <c r="M811" i="15" s="1"/>
  <c r="M812" i="15" a="1"/>
  <c r="M812" i="15" s="1"/>
  <c r="M813" i="15" a="1"/>
  <c r="M813" i="15" s="1"/>
  <c r="M814" i="15" a="1"/>
  <c r="M814" i="15" s="1"/>
  <c r="M815" i="15" a="1"/>
  <c r="M815" i="15" s="1"/>
  <c r="M816" i="15" a="1"/>
  <c r="M816" i="15" s="1"/>
  <c r="M817" i="15" a="1"/>
  <c r="M817" i="15" s="1"/>
  <c r="M818" i="15" a="1"/>
  <c r="M818" i="15" s="1"/>
  <c r="M819" i="15" a="1"/>
  <c r="M819" i="15" s="1"/>
  <c r="M820" i="15" a="1"/>
  <c r="M820" i="15" s="1"/>
  <c r="M821" i="15" a="1"/>
  <c r="M821" i="15" s="1"/>
  <c r="M822" i="15" a="1"/>
  <c r="M822" i="15" s="1"/>
  <c r="M823" i="15" a="1"/>
  <c r="M823" i="15" s="1"/>
  <c r="M824" i="15" a="1"/>
  <c r="M824" i="15" s="1"/>
  <c r="M825" i="15" a="1"/>
  <c r="M825" i="15" s="1"/>
  <c r="M826" i="15" a="1"/>
  <c r="M826" i="15" s="1"/>
  <c r="M827" i="15" a="1"/>
  <c r="M827" i="15" s="1"/>
  <c r="M828" i="15" a="1"/>
  <c r="M828" i="15" s="1"/>
  <c r="M829" i="15" a="1"/>
  <c r="M829" i="15" s="1"/>
  <c r="M830" i="15" a="1"/>
  <c r="M830" i="15" s="1"/>
  <c r="M831" i="15" a="1"/>
  <c r="M831" i="15" s="1"/>
  <c r="M832" i="15" a="1"/>
  <c r="M832" i="15" s="1"/>
  <c r="M833" i="15" a="1"/>
  <c r="M833" i="15" s="1"/>
  <c r="M834" i="15" a="1"/>
  <c r="M834" i="15" s="1"/>
  <c r="M835" i="15" a="1"/>
  <c r="M835" i="15" s="1"/>
  <c r="M836" i="15" a="1"/>
  <c r="M836" i="15" s="1"/>
  <c r="M837" i="15" a="1"/>
  <c r="M837" i="15" s="1"/>
  <c r="M838" i="15" a="1"/>
  <c r="M838" i="15" s="1"/>
  <c r="M839" i="15" a="1"/>
  <c r="M839" i="15"/>
  <c r="M840" i="15" a="1"/>
  <c r="M840" i="15"/>
  <c r="M841" i="15" a="1"/>
  <c r="M841" i="15"/>
  <c r="M842" i="15" a="1"/>
  <c r="M842" i="15" s="1"/>
  <c r="M843" i="15" a="1"/>
  <c r="M843" i="15" s="1"/>
  <c r="M844" i="15" a="1"/>
  <c r="M844" i="15" s="1"/>
  <c r="M845" i="15" a="1"/>
  <c r="M845" i="15" s="1"/>
  <c r="M846" i="15" a="1"/>
  <c r="M846" i="15" s="1"/>
  <c r="M847" i="15" a="1"/>
  <c r="M847" i="15"/>
  <c r="M848" i="15" a="1"/>
  <c r="M848" i="15"/>
  <c r="M849" i="15" a="1"/>
  <c r="M849" i="15"/>
  <c r="M850" i="15" a="1"/>
  <c r="M850" i="15" s="1"/>
  <c r="M851" i="15" a="1"/>
  <c r="M851" i="15" s="1"/>
  <c r="M852" i="15" a="1"/>
  <c r="M852" i="15" s="1"/>
  <c r="M853" i="15" a="1"/>
  <c r="M853" i="15" s="1"/>
  <c r="M854" i="15" a="1"/>
  <c r="M854" i="15" s="1"/>
  <c r="M855" i="15" a="1"/>
  <c r="M855" i="15"/>
  <c r="M856" i="15" a="1"/>
  <c r="M856" i="15"/>
  <c r="M857" i="15" a="1"/>
  <c r="M857" i="15"/>
  <c r="M858" i="15" a="1"/>
  <c r="M858" i="15" s="1"/>
  <c r="M859" i="15" a="1"/>
  <c r="M859" i="15" s="1"/>
  <c r="M860" i="15" a="1"/>
  <c r="M860" i="15" s="1"/>
  <c r="M861" i="15" a="1"/>
  <c r="M861" i="15" s="1"/>
  <c r="M862" i="15" a="1"/>
  <c r="M862" i="15" s="1"/>
  <c r="M863" i="15" a="1"/>
  <c r="M863" i="15"/>
  <c r="M864" i="15" a="1"/>
  <c r="M864" i="15"/>
  <c r="M865" i="15" a="1"/>
  <c r="M865" i="15"/>
  <c r="M866" i="15" a="1"/>
  <c r="M866" i="15" s="1"/>
  <c r="M867" i="15" a="1"/>
  <c r="M867" i="15" s="1"/>
  <c r="M868" i="15" a="1"/>
  <c r="M868" i="15" s="1"/>
  <c r="M869" i="15" a="1"/>
  <c r="M869" i="15" s="1"/>
  <c r="M870" i="15" a="1"/>
  <c r="M870" i="15" s="1"/>
  <c r="M871" i="15" a="1"/>
  <c r="M871" i="15"/>
  <c r="M872" i="15" a="1"/>
  <c r="M872" i="15"/>
  <c r="M873" i="15" a="1"/>
  <c r="M873" i="15"/>
  <c r="M874" i="15" a="1"/>
  <c r="M874" i="15" s="1"/>
  <c r="M875" i="15" a="1"/>
  <c r="M875" i="15" s="1"/>
  <c r="M876" i="15" a="1"/>
  <c r="M876" i="15" s="1"/>
  <c r="M877" i="15" a="1"/>
  <c r="M877" i="15" s="1"/>
  <c r="M878" i="15" a="1"/>
  <c r="M878" i="15" s="1"/>
  <c r="M879" i="15" a="1"/>
  <c r="M879" i="15"/>
  <c r="M880" i="15" a="1"/>
  <c r="M880" i="15"/>
  <c r="M881" i="15" a="1"/>
  <c r="M881" i="15"/>
  <c r="M882" i="15" a="1"/>
  <c r="M882" i="15" s="1"/>
  <c r="M883" i="15" a="1"/>
  <c r="M883" i="15" s="1"/>
  <c r="M884" i="15" a="1"/>
  <c r="M884" i="15" s="1"/>
  <c r="M885" i="15" a="1"/>
  <c r="M885" i="15" s="1"/>
  <c r="M886" i="15" a="1"/>
  <c r="M886" i="15" s="1"/>
  <c r="M887" i="15" a="1"/>
  <c r="M887" i="15"/>
  <c r="M888" i="15" a="1"/>
  <c r="M888" i="15"/>
  <c r="M889" i="15" a="1"/>
  <c r="M889" i="15"/>
  <c r="M890" i="15" a="1"/>
  <c r="M890" i="15"/>
  <c r="M891" i="15" a="1"/>
  <c r="M891" i="15"/>
  <c r="M892" i="15" a="1"/>
  <c r="M892" i="15"/>
  <c r="M893" i="15" a="1"/>
  <c r="M893" i="15"/>
  <c r="M894" i="15" a="1"/>
  <c r="M894" i="15"/>
  <c r="M895" i="15" a="1"/>
  <c r="M895" i="15"/>
  <c r="M896" i="15" a="1"/>
  <c r="M896" i="15"/>
  <c r="M897" i="15" a="1"/>
  <c r="M897" i="15"/>
  <c r="M898" i="15" a="1"/>
  <c r="M898" i="15"/>
  <c r="M899" i="15" a="1"/>
  <c r="M899" i="15"/>
  <c r="M900" i="15" a="1"/>
  <c r="M900" i="15"/>
  <c r="M901" i="15" a="1"/>
  <c r="M901" i="15"/>
  <c r="M902" i="15" a="1"/>
  <c r="M902" i="15"/>
  <c r="M903" i="15" a="1"/>
  <c r="M903" i="15"/>
  <c r="M904" i="15" a="1"/>
  <c r="M904" i="15"/>
  <c r="M905" i="15" a="1"/>
  <c r="M905" i="15"/>
  <c r="M906" i="15" a="1"/>
  <c r="M906" i="15"/>
  <c r="M907" i="15" a="1"/>
  <c r="M907" i="15"/>
  <c r="M908" i="15" a="1"/>
  <c r="M908" i="15"/>
  <c r="M909" i="15" a="1"/>
  <c r="M909" i="15"/>
  <c r="M910" i="15" a="1"/>
  <c r="M910" i="15"/>
  <c r="M911" i="15" a="1"/>
  <c r="M911" i="15"/>
  <c r="M912" i="15" a="1"/>
  <c r="M912" i="15"/>
  <c r="M913" i="15" a="1"/>
  <c r="M913" i="15"/>
  <c r="M914" i="15" a="1"/>
  <c r="M914" i="15"/>
  <c r="M915" i="15" a="1"/>
  <c r="M915" i="15"/>
  <c r="M916" i="15" a="1"/>
  <c r="M916" i="15"/>
  <c r="M917" i="15" a="1"/>
  <c r="M917" i="15"/>
  <c r="M918" i="15" a="1"/>
  <c r="M918" i="15"/>
  <c r="M919" i="15" a="1"/>
  <c r="M919" i="15"/>
  <c r="M920" i="15" a="1"/>
  <c r="M920" i="15"/>
  <c r="M921" i="15" a="1"/>
  <c r="M921" i="15"/>
  <c r="M922" i="15" a="1"/>
  <c r="M922" i="15"/>
  <c r="M923" i="15" a="1"/>
  <c r="M923" i="15"/>
  <c r="M924" i="15" a="1"/>
  <c r="M924" i="15"/>
  <c r="M925" i="15" a="1"/>
  <c r="M925" i="15"/>
  <c r="M926" i="15" a="1"/>
  <c r="M926" i="15"/>
  <c r="M927" i="15" a="1"/>
  <c r="M927" i="15"/>
  <c r="M928" i="15" a="1"/>
  <c r="M928" i="15"/>
  <c r="M929" i="15" a="1"/>
  <c r="M929" i="15"/>
  <c r="M930" i="15" a="1"/>
  <c r="M930" i="15"/>
  <c r="M931" i="15" a="1"/>
  <c r="M931" i="15"/>
  <c r="M932" i="15" a="1"/>
  <c r="M932" i="15"/>
  <c r="M933" i="15" a="1"/>
  <c r="M933" i="15"/>
  <c r="M934" i="15" a="1"/>
  <c r="M934" i="15"/>
  <c r="M935" i="15" a="1"/>
  <c r="M935" i="15"/>
  <c r="M936" i="15" a="1"/>
  <c r="M936" i="15"/>
  <c r="M937" i="15" a="1"/>
  <c r="M937" i="15"/>
  <c r="M938" i="15" a="1"/>
  <c r="M938" i="15"/>
  <c r="M939" i="15" a="1"/>
  <c r="M939" i="15"/>
  <c r="M940" i="15" a="1"/>
  <c r="M940" i="15"/>
  <c r="M941" i="15" a="1"/>
  <c r="M941" i="15"/>
  <c r="M942" i="15" a="1"/>
  <c r="M942" i="15"/>
  <c r="M943" i="15" a="1"/>
  <c r="M943" i="15"/>
  <c r="M944" i="15" a="1"/>
  <c r="M944" i="15"/>
  <c r="M945" i="15" a="1"/>
  <c r="M945" i="15"/>
  <c r="M946" i="15" a="1"/>
  <c r="M946" i="15"/>
  <c r="M947" i="15" a="1"/>
  <c r="M947" i="15"/>
  <c r="M948" i="15" a="1"/>
  <c r="M948" i="15"/>
  <c r="M949" i="15" a="1"/>
  <c r="M949" i="15"/>
  <c r="M950" i="15" a="1"/>
  <c r="M950" i="15"/>
  <c r="M951" i="15" a="1"/>
  <c r="M951" i="15"/>
  <c r="M952" i="15" a="1"/>
  <c r="M952" i="15"/>
  <c r="M953" i="15" a="1"/>
  <c r="M953" i="15"/>
  <c r="M954" i="15" a="1"/>
  <c r="M954" i="15"/>
  <c r="M955" i="15" a="1"/>
  <c r="M955" i="15"/>
  <c r="M956" i="15" a="1"/>
  <c r="M956" i="15"/>
  <c r="M957" i="15" a="1"/>
  <c r="M957" i="15"/>
  <c r="M958" i="15" a="1"/>
  <c r="M958" i="15"/>
  <c r="M959" i="15" a="1"/>
  <c r="M959" i="15"/>
  <c r="M960" i="15" a="1"/>
  <c r="M960" i="15"/>
  <c r="M961" i="15" a="1"/>
  <c r="M961" i="15"/>
  <c r="M962" i="15" a="1"/>
  <c r="M962" i="15"/>
  <c r="M963" i="15" a="1"/>
  <c r="M963" i="15"/>
  <c r="M964" i="15" a="1"/>
  <c r="M964" i="15"/>
  <c r="M965" i="15" a="1"/>
  <c r="M965" i="15"/>
  <c r="M966" i="15" a="1"/>
  <c r="M966" i="15"/>
  <c r="M967" i="15" a="1"/>
  <c r="M967" i="15"/>
  <c r="M968" i="15" a="1"/>
  <c r="M968" i="15"/>
  <c r="M969" i="15" a="1"/>
  <c r="M969" i="15"/>
  <c r="M970" i="15" a="1"/>
  <c r="M970" i="15"/>
  <c r="M971" i="15" a="1"/>
  <c r="M971" i="15"/>
  <c r="M972" i="15" a="1"/>
  <c r="M972" i="15"/>
  <c r="M973" i="15" a="1"/>
  <c r="M973" i="15"/>
  <c r="M974" i="15" a="1"/>
  <c r="M974" i="15"/>
  <c r="M975" i="15" a="1"/>
  <c r="M975" i="15"/>
  <c r="M976" i="15" a="1"/>
  <c r="M976" i="15"/>
  <c r="M977" i="15" a="1"/>
  <c r="M977" i="15"/>
  <c r="M978" i="15" a="1"/>
  <c r="M978" i="15"/>
  <c r="M979" i="15" a="1"/>
  <c r="M979" i="15"/>
  <c r="M980" i="15" a="1"/>
  <c r="M980" i="15"/>
  <c r="M981" i="15" a="1"/>
  <c r="M981" i="15"/>
  <c r="M982" i="15" a="1"/>
  <c r="M982" i="15"/>
  <c r="M983" i="15" a="1"/>
  <c r="M983" i="15"/>
  <c r="M984" i="15" a="1"/>
  <c r="M984" i="15"/>
  <c r="M985" i="15" a="1"/>
  <c r="M985" i="15"/>
  <c r="M986" i="15" a="1"/>
  <c r="M986" i="15"/>
  <c r="M987" i="15" a="1"/>
  <c r="M987" i="15"/>
  <c r="M988" i="15" a="1"/>
  <c r="M988" i="15"/>
  <c r="M989" i="15" a="1"/>
  <c r="M989" i="15"/>
  <c r="M990" i="15" a="1"/>
  <c r="M990" i="15"/>
  <c r="M991" i="15" a="1"/>
  <c r="M991" i="15"/>
  <c r="M992" i="15" a="1"/>
  <c r="M992" i="15"/>
  <c r="M993" i="15" a="1"/>
  <c r="M993" i="15"/>
  <c r="M994" i="15" a="1"/>
  <c r="M994" i="15"/>
  <c r="M995" i="15" a="1"/>
  <c r="M995" i="15"/>
  <c r="M996" i="15" a="1"/>
  <c r="M996" i="15"/>
  <c r="M997" i="15" a="1"/>
  <c r="M997" i="15"/>
  <c r="M998" i="15" a="1"/>
  <c r="M998" i="15"/>
  <c r="M999" i="15" a="1"/>
  <c r="M999" i="15"/>
  <c r="M1000" i="15" a="1"/>
  <c r="M1000" i="15"/>
  <c r="M1001" i="15" a="1"/>
  <c r="M1001" i="15"/>
  <c r="M1002" i="15" a="1"/>
  <c r="M1002" i="15"/>
  <c r="M1003" i="15" a="1"/>
  <c r="M1003" i="15"/>
  <c r="M1004" i="15" a="1"/>
  <c r="M1004" i="15"/>
  <c r="M1005" i="15" a="1"/>
  <c r="M1005" i="15" s="1"/>
  <c r="M1006" i="15" a="1"/>
  <c r="M1006" i="15"/>
  <c r="M1007" i="15" a="1"/>
  <c r="M1007" i="15"/>
  <c r="M1008" i="15" a="1"/>
  <c r="M1008" i="15"/>
  <c r="M1009" i="15" a="1"/>
  <c r="M1009" i="15" s="1"/>
  <c r="M1010" i="15" a="1"/>
  <c r="M1010" i="15"/>
  <c r="M1011" i="15" a="1"/>
  <c r="M1011" i="15"/>
  <c r="M1012" i="15" a="1"/>
  <c r="M1012" i="15"/>
  <c r="M1013" i="15" a="1"/>
  <c r="M1013" i="15" s="1"/>
  <c r="M1014" i="15" a="1"/>
  <c r="M1014" i="15"/>
  <c r="M1015" i="15" a="1"/>
  <c r="M1015" i="15"/>
  <c r="M1016" i="15" a="1"/>
  <c r="M1016" i="15"/>
  <c r="M1017" i="15" a="1"/>
  <c r="M1017" i="15" s="1"/>
  <c r="M1018" i="15" a="1"/>
  <c r="M1018" i="15"/>
  <c r="M1019" i="15" a="1"/>
  <c r="M1019" i="15"/>
  <c r="M1020" i="15" a="1"/>
  <c r="M1020" i="15"/>
  <c r="M1021" i="15" a="1"/>
  <c r="M1021" i="15" s="1"/>
  <c r="M1022" i="15" a="1"/>
  <c r="M1022" i="15"/>
  <c r="M1023" i="15" a="1"/>
  <c r="M1023" i="15"/>
  <c r="M1024" i="15" a="1"/>
  <c r="M1024" i="15"/>
  <c r="M1025" i="15" a="1"/>
  <c r="M1025" i="15" s="1"/>
  <c r="M1026" i="15" a="1"/>
  <c r="M1026" i="15"/>
  <c r="M1027" i="15" a="1"/>
  <c r="M1027" i="15"/>
  <c r="M1028" i="15" a="1"/>
  <c r="M1028" i="15"/>
  <c r="M1029" i="15" a="1"/>
  <c r="M1029" i="15" s="1"/>
  <c r="M1030" i="15" a="1"/>
  <c r="M1030" i="15"/>
  <c r="M1031" i="15" a="1"/>
  <c r="M1031" i="15"/>
  <c r="M1032" i="15" a="1"/>
  <c r="M1032" i="15"/>
  <c r="M1033" i="15" a="1"/>
  <c r="M1033" i="15" s="1"/>
  <c r="M1034" i="15" a="1"/>
  <c r="M1034" i="15" s="1"/>
  <c r="M1035" i="15" a="1"/>
  <c r="M1035" i="15"/>
  <c r="M1036" i="15" a="1"/>
  <c r="M1036" i="15"/>
  <c r="M1037" i="15" a="1"/>
  <c r="M1037" i="15" s="1"/>
  <c r="M1038" i="15" a="1"/>
  <c r="M1038" i="15"/>
  <c r="M1039" i="15" a="1"/>
  <c r="M1039" i="15"/>
  <c r="M1040" i="15" a="1"/>
  <c r="M1040" i="15" s="1"/>
  <c r="M1041" i="15" a="1"/>
  <c r="M1041" i="15" s="1"/>
  <c r="M1042" i="15" a="1"/>
  <c r="M1042" i="15" s="1"/>
  <c r="M1043" i="15" a="1"/>
  <c r="M1043" i="15"/>
  <c r="M1044" i="15" a="1"/>
  <c r="M1044" i="15" s="1"/>
  <c r="M1045" i="15" a="1"/>
  <c r="M1045" i="15" s="1"/>
  <c r="M1046" i="15" a="1"/>
  <c r="M1046" i="15" s="1"/>
  <c r="M1047" i="15" a="1"/>
  <c r="M1047" i="15"/>
  <c r="M1048" i="15" a="1"/>
  <c r="M1048" i="15"/>
  <c r="M1049" i="15" a="1"/>
  <c r="M1049" i="15" s="1"/>
  <c r="M1050" i="15" a="1"/>
  <c r="M1050" i="15"/>
  <c r="M1051" i="15" a="1"/>
  <c r="M1051" i="15"/>
  <c r="M1052" i="15" a="1"/>
  <c r="M1052" i="15" s="1"/>
  <c r="M1053" i="15" a="1"/>
  <c r="M1053" i="15" s="1"/>
  <c r="M1054" i="15" a="1"/>
  <c r="M1054" i="15" s="1"/>
  <c r="M1055" i="15" a="1"/>
  <c r="M1055" i="15"/>
  <c r="M1056" i="15" a="1"/>
  <c r="M1056" i="15" s="1"/>
  <c r="M1057" i="15" a="1"/>
  <c r="M1057" i="15" s="1"/>
  <c r="M1058" i="15" a="1"/>
  <c r="M1058" i="15" s="1"/>
  <c r="M1059" i="15" a="1"/>
  <c r="M1059" i="15"/>
  <c r="M1060" i="15" a="1"/>
  <c r="M1060" i="15" s="1"/>
  <c r="M1061" i="15" a="1"/>
  <c r="M1061" i="15" s="1"/>
  <c r="M1062" i="15" a="1"/>
  <c r="M1062" i="15"/>
  <c r="M1063" i="15" a="1"/>
  <c r="M1063" i="15"/>
  <c r="M1064" i="15" a="1"/>
  <c r="M1064" i="15" s="1"/>
  <c r="M1065" i="15" a="1"/>
  <c r="M1065" i="15" s="1"/>
  <c r="M1066" i="15" a="1"/>
  <c r="M1066" i="15" s="1"/>
  <c r="M1067" i="15" a="1"/>
  <c r="M1067" i="15"/>
  <c r="M1068" i="15" a="1"/>
  <c r="M1068" i="15"/>
  <c r="M1069" i="15" a="1"/>
  <c r="M1069" i="15" s="1"/>
  <c r="M1070" i="15" a="1"/>
  <c r="M1070" i="15" s="1"/>
  <c r="M1071" i="15" a="1"/>
  <c r="M1071" i="15"/>
  <c r="M1072" i="15" a="1"/>
  <c r="M1072" i="15" s="1"/>
  <c r="M1073" i="15" a="1"/>
  <c r="M1073" i="15" s="1"/>
  <c r="M1074" i="15" a="1"/>
  <c r="M1074" i="15" s="1"/>
  <c r="M1075" i="15" a="1"/>
  <c r="M1075" i="15"/>
  <c r="M1076" i="15" a="1"/>
  <c r="M1076" i="15" s="1"/>
  <c r="M1077" i="15" a="1"/>
  <c r="M1077" i="15" s="1"/>
  <c r="M1078" i="15" a="1"/>
  <c r="M1078" i="15" s="1"/>
  <c r="M1079" i="15" a="1"/>
  <c r="M1079" i="15"/>
  <c r="M1080" i="15" a="1"/>
  <c r="M1080" i="15"/>
  <c r="M1081" i="15" a="1"/>
  <c r="M1081" i="15" s="1"/>
  <c r="M1082" i="15" a="1"/>
  <c r="M1082" i="15"/>
  <c r="M1083" i="15" a="1"/>
  <c r="M1083" i="15"/>
  <c r="M1084" i="15" a="1"/>
  <c r="M1084" i="15" s="1"/>
  <c r="M1085" i="15" a="1"/>
  <c r="M1085" i="15" s="1"/>
  <c r="M1086" i="15" a="1"/>
  <c r="M1086" i="15" s="1"/>
  <c r="M1087" i="15" a="1"/>
  <c r="M1087" i="15"/>
  <c r="M1088" i="15" a="1"/>
  <c r="M1088" i="15"/>
  <c r="M1089" i="15" a="1"/>
  <c r="M1089" i="15" s="1"/>
  <c r="M1090" i="15" a="1"/>
  <c r="M1090" i="15" s="1"/>
  <c r="M1091" i="15" a="1"/>
  <c r="M1091" i="15"/>
  <c r="M1092" i="15" a="1"/>
  <c r="M1092" i="15" s="1"/>
  <c r="M1093" i="15" a="1"/>
  <c r="M1093" i="15" s="1"/>
  <c r="M1094" i="15" a="1"/>
  <c r="M1094" i="15"/>
  <c r="M1095" i="15" a="1"/>
  <c r="M1095" i="15"/>
  <c r="M1096" i="15" a="1"/>
  <c r="M1096" i="15" s="1"/>
  <c r="M1097" i="15" a="1"/>
  <c r="M1097" i="15" s="1"/>
  <c r="M1098" i="15" a="1"/>
  <c r="M1098" i="15" s="1"/>
  <c r="M1099" i="15" a="1"/>
  <c r="M1099" i="15"/>
  <c r="M1100" i="15" a="1"/>
  <c r="M1100" i="15"/>
  <c r="M1101" i="15" a="1"/>
  <c r="M1101" i="15" s="1"/>
  <c r="M1102" i="15" a="1"/>
  <c r="M1102" i="15"/>
  <c r="M1103" i="15" a="1"/>
  <c r="M1103" i="15"/>
  <c r="M1104" i="15" a="1"/>
  <c r="M1104" i="15" s="1"/>
  <c r="M1105" i="15" a="1"/>
  <c r="M1105" i="15" s="1"/>
  <c r="M1106" i="15" a="1"/>
  <c r="M1106" i="15" s="1"/>
  <c r="M1107" i="15" a="1"/>
  <c r="M1107" i="15" s="1"/>
  <c r="M1108" i="15" a="1"/>
  <c r="M1108" i="15" s="1"/>
  <c r="M1109" i="15" a="1"/>
  <c r="M1109" i="15" s="1"/>
  <c r="M1110" i="15" a="1"/>
  <c r="M1110" i="15" s="1"/>
  <c r="M1111" i="15" a="1"/>
  <c r="M1111" i="15"/>
  <c r="M1112" i="15" a="1"/>
  <c r="M1112" i="15"/>
  <c r="M1113" i="15" a="1"/>
  <c r="M1113" i="15" s="1"/>
  <c r="M1114" i="15" a="1"/>
  <c r="M1114" i="15"/>
  <c r="M1115" i="15" a="1"/>
  <c r="M1115" i="15" s="1"/>
  <c r="M1116" i="15" a="1"/>
  <c r="M1116" i="15" s="1"/>
  <c r="M1117" i="15" a="1"/>
  <c r="M1117" i="15" s="1"/>
  <c r="M1118" i="15" a="1"/>
  <c r="M1118" i="15" s="1"/>
  <c r="M1119" i="15" a="1"/>
  <c r="M1119" i="15" s="1"/>
  <c r="M1120" i="15" a="1"/>
  <c r="M1120" i="15" s="1"/>
  <c r="M1121" i="15" a="1"/>
  <c r="M1121" i="15" s="1"/>
  <c r="M1122" i="15" a="1"/>
  <c r="M1122" i="15" s="1"/>
  <c r="M1123" i="15" a="1"/>
  <c r="M1123" i="15"/>
  <c r="M1124" i="15" a="1"/>
  <c r="M1124" i="15" s="1"/>
  <c r="M1125" i="15" a="1"/>
  <c r="M1125" i="15" s="1"/>
  <c r="M1126" i="15" a="1"/>
  <c r="M1126" i="15"/>
  <c r="M1127" i="15" a="1"/>
  <c r="M1127" i="15" s="1"/>
  <c r="M1128" i="15" a="1"/>
  <c r="M1128" i="15" s="1"/>
  <c r="M1129" i="15" a="1"/>
  <c r="M1129" i="15" s="1"/>
  <c r="M1130" i="15" a="1"/>
  <c r="M1130" i="15" s="1"/>
  <c r="M1131" i="15" a="1"/>
  <c r="M1131" i="15" s="1"/>
  <c r="M1132" i="15" a="1"/>
  <c r="M1132" i="15"/>
  <c r="M1133" i="15" a="1"/>
  <c r="M1133" i="15" s="1"/>
  <c r="M1134" i="15" a="1"/>
  <c r="M1134" i="15"/>
  <c r="M1135" i="15" a="1"/>
  <c r="M1135" i="15"/>
  <c r="M1136" i="15" a="1"/>
  <c r="M1136" i="15" s="1"/>
  <c r="M1137" i="15" a="1"/>
  <c r="M1137" i="15" s="1"/>
  <c r="M1138" i="15" a="1"/>
  <c r="M1138" i="15" s="1"/>
  <c r="M1139" i="15" a="1"/>
  <c r="M1139" i="15" s="1"/>
  <c r="M1140" i="15" a="1"/>
  <c r="M1140" i="15" s="1"/>
  <c r="M1141" i="15" a="1"/>
  <c r="M1141" i="15" s="1"/>
  <c r="M1142" i="15" a="1"/>
  <c r="M1142" i="15" s="1"/>
  <c r="M1143" i="15" a="1"/>
  <c r="M1143" i="15"/>
  <c r="M1144" i="15" a="1"/>
  <c r="M1144" i="15"/>
  <c r="M1145" i="15" a="1"/>
  <c r="M1145" i="15" s="1"/>
  <c r="M1146" i="15" a="1"/>
  <c r="M1146" i="15"/>
  <c r="M1147" i="15" a="1"/>
  <c r="M1147" i="15" s="1"/>
  <c r="M1148" i="15" a="1"/>
  <c r="M1148" i="15" s="1"/>
  <c r="M1149" i="15" a="1"/>
  <c r="M1149" i="15" s="1"/>
  <c r="M1150" i="15" a="1"/>
  <c r="M1150" i="15" s="1"/>
  <c r="M1151" i="15" a="1"/>
  <c r="M1151" i="15" s="1"/>
  <c r="M1152" i="15" a="1"/>
  <c r="M1152" i="15" s="1"/>
  <c r="M1153" i="15" a="1"/>
  <c r="M1153" i="15" s="1"/>
  <c r="M1154" i="15" a="1"/>
  <c r="M1154" i="15" s="1"/>
  <c r="M1155" i="15" a="1"/>
  <c r="M1155" i="15"/>
  <c r="M1156" i="15" a="1"/>
  <c r="M1156" i="15" s="1"/>
  <c r="M1157" i="15" a="1"/>
  <c r="M1157" i="15" s="1"/>
  <c r="M1158" i="15" a="1"/>
  <c r="M1158" i="15"/>
  <c r="M1159" i="15" a="1"/>
  <c r="M1159" i="15" s="1"/>
  <c r="M1160" i="15" a="1"/>
  <c r="M1160" i="15" s="1"/>
  <c r="M1161" i="15" a="1"/>
  <c r="M1161" i="15" s="1"/>
  <c r="M1162" i="15" a="1"/>
  <c r="M1162" i="15" s="1"/>
  <c r="M1163" i="15" a="1"/>
  <c r="M1163" i="15" s="1"/>
  <c r="M1164" i="15" a="1"/>
  <c r="M1164" i="15"/>
  <c r="M1165" i="15" a="1"/>
  <c r="M1165" i="15" s="1"/>
  <c r="M1166" i="15" a="1"/>
  <c r="M1166" i="15"/>
  <c r="M1167" i="15" a="1"/>
  <c r="M1167" i="15"/>
  <c r="M1168" i="15" a="1"/>
  <c r="M1168" i="15" s="1"/>
  <c r="M1169" i="15" a="1"/>
  <c r="M1169" i="15" s="1"/>
  <c r="M1170" i="15" a="1"/>
  <c r="M1170" i="15" s="1"/>
  <c r="M1171" i="15" a="1"/>
  <c r="M1171" i="15" s="1"/>
  <c r="M1172" i="15" a="1"/>
  <c r="M1172" i="15" s="1"/>
  <c r="M1173" i="15" a="1"/>
  <c r="M1173" i="15" s="1"/>
  <c r="M1174" i="15" a="1"/>
  <c r="M1174" i="15" s="1"/>
  <c r="M1175" i="15" a="1"/>
  <c r="M1175" i="15"/>
  <c r="M1176" i="15" a="1"/>
  <c r="M1176" i="15"/>
  <c r="M1177" i="15" a="1"/>
  <c r="M1177" i="15" s="1"/>
  <c r="M1178" i="15" a="1"/>
  <c r="M1178" i="15"/>
  <c r="M1179" i="15" a="1"/>
  <c r="M1179" i="15" s="1"/>
  <c r="M1180" i="15" a="1"/>
  <c r="M1180" i="15" s="1"/>
  <c r="M1181" i="15" a="1"/>
  <c r="M1181" i="15" s="1"/>
  <c r="M1182" i="15" a="1"/>
  <c r="M1182" i="15" s="1"/>
  <c r="M1183" i="15" a="1"/>
  <c r="M1183" i="15" s="1"/>
  <c r="M1184" i="15" a="1"/>
  <c r="M1184" i="15"/>
  <c r="M1185" i="15" a="1"/>
  <c r="M1185" i="15" s="1"/>
  <c r="M1186" i="15" a="1"/>
  <c r="M1186" i="15" s="1"/>
  <c r="M1187" i="15" a="1"/>
  <c r="M1187" i="15"/>
  <c r="M1188" i="15" a="1"/>
  <c r="M1188" i="15" s="1"/>
  <c r="M1189" i="15" a="1"/>
  <c r="M1189" i="15" s="1"/>
  <c r="M1190" i="15" a="1"/>
  <c r="M1190" i="15"/>
  <c r="M1191" i="15" a="1"/>
  <c r="M1191" i="15" s="1"/>
  <c r="M1192" i="15" a="1"/>
  <c r="M1192" i="15" s="1"/>
  <c r="M1193" i="15" a="1"/>
  <c r="M1193" i="15" s="1"/>
  <c r="M1194" i="15" a="1"/>
  <c r="M1194" i="15" s="1"/>
  <c r="M1195" i="15" a="1"/>
  <c r="M1195" i="15" s="1"/>
  <c r="M1196" i="15" a="1"/>
  <c r="M1196" i="15"/>
  <c r="M1197" i="15" a="1"/>
  <c r="M1197" i="15" s="1"/>
  <c r="M1198" i="15" a="1"/>
  <c r="M1198" i="15"/>
  <c r="M1199" i="15" a="1"/>
  <c r="M1199" i="15"/>
  <c r="M1200" i="15" a="1"/>
  <c r="M1200" i="15" s="1"/>
  <c r="M1201" i="15" a="1"/>
  <c r="M1201" i="15" s="1"/>
  <c r="M1202" i="15" a="1"/>
  <c r="M1202" i="15" s="1"/>
  <c r="M1203" i="15" a="1"/>
  <c r="M1203" i="15" s="1"/>
  <c r="M1204" i="15" a="1"/>
  <c r="M1204" i="15" s="1"/>
  <c r="M1205" i="15" a="1"/>
  <c r="M1205" i="15" s="1"/>
  <c r="M1206" i="15" a="1"/>
  <c r="M1206" i="15" s="1"/>
  <c r="M1207" i="15" a="1"/>
  <c r="M1207" i="15"/>
  <c r="M1208" i="15" a="1"/>
  <c r="M1208" i="15"/>
  <c r="M1209" i="15" a="1"/>
  <c r="M1209" i="15" s="1"/>
  <c r="M1210" i="15" a="1"/>
  <c r="M1210" i="15"/>
  <c r="M1211" i="15" a="1"/>
  <c r="M1211" i="15" s="1"/>
  <c r="M1212" i="15" a="1"/>
  <c r="M1212" i="15" s="1"/>
  <c r="M1213" i="15" a="1"/>
  <c r="M1213" i="15" s="1"/>
  <c r="M1214" i="15" a="1"/>
  <c r="M1214" i="15" s="1"/>
  <c r="M1215" i="15" a="1"/>
  <c r="M1215" i="15" s="1"/>
  <c r="M1216" i="15" a="1"/>
  <c r="M1216" i="15"/>
  <c r="M1217" i="15" a="1"/>
  <c r="M1217" i="15" s="1"/>
  <c r="M1218" i="15" a="1"/>
  <c r="M1218" i="15" s="1"/>
  <c r="M1219" i="15" a="1"/>
  <c r="M1219" i="15"/>
  <c r="M1220" i="15" a="1"/>
  <c r="M1220" i="15" s="1"/>
  <c r="M1221" i="15" a="1"/>
  <c r="M1221" i="15" s="1"/>
  <c r="M1222" i="15" a="1"/>
  <c r="M1222" i="15"/>
  <c r="M1223" i="15" a="1"/>
  <c r="M1223" i="15" s="1"/>
  <c r="M1224" i="15" a="1"/>
  <c r="M1224" i="15" s="1"/>
  <c r="M1225" i="15" a="1"/>
  <c r="M1225" i="15" s="1"/>
  <c r="M1226" i="15" a="1"/>
  <c r="M1226" i="15" s="1"/>
  <c r="M1227" i="15" a="1"/>
  <c r="M1227" i="15" s="1"/>
  <c r="M1228" i="15" a="1"/>
  <c r="M1228" i="15"/>
  <c r="M1229" i="15" a="1"/>
  <c r="M1229" i="15" s="1"/>
  <c r="M1230" i="15" a="1"/>
  <c r="M1230" i="15" s="1"/>
  <c r="M1231" i="15" a="1"/>
  <c r="M1231" i="15"/>
  <c r="M1232" i="15" a="1"/>
  <c r="M1232" i="15" s="1"/>
  <c r="M1233" i="15" a="1"/>
  <c r="M1233" i="15" s="1"/>
  <c r="M1234" i="15" a="1"/>
  <c r="M1234" i="15" s="1"/>
  <c r="M1235" i="15" a="1"/>
  <c r="M1235" i="15" s="1"/>
  <c r="M1236" i="15" a="1"/>
  <c r="M1236" i="15" s="1"/>
  <c r="M1237" i="15" a="1"/>
  <c r="M1237" i="15" s="1"/>
  <c r="M1238" i="15" a="1"/>
  <c r="M1238" i="15" s="1"/>
  <c r="M1239" i="15" a="1"/>
  <c r="M1239" i="15"/>
  <c r="M1240" i="15" a="1"/>
  <c r="M1240" i="15"/>
  <c r="M1241" i="15" a="1"/>
  <c r="M1241" i="15" s="1"/>
  <c r="M1242" i="15" a="1"/>
  <c r="M1242" i="15"/>
  <c r="M1243" i="15" a="1"/>
  <c r="M1243" i="15" s="1"/>
  <c r="M1244" i="15" a="1"/>
  <c r="M1244" i="15" s="1"/>
  <c r="M1245" i="15" a="1"/>
  <c r="M1245" i="15" s="1"/>
  <c r="M1246" i="15" a="1"/>
  <c r="M1246" i="15" s="1"/>
  <c r="M1247" i="15" a="1"/>
  <c r="M1247" i="15" s="1"/>
  <c r="M1248" i="15" a="1"/>
  <c r="M1248" i="15" s="1"/>
  <c r="M1249" i="15" a="1"/>
  <c r="M1249" i="15" s="1"/>
  <c r="M1250" i="15" a="1"/>
  <c r="M1250" i="15" s="1"/>
  <c r="M1251" i="15" a="1"/>
  <c r="M1251" i="15"/>
  <c r="M1252" i="15" a="1"/>
  <c r="M1252" i="15" s="1"/>
  <c r="M1253" i="15" a="1"/>
  <c r="M1253" i="15" s="1"/>
  <c r="M1254" i="15" a="1"/>
  <c r="M1254" i="15"/>
  <c r="M1255" i="15" a="1"/>
  <c r="M1255" i="15" s="1"/>
  <c r="M1256" i="15" a="1"/>
  <c r="M1256" i="15" s="1"/>
  <c r="M1257" i="15" a="1"/>
  <c r="M1257" i="15" s="1"/>
  <c r="M1258" i="15" a="1"/>
  <c r="M1258" i="15" s="1"/>
  <c r="M1259" i="15" a="1"/>
  <c r="M1259" i="15" s="1"/>
  <c r="M1260" i="15" a="1"/>
  <c r="M1260" i="15"/>
  <c r="M1261" i="15" a="1"/>
  <c r="M1261" i="15" s="1"/>
  <c r="M1262" i="15" a="1"/>
  <c r="M1262" i="15" s="1"/>
  <c r="M1263" i="15" a="1"/>
  <c r="M1263" i="15"/>
  <c r="M1264" i="15" a="1"/>
  <c r="M1264" i="15" s="1"/>
  <c r="M1265" i="15" a="1"/>
  <c r="M1265" i="15" s="1"/>
  <c r="M1266" i="15" a="1"/>
  <c r="M1266" i="15" s="1"/>
  <c r="M1267" i="15" a="1"/>
  <c r="M1267" i="15" s="1"/>
  <c r="M1268" i="15" a="1"/>
  <c r="M1268" i="15" s="1"/>
  <c r="M1269" i="15" a="1"/>
  <c r="M1269" i="15" s="1"/>
  <c r="M1270" i="15" a="1"/>
  <c r="M1270" i="15" s="1"/>
  <c r="M1271" i="15" a="1"/>
  <c r="M1271" i="15" s="1"/>
  <c r="M1272" i="15" a="1"/>
  <c r="M1272" i="15"/>
  <c r="M1273" i="15" a="1"/>
  <c r="M1273" i="15" s="1"/>
  <c r="M1274" i="15" a="1"/>
  <c r="M1274" i="15"/>
  <c r="M1275" i="15" a="1"/>
  <c r="M1275" i="15" s="1"/>
  <c r="M1276" i="15" a="1"/>
  <c r="M1276" i="15" s="1"/>
  <c r="M1277" i="15" a="1"/>
  <c r="M1277" i="15" s="1"/>
  <c r="M1278" i="15" a="1"/>
  <c r="M1278" i="15" s="1"/>
  <c r="M1279" i="15" a="1"/>
  <c r="M1279" i="15" s="1"/>
  <c r="M1280" i="15" a="1"/>
  <c r="M1280" i="15"/>
  <c r="M1281" i="15" a="1"/>
  <c r="M1281" i="15" s="1"/>
  <c r="M1282" i="15" a="1"/>
  <c r="M1282" i="15" s="1"/>
  <c r="M1283" i="15" a="1"/>
  <c r="M1283" i="15"/>
  <c r="M1284" i="15" a="1"/>
  <c r="M1284" i="15" s="1"/>
  <c r="M1285" i="15" a="1"/>
  <c r="M1285" i="15" s="1"/>
  <c r="M1286" i="15" a="1"/>
  <c r="M1286" i="15"/>
  <c r="M1287" i="15" a="1"/>
  <c r="M1287" i="15" s="1"/>
  <c r="M1288" i="15" a="1"/>
  <c r="M1288" i="15" s="1"/>
  <c r="M1289" i="15" a="1"/>
  <c r="M1289" i="15" s="1"/>
  <c r="M1290" i="15" a="1"/>
  <c r="M1290" i="15" s="1"/>
  <c r="M1291" i="15" a="1"/>
  <c r="M1291" i="15" s="1"/>
  <c r="M1292" i="15" a="1"/>
  <c r="M1292" i="15"/>
  <c r="M1293" i="15" a="1"/>
  <c r="M1293" i="15" s="1"/>
  <c r="M1294" i="15" a="1"/>
  <c r="M1294" i="15"/>
  <c r="M1295" i="15" a="1"/>
  <c r="M1295" i="15"/>
  <c r="M1296" i="15" a="1"/>
  <c r="M1296" i="15" s="1"/>
  <c r="M1297" i="15" a="1"/>
  <c r="M1297" i="15" s="1"/>
  <c r="M1298" i="15" a="1"/>
  <c r="M1298" i="15" s="1"/>
  <c r="M1299" i="15" a="1"/>
  <c r="M1299" i="15" s="1"/>
  <c r="M1300" i="15" a="1"/>
  <c r="M1300" i="15" s="1"/>
  <c r="M1301" i="15" a="1"/>
  <c r="M1301" i="15" s="1"/>
  <c r="M1302" i="15" a="1"/>
  <c r="M1302" i="15" s="1"/>
  <c r="M1303" i="15" a="1"/>
  <c r="M1303" i="15"/>
  <c r="M1304" i="15" a="1"/>
  <c r="M1304" i="15"/>
  <c r="M1305" i="15" a="1"/>
  <c r="M1305" i="15" s="1"/>
  <c r="M1306" i="15" a="1"/>
  <c r="M1306" i="15"/>
  <c r="M1307" i="15" a="1"/>
  <c r="M1307" i="15" s="1"/>
  <c r="M1308" i="15" a="1"/>
  <c r="M1308" i="15" s="1"/>
  <c r="M1309" i="15" a="1"/>
  <c r="M1309" i="15" s="1"/>
  <c r="M1310" i="15" a="1"/>
  <c r="M1310" i="15" s="1"/>
  <c r="M1311" i="15" a="1"/>
  <c r="M1311" i="15" s="1"/>
  <c r="M1312" i="15" a="1"/>
  <c r="M1312" i="15"/>
  <c r="M1313" i="15" a="1"/>
  <c r="M1313" i="15" s="1"/>
  <c r="M1314" i="15" a="1"/>
  <c r="M1314" i="15" s="1"/>
  <c r="M1315" i="15" a="1"/>
  <c r="M1315" i="15"/>
  <c r="M1316" i="15" a="1"/>
  <c r="M1316" i="15" s="1"/>
  <c r="M1317" i="15" a="1"/>
  <c r="M1317" i="15" s="1"/>
  <c r="M1318" i="15" a="1"/>
  <c r="M1318" i="15"/>
  <c r="M1319" i="15" a="1"/>
  <c r="M1319" i="15" s="1"/>
  <c r="M1320" i="15" a="1"/>
  <c r="M1320" i="15" s="1"/>
  <c r="M1321" i="15" a="1"/>
  <c r="M1321" i="15" s="1"/>
  <c r="M1322" i="15" a="1"/>
  <c r="M1322" i="15" s="1"/>
  <c r="M1323" i="15" a="1"/>
  <c r="M1323" i="15" s="1"/>
  <c r="M1324" i="15" a="1"/>
  <c r="M1324" i="15"/>
  <c r="M1325" i="15" a="1"/>
  <c r="M1325" i="15" s="1"/>
  <c r="M1326" i="15" a="1"/>
  <c r="M1326" i="15"/>
  <c r="M1327" i="15" a="1"/>
  <c r="M1327" i="15"/>
  <c r="M1328" i="15" a="1"/>
  <c r="M1328" i="15" s="1"/>
  <c r="M1329" i="15" a="1"/>
  <c r="M1329" i="15" s="1"/>
  <c r="M1330" i="15" a="1"/>
  <c r="M1330" i="15" s="1"/>
  <c r="M1331" i="15" a="1"/>
  <c r="M1331" i="15" s="1"/>
  <c r="M1332" i="15" a="1"/>
  <c r="M1332" i="15" s="1"/>
  <c r="M1333" i="15" a="1"/>
  <c r="M1333" i="15" s="1"/>
  <c r="M1334" i="15" a="1"/>
  <c r="M1334" i="15" s="1"/>
  <c r="M1335" i="15" a="1"/>
  <c r="M1335" i="15" s="1"/>
  <c r="M1336" i="15" a="1"/>
  <c r="M1336" i="15"/>
  <c r="M1337" i="15" a="1"/>
  <c r="M1337" i="15" s="1"/>
  <c r="M1338" i="15" a="1"/>
  <c r="M1338" i="15"/>
  <c r="M1339" i="15" a="1"/>
  <c r="M1339" i="15" s="1"/>
  <c r="M1340" i="15" a="1"/>
  <c r="M1340" i="15" s="1"/>
  <c r="M1341" i="15" a="1"/>
  <c r="M1341" i="15" s="1"/>
  <c r="M1342" i="15" a="1"/>
  <c r="M1342" i="15" s="1"/>
  <c r="M1343" i="15" a="1"/>
  <c r="M1343" i="15" s="1"/>
  <c r="M1344" i="15" a="1"/>
  <c r="M1344" i="15"/>
  <c r="M1345" i="15" a="1"/>
  <c r="M1345" i="15"/>
  <c r="M1346" i="15" a="1"/>
  <c r="M1346" i="15" s="1"/>
  <c r="M1347" i="15" a="1"/>
  <c r="M1347" i="15" s="1"/>
  <c r="M1348" i="15" a="1"/>
  <c r="M1348" i="15" s="1"/>
  <c r="M1349" i="15" a="1"/>
  <c r="M1349" i="15"/>
  <c r="M1350" i="15" a="1"/>
  <c r="M1350" i="15" s="1"/>
  <c r="M1351" i="15" a="1"/>
  <c r="M1351" i="15" s="1"/>
  <c r="M1352" i="15" a="1"/>
  <c r="M1352" i="15" s="1"/>
  <c r="M1353" i="15" a="1"/>
  <c r="M1353" i="15"/>
  <c r="M1354" i="15" a="1"/>
  <c r="M1354" i="15" s="1"/>
  <c r="M1355" i="15" a="1"/>
  <c r="M1355" i="15" s="1"/>
  <c r="M1356" i="15" a="1"/>
  <c r="M1356" i="15" s="1"/>
  <c r="M1357" i="15" a="1"/>
  <c r="M1357" i="15"/>
  <c r="M1358" i="15" a="1"/>
  <c r="M1358" i="15" s="1"/>
  <c r="M1359" i="15" a="1"/>
  <c r="M1359" i="15" s="1"/>
  <c r="M1360" i="15" a="1"/>
  <c r="M1360" i="15" s="1"/>
  <c r="M1361" i="15" a="1"/>
  <c r="M1361" i="15"/>
  <c r="M1362" i="15" a="1"/>
  <c r="M1362" i="15" s="1"/>
  <c r="M1363" i="15" a="1"/>
  <c r="M1363" i="15" s="1"/>
  <c r="M1364" i="15" a="1"/>
  <c r="M1364" i="15" s="1"/>
  <c r="M1365" i="15" a="1"/>
  <c r="M1365" i="15" s="1"/>
  <c r="M1366" i="15" a="1"/>
  <c r="M1366" i="15" s="1"/>
  <c r="M1367" i="15" a="1"/>
  <c r="M1367" i="15" s="1"/>
  <c r="M1368" i="15" a="1"/>
  <c r="M1368" i="15" s="1"/>
  <c r="M1369" i="15" a="1"/>
  <c r="M1369" i="15" s="1"/>
  <c r="M1370" i="15" a="1"/>
  <c r="M1370" i="15" s="1"/>
  <c r="M1371" i="15" a="1"/>
  <c r="M1371" i="15" s="1"/>
  <c r="M1372" i="15" a="1"/>
  <c r="M1372" i="15" s="1"/>
  <c r="M1373" i="15" a="1"/>
  <c r="M1373" i="15" s="1"/>
  <c r="M1374" i="15" a="1"/>
  <c r="M1374" i="15" s="1"/>
  <c r="M1375" i="15" a="1"/>
  <c r="M1375" i="15" s="1"/>
  <c r="M1376" i="15" a="1"/>
  <c r="M1376" i="15" s="1"/>
  <c r="M1377" i="15" a="1"/>
  <c r="M1377" i="15" s="1"/>
  <c r="M1378" i="15" a="1"/>
  <c r="M1378" i="15" s="1"/>
  <c r="M1379" i="15" a="1"/>
  <c r="M1379" i="15" s="1"/>
  <c r="M1380" i="15" a="1"/>
  <c r="M1380" i="15" s="1"/>
  <c r="M1381" i="15" a="1"/>
  <c r="M1381" i="15" s="1"/>
  <c r="M1382" i="15" a="1"/>
  <c r="M1382" i="15" s="1"/>
  <c r="M1383" i="15" a="1"/>
  <c r="M1383" i="15" s="1"/>
  <c r="M1384" i="15" a="1"/>
  <c r="M1384" i="15" s="1"/>
  <c r="M1385" i="15" a="1"/>
  <c r="M1385" i="15" s="1"/>
  <c r="M1386" i="15" a="1"/>
  <c r="M1386" i="15" s="1"/>
  <c r="M1387" i="15" a="1"/>
  <c r="M1387" i="15" s="1"/>
  <c r="M1388" i="15" a="1"/>
  <c r="M1388" i="15" s="1"/>
  <c r="M1389" i="15" a="1"/>
  <c r="M1389" i="15" s="1"/>
  <c r="M1390" i="15" a="1"/>
  <c r="M1390" i="15" s="1"/>
  <c r="M1391" i="15" a="1"/>
  <c r="M1391" i="15" s="1"/>
  <c r="M1392" i="15" a="1"/>
  <c r="M1392" i="15" s="1"/>
  <c r="M1393" i="15" a="1"/>
  <c r="M1393" i="15" s="1"/>
  <c r="M1394" i="15" a="1"/>
  <c r="M1394" i="15" s="1"/>
  <c r="M1395" i="15" a="1"/>
  <c r="M1395" i="15" s="1"/>
  <c r="M1396" i="15" a="1"/>
  <c r="M1396" i="15" s="1"/>
  <c r="M1397" i="15" a="1"/>
  <c r="M1397" i="15" s="1"/>
  <c r="M1398" i="15" a="1"/>
  <c r="M1398" i="15" s="1"/>
  <c r="M1399" i="15" a="1"/>
  <c r="M1399" i="15" s="1"/>
  <c r="M1400" i="15" a="1"/>
  <c r="M1400" i="15" s="1"/>
  <c r="M1401" i="15" a="1"/>
  <c r="M1401" i="15" s="1"/>
  <c r="M1402" i="15" a="1"/>
  <c r="M1402" i="15" s="1"/>
  <c r="M1403" i="15" a="1"/>
  <c r="M1403" i="15" s="1"/>
  <c r="M1404" i="15" a="1"/>
  <c r="M1404" i="15" s="1"/>
  <c r="M1405" i="15" a="1"/>
  <c r="M1405" i="15" s="1"/>
  <c r="M1406" i="15" a="1"/>
  <c r="M1406" i="15" s="1"/>
  <c r="M1407" i="15" a="1"/>
  <c r="M1407" i="15" s="1"/>
  <c r="M1408" i="15" a="1"/>
  <c r="M1408" i="15" s="1"/>
  <c r="M1409" i="15" a="1"/>
  <c r="M1409" i="15" s="1"/>
  <c r="M1410" i="15" a="1"/>
  <c r="M1410" i="15" s="1"/>
  <c r="M1411" i="15" a="1"/>
  <c r="M1411" i="15" s="1"/>
  <c r="M1412" i="15" a="1"/>
  <c r="M1412" i="15" s="1"/>
  <c r="M1413" i="15" a="1"/>
  <c r="M1413" i="15" s="1"/>
  <c r="M1414" i="15" a="1"/>
  <c r="M1414" i="15" s="1"/>
  <c r="M1415" i="15" a="1"/>
  <c r="M1415" i="15" s="1"/>
  <c r="M1416" i="15" a="1"/>
  <c r="M1416" i="15" s="1"/>
  <c r="M1417" i="15" a="1"/>
  <c r="M1417" i="15" s="1"/>
  <c r="M1418" i="15" a="1"/>
  <c r="M1418" i="15" s="1"/>
  <c r="M1419" i="15" a="1"/>
  <c r="M1419" i="15" s="1"/>
  <c r="M1420" i="15" a="1"/>
  <c r="M1420" i="15" s="1"/>
  <c r="M1421" i="15" a="1"/>
  <c r="M1421" i="15" s="1"/>
  <c r="M1422" i="15" a="1"/>
  <c r="M1422" i="15" s="1"/>
  <c r="M1423" i="15" a="1"/>
  <c r="M1423" i="15" s="1"/>
  <c r="M1424" i="15" a="1"/>
  <c r="M1424" i="15" s="1"/>
  <c r="M1425" i="15" a="1"/>
  <c r="M1425" i="15" s="1"/>
  <c r="M1426" i="15" a="1"/>
  <c r="M1426" i="15" s="1"/>
  <c r="M1427" i="15" a="1"/>
  <c r="M1427" i="15" s="1"/>
  <c r="M1428" i="15" a="1"/>
  <c r="M1428" i="15" s="1"/>
  <c r="M1429" i="15" a="1"/>
  <c r="M1429" i="15" s="1"/>
  <c r="M1430" i="15" a="1"/>
  <c r="M1430" i="15" s="1"/>
  <c r="M1431" i="15" a="1"/>
  <c r="M1431" i="15" s="1"/>
  <c r="M1432" i="15" a="1"/>
  <c r="M1432" i="15" s="1"/>
  <c r="M1433" i="15" a="1"/>
  <c r="M1433" i="15" s="1"/>
  <c r="M1434" i="15" a="1"/>
  <c r="M1434" i="15" s="1"/>
  <c r="M1435" i="15" a="1"/>
  <c r="M1435" i="15" s="1"/>
  <c r="M1436" i="15" a="1"/>
  <c r="M1436" i="15" s="1"/>
  <c r="M1437" i="15" a="1"/>
  <c r="M1437" i="15" s="1"/>
  <c r="M1438" i="15" a="1"/>
  <c r="M1438" i="15" s="1"/>
  <c r="M1439" i="15" a="1"/>
  <c r="M1439" i="15" s="1"/>
  <c r="M1440" i="15" a="1"/>
  <c r="M1440" i="15" s="1"/>
  <c r="M1441" i="15" a="1"/>
  <c r="M1441" i="15" s="1"/>
  <c r="M1442" i="15" a="1"/>
  <c r="M1442" i="15" s="1"/>
  <c r="M1443" i="15" a="1"/>
  <c r="M1443" i="15" s="1"/>
  <c r="M1444" i="15" a="1"/>
  <c r="M1444" i="15" s="1"/>
  <c r="M1445" i="15" a="1"/>
  <c r="M1445" i="15" s="1"/>
  <c r="M1446" i="15" a="1"/>
  <c r="M1446" i="15" s="1"/>
  <c r="M1447" i="15" a="1"/>
  <c r="M1447" i="15" s="1"/>
  <c r="M1448" i="15" a="1"/>
  <c r="M1448" i="15" s="1"/>
  <c r="M1449" i="15" a="1"/>
  <c r="M1449" i="15" s="1"/>
  <c r="M1450" i="15" a="1"/>
  <c r="M1450" i="15" s="1"/>
  <c r="M1451" i="15" a="1"/>
  <c r="M1451" i="15" s="1"/>
  <c r="M1452" i="15" a="1"/>
  <c r="M1452" i="15" s="1"/>
  <c r="M1453" i="15" a="1"/>
  <c r="M1453" i="15" s="1"/>
  <c r="M1454" i="15" a="1"/>
  <c r="M1454" i="15" s="1"/>
  <c r="M1455" i="15" a="1"/>
  <c r="M1455" i="15" s="1"/>
  <c r="M1456" i="15" a="1"/>
  <c r="M1456" i="15" s="1"/>
  <c r="M1457" i="15" a="1"/>
  <c r="M1457" i="15" s="1"/>
  <c r="M1458" i="15" a="1"/>
  <c r="M1458" i="15" s="1"/>
  <c r="M1459" i="15" a="1"/>
  <c r="M1459" i="15" s="1"/>
  <c r="M1460" i="15" a="1"/>
  <c r="M1460" i="15" s="1"/>
  <c r="M1461" i="15" a="1"/>
  <c r="M1461" i="15" s="1"/>
  <c r="M1462" i="15" a="1"/>
  <c r="M1462" i="15" s="1"/>
  <c r="M1463" i="15" a="1"/>
  <c r="M1463" i="15" s="1"/>
  <c r="M1464" i="15" a="1"/>
  <c r="M1464" i="15" s="1"/>
  <c r="M1465" i="15" a="1"/>
  <c r="M1465" i="15" s="1"/>
  <c r="M1466" i="15" a="1"/>
  <c r="M1466" i="15" s="1"/>
  <c r="M1467" i="15" a="1"/>
  <c r="M1467" i="15" s="1"/>
  <c r="M1468" i="15" a="1"/>
  <c r="M1468" i="15" s="1"/>
  <c r="M1469" i="15" a="1"/>
  <c r="M1469" i="15" s="1"/>
  <c r="M1470" i="15" a="1"/>
  <c r="M1470" i="15" s="1"/>
  <c r="M1471" i="15" a="1"/>
  <c r="M1471" i="15" s="1"/>
  <c r="M1472" i="15" a="1"/>
  <c r="M1472" i="15" s="1"/>
  <c r="M1473" i="15" a="1"/>
  <c r="M1473" i="15" s="1"/>
  <c r="M1474" i="15" a="1"/>
  <c r="M1474" i="15" s="1"/>
  <c r="M1475" i="15" a="1"/>
  <c r="M1475" i="15" s="1"/>
  <c r="M1476" i="15" a="1"/>
  <c r="M1476" i="15" s="1"/>
  <c r="M1477" i="15" a="1"/>
  <c r="M1477" i="15" s="1"/>
  <c r="M1478" i="15" a="1"/>
  <c r="M1478" i="15" s="1"/>
  <c r="M1479" i="15" a="1"/>
  <c r="M1479" i="15" s="1"/>
  <c r="M1480" i="15" a="1"/>
  <c r="M1480" i="15" s="1"/>
  <c r="M1481" i="15" a="1"/>
  <c r="M1481" i="15" s="1"/>
  <c r="M1482" i="15" a="1"/>
  <c r="M1482" i="15" s="1"/>
  <c r="M1483" i="15" a="1"/>
  <c r="M1483" i="15" s="1"/>
  <c r="M1484" i="15" a="1"/>
  <c r="M1484" i="15" s="1"/>
  <c r="M1485" i="15" a="1"/>
  <c r="M1485" i="15" s="1"/>
  <c r="M1486" i="15" a="1"/>
  <c r="M1486" i="15" s="1"/>
  <c r="M1487" i="15" a="1"/>
  <c r="M1487" i="15" s="1"/>
  <c r="M1488" i="15" a="1"/>
  <c r="M1488" i="15" s="1"/>
  <c r="M1489" i="15" a="1"/>
  <c r="M1489" i="15" s="1"/>
  <c r="M1490" i="15" a="1"/>
  <c r="M1490" i="15" s="1"/>
  <c r="M1491" i="15" a="1"/>
  <c r="M1491" i="15" s="1"/>
  <c r="M1492" i="15" a="1"/>
  <c r="M1492" i="15" s="1"/>
  <c r="M1493" i="15" a="1"/>
  <c r="M1493" i="15" s="1"/>
  <c r="M1494" i="15" a="1"/>
  <c r="M1494" i="15" s="1"/>
  <c r="M1495" i="15" a="1"/>
  <c r="M1495" i="15" s="1"/>
  <c r="M1496" i="15" a="1"/>
  <c r="M1496" i="15" s="1"/>
  <c r="M1497" i="15" a="1"/>
  <c r="M1497" i="15" s="1"/>
  <c r="M1498" i="15" a="1"/>
  <c r="M1498" i="15" s="1"/>
  <c r="M1499" i="15" a="1"/>
  <c r="M1499" i="15" s="1"/>
  <c r="M1500" i="15" a="1"/>
  <c r="M1500" i="15" s="1"/>
  <c r="M1501" i="15" a="1"/>
  <c r="M1501" i="15" s="1"/>
  <c r="M1502" i="15" a="1"/>
  <c r="M1502" i="15" s="1"/>
  <c r="M1503" i="15" a="1"/>
  <c r="M1503" i="15" s="1"/>
  <c r="M1504" i="15" a="1"/>
  <c r="M1504" i="15" s="1"/>
  <c r="M1505" i="15" a="1"/>
  <c r="M1505" i="15" s="1"/>
  <c r="M1506" i="15" a="1"/>
  <c r="M1506" i="15" s="1"/>
  <c r="M1507" i="15" a="1"/>
  <c r="M1507" i="15" s="1"/>
  <c r="M1508" i="15" a="1"/>
  <c r="M1508" i="15" s="1"/>
  <c r="M1509" i="15" a="1"/>
  <c r="M1509" i="15" s="1"/>
  <c r="M1510" i="15" a="1"/>
  <c r="M1510" i="15" s="1"/>
  <c r="M1511" i="15" a="1"/>
  <c r="M1511" i="15" s="1"/>
  <c r="M1512" i="15" a="1"/>
  <c r="M1512" i="15" s="1"/>
  <c r="M1513" i="15" a="1"/>
  <c r="M1513" i="15" s="1"/>
  <c r="M1514" i="15" a="1"/>
  <c r="M1514" i="15" s="1"/>
  <c r="M1515" i="15" a="1"/>
  <c r="M1515" i="15" s="1"/>
  <c r="M1516" i="15" a="1"/>
  <c r="M1516" i="15" s="1"/>
  <c r="M1517" i="15" a="1"/>
  <c r="M1517" i="15" s="1"/>
  <c r="M1518" i="15" a="1"/>
  <c r="M1518" i="15" s="1"/>
  <c r="M1519" i="15" a="1"/>
  <c r="M1519" i="15" s="1"/>
  <c r="M1520" i="15" a="1"/>
  <c r="M1520" i="15" s="1"/>
  <c r="M1521" i="15" a="1"/>
  <c r="M1521" i="15" s="1"/>
  <c r="M1522" i="15" a="1"/>
  <c r="M1522" i="15" s="1"/>
  <c r="M1523" i="15" a="1"/>
  <c r="M1523" i="15" s="1"/>
  <c r="M1524" i="15" a="1"/>
  <c r="M1524" i="15" s="1"/>
  <c r="M1525" i="15" a="1"/>
  <c r="M1525" i="15" s="1"/>
  <c r="M1526" i="15" a="1"/>
  <c r="M1526" i="15" s="1"/>
  <c r="M1527" i="15" a="1"/>
  <c r="M1527" i="15" s="1"/>
  <c r="M1528" i="15" a="1"/>
  <c r="M1528" i="15" s="1"/>
  <c r="M1529" i="15" a="1"/>
  <c r="M1529" i="15" s="1"/>
  <c r="M1530" i="15" a="1"/>
  <c r="M1530" i="15" s="1"/>
  <c r="M1531" i="15" a="1"/>
  <c r="M1531" i="15" s="1"/>
  <c r="M1532" i="15" a="1"/>
  <c r="M1532" i="15" s="1"/>
  <c r="M1533" i="15" a="1"/>
  <c r="M1533" i="15" s="1"/>
  <c r="M1534" i="15" a="1"/>
  <c r="M1534" i="15" s="1"/>
  <c r="M1535" i="15" a="1"/>
  <c r="M1535" i="15" s="1"/>
  <c r="M1536" i="15" a="1"/>
  <c r="M1536" i="15" s="1"/>
  <c r="M1537" i="15" a="1"/>
  <c r="M1537" i="15" s="1"/>
  <c r="M1538" i="15" a="1"/>
  <c r="M1538" i="15" s="1"/>
  <c r="M1539" i="15" a="1"/>
  <c r="M1539" i="15" s="1"/>
  <c r="M1540" i="15" a="1"/>
  <c r="M1540" i="15" s="1"/>
  <c r="M1541" i="15" a="1"/>
  <c r="M1541" i="15" s="1"/>
  <c r="M1542" i="15" a="1"/>
  <c r="M1542" i="15" s="1"/>
  <c r="M1543" i="15" a="1"/>
  <c r="M1543" i="15" s="1"/>
  <c r="M1544" i="15" a="1"/>
  <c r="M1544" i="15" s="1"/>
  <c r="M1545" i="15" a="1"/>
  <c r="M1545" i="15" s="1"/>
  <c r="M1546" i="15" a="1"/>
  <c r="M1546" i="15" s="1"/>
  <c r="M1547" i="15" a="1"/>
  <c r="M1547" i="15" s="1"/>
  <c r="M1548" i="15" a="1"/>
  <c r="M1548" i="15" s="1"/>
  <c r="M1549" i="15" a="1"/>
  <c r="M1549" i="15" s="1"/>
  <c r="M1550" i="15" a="1"/>
  <c r="M1550" i="15" s="1"/>
  <c r="M1551" i="15" a="1"/>
  <c r="M1551" i="15" s="1"/>
  <c r="M1552" i="15" a="1"/>
  <c r="M1552" i="15" s="1"/>
  <c r="M1553" i="15" a="1"/>
  <c r="M1553" i="15" s="1"/>
  <c r="M1554" i="15" a="1"/>
  <c r="M1554" i="15" s="1"/>
  <c r="M1555" i="15" a="1"/>
  <c r="M1555" i="15" s="1"/>
  <c r="M1556" i="15" a="1"/>
  <c r="M1556" i="15" s="1"/>
  <c r="M1557" i="15" a="1"/>
  <c r="M1557" i="15" s="1"/>
  <c r="M1558" i="15" a="1"/>
  <c r="M1558" i="15" s="1"/>
  <c r="M1559" i="15" a="1"/>
  <c r="M1559" i="15" s="1"/>
  <c r="M1560" i="15" a="1"/>
  <c r="M1560" i="15" s="1"/>
  <c r="M1561" i="15" a="1"/>
  <c r="M1561" i="15" s="1"/>
  <c r="M1562" i="15" a="1"/>
  <c r="M1562" i="15" s="1"/>
  <c r="M1563" i="15" a="1"/>
  <c r="M1563" i="15" s="1"/>
  <c r="M1564" i="15" a="1"/>
  <c r="M1564" i="15" s="1"/>
  <c r="M1565" i="15" a="1"/>
  <c r="M1565" i="15"/>
  <c r="M1566" i="15" a="1"/>
  <c r="M1566" i="15" s="1"/>
  <c r="M1567" i="15" a="1"/>
  <c r="M1567" i="15" s="1"/>
  <c r="M1568" i="15" a="1"/>
  <c r="M1568" i="15" s="1"/>
  <c r="M1569" i="15" a="1"/>
  <c r="M1569" i="15" s="1"/>
  <c r="M1570" i="15" a="1"/>
  <c r="M1570" i="15" s="1"/>
  <c r="M1571" i="15" a="1"/>
  <c r="M1571" i="15" s="1"/>
  <c r="M1572" i="15" a="1"/>
  <c r="M1572" i="15" s="1"/>
  <c r="M1573" i="15" a="1"/>
  <c r="M1573" i="15"/>
  <c r="M1574" i="15" a="1"/>
  <c r="M1574" i="15" s="1"/>
  <c r="M1575" i="15" a="1"/>
  <c r="M1575" i="15" s="1"/>
  <c r="M1576" i="15" a="1"/>
  <c r="M1576" i="15" s="1"/>
  <c r="M1577" i="15" a="1"/>
  <c r="M1577" i="15"/>
  <c r="M1578" i="15" a="1"/>
  <c r="M1578" i="15" s="1"/>
  <c r="M1579" i="15" a="1"/>
  <c r="M1579" i="15"/>
  <c r="M1580" i="15" a="1"/>
  <c r="M1580" i="15" s="1"/>
  <c r="M1581" i="15" a="1"/>
  <c r="M1581" i="15"/>
  <c r="M1582" i="15" a="1"/>
  <c r="M1582" i="15" s="1"/>
  <c r="M1583" i="15" a="1"/>
  <c r="M1583" i="15" s="1"/>
  <c r="M1584" i="15" a="1"/>
  <c r="M1584" i="15" s="1"/>
  <c r="M1585" i="15" a="1"/>
  <c r="M1585" i="15" s="1"/>
  <c r="M1586" i="15" a="1"/>
  <c r="M1586" i="15" s="1"/>
  <c r="M1587" i="15" a="1"/>
  <c r="M1587" i="15"/>
  <c r="M1588" i="15" a="1"/>
  <c r="M1588" i="15"/>
  <c r="M1589" i="15" a="1"/>
  <c r="M1589" i="15" s="1"/>
  <c r="M1590" i="15" a="1"/>
  <c r="M1590" i="15" s="1"/>
  <c r="M1591" i="15" a="1"/>
  <c r="M1591" i="15"/>
  <c r="M1592" i="15" a="1"/>
  <c r="M1592" i="15" s="1"/>
  <c r="M1593" i="15" a="1"/>
  <c r="M1593" i="15" s="1"/>
  <c r="M1594" i="15" a="1"/>
  <c r="M1594" i="15" s="1"/>
  <c r="M1595" i="15" a="1"/>
  <c r="M1595" i="15"/>
  <c r="M1596" i="15" a="1"/>
  <c r="M1596" i="15" s="1"/>
  <c r="M1597" i="15" a="1"/>
  <c r="M1597" i="15"/>
  <c r="M1598" i="15" a="1"/>
  <c r="M1598" i="15" s="1"/>
  <c r="M1599" i="15" a="1"/>
  <c r="M1599" i="15" s="1"/>
  <c r="M1600" i="15" a="1"/>
  <c r="M1600" i="15"/>
  <c r="M1601" i="15" a="1"/>
  <c r="M1601" i="15" s="1"/>
  <c r="M1602" i="15" a="1"/>
  <c r="M1602" i="15" s="1"/>
  <c r="M1603" i="15" a="1"/>
  <c r="M1603" i="15" s="1"/>
  <c r="M1604" i="15" a="1"/>
  <c r="M1604" i="15"/>
  <c r="M1605" i="15" a="1"/>
  <c r="M1605" i="15" s="1"/>
  <c r="M1606" i="15" a="1"/>
  <c r="M1606" i="15" s="1"/>
  <c r="M1607" i="15" a="1"/>
  <c r="M1607" i="15" s="1"/>
  <c r="M1608" i="15" a="1"/>
  <c r="M1608" i="15" s="1"/>
  <c r="M1609" i="15" a="1"/>
  <c r="M1609" i="15"/>
  <c r="M1610" i="15" a="1"/>
  <c r="M1610" i="15" s="1"/>
  <c r="M1611" i="15" a="1"/>
  <c r="M1611" i="15"/>
  <c r="M1612" i="15" a="1"/>
  <c r="M1612" i="15" s="1"/>
  <c r="M1613" i="15" a="1"/>
  <c r="M1613" i="15"/>
  <c r="M1614" i="15" a="1"/>
  <c r="M1614" i="15" s="1"/>
  <c r="M1615" i="15" a="1"/>
  <c r="M1615" i="15" s="1"/>
  <c r="M1616" i="15" a="1"/>
  <c r="M1616" i="15" s="1"/>
  <c r="M1617" i="15" a="1"/>
  <c r="M1617" i="15" s="1"/>
  <c r="M1618" i="15" a="1"/>
  <c r="M1618" i="15" s="1"/>
  <c r="M1619" i="15" a="1"/>
  <c r="M1619" i="15" s="1"/>
  <c r="M1620" i="15" a="1"/>
  <c r="M1620" i="15"/>
  <c r="M1621" i="15" a="1"/>
  <c r="M1621" i="15" s="1"/>
  <c r="M1622" i="15" a="1"/>
  <c r="M1622" i="15" s="1"/>
  <c r="M1623" i="15" a="1"/>
  <c r="M1623" i="15"/>
  <c r="M1624" i="15" a="1"/>
  <c r="M1624" i="15" s="1"/>
  <c r="M1625" i="15" a="1"/>
  <c r="M1625" i="15" s="1"/>
  <c r="M1626" i="15" a="1"/>
  <c r="M1626" i="15" s="1"/>
  <c r="M1627" i="15" a="1"/>
  <c r="M1627" i="15"/>
  <c r="M1628" i="15" a="1"/>
  <c r="M1628" i="15" s="1"/>
  <c r="M1629" i="15" a="1"/>
  <c r="M1629" i="15"/>
  <c r="M1630" i="15" a="1"/>
  <c r="M1630" i="15" s="1"/>
  <c r="M1631" i="15" a="1"/>
  <c r="M1631" i="15" s="1"/>
  <c r="M1632" i="15" a="1"/>
  <c r="M1632" i="15"/>
  <c r="M1633" i="15" a="1"/>
  <c r="M1633" i="15" s="1"/>
  <c r="M1634" i="15" a="1"/>
  <c r="M1634" i="15" s="1"/>
  <c r="M1635" i="15" a="1"/>
  <c r="M1635" i="15" s="1"/>
  <c r="M1636" i="15" a="1"/>
  <c r="M1636" i="15"/>
  <c r="M1637" i="15" a="1"/>
  <c r="M1637" i="15" s="1"/>
  <c r="M1638" i="15" a="1"/>
  <c r="M1638" i="15" s="1"/>
  <c r="M1639" i="15" a="1"/>
  <c r="M1639" i="15" s="1"/>
  <c r="M1640" i="15" a="1"/>
  <c r="M1640" i="15" s="1"/>
  <c r="M1641" i="15" a="1"/>
  <c r="M1641" i="15"/>
  <c r="M1642" i="15" a="1"/>
  <c r="M1642" i="15" s="1"/>
  <c r="M1643" i="15" a="1"/>
  <c r="M1643" i="15"/>
  <c r="M1644" i="15" a="1"/>
  <c r="M1644" i="15" s="1"/>
  <c r="M1645" i="15" a="1"/>
  <c r="M1645" i="15"/>
  <c r="M1646" i="15" a="1"/>
  <c r="M1646" i="15" s="1"/>
  <c r="M1647" i="15" a="1"/>
  <c r="M1647" i="15" s="1"/>
  <c r="M1648" i="15" a="1"/>
  <c r="M1648" i="15" s="1"/>
  <c r="M1649" i="15" a="1"/>
  <c r="M1649" i="15" s="1"/>
  <c r="M1650" i="15" a="1"/>
  <c r="M1650" i="15" s="1"/>
  <c r="M1651" i="15" a="1"/>
  <c r="M1651" i="15" s="1"/>
  <c r="M1652" i="15" a="1"/>
  <c r="M1652" i="15"/>
  <c r="M1653" i="15" a="1"/>
  <c r="M1653" i="15" s="1"/>
  <c r="M1654" i="15" a="1"/>
  <c r="M1654" i="15" s="1"/>
  <c r="M1655" i="15" a="1"/>
  <c r="M1655" i="15"/>
  <c r="M1656" i="15" a="1"/>
  <c r="M1656" i="15" s="1"/>
  <c r="M1657" i="15" a="1"/>
  <c r="M1657" i="15" s="1"/>
  <c r="M1658" i="15" a="1"/>
  <c r="M1658" i="15" s="1"/>
  <c r="M1659" i="15" a="1"/>
  <c r="M1659" i="15"/>
  <c r="M1660" i="15" a="1"/>
  <c r="M1660" i="15" s="1"/>
  <c r="M1661" i="15" a="1"/>
  <c r="M1661" i="15"/>
  <c r="M1662" i="15" a="1"/>
  <c r="M1662" i="15" s="1"/>
  <c r="M1663" i="15" a="1"/>
  <c r="M1663" i="15" s="1"/>
  <c r="M1664" i="15" a="1"/>
  <c r="M1664" i="15"/>
  <c r="M1665" i="15" a="1"/>
  <c r="M1665" i="15" s="1"/>
  <c r="M1666" i="15" a="1"/>
  <c r="M1666" i="15" s="1"/>
  <c r="M1667" i="15" a="1"/>
  <c r="M1667" i="15" s="1"/>
  <c r="M1668" i="15" a="1"/>
  <c r="M1668" i="15"/>
  <c r="M1669" i="15" a="1"/>
  <c r="M1669" i="15" s="1"/>
  <c r="M1670" i="15" a="1"/>
  <c r="M1670" i="15" s="1"/>
  <c r="M1671" i="15" a="1"/>
  <c r="M1671" i="15" s="1"/>
  <c r="M1672" i="15" a="1"/>
  <c r="M1672" i="15" s="1"/>
  <c r="M1673" i="15" a="1"/>
  <c r="M1673" i="15"/>
  <c r="M1674" i="15" a="1"/>
  <c r="M1674" i="15" s="1"/>
  <c r="M1675" i="15" a="1"/>
  <c r="M1675" i="15"/>
  <c r="M1676" i="15" a="1"/>
  <c r="M1676" i="15" s="1"/>
  <c r="M1677" i="15" a="1"/>
  <c r="M1677" i="15"/>
  <c r="M1678" i="15" a="1"/>
  <c r="M1678" i="15" s="1"/>
  <c r="M1679" i="15" a="1"/>
  <c r="M1679" i="15" s="1"/>
  <c r="M1680" i="15" a="1"/>
  <c r="M1680" i="15" s="1"/>
  <c r="M1681" i="15" a="1"/>
  <c r="M1681" i="15" s="1"/>
  <c r="M1682" i="15" a="1"/>
  <c r="M1682" i="15" s="1"/>
  <c r="M1683" i="15" a="1"/>
  <c r="M1683" i="15" s="1"/>
  <c r="M1684" i="15" a="1"/>
  <c r="M1684" i="15"/>
  <c r="M1685" i="15" a="1"/>
  <c r="M1685" i="15" s="1"/>
  <c r="M1686" i="15" a="1"/>
  <c r="M1686" i="15" s="1"/>
  <c r="M1687" i="15" a="1"/>
  <c r="M1687" i="15"/>
  <c r="M1688" i="15" a="1"/>
  <c r="M1688" i="15" s="1"/>
  <c r="M1689" i="15" a="1"/>
  <c r="M1689" i="15" s="1"/>
  <c r="M1690" i="15" a="1"/>
  <c r="M1690" i="15" s="1"/>
  <c r="M1691" i="15" a="1"/>
  <c r="M1691" i="15"/>
  <c r="M1692" i="15" a="1"/>
  <c r="M1692" i="15" s="1"/>
  <c r="M1693" i="15" a="1"/>
  <c r="M1693" i="15"/>
  <c r="M1694" i="15" a="1"/>
  <c r="M1694" i="15" s="1"/>
  <c r="M1695" i="15" a="1"/>
  <c r="M1695" i="15" s="1"/>
  <c r="M1696" i="15" a="1"/>
  <c r="M1696" i="15"/>
  <c r="M1697" i="15" a="1"/>
  <c r="M1697" i="15" s="1"/>
  <c r="M1698" i="15" a="1"/>
  <c r="M1698" i="15" s="1"/>
  <c r="M1699" i="15" a="1"/>
  <c r="M1699" i="15" s="1"/>
  <c r="M1700" i="15" a="1"/>
  <c r="M1700" i="15"/>
  <c r="M1701" i="15" a="1"/>
  <c r="M1701" i="15" s="1"/>
  <c r="M1702" i="15" a="1"/>
  <c r="M1702" i="15" s="1"/>
  <c r="M1703" i="15" a="1"/>
  <c r="M1703" i="15" s="1"/>
  <c r="M1704" i="15" a="1"/>
  <c r="M1704" i="15" s="1"/>
  <c r="M1705" i="15" a="1"/>
  <c r="M1705" i="15"/>
  <c r="M1706" i="15" a="1"/>
  <c r="M1706" i="15" s="1"/>
  <c r="M1707" i="15" a="1"/>
  <c r="M1707" i="15"/>
  <c r="M1708" i="15" a="1"/>
  <c r="M1708" i="15" s="1"/>
  <c r="M1709" i="15" a="1"/>
  <c r="M1709" i="15"/>
  <c r="M1710" i="15" a="1"/>
  <c r="M1710" i="15" s="1"/>
  <c r="M1711" i="15" a="1"/>
  <c r="M1711" i="15" s="1"/>
  <c r="M2" i="15" a="1"/>
  <c r="M2" i="15"/>
  <c r="L3" i="15" a="1"/>
  <c r="L3" i="15" s="1"/>
  <c r="L4" i="15" a="1"/>
  <c r="L4" i="15" s="1"/>
  <c r="L5" i="15" a="1"/>
  <c r="L5" i="15" s="1"/>
  <c r="L6" i="15" a="1"/>
  <c r="L6" i="15"/>
  <c r="L7" i="15" a="1"/>
  <c r="L7" i="15" s="1"/>
  <c r="L8" i="15" a="1"/>
  <c r="L8" i="15" s="1"/>
  <c r="L9" i="15" a="1"/>
  <c r="L9" i="15" s="1"/>
  <c r="L10" i="15" a="1"/>
  <c r="L10" i="15"/>
  <c r="L11" i="15" a="1"/>
  <c r="L11" i="15" s="1"/>
  <c r="L12" i="15" a="1"/>
  <c r="L12" i="15" s="1"/>
  <c r="L13" i="15" a="1"/>
  <c r="L13" i="15" s="1"/>
  <c r="L14" i="15" a="1"/>
  <c r="L14" i="15" s="1"/>
  <c r="L15" i="15" a="1"/>
  <c r="L15" i="15" s="1"/>
  <c r="L16" i="15" a="1"/>
  <c r="L16" i="15" s="1"/>
  <c r="L17" i="15" a="1"/>
  <c r="L17" i="15" s="1"/>
  <c r="L18" i="15" a="1"/>
  <c r="L18" i="15"/>
  <c r="L19" i="15" a="1"/>
  <c r="L19" i="15" s="1"/>
  <c r="L20" i="15" a="1"/>
  <c r="L20" i="15" s="1"/>
  <c r="L21" i="15" a="1"/>
  <c r="L21" i="15" s="1"/>
  <c r="L22" i="15" a="1"/>
  <c r="L22" i="15" s="1"/>
  <c r="L23" i="15" a="1"/>
  <c r="L23" i="15" s="1"/>
  <c r="L24" i="15" a="1"/>
  <c r="L24" i="15" s="1"/>
  <c r="L25" i="15" a="1"/>
  <c r="L25" i="15" s="1"/>
  <c r="L26" i="15" a="1"/>
  <c r="L26" i="15"/>
  <c r="L27" i="15" a="1"/>
  <c r="L27" i="15" s="1"/>
  <c r="L28" i="15" a="1"/>
  <c r="L28" i="15" s="1"/>
  <c r="L29" i="15" a="1"/>
  <c r="L29" i="15" s="1"/>
  <c r="L30" i="15" a="1"/>
  <c r="L30" i="15" s="1"/>
  <c r="L31" i="15" a="1"/>
  <c r="L31" i="15" s="1"/>
  <c r="L32" i="15" a="1"/>
  <c r="L32" i="15" s="1"/>
  <c r="L33" i="15" a="1"/>
  <c r="L33" i="15" s="1"/>
  <c r="L34" i="15" a="1"/>
  <c r="L34" i="15"/>
  <c r="L35" i="15" a="1"/>
  <c r="L35" i="15" s="1"/>
  <c r="L36" i="15" a="1"/>
  <c r="L36" i="15" s="1"/>
  <c r="L37" i="15" a="1"/>
  <c r="L37" i="15" s="1"/>
  <c r="L38" i="15" a="1"/>
  <c r="L38" i="15"/>
  <c r="L39" i="15" a="1"/>
  <c r="L39" i="15" s="1"/>
  <c r="L40" i="15" a="1"/>
  <c r="L40" i="15" s="1"/>
  <c r="L41" i="15" a="1"/>
  <c r="L41" i="15" s="1"/>
  <c r="L42" i="15" a="1"/>
  <c r="L42" i="15"/>
  <c r="L43" i="15" a="1"/>
  <c r="L43" i="15" s="1"/>
  <c r="L44" i="15" a="1"/>
  <c r="L44" i="15" s="1"/>
  <c r="L45" i="15" a="1"/>
  <c r="L45" i="15" s="1"/>
  <c r="L46" i="15" a="1"/>
  <c r="L46" i="15" s="1"/>
  <c r="L47" i="15" a="1"/>
  <c r="L47" i="15" s="1"/>
  <c r="L48" i="15" a="1"/>
  <c r="L48" i="15" s="1"/>
  <c r="L49" i="15" a="1"/>
  <c r="L49" i="15" s="1"/>
  <c r="L50" i="15" a="1"/>
  <c r="L50" i="15"/>
  <c r="L51" i="15" a="1"/>
  <c r="L51" i="15" s="1"/>
  <c r="L52" i="15" a="1"/>
  <c r="L52" i="15" s="1"/>
  <c r="L53" i="15" a="1"/>
  <c r="L53" i="15" s="1"/>
  <c r="L54" i="15" a="1"/>
  <c r="L54" i="15" s="1"/>
  <c r="L55" i="15" a="1"/>
  <c r="L55" i="15" s="1"/>
  <c r="L56" i="15" a="1"/>
  <c r="L56" i="15" s="1"/>
  <c r="L57" i="15" a="1"/>
  <c r="L57" i="15" s="1"/>
  <c r="L58" i="15" a="1"/>
  <c r="L58" i="15"/>
  <c r="L59" i="15" a="1"/>
  <c r="L59" i="15" s="1"/>
  <c r="L60" i="15" a="1"/>
  <c r="L60" i="15" s="1"/>
  <c r="L61" i="15" a="1"/>
  <c r="L61" i="15" s="1"/>
  <c r="L62" i="15" a="1"/>
  <c r="L62" i="15" s="1"/>
  <c r="L63" i="15" a="1"/>
  <c r="L63" i="15" s="1"/>
  <c r="L64" i="15" a="1"/>
  <c r="L64" i="15" s="1"/>
  <c r="L65" i="15" a="1"/>
  <c r="L65" i="15" s="1"/>
  <c r="L66" i="15" a="1"/>
  <c r="L66" i="15"/>
  <c r="L67" i="15" a="1"/>
  <c r="L67" i="15" s="1"/>
  <c r="L68" i="15" a="1"/>
  <c r="L68" i="15" s="1"/>
  <c r="L69" i="15" a="1"/>
  <c r="L69" i="15" s="1"/>
  <c r="L70" i="15" a="1"/>
  <c r="L70" i="15"/>
  <c r="L71" i="15" a="1"/>
  <c r="L71" i="15" s="1"/>
  <c r="L72" i="15" a="1"/>
  <c r="L72" i="15" s="1"/>
  <c r="L73" i="15" a="1"/>
  <c r="L73" i="15" s="1"/>
  <c r="L74" i="15" a="1"/>
  <c r="L74" i="15"/>
  <c r="L75" i="15" a="1"/>
  <c r="L75" i="15" s="1"/>
  <c r="L76" i="15" a="1"/>
  <c r="L76" i="15" s="1"/>
  <c r="L77" i="15" a="1"/>
  <c r="L77" i="15" s="1"/>
  <c r="L78" i="15" a="1"/>
  <c r="L78" i="15" s="1"/>
  <c r="L79" i="15" a="1"/>
  <c r="L79" i="15" s="1"/>
  <c r="L80" i="15" a="1"/>
  <c r="L80" i="15" s="1"/>
  <c r="L81" i="15" a="1"/>
  <c r="L81" i="15" s="1"/>
  <c r="L82" i="15" a="1"/>
  <c r="L82" i="15"/>
  <c r="L83" i="15" a="1"/>
  <c r="L83" i="15" s="1"/>
  <c r="L84" i="15" a="1"/>
  <c r="L84" i="15" s="1"/>
  <c r="L85" i="15" a="1"/>
  <c r="L85" i="15" s="1"/>
  <c r="L86" i="15" a="1"/>
  <c r="L86" i="15" s="1"/>
  <c r="L87" i="15" a="1"/>
  <c r="L87" i="15" s="1"/>
  <c r="L88" i="15" a="1"/>
  <c r="L88" i="15" s="1"/>
  <c r="L89" i="15" a="1"/>
  <c r="L89" i="15" s="1"/>
  <c r="L90" i="15" a="1"/>
  <c r="L90" i="15"/>
  <c r="L91" i="15" a="1"/>
  <c r="L91" i="15" s="1"/>
  <c r="L92" i="15" a="1"/>
  <c r="L92" i="15" s="1"/>
  <c r="L93" i="15" a="1"/>
  <c r="L93" i="15" s="1"/>
  <c r="L94" i="15" a="1"/>
  <c r="L94" i="15" s="1"/>
  <c r="L95" i="15" a="1"/>
  <c r="L95" i="15" s="1"/>
  <c r="L96" i="15" a="1"/>
  <c r="L96" i="15" s="1"/>
  <c r="L97" i="15" a="1"/>
  <c r="L97" i="15" s="1"/>
  <c r="L98" i="15" a="1"/>
  <c r="L98" i="15"/>
  <c r="L99" i="15" a="1"/>
  <c r="L99" i="15" s="1"/>
  <c r="L100" i="15" a="1"/>
  <c r="L100" i="15" s="1"/>
  <c r="L101" i="15" a="1"/>
  <c r="L101" i="15" s="1"/>
  <c r="L102" i="15" a="1"/>
  <c r="L102" i="15"/>
  <c r="L103" i="15" a="1"/>
  <c r="L103" i="15" s="1"/>
  <c r="L104" i="15" a="1"/>
  <c r="L104" i="15" s="1"/>
  <c r="L105" i="15" a="1"/>
  <c r="L105" i="15" s="1"/>
  <c r="L106" i="15" a="1"/>
  <c r="L106" i="15"/>
  <c r="L107" i="15" a="1"/>
  <c r="L107" i="15" s="1"/>
  <c r="L108" i="15" a="1"/>
  <c r="L108" i="15" s="1"/>
  <c r="L109" i="15" a="1"/>
  <c r="L109" i="15" s="1"/>
  <c r="L110" i="15" a="1"/>
  <c r="L110" i="15" s="1"/>
  <c r="L111" i="15" a="1"/>
  <c r="L111" i="15" s="1"/>
  <c r="L112" i="15" a="1"/>
  <c r="L112" i="15" s="1"/>
  <c r="L113" i="15" a="1"/>
  <c r="L113" i="15" s="1"/>
  <c r="L114" i="15" a="1"/>
  <c r="L114" i="15"/>
  <c r="L115" i="15" a="1"/>
  <c r="L115" i="15" s="1"/>
  <c r="L116" i="15" a="1"/>
  <c r="L116" i="15" s="1"/>
  <c r="L117" i="15" a="1"/>
  <c r="L117" i="15" s="1"/>
  <c r="L118" i="15" a="1"/>
  <c r="L118" i="15" s="1"/>
  <c r="L119" i="15" a="1"/>
  <c r="L119" i="15" s="1"/>
  <c r="L120" i="15" a="1"/>
  <c r="L120" i="15" s="1"/>
  <c r="L121" i="15" a="1"/>
  <c r="L121" i="15" s="1"/>
  <c r="L122" i="15" a="1"/>
  <c r="L122" i="15"/>
  <c r="L123" i="15" a="1"/>
  <c r="L123" i="15" s="1"/>
  <c r="L124" i="15" a="1"/>
  <c r="L124" i="15" s="1"/>
  <c r="L125" i="15" a="1"/>
  <c r="L125" i="15" s="1"/>
  <c r="L126" i="15" a="1"/>
  <c r="L126" i="15" s="1"/>
  <c r="L127" i="15" a="1"/>
  <c r="L127" i="15" s="1"/>
  <c r="L128" i="15" a="1"/>
  <c r="L128" i="15" s="1"/>
  <c r="L129" i="15" a="1"/>
  <c r="L129" i="15" s="1"/>
  <c r="L130" i="15" a="1"/>
  <c r="L130" i="15"/>
  <c r="L131" i="15" a="1"/>
  <c r="L131" i="15" s="1"/>
  <c r="L132" i="15" a="1"/>
  <c r="L132" i="15" s="1"/>
  <c r="L133" i="15" a="1"/>
  <c r="L133" i="15" s="1"/>
  <c r="L134" i="15" a="1"/>
  <c r="L134" i="15"/>
  <c r="L135" i="15" a="1"/>
  <c r="L135" i="15" s="1"/>
  <c r="L136" i="15" a="1"/>
  <c r="L136" i="15" s="1"/>
  <c r="L137" i="15" a="1"/>
  <c r="L137" i="15" s="1"/>
  <c r="L138" i="15" a="1"/>
  <c r="L138" i="15"/>
  <c r="L139" i="15" a="1"/>
  <c r="L139" i="15" s="1"/>
  <c r="L140" i="15" a="1"/>
  <c r="L140" i="15" s="1"/>
  <c r="L141" i="15" a="1"/>
  <c r="L141" i="15" s="1"/>
  <c r="L142" i="15" a="1"/>
  <c r="L142" i="15" s="1"/>
  <c r="L143" i="15" a="1"/>
  <c r="L143" i="15" s="1"/>
  <c r="L144" i="15" a="1"/>
  <c r="L144" i="15" s="1"/>
  <c r="L145" i="15" a="1"/>
  <c r="L145" i="15" s="1"/>
  <c r="L146" i="15" a="1"/>
  <c r="L146" i="15"/>
  <c r="L147" i="15" a="1"/>
  <c r="L147" i="15" s="1"/>
  <c r="L148" i="15" a="1"/>
  <c r="L148" i="15" s="1"/>
  <c r="L149" i="15" a="1"/>
  <c r="L149" i="15" s="1"/>
  <c r="L150" i="15" a="1"/>
  <c r="L150" i="15" s="1"/>
  <c r="L151" i="15" a="1"/>
  <c r="L151" i="15" s="1"/>
  <c r="L152" i="15" a="1"/>
  <c r="L152" i="15" s="1"/>
  <c r="L153" i="15" a="1"/>
  <c r="L153" i="15" s="1"/>
  <c r="L154" i="15" a="1"/>
  <c r="L154" i="15"/>
  <c r="L155" i="15" a="1"/>
  <c r="L155" i="15" s="1"/>
  <c r="L156" i="15" a="1"/>
  <c r="L156" i="15" s="1"/>
  <c r="L157" i="15" a="1"/>
  <c r="L157" i="15" s="1"/>
  <c r="L158" i="15" a="1"/>
  <c r="L158" i="15" s="1"/>
  <c r="L159" i="15" a="1"/>
  <c r="L159" i="15" s="1"/>
  <c r="L160" i="15" a="1"/>
  <c r="L160" i="15" s="1"/>
  <c r="L161" i="15" a="1"/>
  <c r="L161" i="15" s="1"/>
  <c r="L162" i="15" a="1"/>
  <c r="L162" i="15"/>
  <c r="L163" i="15" a="1"/>
  <c r="L163" i="15" s="1"/>
  <c r="L164" i="15" a="1"/>
  <c r="L164" i="15" s="1"/>
  <c r="L165" i="15" a="1"/>
  <c r="L165" i="15" s="1"/>
  <c r="L166" i="15" a="1"/>
  <c r="L166" i="15"/>
  <c r="L167" i="15" a="1"/>
  <c r="L167" i="15" s="1"/>
  <c r="L168" i="15" a="1"/>
  <c r="L168" i="15" s="1"/>
  <c r="L169" i="15" a="1"/>
  <c r="L169" i="15" s="1"/>
  <c r="L170" i="15" a="1"/>
  <c r="L170" i="15"/>
  <c r="L171" i="15" a="1"/>
  <c r="L171" i="15" s="1"/>
  <c r="L172" i="15" a="1"/>
  <c r="L172" i="15" s="1"/>
  <c r="L173" i="15" a="1"/>
  <c r="L173" i="15" s="1"/>
  <c r="L174" i="15" a="1"/>
  <c r="L174" i="15" s="1"/>
  <c r="L175" i="15" a="1"/>
  <c r="L175" i="15" s="1"/>
  <c r="L176" i="15" a="1"/>
  <c r="L176" i="15" s="1"/>
  <c r="L177" i="15" a="1"/>
  <c r="L177" i="15" s="1"/>
  <c r="L178" i="15" a="1"/>
  <c r="L178" i="15"/>
  <c r="L179" i="15" a="1"/>
  <c r="L179" i="15" s="1"/>
  <c r="L180" i="15" a="1"/>
  <c r="L180" i="15" s="1"/>
  <c r="L181" i="15" a="1"/>
  <c r="L181" i="15" s="1"/>
  <c r="L182" i="15" a="1"/>
  <c r="L182" i="15" s="1"/>
  <c r="L183" i="15" a="1"/>
  <c r="L183" i="15" s="1"/>
  <c r="L184" i="15" a="1"/>
  <c r="L184" i="15" s="1"/>
  <c r="L185" i="15" a="1"/>
  <c r="L185" i="15" s="1"/>
  <c r="L186" i="15" a="1"/>
  <c r="L186" i="15"/>
  <c r="L187" i="15" a="1"/>
  <c r="L187" i="15" s="1"/>
  <c r="L188" i="15" a="1"/>
  <c r="L188" i="15" s="1"/>
  <c r="L189" i="15" a="1"/>
  <c r="L189" i="15" s="1"/>
  <c r="L190" i="15" a="1"/>
  <c r="L190" i="15" s="1"/>
  <c r="L191" i="15" a="1"/>
  <c r="L191" i="15" s="1"/>
  <c r="L192" i="15" a="1"/>
  <c r="L192" i="15" s="1"/>
  <c r="L193" i="15" a="1"/>
  <c r="L193" i="15" s="1"/>
  <c r="L194" i="15" a="1"/>
  <c r="L194" i="15"/>
  <c r="L195" i="15" a="1"/>
  <c r="L195" i="15" s="1"/>
  <c r="L196" i="15" a="1"/>
  <c r="L196" i="15" s="1"/>
  <c r="L197" i="15" a="1"/>
  <c r="L197" i="15" s="1"/>
  <c r="L198" i="15" a="1"/>
  <c r="L198" i="15"/>
  <c r="L199" i="15" a="1"/>
  <c r="L199" i="15" s="1"/>
  <c r="L200" i="15" a="1"/>
  <c r="L200" i="15" s="1"/>
  <c r="L201" i="15" a="1"/>
  <c r="L201" i="15" s="1"/>
  <c r="L202" i="15" a="1"/>
  <c r="L202" i="15"/>
  <c r="L203" i="15" a="1"/>
  <c r="L203" i="15" s="1"/>
  <c r="L204" i="15" a="1"/>
  <c r="L204" i="15" s="1"/>
  <c r="L205" i="15" a="1"/>
  <c r="L205" i="15" s="1"/>
  <c r="L206" i="15" a="1"/>
  <c r="L206" i="15" s="1"/>
  <c r="L207" i="15" a="1"/>
  <c r="L207" i="15" s="1"/>
  <c r="L208" i="15" a="1"/>
  <c r="L208" i="15" s="1"/>
  <c r="L209" i="15" a="1"/>
  <c r="L209" i="15" s="1"/>
  <c r="L210" i="15" a="1"/>
  <c r="L210" i="15"/>
  <c r="L211" i="15" a="1"/>
  <c r="L211" i="15" s="1"/>
  <c r="L212" i="15" a="1"/>
  <c r="L212" i="15" s="1"/>
  <c r="L213" i="15" a="1"/>
  <c r="L213" i="15" s="1"/>
  <c r="L214" i="15" a="1"/>
  <c r="L214" i="15" s="1"/>
  <c r="L215" i="15" a="1"/>
  <c r="L215" i="15" s="1"/>
  <c r="L216" i="15" a="1"/>
  <c r="L216" i="15" s="1"/>
  <c r="L217" i="15" a="1"/>
  <c r="L217" i="15" s="1"/>
  <c r="L218" i="15" a="1"/>
  <c r="L218" i="15"/>
  <c r="L219" i="15" a="1"/>
  <c r="L219" i="15" s="1"/>
  <c r="L220" i="15" a="1"/>
  <c r="L220" i="15" s="1"/>
  <c r="L221" i="15" a="1"/>
  <c r="L221" i="15" s="1"/>
  <c r="L222" i="15" a="1"/>
  <c r="L222" i="15" s="1"/>
  <c r="L223" i="15" a="1"/>
  <c r="L223" i="15" s="1"/>
  <c r="L224" i="15" a="1"/>
  <c r="L224" i="15" s="1"/>
  <c r="L225" i="15" a="1"/>
  <c r="L225" i="15" s="1"/>
  <c r="L226" i="15" a="1"/>
  <c r="L226" i="15"/>
  <c r="L227" i="15" a="1"/>
  <c r="L227" i="15" s="1"/>
  <c r="L228" i="15" a="1"/>
  <c r="L228" i="15" s="1"/>
  <c r="L229" i="15" a="1"/>
  <c r="L229" i="15" s="1"/>
  <c r="L230" i="15" a="1"/>
  <c r="L230" i="15"/>
  <c r="L231" i="15" a="1"/>
  <c r="L231" i="15" s="1"/>
  <c r="L232" i="15" a="1"/>
  <c r="L232" i="15" s="1"/>
  <c r="L233" i="15" a="1"/>
  <c r="L233" i="15" s="1"/>
  <c r="L234" i="15" a="1"/>
  <c r="L234" i="15"/>
  <c r="L235" i="15" a="1"/>
  <c r="L235" i="15" s="1"/>
  <c r="L236" i="15" a="1"/>
  <c r="L236" i="15" s="1"/>
  <c r="L237" i="15" a="1"/>
  <c r="L237" i="15" s="1"/>
  <c r="L238" i="15" a="1"/>
  <c r="L238" i="15" s="1"/>
  <c r="L239" i="15" a="1"/>
  <c r="L239" i="15" s="1"/>
  <c r="L240" i="15" a="1"/>
  <c r="L240" i="15" s="1"/>
  <c r="L241" i="15" a="1"/>
  <c r="L241" i="15" s="1"/>
  <c r="L242" i="15" a="1"/>
  <c r="L242" i="15"/>
  <c r="L243" i="15" a="1"/>
  <c r="L243" i="15" s="1"/>
  <c r="L244" i="15" a="1"/>
  <c r="L244" i="15" s="1"/>
  <c r="L245" i="15" a="1"/>
  <c r="L245" i="15" s="1"/>
  <c r="L246" i="15" a="1"/>
  <c r="L246" i="15" s="1"/>
  <c r="L247" i="15" a="1"/>
  <c r="L247" i="15" s="1"/>
  <c r="L248" i="15" a="1"/>
  <c r="L248" i="15" s="1"/>
  <c r="L249" i="15" a="1"/>
  <c r="L249" i="15" s="1"/>
  <c r="L250" i="15" a="1"/>
  <c r="L250" i="15"/>
  <c r="L251" i="15" a="1"/>
  <c r="L251" i="15" s="1"/>
  <c r="L252" i="15" a="1"/>
  <c r="L252" i="15" s="1"/>
  <c r="L253" i="15" a="1"/>
  <c r="L253" i="15" s="1"/>
  <c r="L254" i="15" a="1"/>
  <c r="L254" i="15" s="1"/>
  <c r="L255" i="15" a="1"/>
  <c r="L255" i="15" s="1"/>
  <c r="L256" i="15" a="1"/>
  <c r="L256" i="15" s="1"/>
  <c r="L257" i="15" a="1"/>
  <c r="L257" i="15" s="1"/>
  <c r="L258" i="15" a="1"/>
  <c r="L258" i="15"/>
  <c r="L259" i="15" a="1"/>
  <c r="L259" i="15" s="1"/>
  <c r="L260" i="15" a="1"/>
  <c r="L260" i="15" s="1"/>
  <c r="L261" i="15" a="1"/>
  <c r="L261" i="15" s="1"/>
  <c r="L262" i="15" a="1"/>
  <c r="L262" i="15"/>
  <c r="L263" i="15" a="1"/>
  <c r="L263" i="15" s="1"/>
  <c r="L264" i="15" a="1"/>
  <c r="L264" i="15" s="1"/>
  <c r="L265" i="15" a="1"/>
  <c r="L265" i="15" s="1"/>
  <c r="L266" i="15" a="1"/>
  <c r="L266" i="15"/>
  <c r="L267" i="15" a="1"/>
  <c r="L267" i="15" s="1"/>
  <c r="L268" i="15" a="1"/>
  <c r="L268" i="15" s="1"/>
  <c r="L269" i="15" a="1"/>
  <c r="L269" i="15" s="1"/>
  <c r="L270" i="15" a="1"/>
  <c r="L270" i="15" s="1"/>
  <c r="L271" i="15" a="1"/>
  <c r="L271" i="15" s="1"/>
  <c r="L272" i="15" a="1"/>
  <c r="L272" i="15" s="1"/>
  <c r="L273" i="15" a="1"/>
  <c r="L273" i="15" s="1"/>
  <c r="L274" i="15" a="1"/>
  <c r="L274" i="15"/>
  <c r="L275" i="15" a="1"/>
  <c r="L275" i="15" s="1"/>
  <c r="L276" i="15" a="1"/>
  <c r="L276" i="15" s="1"/>
  <c r="L277" i="15" a="1"/>
  <c r="L277" i="15" s="1"/>
  <c r="L278" i="15" a="1"/>
  <c r="L278" i="15" s="1"/>
  <c r="L279" i="15" a="1"/>
  <c r="L279" i="15" s="1"/>
  <c r="L280" i="15" a="1"/>
  <c r="L280" i="15" s="1"/>
  <c r="L281" i="15" a="1"/>
  <c r="L281" i="15" s="1"/>
  <c r="L282" i="15" a="1"/>
  <c r="L282" i="15"/>
  <c r="L283" i="15" a="1"/>
  <c r="L283" i="15" s="1"/>
  <c r="L284" i="15" a="1"/>
  <c r="L284" i="15" s="1"/>
  <c r="L285" i="15" a="1"/>
  <c r="L285" i="15" s="1"/>
  <c r="L286" i="15" a="1"/>
  <c r="L286" i="15" s="1"/>
  <c r="L287" i="15" a="1"/>
  <c r="L287" i="15" s="1"/>
  <c r="L288" i="15" a="1"/>
  <c r="L288" i="15" s="1"/>
  <c r="L289" i="15" a="1"/>
  <c r="L289" i="15" s="1"/>
  <c r="L290" i="15" a="1"/>
  <c r="L290" i="15"/>
  <c r="L291" i="15" a="1"/>
  <c r="L291" i="15" s="1"/>
  <c r="L292" i="15" a="1"/>
  <c r="L292" i="15" s="1"/>
  <c r="L293" i="15" a="1"/>
  <c r="L293" i="15" s="1"/>
  <c r="L294" i="15" a="1"/>
  <c r="L294" i="15"/>
  <c r="L295" i="15" a="1"/>
  <c r="L295" i="15" s="1"/>
  <c r="L296" i="15" a="1"/>
  <c r="L296" i="15" s="1"/>
  <c r="L297" i="15" a="1"/>
  <c r="L297" i="15" s="1"/>
  <c r="L298" i="15" a="1"/>
  <c r="L298" i="15"/>
  <c r="L299" i="15" a="1"/>
  <c r="L299" i="15" s="1"/>
  <c r="L300" i="15" a="1"/>
  <c r="L300" i="15" s="1"/>
  <c r="L301" i="15" a="1"/>
  <c r="L301" i="15" s="1"/>
  <c r="L302" i="15" a="1"/>
  <c r="L302" i="15" s="1"/>
  <c r="L303" i="15" a="1"/>
  <c r="L303" i="15" s="1"/>
  <c r="L304" i="15" a="1"/>
  <c r="L304" i="15" s="1"/>
  <c r="L305" i="15" a="1"/>
  <c r="L305" i="15" s="1"/>
  <c r="L306" i="15" a="1"/>
  <c r="L306" i="15"/>
  <c r="L307" i="15" a="1"/>
  <c r="L307" i="15" s="1"/>
  <c r="L308" i="15" a="1"/>
  <c r="L308" i="15" s="1"/>
  <c r="L309" i="15" a="1"/>
  <c r="L309" i="15" s="1"/>
  <c r="L310" i="15" a="1"/>
  <c r="L310" i="15" s="1"/>
  <c r="L311" i="15" a="1"/>
  <c r="L311" i="15" s="1"/>
  <c r="L312" i="15" a="1"/>
  <c r="L312" i="15" s="1"/>
  <c r="L313" i="15" a="1"/>
  <c r="L313" i="15" s="1"/>
  <c r="L314" i="15" a="1"/>
  <c r="L314" i="15"/>
  <c r="L315" i="15" a="1"/>
  <c r="L315" i="15" s="1"/>
  <c r="L316" i="15" a="1"/>
  <c r="L316" i="15" s="1"/>
  <c r="L317" i="15" a="1"/>
  <c r="L317" i="15" s="1"/>
  <c r="L318" i="15" a="1"/>
  <c r="L318" i="15" s="1"/>
  <c r="L319" i="15" a="1"/>
  <c r="L319" i="15" s="1"/>
  <c r="L320" i="15" a="1"/>
  <c r="L320" i="15" s="1"/>
  <c r="L321" i="15" a="1"/>
  <c r="L321" i="15" s="1"/>
  <c r="L322" i="15" a="1"/>
  <c r="L322" i="15"/>
  <c r="L323" i="15" a="1"/>
  <c r="L323" i="15" s="1"/>
  <c r="L324" i="15" a="1"/>
  <c r="L324" i="15" s="1"/>
  <c r="L325" i="15" a="1"/>
  <c r="L325" i="15" s="1"/>
  <c r="L326" i="15" a="1"/>
  <c r="L326" i="15"/>
  <c r="L327" i="15" a="1"/>
  <c r="L327" i="15" s="1"/>
  <c r="L328" i="15" a="1"/>
  <c r="L328" i="15"/>
  <c r="L329" i="15" a="1"/>
  <c r="L329" i="15" s="1"/>
  <c r="L330" i="15" a="1"/>
  <c r="L330" i="15" s="1"/>
  <c r="L331" i="15" a="1"/>
  <c r="L331" i="15" s="1"/>
  <c r="L332" i="15" a="1"/>
  <c r="L332" i="15"/>
  <c r="L333" i="15" a="1"/>
  <c r="L333" i="15" s="1"/>
  <c r="L334" i="15" a="1"/>
  <c r="L334" i="15" s="1"/>
  <c r="L335" i="15" a="1"/>
  <c r="L335" i="15" s="1"/>
  <c r="L336" i="15" a="1"/>
  <c r="L336" i="15"/>
  <c r="L337" i="15" a="1"/>
  <c r="L337" i="15" s="1"/>
  <c r="L338" i="15" a="1"/>
  <c r="L338" i="15" s="1"/>
  <c r="L339" i="15" a="1"/>
  <c r="L339" i="15" s="1"/>
  <c r="L340" i="15" a="1"/>
  <c r="L340" i="15"/>
  <c r="L341" i="15" a="1"/>
  <c r="L341" i="15" s="1"/>
  <c r="L342" i="15" a="1"/>
  <c r="L342" i="15"/>
  <c r="L343" i="15" a="1"/>
  <c r="L343" i="15" s="1"/>
  <c r="L344" i="15" a="1"/>
  <c r="L344" i="15" s="1"/>
  <c r="L345" i="15" a="1"/>
  <c r="L345" i="15" s="1"/>
  <c r="L346" i="15" a="1"/>
  <c r="L346" i="15"/>
  <c r="L347" i="15" a="1"/>
  <c r="L347" i="15" s="1"/>
  <c r="L348" i="15" a="1"/>
  <c r="L348" i="15" s="1"/>
  <c r="L349" i="15" a="1"/>
  <c r="L349" i="15" s="1"/>
  <c r="L350" i="15" a="1"/>
  <c r="L350" i="15" s="1"/>
  <c r="L351" i="15" a="1"/>
  <c r="L351" i="15" s="1"/>
  <c r="L352" i="15" a="1"/>
  <c r="L352" i="15" s="1"/>
  <c r="L353" i="15" a="1"/>
  <c r="L353" i="15" s="1"/>
  <c r="L354" i="15" a="1"/>
  <c r="L354" i="15" s="1"/>
  <c r="L355" i="15" a="1"/>
  <c r="L355" i="15" s="1"/>
  <c r="L356" i="15" a="1"/>
  <c r="L356" i="15" s="1"/>
  <c r="L357" i="15" a="1"/>
  <c r="L357" i="15" s="1"/>
  <c r="L358" i="15" a="1"/>
  <c r="L358" i="15" s="1"/>
  <c r="L359" i="15" a="1"/>
  <c r="L359" i="15" s="1"/>
  <c r="L360" i="15" a="1"/>
  <c r="L360" i="15" s="1"/>
  <c r="L361" i="15" a="1"/>
  <c r="L361" i="15" s="1"/>
  <c r="L362" i="15" a="1"/>
  <c r="L362" i="15" s="1"/>
  <c r="L363" i="15" a="1"/>
  <c r="L363" i="15" s="1"/>
  <c r="L364" i="15" a="1"/>
  <c r="L364" i="15" s="1"/>
  <c r="L365" i="15" a="1"/>
  <c r="L365" i="15" s="1"/>
  <c r="L366" i="15" a="1"/>
  <c r="L366" i="15" s="1"/>
  <c r="L367" i="15" a="1"/>
  <c r="L367" i="15" s="1"/>
  <c r="L368" i="15" a="1"/>
  <c r="L368" i="15" s="1"/>
  <c r="L369" i="15" a="1"/>
  <c r="L369" i="15" s="1"/>
  <c r="L370" i="15" a="1"/>
  <c r="L370" i="15" s="1"/>
  <c r="L371" i="15" a="1"/>
  <c r="L371" i="15" s="1"/>
  <c r="L372" i="15" a="1"/>
  <c r="L372" i="15" s="1"/>
  <c r="L373" i="15" a="1"/>
  <c r="L373" i="15" s="1"/>
  <c r="L374" i="15" a="1"/>
  <c r="L374" i="15" s="1"/>
  <c r="L375" i="15" a="1"/>
  <c r="L375" i="15" s="1"/>
  <c r="L376" i="15" a="1"/>
  <c r="L376" i="15" s="1"/>
  <c r="L377" i="15" a="1"/>
  <c r="L377" i="15" s="1"/>
  <c r="L378" i="15" a="1"/>
  <c r="L378" i="15" s="1"/>
  <c r="L379" i="15" a="1"/>
  <c r="L379" i="15" s="1"/>
  <c r="L380" i="15" a="1"/>
  <c r="L380" i="15" s="1"/>
  <c r="L381" i="15" a="1"/>
  <c r="L381" i="15" s="1"/>
  <c r="L382" i="15" a="1"/>
  <c r="L382" i="15" s="1"/>
  <c r="L383" i="15" a="1"/>
  <c r="L383" i="15" s="1"/>
  <c r="L384" i="15" a="1"/>
  <c r="L384" i="15" s="1"/>
  <c r="L385" i="15" a="1"/>
  <c r="L385" i="15" s="1"/>
  <c r="L386" i="15" a="1"/>
  <c r="L386" i="15" s="1"/>
  <c r="L387" i="15" a="1"/>
  <c r="L387" i="15" s="1"/>
  <c r="L388" i="15" a="1"/>
  <c r="L388" i="15" s="1"/>
  <c r="L389" i="15" a="1"/>
  <c r="L389" i="15" s="1"/>
  <c r="L390" i="15" a="1"/>
  <c r="L390" i="15" s="1"/>
  <c r="L391" i="15" a="1"/>
  <c r="L391" i="15" s="1"/>
  <c r="L392" i="15" a="1"/>
  <c r="L392" i="15" s="1"/>
  <c r="L393" i="15" a="1"/>
  <c r="L393" i="15" s="1"/>
  <c r="L394" i="15" a="1"/>
  <c r="L394" i="15" s="1"/>
  <c r="L395" i="15" a="1"/>
  <c r="L395" i="15" s="1"/>
  <c r="L396" i="15" a="1"/>
  <c r="L396" i="15" s="1"/>
  <c r="L397" i="15" a="1"/>
  <c r="L397" i="15" s="1"/>
  <c r="L398" i="15" a="1"/>
  <c r="L398" i="15" s="1"/>
  <c r="L399" i="15" a="1"/>
  <c r="L399" i="15" s="1"/>
  <c r="L400" i="15" a="1"/>
  <c r="L400" i="15" s="1"/>
  <c r="L401" i="15" a="1"/>
  <c r="L401" i="15" s="1"/>
  <c r="L402" i="15" a="1"/>
  <c r="L402" i="15" s="1"/>
  <c r="L403" i="15" a="1"/>
  <c r="L403" i="15" s="1"/>
  <c r="L404" i="15" a="1"/>
  <c r="L404" i="15" s="1"/>
  <c r="L405" i="15" a="1"/>
  <c r="L405" i="15" s="1"/>
  <c r="L406" i="15" a="1"/>
  <c r="L406" i="15" s="1"/>
  <c r="L407" i="15" a="1"/>
  <c r="L407" i="15" s="1"/>
  <c r="L408" i="15" a="1"/>
  <c r="L408" i="15" s="1"/>
  <c r="L409" i="15" a="1"/>
  <c r="L409" i="15" s="1"/>
  <c r="L410" i="15" a="1"/>
  <c r="L410" i="15" s="1"/>
  <c r="L411" i="15" a="1"/>
  <c r="L411" i="15" s="1"/>
  <c r="L412" i="15" a="1"/>
  <c r="L412" i="15" s="1"/>
  <c r="L413" i="15" a="1"/>
  <c r="L413" i="15" s="1"/>
  <c r="L414" i="15" a="1"/>
  <c r="L414" i="15" s="1"/>
  <c r="L415" i="15" a="1"/>
  <c r="L415" i="15" s="1"/>
  <c r="L416" i="15" a="1"/>
  <c r="L416" i="15" s="1"/>
  <c r="L417" i="15" a="1"/>
  <c r="L417" i="15" s="1"/>
  <c r="L418" i="15" a="1"/>
  <c r="L418" i="15" s="1"/>
  <c r="L419" i="15" a="1"/>
  <c r="L419" i="15" s="1"/>
  <c r="L420" i="15" a="1"/>
  <c r="L420" i="15" s="1"/>
  <c r="L421" i="15" a="1"/>
  <c r="L421" i="15" s="1"/>
  <c r="L422" i="15" a="1"/>
  <c r="L422" i="15" s="1"/>
  <c r="L423" i="15" a="1"/>
  <c r="L423" i="15" s="1"/>
  <c r="L424" i="15" a="1"/>
  <c r="L424" i="15" s="1"/>
  <c r="L425" i="15" a="1"/>
  <c r="L425" i="15" s="1"/>
  <c r="L426" i="15" a="1"/>
  <c r="L426" i="15" s="1"/>
  <c r="L427" i="15" a="1"/>
  <c r="L427" i="15" s="1"/>
  <c r="L428" i="15" a="1"/>
  <c r="L428" i="15" s="1"/>
  <c r="L429" i="15" a="1"/>
  <c r="L429" i="15" s="1"/>
  <c r="L430" i="15" a="1"/>
  <c r="L430" i="15" s="1"/>
  <c r="L431" i="15" a="1"/>
  <c r="L431" i="15" s="1"/>
  <c r="L432" i="15" a="1"/>
  <c r="L432" i="15" s="1"/>
  <c r="L433" i="15" a="1"/>
  <c r="L433" i="15" s="1"/>
  <c r="L434" i="15" a="1"/>
  <c r="L434" i="15" s="1"/>
  <c r="L435" i="15" a="1"/>
  <c r="L435" i="15" s="1"/>
  <c r="L436" i="15" a="1"/>
  <c r="L436" i="15" s="1"/>
  <c r="L437" i="15" a="1"/>
  <c r="L437" i="15" s="1"/>
  <c r="L438" i="15" a="1"/>
  <c r="L438" i="15" s="1"/>
  <c r="L439" i="15" a="1"/>
  <c r="L439" i="15" s="1"/>
  <c r="L440" i="15" a="1"/>
  <c r="L440" i="15" s="1"/>
  <c r="L441" i="15" a="1"/>
  <c r="L441" i="15" s="1"/>
  <c r="L442" i="15" a="1"/>
  <c r="L442" i="15" s="1"/>
  <c r="L443" i="15" a="1"/>
  <c r="L443" i="15" s="1"/>
  <c r="L444" i="15" a="1"/>
  <c r="L444" i="15" s="1"/>
  <c r="L445" i="15" a="1"/>
  <c r="L445" i="15" s="1"/>
  <c r="L446" i="15" a="1"/>
  <c r="L446" i="15" s="1"/>
  <c r="L447" i="15" a="1"/>
  <c r="L447" i="15" s="1"/>
  <c r="L448" i="15" a="1"/>
  <c r="L448" i="15" s="1"/>
  <c r="L449" i="15" a="1"/>
  <c r="L449" i="15" s="1"/>
  <c r="L450" i="15" a="1"/>
  <c r="L450" i="15" s="1"/>
  <c r="L451" i="15" a="1"/>
  <c r="L451" i="15" s="1"/>
  <c r="L452" i="15" a="1"/>
  <c r="L452" i="15" s="1"/>
  <c r="L453" i="15" a="1"/>
  <c r="L453" i="15" s="1"/>
  <c r="L454" i="15" a="1"/>
  <c r="L454" i="15" s="1"/>
  <c r="L455" i="15" a="1"/>
  <c r="L455" i="15" s="1"/>
  <c r="L456" i="15" a="1"/>
  <c r="L456" i="15" s="1"/>
  <c r="L457" i="15" a="1"/>
  <c r="L457" i="15" s="1"/>
  <c r="L458" i="15" a="1"/>
  <c r="L458" i="15" s="1"/>
  <c r="L459" i="15" a="1"/>
  <c r="L459" i="15" s="1"/>
  <c r="L460" i="15" a="1"/>
  <c r="L460" i="15" s="1"/>
  <c r="L461" i="15" a="1"/>
  <c r="L461" i="15" s="1"/>
  <c r="L462" i="15" a="1"/>
  <c r="L462" i="15" s="1"/>
  <c r="L463" i="15" a="1"/>
  <c r="L463" i="15" s="1"/>
  <c r="L464" i="15" a="1"/>
  <c r="L464" i="15" s="1"/>
  <c r="L465" i="15" a="1"/>
  <c r="L465" i="15" s="1"/>
  <c r="L466" i="15" a="1"/>
  <c r="L466" i="15" s="1"/>
  <c r="L467" i="15" a="1"/>
  <c r="L467" i="15" s="1"/>
  <c r="L468" i="15" a="1"/>
  <c r="L468" i="15" s="1"/>
  <c r="L469" i="15" a="1"/>
  <c r="L469" i="15" s="1"/>
  <c r="L470" i="15" a="1"/>
  <c r="L470" i="15" s="1"/>
  <c r="L471" i="15" a="1"/>
  <c r="L471" i="15" s="1"/>
  <c r="L472" i="15" a="1"/>
  <c r="L472" i="15" s="1"/>
  <c r="L473" i="15" a="1"/>
  <c r="L473" i="15" s="1"/>
  <c r="L474" i="15" a="1"/>
  <c r="L474" i="15" s="1"/>
  <c r="L475" i="15" a="1"/>
  <c r="L475" i="15" s="1"/>
  <c r="L476" i="15" a="1"/>
  <c r="L476" i="15" s="1"/>
  <c r="L477" i="15" a="1"/>
  <c r="L477" i="15" s="1"/>
  <c r="L478" i="15" a="1"/>
  <c r="L478" i="15" s="1"/>
  <c r="L479" i="15" a="1"/>
  <c r="L479" i="15" s="1"/>
  <c r="L480" i="15" a="1"/>
  <c r="L480" i="15" s="1"/>
  <c r="L481" i="15" a="1"/>
  <c r="L481" i="15" s="1"/>
  <c r="L482" i="15" a="1"/>
  <c r="L482" i="15" s="1"/>
  <c r="L483" i="15" a="1"/>
  <c r="L483" i="15" s="1"/>
  <c r="L484" i="15" a="1"/>
  <c r="L484" i="15" s="1"/>
  <c r="L485" i="15" a="1"/>
  <c r="L485" i="15" s="1"/>
  <c r="L486" i="15" a="1"/>
  <c r="L486" i="15" s="1"/>
  <c r="L487" i="15" a="1"/>
  <c r="L487" i="15"/>
  <c r="L488" i="15" a="1"/>
  <c r="L488" i="15" s="1"/>
  <c r="L489" i="15" a="1"/>
  <c r="L489" i="15" s="1"/>
  <c r="L490" i="15" a="1"/>
  <c r="L490" i="15" s="1"/>
  <c r="L491" i="15" a="1"/>
  <c r="L491" i="15" s="1"/>
  <c r="L492" i="15" a="1"/>
  <c r="L492" i="15" s="1"/>
  <c r="L493" i="15" a="1"/>
  <c r="L493" i="15" s="1"/>
  <c r="L494" i="15" a="1"/>
  <c r="L494" i="15" s="1"/>
  <c r="L495" i="15" a="1"/>
  <c r="L495" i="15"/>
  <c r="L496" i="15" a="1"/>
  <c r="L496" i="15" s="1"/>
  <c r="L497" i="15" a="1"/>
  <c r="L497" i="15" s="1"/>
  <c r="L498" i="15" a="1"/>
  <c r="L498" i="15" s="1"/>
  <c r="L499" i="15" a="1"/>
  <c r="L499" i="15" s="1"/>
  <c r="L500" i="15" a="1"/>
  <c r="L500" i="15" s="1"/>
  <c r="L501" i="15" a="1"/>
  <c r="L501" i="15" s="1"/>
  <c r="L502" i="15" a="1"/>
  <c r="L502" i="15" s="1"/>
  <c r="L503" i="15" a="1"/>
  <c r="L503" i="15"/>
  <c r="L504" i="15" a="1"/>
  <c r="L504" i="15" s="1"/>
  <c r="L505" i="15" a="1"/>
  <c r="L505" i="15" s="1"/>
  <c r="L506" i="15" a="1"/>
  <c r="L506" i="15" s="1"/>
  <c r="L507" i="15" a="1"/>
  <c r="L507" i="15" s="1"/>
  <c r="L508" i="15" a="1"/>
  <c r="L508" i="15" s="1"/>
  <c r="L509" i="15" a="1"/>
  <c r="L509" i="15" s="1"/>
  <c r="L510" i="15" a="1"/>
  <c r="L510" i="15" s="1"/>
  <c r="L511" i="15" a="1"/>
  <c r="L511" i="15"/>
  <c r="L512" i="15" a="1"/>
  <c r="L512" i="15" s="1"/>
  <c r="L513" i="15" a="1"/>
  <c r="L513" i="15" s="1"/>
  <c r="L514" i="15" a="1"/>
  <c r="L514" i="15" s="1"/>
  <c r="L515" i="15" a="1"/>
  <c r="L515" i="15" s="1"/>
  <c r="L516" i="15" a="1"/>
  <c r="L516" i="15" s="1"/>
  <c r="L517" i="15" a="1"/>
  <c r="L517" i="15" s="1"/>
  <c r="L518" i="15" a="1"/>
  <c r="L518" i="15" s="1"/>
  <c r="L519" i="15" a="1"/>
  <c r="L519" i="15"/>
  <c r="L520" i="15" a="1"/>
  <c r="L520" i="15" s="1"/>
  <c r="L521" i="15" a="1"/>
  <c r="L521" i="15" s="1"/>
  <c r="L522" i="15" a="1"/>
  <c r="L522" i="15" s="1"/>
  <c r="L523" i="15" a="1"/>
  <c r="L523" i="15" s="1"/>
  <c r="L524" i="15" a="1"/>
  <c r="L524" i="15" s="1"/>
  <c r="L525" i="15" a="1"/>
  <c r="L525" i="15" s="1"/>
  <c r="L526" i="15" a="1"/>
  <c r="L526" i="15" s="1"/>
  <c r="L527" i="15" a="1"/>
  <c r="L527" i="15"/>
  <c r="L528" i="15" a="1"/>
  <c r="L528" i="15" s="1"/>
  <c r="L529" i="15" a="1"/>
  <c r="L529" i="15" s="1"/>
  <c r="L530" i="15" a="1"/>
  <c r="L530" i="15" s="1"/>
  <c r="L531" i="15" a="1"/>
  <c r="L531" i="15"/>
  <c r="L532" i="15" a="1"/>
  <c r="L532" i="15" s="1"/>
  <c r="L533" i="15" a="1"/>
  <c r="L533" i="15" s="1"/>
  <c r="L534" i="15" a="1"/>
  <c r="L534" i="15" s="1"/>
  <c r="L535" i="15" a="1"/>
  <c r="L535" i="15"/>
  <c r="L536" i="15" a="1"/>
  <c r="L536" i="15" s="1"/>
  <c r="L537" i="15" a="1"/>
  <c r="L537" i="15" s="1"/>
  <c r="L538" i="15" a="1"/>
  <c r="L538" i="15" s="1"/>
  <c r="L539" i="15" a="1"/>
  <c r="L539" i="15" s="1"/>
  <c r="L540" i="15" a="1"/>
  <c r="L540" i="15" s="1"/>
  <c r="L541" i="15" a="1"/>
  <c r="L541" i="15" s="1"/>
  <c r="L542" i="15" a="1"/>
  <c r="L542" i="15" s="1"/>
  <c r="L543" i="15" a="1"/>
  <c r="L543" i="15"/>
  <c r="L544" i="15" a="1"/>
  <c r="L544" i="15" s="1"/>
  <c r="L545" i="15" a="1"/>
  <c r="L545" i="15" s="1"/>
  <c r="L546" i="15" a="1"/>
  <c r="L546" i="15" s="1"/>
  <c r="L547" i="15" a="1"/>
  <c r="L547" i="15" s="1"/>
  <c r="L548" i="15" a="1"/>
  <c r="L548" i="15" s="1"/>
  <c r="L549" i="15" a="1"/>
  <c r="L549" i="15" s="1"/>
  <c r="L550" i="15" a="1"/>
  <c r="L550" i="15" s="1"/>
  <c r="L551" i="15" a="1"/>
  <c r="L551" i="15"/>
  <c r="L552" i="15" a="1"/>
  <c r="L552" i="15" s="1"/>
  <c r="L553" i="15" a="1"/>
  <c r="L553" i="15" s="1"/>
  <c r="L554" i="15" a="1"/>
  <c r="L554" i="15" s="1"/>
  <c r="L555" i="15" a="1"/>
  <c r="L555" i="15" s="1"/>
  <c r="L556" i="15" a="1"/>
  <c r="L556" i="15" s="1"/>
  <c r="L557" i="15" a="1"/>
  <c r="L557" i="15" s="1"/>
  <c r="L558" i="15" a="1"/>
  <c r="L558" i="15" s="1"/>
  <c r="L559" i="15" a="1"/>
  <c r="L559" i="15"/>
  <c r="L560" i="15" a="1"/>
  <c r="L560" i="15" s="1"/>
  <c r="L561" i="15" a="1"/>
  <c r="L561" i="15" s="1"/>
  <c r="L562" i="15" a="1"/>
  <c r="L562" i="15" s="1"/>
  <c r="L563" i="15" a="1"/>
  <c r="L563" i="15"/>
  <c r="L564" i="15" a="1"/>
  <c r="L564" i="15" s="1"/>
  <c r="L565" i="15" a="1"/>
  <c r="L565" i="15" s="1"/>
  <c r="L566" i="15" a="1"/>
  <c r="L566" i="15" s="1"/>
  <c r="L567" i="15" a="1"/>
  <c r="L567" i="15"/>
  <c r="L568" i="15" a="1"/>
  <c r="L568" i="15" s="1"/>
  <c r="L569" i="15" a="1"/>
  <c r="L569" i="15" s="1"/>
  <c r="L570" i="15" a="1"/>
  <c r="L570" i="15" s="1"/>
  <c r="L571" i="15" a="1"/>
  <c r="L571" i="15" s="1"/>
  <c r="L572" i="15" a="1"/>
  <c r="L572" i="15" s="1"/>
  <c r="L573" i="15" a="1"/>
  <c r="L573" i="15" s="1"/>
  <c r="L574" i="15" a="1"/>
  <c r="L574" i="15" s="1"/>
  <c r="L575" i="15" a="1"/>
  <c r="L575" i="15"/>
  <c r="L576" i="15" a="1"/>
  <c r="L576" i="15" s="1"/>
  <c r="L577" i="15" a="1"/>
  <c r="L577" i="15" s="1"/>
  <c r="L578" i="15" a="1"/>
  <c r="L578" i="15" s="1"/>
  <c r="L579" i="15" a="1"/>
  <c r="L579" i="15" s="1"/>
  <c r="L580" i="15" a="1"/>
  <c r="L580" i="15" s="1"/>
  <c r="L581" i="15" a="1"/>
  <c r="L581" i="15" s="1"/>
  <c r="L582" i="15" a="1"/>
  <c r="L582" i="15" s="1"/>
  <c r="L583" i="15" a="1"/>
  <c r="L583" i="15"/>
  <c r="L584" i="15" a="1"/>
  <c r="L584" i="15" s="1"/>
  <c r="L585" i="15" a="1"/>
  <c r="L585" i="15" s="1"/>
  <c r="L586" i="15" a="1"/>
  <c r="L586" i="15" s="1"/>
  <c r="L587" i="15" a="1"/>
  <c r="L587" i="15" s="1"/>
  <c r="L588" i="15" a="1"/>
  <c r="L588" i="15" s="1"/>
  <c r="L589" i="15" a="1"/>
  <c r="L589" i="15" s="1"/>
  <c r="L590" i="15" a="1"/>
  <c r="L590" i="15" s="1"/>
  <c r="L591" i="15" a="1"/>
  <c r="L591" i="15"/>
  <c r="L592" i="15" a="1"/>
  <c r="L592" i="15" s="1"/>
  <c r="L593" i="15" a="1"/>
  <c r="L593" i="15" s="1"/>
  <c r="L594" i="15" a="1"/>
  <c r="L594" i="15" s="1"/>
  <c r="L595" i="15" a="1"/>
  <c r="L595" i="15" s="1"/>
  <c r="L596" i="15" a="1"/>
  <c r="L596" i="15" s="1"/>
  <c r="L597" i="15" a="1"/>
  <c r="L597" i="15" s="1"/>
  <c r="L598" i="15" a="1"/>
  <c r="L598" i="15" s="1"/>
  <c r="L599" i="15" a="1"/>
  <c r="L599" i="15"/>
  <c r="L600" i="15" a="1"/>
  <c r="L600" i="15" s="1"/>
  <c r="L601" i="15" a="1"/>
  <c r="L601" i="15" s="1"/>
  <c r="L602" i="15" a="1"/>
  <c r="L602" i="15" s="1"/>
  <c r="L603" i="15" a="1"/>
  <c r="L603" i="15" s="1"/>
  <c r="L604" i="15" a="1"/>
  <c r="L604" i="15" s="1"/>
  <c r="L605" i="15" a="1"/>
  <c r="L605" i="15" s="1"/>
  <c r="L606" i="15" a="1"/>
  <c r="L606" i="15" s="1"/>
  <c r="L607" i="15" a="1"/>
  <c r="L607" i="15"/>
  <c r="L608" i="15" a="1"/>
  <c r="L608" i="15" s="1"/>
  <c r="L609" i="15" a="1"/>
  <c r="L609" i="15" s="1"/>
  <c r="L610" i="15" a="1"/>
  <c r="L610" i="15" s="1"/>
  <c r="L611" i="15" a="1"/>
  <c r="L611" i="15" s="1"/>
  <c r="L612" i="15" a="1"/>
  <c r="L612" i="15" s="1"/>
  <c r="L613" i="15" a="1"/>
  <c r="L613" i="15" s="1"/>
  <c r="L614" i="15" a="1"/>
  <c r="L614" i="15" s="1"/>
  <c r="L615" i="15" a="1"/>
  <c r="L615" i="15"/>
  <c r="L616" i="15" a="1"/>
  <c r="L616" i="15" s="1"/>
  <c r="L617" i="15" a="1"/>
  <c r="L617" i="15" s="1"/>
  <c r="L618" i="15" a="1"/>
  <c r="L618" i="15" s="1"/>
  <c r="L619" i="15" a="1"/>
  <c r="L619" i="15" s="1"/>
  <c r="L620" i="15" a="1"/>
  <c r="L620" i="15" s="1"/>
  <c r="L621" i="15" a="1"/>
  <c r="L621" i="15" s="1"/>
  <c r="L622" i="15" a="1"/>
  <c r="L622" i="15" s="1"/>
  <c r="L623" i="15" a="1"/>
  <c r="L623" i="15"/>
  <c r="L624" i="15" a="1"/>
  <c r="L624" i="15" s="1"/>
  <c r="L625" i="15" a="1"/>
  <c r="L625" i="15" s="1"/>
  <c r="L626" i="15" a="1"/>
  <c r="L626" i="15" s="1"/>
  <c r="L627" i="15" a="1"/>
  <c r="L627" i="15"/>
  <c r="L628" i="15" a="1"/>
  <c r="L628" i="15" s="1"/>
  <c r="L629" i="15" a="1"/>
  <c r="L629" i="15" s="1"/>
  <c r="L630" i="15" a="1"/>
  <c r="L630" i="15" s="1"/>
  <c r="L631" i="15" a="1"/>
  <c r="L631" i="15"/>
  <c r="L632" i="15" a="1"/>
  <c r="L632" i="15" s="1"/>
  <c r="L633" i="15" a="1"/>
  <c r="L633" i="15" s="1"/>
  <c r="L634" i="15" a="1"/>
  <c r="L634" i="15" s="1"/>
  <c r="L635" i="15" a="1"/>
  <c r="L635" i="15" s="1"/>
  <c r="L636" i="15" a="1"/>
  <c r="L636" i="15" s="1"/>
  <c r="L637" i="15" a="1"/>
  <c r="L637" i="15" s="1"/>
  <c r="L638" i="15" a="1"/>
  <c r="L638" i="15" s="1"/>
  <c r="L639" i="15" a="1"/>
  <c r="L639" i="15"/>
  <c r="L640" i="15" a="1"/>
  <c r="L640" i="15"/>
  <c r="L641" i="15" a="1"/>
  <c r="L641" i="15"/>
  <c r="L642" i="15" a="1"/>
  <c r="L642" i="15"/>
  <c r="L643" i="15" a="1"/>
  <c r="L643" i="15"/>
  <c r="L644" i="15" a="1"/>
  <c r="L644" i="15"/>
  <c r="L645" i="15" a="1"/>
  <c r="L645" i="15"/>
  <c r="L646" i="15" a="1"/>
  <c r="L646" i="15"/>
  <c r="L647" i="15" a="1"/>
  <c r="L647" i="15"/>
  <c r="L648" i="15" a="1"/>
  <c r="L648" i="15"/>
  <c r="L649" i="15" a="1"/>
  <c r="L649" i="15"/>
  <c r="L650" i="15" a="1"/>
  <c r="L650" i="15"/>
  <c r="L651" i="15" a="1"/>
  <c r="L651" i="15"/>
  <c r="L652" i="15" a="1"/>
  <c r="L652" i="15"/>
  <c r="L653" i="15" a="1"/>
  <c r="L653" i="15"/>
  <c r="L654" i="15" a="1"/>
  <c r="L654" i="15"/>
  <c r="L655" i="15" a="1"/>
  <c r="L655" i="15"/>
  <c r="L656" i="15" a="1"/>
  <c r="L656" i="15"/>
  <c r="L657" i="15" a="1"/>
  <c r="L657" i="15"/>
  <c r="L658" i="15" a="1"/>
  <c r="L658" i="15"/>
  <c r="L659" i="15" a="1"/>
  <c r="L659" i="15"/>
  <c r="L660" i="15" a="1"/>
  <c r="L660" i="15"/>
  <c r="L661" i="15" a="1"/>
  <c r="L661" i="15"/>
  <c r="L662" i="15" a="1"/>
  <c r="L662" i="15"/>
  <c r="L663" i="15" a="1"/>
  <c r="L663" i="15"/>
  <c r="L664" i="15" a="1"/>
  <c r="L664" i="15"/>
  <c r="L665" i="15" a="1"/>
  <c r="L665" i="15"/>
  <c r="L666" i="15" a="1"/>
  <c r="L666" i="15"/>
  <c r="L667" i="15" a="1"/>
  <c r="L667" i="15"/>
  <c r="L668" i="15" a="1"/>
  <c r="L668" i="15"/>
  <c r="L669" i="15" a="1"/>
  <c r="L669" i="15"/>
  <c r="L670" i="15" a="1"/>
  <c r="L670" i="15"/>
  <c r="L671" i="15" a="1"/>
  <c r="L671" i="15"/>
  <c r="L672" i="15" a="1"/>
  <c r="L672" i="15"/>
  <c r="L673" i="15" a="1"/>
  <c r="L673" i="15"/>
  <c r="L674" i="15" a="1"/>
  <c r="L674" i="15"/>
  <c r="L675" i="15" a="1"/>
  <c r="L675" i="15"/>
  <c r="L676" i="15" a="1"/>
  <c r="L676" i="15"/>
  <c r="L677" i="15" a="1"/>
  <c r="L677" i="15"/>
  <c r="L678" i="15" a="1"/>
  <c r="L678" i="15"/>
  <c r="L679" i="15" a="1"/>
  <c r="L679" i="15"/>
  <c r="L680" i="15" a="1"/>
  <c r="L680" i="15"/>
  <c r="L681" i="15" a="1"/>
  <c r="L681" i="15"/>
  <c r="L682" i="15" a="1"/>
  <c r="L682" i="15"/>
  <c r="L683" i="15" a="1"/>
  <c r="L683" i="15"/>
  <c r="L684" i="15" a="1"/>
  <c r="L684" i="15"/>
  <c r="L685" i="15" a="1"/>
  <c r="L685" i="15"/>
  <c r="L686" i="15" a="1"/>
  <c r="L686" i="15" s="1"/>
  <c r="L687" i="15" a="1"/>
  <c r="L687" i="15"/>
  <c r="L688" i="15" a="1"/>
  <c r="L688" i="15"/>
  <c r="L689" i="15" a="1"/>
  <c r="L689" i="15"/>
  <c r="L690" i="15" a="1"/>
  <c r="L690" i="15" s="1"/>
  <c r="L691" i="15" a="1"/>
  <c r="L691" i="15" s="1"/>
  <c r="L692" i="15" a="1"/>
  <c r="L692" i="15"/>
  <c r="L693" i="15" a="1"/>
  <c r="L693" i="15"/>
  <c r="L694" i="15" a="1"/>
  <c r="L694" i="15" s="1"/>
  <c r="L695" i="15" a="1"/>
  <c r="L695" i="15" s="1"/>
  <c r="L696" i="15" a="1"/>
  <c r="L696" i="15"/>
  <c r="L697" i="15" a="1"/>
  <c r="L697" i="15"/>
  <c r="L698" i="15" a="1"/>
  <c r="L698" i="15" s="1"/>
  <c r="L699" i="15" a="1"/>
  <c r="L699" i="15" s="1"/>
  <c r="L700" i="15" a="1"/>
  <c r="L700" i="15"/>
  <c r="L701" i="15" a="1"/>
  <c r="L701" i="15"/>
  <c r="L702" i="15" a="1"/>
  <c r="L702" i="15" s="1"/>
  <c r="L703" i="15" a="1"/>
  <c r="L703" i="15" s="1"/>
  <c r="L704" i="15" a="1"/>
  <c r="L704" i="15"/>
  <c r="L705" i="15" a="1"/>
  <c r="L705" i="15"/>
  <c r="L706" i="15" a="1"/>
  <c r="L706" i="15" s="1"/>
  <c r="L707" i="15" a="1"/>
  <c r="L707" i="15" s="1"/>
  <c r="L708" i="15" a="1"/>
  <c r="L708" i="15"/>
  <c r="L709" i="15" a="1"/>
  <c r="L709" i="15"/>
  <c r="L710" i="15" a="1"/>
  <c r="L710" i="15" s="1"/>
  <c r="L711" i="15" a="1"/>
  <c r="L711" i="15" s="1"/>
  <c r="L712" i="15" a="1"/>
  <c r="L712" i="15"/>
  <c r="L713" i="15" a="1"/>
  <c r="L713" i="15"/>
  <c r="L714" i="15" a="1"/>
  <c r="L714" i="15" s="1"/>
  <c r="L715" i="15" a="1"/>
  <c r="L715" i="15" s="1"/>
  <c r="L716" i="15" a="1"/>
  <c r="L716" i="15"/>
  <c r="L717" i="15" a="1"/>
  <c r="L717" i="15"/>
  <c r="L718" i="15" a="1"/>
  <c r="L718" i="15" s="1"/>
  <c r="L719" i="15" a="1"/>
  <c r="L719" i="15" s="1"/>
  <c r="L720" i="15" a="1"/>
  <c r="L720" i="15"/>
  <c r="L721" i="15" a="1"/>
  <c r="L721" i="15"/>
  <c r="L722" i="15" a="1"/>
  <c r="L722" i="15" s="1"/>
  <c r="L723" i="15" a="1"/>
  <c r="L723" i="15" s="1"/>
  <c r="L724" i="15" a="1"/>
  <c r="L724" i="15"/>
  <c r="L725" i="15" a="1"/>
  <c r="L725" i="15"/>
  <c r="L726" i="15" a="1"/>
  <c r="L726" i="15" s="1"/>
  <c r="L727" i="15" a="1"/>
  <c r="L727" i="15" s="1"/>
  <c r="L728" i="15" a="1"/>
  <c r="L728" i="15"/>
  <c r="L729" i="15" a="1"/>
  <c r="L729" i="15"/>
  <c r="L730" i="15" a="1"/>
  <c r="L730" i="15" s="1"/>
  <c r="L731" i="15" a="1"/>
  <c r="L731" i="15" s="1"/>
  <c r="L732" i="15" a="1"/>
  <c r="L732" i="15"/>
  <c r="L733" i="15" a="1"/>
  <c r="L733" i="15"/>
  <c r="L734" i="15" a="1"/>
  <c r="L734" i="15" s="1"/>
  <c r="L735" i="15" a="1"/>
  <c r="L735" i="15" s="1"/>
  <c r="L736" i="15" a="1"/>
  <c r="L736" i="15"/>
  <c r="L737" i="15" a="1"/>
  <c r="L737" i="15"/>
  <c r="L738" i="15" a="1"/>
  <c r="L738" i="15" s="1"/>
  <c r="L739" i="15" a="1"/>
  <c r="L739" i="15" s="1"/>
  <c r="L740" i="15" a="1"/>
  <c r="L740" i="15"/>
  <c r="L741" i="15" a="1"/>
  <c r="L741" i="15"/>
  <c r="L742" i="15" a="1"/>
  <c r="L742" i="15" s="1"/>
  <c r="L743" i="15" a="1"/>
  <c r="L743" i="15" s="1"/>
  <c r="L744" i="15" a="1"/>
  <c r="L744" i="15"/>
  <c r="L745" i="15" a="1"/>
  <c r="L745" i="15" s="1"/>
  <c r="L746" i="15" a="1"/>
  <c r="L746" i="15" s="1"/>
  <c r="L747" i="15" a="1"/>
  <c r="L747" i="15" s="1"/>
  <c r="L748" i="15" a="1"/>
  <c r="L748" i="15"/>
  <c r="L749" i="15" a="1"/>
  <c r="L749" i="15" s="1"/>
  <c r="L750" i="15" a="1"/>
  <c r="L750" i="15" s="1"/>
  <c r="L751" i="15" a="1"/>
  <c r="L751" i="15" s="1"/>
  <c r="L752" i="15" a="1"/>
  <c r="L752" i="15"/>
  <c r="L753" i="15" a="1"/>
  <c r="L753" i="15" s="1"/>
  <c r="L754" i="15" a="1"/>
  <c r="L754" i="15" s="1"/>
  <c r="L755" i="15" a="1"/>
  <c r="L755" i="15" s="1"/>
  <c r="L756" i="15" a="1"/>
  <c r="L756" i="15"/>
  <c r="L757" i="15" a="1"/>
  <c r="L757" i="15" s="1"/>
  <c r="L758" i="15" a="1"/>
  <c r="L758" i="15" s="1"/>
  <c r="L759" i="15" a="1"/>
  <c r="L759" i="15" s="1"/>
  <c r="L760" i="15" a="1"/>
  <c r="L760" i="15"/>
  <c r="L761" i="15" a="1"/>
  <c r="L761" i="15" s="1"/>
  <c r="L762" i="15" a="1"/>
  <c r="L762" i="15" s="1"/>
  <c r="L763" i="15" a="1"/>
  <c r="L763" i="15" s="1"/>
  <c r="L764" i="15" a="1"/>
  <c r="L764" i="15"/>
  <c r="L765" i="15" a="1"/>
  <c r="L765" i="15" s="1"/>
  <c r="L766" i="15" a="1"/>
  <c r="L766" i="15" s="1"/>
  <c r="L767" i="15" a="1"/>
  <c r="L767" i="15" s="1"/>
  <c r="L768" i="15" a="1"/>
  <c r="L768" i="15"/>
  <c r="L769" i="15" a="1"/>
  <c r="L769" i="15" s="1"/>
  <c r="L770" i="15" a="1"/>
  <c r="L770" i="15" s="1"/>
  <c r="L771" i="15" a="1"/>
  <c r="L771" i="15" s="1"/>
  <c r="L772" i="15" a="1"/>
  <c r="L772" i="15"/>
  <c r="L773" i="15" a="1"/>
  <c r="L773" i="15" s="1"/>
  <c r="L774" i="15" a="1"/>
  <c r="L774" i="15" s="1"/>
  <c r="L775" i="15" a="1"/>
  <c r="L775" i="15" s="1"/>
  <c r="L776" i="15" a="1"/>
  <c r="L776" i="15"/>
  <c r="L777" i="15" a="1"/>
  <c r="L777" i="15" s="1"/>
  <c r="L778" i="15" a="1"/>
  <c r="L778" i="15" s="1"/>
  <c r="L779" i="15" a="1"/>
  <c r="L779" i="15" s="1"/>
  <c r="L780" i="15" a="1"/>
  <c r="L780" i="15"/>
  <c r="L781" i="15" a="1"/>
  <c r="L781" i="15" s="1"/>
  <c r="L782" i="15" a="1"/>
  <c r="L782" i="15" s="1"/>
  <c r="L783" i="15" a="1"/>
  <c r="L783" i="15" s="1"/>
  <c r="L784" i="15" a="1"/>
  <c r="L784" i="15"/>
  <c r="L785" i="15" a="1"/>
  <c r="L785" i="15" s="1"/>
  <c r="L786" i="15" a="1"/>
  <c r="L786" i="15" s="1"/>
  <c r="L787" i="15" a="1"/>
  <c r="L787" i="15" s="1"/>
  <c r="L788" i="15" a="1"/>
  <c r="L788" i="15"/>
  <c r="L789" i="15" a="1"/>
  <c r="L789" i="15" s="1"/>
  <c r="L790" i="15" a="1"/>
  <c r="L790" i="15" s="1"/>
  <c r="L791" i="15" a="1"/>
  <c r="L791" i="15" s="1"/>
  <c r="L792" i="15" a="1"/>
  <c r="L792" i="15"/>
  <c r="L793" i="15" a="1"/>
  <c r="L793" i="15" s="1"/>
  <c r="L794" i="15" a="1"/>
  <c r="L794" i="15" s="1"/>
  <c r="L795" i="15" a="1"/>
  <c r="L795" i="15" s="1"/>
  <c r="L796" i="15" a="1"/>
  <c r="L796" i="15" s="1"/>
  <c r="L797" i="15" a="1"/>
  <c r="L797" i="15" s="1"/>
  <c r="L798" i="15" a="1"/>
  <c r="L798" i="15" s="1"/>
  <c r="L799" i="15" a="1"/>
  <c r="L799" i="15" s="1"/>
  <c r="L800" i="15" a="1"/>
  <c r="L800" i="15"/>
  <c r="L801" i="15" a="1"/>
  <c r="L801" i="15" s="1"/>
  <c r="L802" i="15" a="1"/>
  <c r="L802" i="15" s="1"/>
  <c r="L803" i="15" a="1"/>
  <c r="L803" i="15" s="1"/>
  <c r="L804" i="15" a="1"/>
  <c r="L804" i="15"/>
  <c r="L805" i="15" a="1"/>
  <c r="L805" i="15" s="1"/>
  <c r="L806" i="15" a="1"/>
  <c r="L806" i="15" s="1"/>
  <c r="L807" i="15" a="1"/>
  <c r="L807" i="15" s="1"/>
  <c r="L808" i="15" a="1"/>
  <c r="L808" i="15"/>
  <c r="L809" i="15" a="1"/>
  <c r="L809" i="15" s="1"/>
  <c r="L810" i="15" a="1"/>
  <c r="L810" i="15" s="1"/>
  <c r="L811" i="15" a="1"/>
  <c r="L811" i="15" s="1"/>
  <c r="L812" i="15" a="1"/>
  <c r="L812" i="15" s="1"/>
  <c r="L813" i="15" a="1"/>
  <c r="L813" i="15" s="1"/>
  <c r="L814" i="15" a="1"/>
  <c r="L814" i="15" s="1"/>
  <c r="L815" i="15" a="1"/>
  <c r="L815" i="15" s="1"/>
  <c r="L816" i="15" a="1"/>
  <c r="L816" i="15"/>
  <c r="L817" i="15" a="1"/>
  <c r="L817" i="15" s="1"/>
  <c r="L818" i="15" a="1"/>
  <c r="L818" i="15" s="1"/>
  <c r="L819" i="15" a="1"/>
  <c r="L819" i="15" s="1"/>
  <c r="L820" i="15" a="1"/>
  <c r="L820" i="15" s="1"/>
  <c r="L821" i="15" a="1"/>
  <c r="L821" i="15" s="1"/>
  <c r="L822" i="15" a="1"/>
  <c r="L822" i="15" s="1"/>
  <c r="L823" i="15" a="1"/>
  <c r="L823" i="15" s="1"/>
  <c r="L824" i="15" a="1"/>
  <c r="L824" i="15"/>
  <c r="L825" i="15" a="1"/>
  <c r="L825" i="15" s="1"/>
  <c r="L826" i="15" a="1"/>
  <c r="L826" i="15" s="1"/>
  <c r="L827" i="15" a="1"/>
  <c r="L827" i="15" s="1"/>
  <c r="L828" i="15" a="1"/>
  <c r="L828" i="15" s="1"/>
  <c r="L829" i="15" a="1"/>
  <c r="L829" i="15" s="1"/>
  <c r="L830" i="15" a="1"/>
  <c r="L830" i="15" s="1"/>
  <c r="L831" i="15" a="1"/>
  <c r="L831" i="15" s="1"/>
  <c r="L832" i="15" a="1"/>
  <c r="L832" i="15"/>
  <c r="L833" i="15" a="1"/>
  <c r="L833" i="15" s="1"/>
  <c r="L834" i="15" a="1"/>
  <c r="L834" i="15" s="1"/>
  <c r="L835" i="15" a="1"/>
  <c r="L835" i="15" s="1"/>
  <c r="L836" i="15" a="1"/>
  <c r="L836" i="15"/>
  <c r="L837" i="15" a="1"/>
  <c r="L837" i="15" s="1"/>
  <c r="L838" i="15" a="1"/>
  <c r="L838" i="15" s="1"/>
  <c r="L839" i="15" a="1"/>
  <c r="L839" i="15" s="1"/>
  <c r="L840" i="15" a="1"/>
  <c r="L840" i="15"/>
  <c r="L841" i="15" a="1"/>
  <c r="L841" i="15" s="1"/>
  <c r="L842" i="15" a="1"/>
  <c r="L842" i="15" s="1"/>
  <c r="L843" i="15" a="1"/>
  <c r="L843" i="15" s="1"/>
  <c r="L844" i="15" a="1"/>
  <c r="L844" i="15" s="1"/>
  <c r="L845" i="15" a="1"/>
  <c r="L845" i="15" s="1"/>
  <c r="L846" i="15" a="1"/>
  <c r="L846" i="15" s="1"/>
  <c r="L847" i="15" a="1"/>
  <c r="L847" i="15" s="1"/>
  <c r="L848" i="15" a="1"/>
  <c r="L848" i="15"/>
  <c r="L849" i="15" a="1"/>
  <c r="L849" i="15" s="1"/>
  <c r="L850" i="15" a="1"/>
  <c r="L850" i="15" s="1"/>
  <c r="L851" i="15" a="1"/>
  <c r="L851" i="15" s="1"/>
  <c r="L852" i="15" a="1"/>
  <c r="L852" i="15" s="1"/>
  <c r="L853" i="15" a="1"/>
  <c r="L853" i="15" s="1"/>
  <c r="L854" i="15" a="1"/>
  <c r="L854" i="15" s="1"/>
  <c r="L855" i="15" a="1"/>
  <c r="L855" i="15" s="1"/>
  <c r="L856" i="15" a="1"/>
  <c r="L856" i="15"/>
  <c r="L857" i="15" a="1"/>
  <c r="L857" i="15" s="1"/>
  <c r="L858" i="15" a="1"/>
  <c r="L858" i="15" s="1"/>
  <c r="L859" i="15" a="1"/>
  <c r="L859" i="15" s="1"/>
  <c r="L860" i="15" a="1"/>
  <c r="L860" i="15" s="1"/>
  <c r="L861" i="15" a="1"/>
  <c r="L861" i="15" s="1"/>
  <c r="L862" i="15" a="1"/>
  <c r="L862" i="15" s="1"/>
  <c r="L863" i="15" a="1"/>
  <c r="L863" i="15" s="1"/>
  <c r="L864" i="15" a="1"/>
  <c r="L864" i="15"/>
  <c r="L865" i="15" a="1"/>
  <c r="L865" i="15" s="1"/>
  <c r="L866" i="15" a="1"/>
  <c r="L866" i="15" s="1"/>
  <c r="L867" i="15" a="1"/>
  <c r="L867" i="15" s="1"/>
  <c r="L868" i="15" a="1"/>
  <c r="L868" i="15"/>
  <c r="L869" i="15" a="1"/>
  <c r="L869" i="15" s="1"/>
  <c r="L870" i="15" a="1"/>
  <c r="L870" i="15" s="1"/>
  <c r="L871" i="15" a="1"/>
  <c r="L871" i="15" s="1"/>
  <c r="L872" i="15" a="1"/>
  <c r="L872" i="15"/>
  <c r="L873" i="15" a="1"/>
  <c r="L873" i="15" s="1"/>
  <c r="L874" i="15" a="1"/>
  <c r="L874" i="15" s="1"/>
  <c r="L875" i="15" a="1"/>
  <c r="L875" i="15" s="1"/>
  <c r="L876" i="15" a="1"/>
  <c r="L876" i="15" s="1"/>
  <c r="L877" i="15" a="1"/>
  <c r="L877" i="15" s="1"/>
  <c r="L878" i="15" a="1"/>
  <c r="L878" i="15" s="1"/>
  <c r="L879" i="15" a="1"/>
  <c r="L879" i="15" s="1"/>
  <c r="L880" i="15" a="1"/>
  <c r="L880" i="15"/>
  <c r="L881" i="15" a="1"/>
  <c r="L881" i="15" s="1"/>
  <c r="L882" i="15" a="1"/>
  <c r="L882" i="15" s="1"/>
  <c r="L883" i="15" a="1"/>
  <c r="L883" i="15" s="1"/>
  <c r="L884" i="15" a="1"/>
  <c r="L884" i="15" s="1"/>
  <c r="L885" i="15" a="1"/>
  <c r="L885" i="15" s="1"/>
  <c r="L886" i="15" a="1"/>
  <c r="L886" i="15" s="1"/>
  <c r="L887" i="15" a="1"/>
  <c r="L887" i="15" s="1"/>
  <c r="L888" i="15" a="1"/>
  <c r="L888" i="15"/>
  <c r="L889" i="15" a="1"/>
  <c r="L889" i="15" s="1"/>
  <c r="L890" i="15" a="1"/>
  <c r="L890" i="15" s="1"/>
  <c r="L891" i="15" a="1"/>
  <c r="L891" i="15" s="1"/>
  <c r="L892" i="15" a="1"/>
  <c r="L892" i="15" s="1"/>
  <c r="L893" i="15" a="1"/>
  <c r="L893" i="15" s="1"/>
  <c r="L894" i="15" a="1"/>
  <c r="L894" i="15" s="1"/>
  <c r="L895" i="15" a="1"/>
  <c r="L895" i="15" s="1"/>
  <c r="L896" i="15" a="1"/>
  <c r="L896" i="15"/>
  <c r="L897" i="15" a="1"/>
  <c r="L897" i="15" s="1"/>
  <c r="L898" i="15" a="1"/>
  <c r="L898" i="15" s="1"/>
  <c r="L899" i="15" a="1"/>
  <c r="L899" i="15" s="1"/>
  <c r="L900" i="15" a="1"/>
  <c r="L900" i="15"/>
  <c r="L901" i="15" a="1"/>
  <c r="L901" i="15" s="1"/>
  <c r="L902" i="15" a="1"/>
  <c r="L902" i="15" s="1"/>
  <c r="L903" i="15" a="1"/>
  <c r="L903" i="15" s="1"/>
  <c r="L904" i="15" a="1"/>
  <c r="L904" i="15"/>
  <c r="L905" i="15" a="1"/>
  <c r="L905" i="15" s="1"/>
  <c r="L906" i="15" a="1"/>
  <c r="L906" i="15" s="1"/>
  <c r="L907" i="15" a="1"/>
  <c r="L907" i="15" s="1"/>
  <c r="L908" i="15" a="1"/>
  <c r="L908" i="15" s="1"/>
  <c r="L909" i="15" a="1"/>
  <c r="L909" i="15" s="1"/>
  <c r="L910" i="15" a="1"/>
  <c r="L910" i="15" s="1"/>
  <c r="L911" i="15" a="1"/>
  <c r="L911" i="15" s="1"/>
  <c r="L912" i="15" a="1"/>
  <c r="L912" i="15"/>
  <c r="L913" i="15" a="1"/>
  <c r="L913" i="15" s="1"/>
  <c r="L914" i="15" a="1"/>
  <c r="L914" i="15" s="1"/>
  <c r="L915" i="15" a="1"/>
  <c r="L915" i="15" s="1"/>
  <c r="L916" i="15" a="1"/>
  <c r="L916" i="15" s="1"/>
  <c r="L917" i="15" a="1"/>
  <c r="L917" i="15" s="1"/>
  <c r="L918" i="15" a="1"/>
  <c r="L918" i="15" s="1"/>
  <c r="L919" i="15" a="1"/>
  <c r="L919" i="15" s="1"/>
  <c r="L920" i="15" a="1"/>
  <c r="L920" i="15"/>
  <c r="L921" i="15" a="1"/>
  <c r="L921" i="15" s="1"/>
  <c r="L922" i="15" a="1"/>
  <c r="L922" i="15" s="1"/>
  <c r="L923" i="15" a="1"/>
  <c r="L923" i="15" s="1"/>
  <c r="L924" i="15" a="1"/>
  <c r="L924" i="15" s="1"/>
  <c r="L925" i="15" a="1"/>
  <c r="L925" i="15" s="1"/>
  <c r="L926" i="15" a="1"/>
  <c r="L926" i="15" s="1"/>
  <c r="L927" i="15" a="1"/>
  <c r="L927" i="15" s="1"/>
  <c r="L928" i="15" a="1"/>
  <c r="L928" i="15"/>
  <c r="L929" i="15" a="1"/>
  <c r="L929" i="15" s="1"/>
  <c r="L930" i="15" a="1"/>
  <c r="L930" i="15" s="1"/>
  <c r="L931" i="15" a="1"/>
  <c r="L931" i="15" s="1"/>
  <c r="L932" i="15" a="1"/>
  <c r="L932" i="15"/>
  <c r="L933" i="15" a="1"/>
  <c r="L933" i="15" s="1"/>
  <c r="L934" i="15" a="1"/>
  <c r="L934" i="15" s="1"/>
  <c r="L935" i="15" a="1"/>
  <c r="L935" i="15" s="1"/>
  <c r="L936" i="15" a="1"/>
  <c r="L936" i="15"/>
  <c r="L937" i="15" a="1"/>
  <c r="L937" i="15" s="1"/>
  <c r="L938" i="15" a="1"/>
  <c r="L938" i="15" s="1"/>
  <c r="L939" i="15" a="1"/>
  <c r="L939" i="15" s="1"/>
  <c r="L940" i="15" a="1"/>
  <c r="L940" i="15" s="1"/>
  <c r="L941" i="15" a="1"/>
  <c r="L941" i="15" s="1"/>
  <c r="L942" i="15" a="1"/>
  <c r="L942" i="15" s="1"/>
  <c r="L943" i="15" a="1"/>
  <c r="L943" i="15" s="1"/>
  <c r="L944" i="15" a="1"/>
  <c r="L944" i="15"/>
  <c r="L945" i="15" a="1"/>
  <c r="L945" i="15" s="1"/>
  <c r="L946" i="15" a="1"/>
  <c r="L946" i="15" s="1"/>
  <c r="L947" i="15" a="1"/>
  <c r="L947" i="15" s="1"/>
  <c r="L948" i="15" a="1"/>
  <c r="L948" i="15" s="1"/>
  <c r="L949" i="15" a="1"/>
  <c r="L949" i="15" s="1"/>
  <c r="L950" i="15" a="1"/>
  <c r="L950" i="15" s="1"/>
  <c r="L951" i="15" a="1"/>
  <c r="L951" i="15" s="1"/>
  <c r="L952" i="15" a="1"/>
  <c r="L952" i="15"/>
  <c r="L953" i="15" a="1"/>
  <c r="L953" i="15" s="1"/>
  <c r="L954" i="15" a="1"/>
  <c r="L954" i="15" s="1"/>
  <c r="L955" i="15" a="1"/>
  <c r="L955" i="15" s="1"/>
  <c r="L956" i="15" a="1"/>
  <c r="L956" i="15" s="1"/>
  <c r="L957" i="15" a="1"/>
  <c r="L957" i="15" s="1"/>
  <c r="L958" i="15" a="1"/>
  <c r="L958" i="15" s="1"/>
  <c r="L959" i="15" a="1"/>
  <c r="L959" i="15" s="1"/>
  <c r="L960" i="15" a="1"/>
  <c r="L960" i="15"/>
  <c r="L961" i="15" a="1"/>
  <c r="L961" i="15" s="1"/>
  <c r="L962" i="15" a="1"/>
  <c r="L962" i="15" s="1"/>
  <c r="L963" i="15" a="1"/>
  <c r="L963" i="15" s="1"/>
  <c r="L964" i="15" a="1"/>
  <c r="L964" i="15"/>
  <c r="L965" i="15" a="1"/>
  <c r="L965" i="15" s="1"/>
  <c r="L966" i="15" a="1"/>
  <c r="L966" i="15" s="1"/>
  <c r="L967" i="15" a="1"/>
  <c r="L967" i="15" s="1"/>
  <c r="L968" i="15" a="1"/>
  <c r="L968" i="15"/>
  <c r="L969" i="15" a="1"/>
  <c r="L969" i="15" s="1"/>
  <c r="L970" i="15" a="1"/>
  <c r="L970" i="15" s="1"/>
  <c r="L971" i="15" a="1"/>
  <c r="L971" i="15" s="1"/>
  <c r="L972" i="15" a="1"/>
  <c r="L972" i="15" s="1"/>
  <c r="L973" i="15" a="1"/>
  <c r="L973" i="15" s="1"/>
  <c r="L974" i="15" a="1"/>
  <c r="L974" i="15" s="1"/>
  <c r="L975" i="15" a="1"/>
  <c r="L975" i="15" s="1"/>
  <c r="L976" i="15" a="1"/>
  <c r="L976" i="15"/>
  <c r="L977" i="15" a="1"/>
  <c r="L977" i="15" s="1"/>
  <c r="L978" i="15" a="1"/>
  <c r="L978" i="15" s="1"/>
  <c r="L979" i="15" a="1"/>
  <c r="L979" i="15" s="1"/>
  <c r="L980" i="15" a="1"/>
  <c r="L980" i="15" s="1"/>
  <c r="L981" i="15" a="1"/>
  <c r="L981" i="15" s="1"/>
  <c r="L982" i="15" a="1"/>
  <c r="L982" i="15" s="1"/>
  <c r="L983" i="15" a="1"/>
  <c r="L983" i="15" s="1"/>
  <c r="L984" i="15" a="1"/>
  <c r="L984" i="15"/>
  <c r="L985" i="15" a="1"/>
  <c r="L985" i="15" s="1"/>
  <c r="L986" i="15" a="1"/>
  <c r="L986" i="15" s="1"/>
  <c r="L987" i="15" a="1"/>
  <c r="L987" i="15" s="1"/>
  <c r="L988" i="15" a="1"/>
  <c r="L988" i="15" s="1"/>
  <c r="L989" i="15" a="1"/>
  <c r="L989" i="15" s="1"/>
  <c r="L990" i="15" a="1"/>
  <c r="L990" i="15" s="1"/>
  <c r="L991" i="15" a="1"/>
  <c r="L991" i="15" s="1"/>
  <c r="L992" i="15" a="1"/>
  <c r="L992" i="15"/>
  <c r="L993" i="15" a="1"/>
  <c r="L993" i="15" s="1"/>
  <c r="L994" i="15" a="1"/>
  <c r="L994" i="15" s="1"/>
  <c r="L995" i="15" a="1"/>
  <c r="L995" i="15" s="1"/>
  <c r="L996" i="15" a="1"/>
  <c r="L996" i="15"/>
  <c r="L997" i="15" a="1"/>
  <c r="L997" i="15" s="1"/>
  <c r="L998" i="15" a="1"/>
  <c r="L998" i="15" s="1"/>
  <c r="L999" i="15" a="1"/>
  <c r="L999" i="15" s="1"/>
  <c r="L1000" i="15" a="1"/>
  <c r="L1000" i="15"/>
  <c r="L1001" i="15" a="1"/>
  <c r="L1001" i="15" s="1"/>
  <c r="L1002" i="15" a="1"/>
  <c r="L1002" i="15" s="1"/>
  <c r="L1003" i="15" a="1"/>
  <c r="L1003" i="15" s="1"/>
  <c r="L1004" i="15" a="1"/>
  <c r="L1004" i="15" s="1"/>
  <c r="L1005" i="15" a="1"/>
  <c r="L1005" i="15" s="1"/>
  <c r="L1006" i="15" a="1"/>
  <c r="L1006" i="15" s="1"/>
  <c r="L1007" i="15" a="1"/>
  <c r="L1007" i="15" s="1"/>
  <c r="L1008" i="15" a="1"/>
  <c r="L1008" i="15" s="1"/>
  <c r="L1009" i="15" a="1"/>
  <c r="L1009" i="15" s="1"/>
  <c r="L1010" i="15" a="1"/>
  <c r="L1010" i="15" s="1"/>
  <c r="L1011" i="15" a="1"/>
  <c r="L1011" i="15" s="1"/>
  <c r="L1012" i="15" a="1"/>
  <c r="L1012" i="15" s="1"/>
  <c r="L1013" i="15" a="1"/>
  <c r="L1013" i="15" s="1"/>
  <c r="L1014" i="15" a="1"/>
  <c r="L1014" i="15" s="1"/>
  <c r="L1015" i="15" a="1"/>
  <c r="L1015" i="15" s="1"/>
  <c r="L1016" i="15" a="1"/>
  <c r="L1016" i="15"/>
  <c r="L1017" i="15" a="1"/>
  <c r="L1017" i="15" s="1"/>
  <c r="L1018" i="15" a="1"/>
  <c r="L1018" i="15" s="1"/>
  <c r="L1019" i="15" a="1"/>
  <c r="L1019" i="15" s="1"/>
  <c r="L1020" i="15" a="1"/>
  <c r="L1020" i="15" s="1"/>
  <c r="L1021" i="15" a="1"/>
  <c r="L1021" i="15" s="1"/>
  <c r="L1022" i="15" a="1"/>
  <c r="L1022" i="15" s="1"/>
  <c r="L1023" i="15" a="1"/>
  <c r="L1023" i="15" s="1"/>
  <c r="L1024" i="15" a="1"/>
  <c r="L1024" i="15" s="1"/>
  <c r="L1025" i="15" a="1"/>
  <c r="L1025" i="15" s="1"/>
  <c r="L1026" i="15" a="1"/>
  <c r="L1026" i="15" s="1"/>
  <c r="L1027" i="15" a="1"/>
  <c r="L1027" i="15"/>
  <c r="L1028" i="15" a="1"/>
  <c r="L1028" i="15"/>
  <c r="L1029" i="15" a="1"/>
  <c r="L1029" i="15" s="1"/>
  <c r="L1030" i="15" a="1"/>
  <c r="L1030" i="15" s="1"/>
  <c r="L1031" i="15" a="1"/>
  <c r="L1031" i="15"/>
  <c r="L1032" i="15" a="1"/>
  <c r="L1032" i="15" s="1"/>
  <c r="L1033" i="15" a="1"/>
  <c r="L1033" i="15" s="1"/>
  <c r="L1034" i="15" a="1"/>
  <c r="L1034" i="15"/>
  <c r="L1035" i="15" a="1"/>
  <c r="L1035" i="15" s="1"/>
  <c r="L1036" i="15" a="1"/>
  <c r="L1036" i="15"/>
  <c r="L1037" i="15" a="1"/>
  <c r="L1037" i="15"/>
  <c r="L1038" i="15" a="1"/>
  <c r="L1038" i="15"/>
  <c r="L1039" i="15" a="1"/>
  <c r="L1039" i="15" s="1"/>
  <c r="L1040" i="15" a="1"/>
  <c r="L1040" i="15"/>
  <c r="L1041" i="15" a="1"/>
  <c r="L1041" i="15"/>
  <c r="L1042" i="15" a="1"/>
  <c r="L1042" i="15"/>
  <c r="L1043" i="15" a="1"/>
  <c r="L1043" i="15" s="1"/>
  <c r="L1044" i="15" a="1"/>
  <c r="L1044" i="15"/>
  <c r="L1045" i="15" a="1"/>
  <c r="L1045" i="15"/>
  <c r="L1046" i="15" a="1"/>
  <c r="L1046" i="15"/>
  <c r="L1047" i="15" a="1"/>
  <c r="L1047" i="15" s="1"/>
  <c r="L1048" i="15" a="1"/>
  <c r="L1048" i="15"/>
  <c r="L1049" i="15" a="1"/>
  <c r="L1049" i="15"/>
  <c r="L1050" i="15" a="1"/>
  <c r="L1050" i="15"/>
  <c r="L1051" i="15" a="1"/>
  <c r="L1051" i="15" s="1"/>
  <c r="L1052" i="15" a="1"/>
  <c r="L1052" i="15"/>
  <c r="L1053" i="15" a="1"/>
  <c r="L1053" i="15"/>
  <c r="L1054" i="15" a="1"/>
  <c r="L1054" i="15"/>
  <c r="L1055" i="15" a="1"/>
  <c r="L1055" i="15" s="1"/>
  <c r="L1056" i="15" a="1"/>
  <c r="L1056" i="15"/>
  <c r="L1057" i="15" a="1"/>
  <c r="L1057" i="15"/>
  <c r="L1058" i="15" a="1"/>
  <c r="L1058" i="15"/>
  <c r="L1059" i="15" a="1"/>
  <c r="L1059" i="15" s="1"/>
  <c r="L1060" i="15" a="1"/>
  <c r="L1060" i="15"/>
  <c r="L1061" i="15" a="1"/>
  <c r="L1061" i="15"/>
  <c r="L1062" i="15" a="1"/>
  <c r="L1062" i="15"/>
  <c r="L1063" i="15" a="1"/>
  <c r="L1063" i="15" s="1"/>
  <c r="L1064" i="15" a="1"/>
  <c r="L1064" i="15"/>
  <c r="L1065" i="15" a="1"/>
  <c r="L1065" i="15"/>
  <c r="L1066" i="15" a="1"/>
  <c r="L1066" i="15"/>
  <c r="L1067" i="15" a="1"/>
  <c r="L1067" i="15" s="1"/>
  <c r="L1068" i="15" a="1"/>
  <c r="L1068" i="15"/>
  <c r="L1069" i="15" a="1"/>
  <c r="L1069" i="15"/>
  <c r="L1070" i="15" a="1"/>
  <c r="L1070" i="15"/>
  <c r="L1071" i="15" a="1"/>
  <c r="L1071" i="15" s="1"/>
  <c r="L1072" i="15" a="1"/>
  <c r="L1072" i="15"/>
  <c r="L1073" i="15" a="1"/>
  <c r="L1073" i="15"/>
  <c r="L1074" i="15" a="1"/>
  <c r="L1074" i="15"/>
  <c r="L1075" i="15" a="1"/>
  <c r="L1075" i="15" s="1"/>
  <c r="L1076" i="15" a="1"/>
  <c r="L1076" i="15"/>
  <c r="L1077" i="15" a="1"/>
  <c r="L1077" i="15"/>
  <c r="L1078" i="15" a="1"/>
  <c r="L1078" i="15"/>
  <c r="L1079" i="15" a="1"/>
  <c r="L1079" i="15" s="1"/>
  <c r="L1080" i="15" a="1"/>
  <c r="L1080" i="15"/>
  <c r="L1081" i="15" a="1"/>
  <c r="L1081" i="15"/>
  <c r="L1082" i="15" a="1"/>
  <c r="L1082" i="15"/>
  <c r="L1083" i="15" a="1"/>
  <c r="L1083" i="15" s="1"/>
  <c r="L1084" i="15" a="1"/>
  <c r="L1084" i="15"/>
  <c r="L1085" i="15" a="1"/>
  <c r="L1085" i="15"/>
  <c r="L1086" i="15" a="1"/>
  <c r="L1086" i="15"/>
  <c r="L1087" i="15" a="1"/>
  <c r="L1087" i="15" s="1"/>
  <c r="L1088" i="15" a="1"/>
  <c r="L1088" i="15"/>
  <c r="L1089" i="15" a="1"/>
  <c r="L1089" i="15"/>
  <c r="L1090" i="15" a="1"/>
  <c r="L1090" i="15"/>
  <c r="L1091" i="15" a="1"/>
  <c r="L1091" i="15" s="1"/>
  <c r="L1092" i="15" a="1"/>
  <c r="L1092" i="15"/>
  <c r="L1093" i="15" a="1"/>
  <c r="L1093" i="15"/>
  <c r="L1094" i="15" a="1"/>
  <c r="L1094" i="15"/>
  <c r="L1095" i="15" a="1"/>
  <c r="L1095" i="15" s="1"/>
  <c r="L1096" i="15" a="1"/>
  <c r="L1096" i="15"/>
  <c r="L1097" i="15" a="1"/>
  <c r="L1097" i="15"/>
  <c r="L1098" i="15" a="1"/>
  <c r="L1098" i="15"/>
  <c r="L1099" i="15" a="1"/>
  <c r="L1099" i="15" s="1"/>
  <c r="L1100" i="15" a="1"/>
  <c r="L1100" i="15" s="1"/>
  <c r="L1101" i="15" a="1"/>
  <c r="L1101" i="15"/>
  <c r="L1102" i="15" a="1"/>
  <c r="L1102" i="15"/>
  <c r="L1103" i="15" a="1"/>
  <c r="L1103" i="15" s="1"/>
  <c r="L1104" i="15" a="1"/>
  <c r="L1104" i="15" s="1"/>
  <c r="L1105" i="15" a="1"/>
  <c r="L1105" i="15"/>
  <c r="L1106" i="15" a="1"/>
  <c r="L1106" i="15"/>
  <c r="L1107" i="15" a="1"/>
  <c r="L1107" i="15" s="1"/>
  <c r="L1108" i="15" a="1"/>
  <c r="L1108" i="15" s="1"/>
  <c r="L1109" i="15" a="1"/>
  <c r="L1109" i="15"/>
  <c r="L1110" i="15" a="1"/>
  <c r="L1110" i="15"/>
  <c r="L1111" i="15" a="1"/>
  <c r="L1111" i="15" s="1"/>
  <c r="L1112" i="15" a="1"/>
  <c r="L1112" i="15" s="1"/>
  <c r="L1113" i="15" a="1"/>
  <c r="L1113" i="15"/>
  <c r="L1114" i="15" a="1"/>
  <c r="L1114" i="15"/>
  <c r="L1115" i="15" a="1"/>
  <c r="L1115" i="15" s="1"/>
  <c r="L1116" i="15" a="1"/>
  <c r="L1116" i="15" s="1"/>
  <c r="L1117" i="15" a="1"/>
  <c r="L1117" i="15"/>
  <c r="L1118" i="15" a="1"/>
  <c r="L1118" i="15" s="1"/>
  <c r="L1119" i="15" a="1"/>
  <c r="L1119" i="15" s="1"/>
  <c r="L1120" i="15" a="1"/>
  <c r="L1120" i="15" s="1"/>
  <c r="L1121" i="15" a="1"/>
  <c r="L1121" i="15"/>
  <c r="L1122" i="15" a="1"/>
  <c r="L1122" i="15" s="1"/>
  <c r="L1123" i="15" a="1"/>
  <c r="L1123" i="15" s="1"/>
  <c r="L1124" i="15" a="1"/>
  <c r="L1124" i="15" s="1"/>
  <c r="L1125" i="15" a="1"/>
  <c r="L1125" i="15"/>
  <c r="L1126" i="15" a="1"/>
  <c r="L1126" i="15" s="1"/>
  <c r="L1127" i="15" a="1"/>
  <c r="L1127" i="15" s="1"/>
  <c r="L1128" i="15" a="1"/>
  <c r="L1128" i="15" s="1"/>
  <c r="L1129" i="15" a="1"/>
  <c r="L1129" i="15"/>
  <c r="L1130" i="15" a="1"/>
  <c r="L1130" i="15" s="1"/>
  <c r="L1131" i="15" a="1"/>
  <c r="L1131" i="15" s="1"/>
  <c r="L1132" i="15" a="1"/>
  <c r="L1132" i="15" s="1"/>
  <c r="L1133" i="15" a="1"/>
  <c r="L1133" i="15"/>
  <c r="L1134" i="15" a="1"/>
  <c r="L1134" i="15" s="1"/>
  <c r="L1135" i="15" a="1"/>
  <c r="L1135" i="15" s="1"/>
  <c r="L1136" i="15" a="1"/>
  <c r="L1136" i="15" s="1"/>
  <c r="L1137" i="15" a="1"/>
  <c r="L1137" i="15"/>
  <c r="L1138" i="15" a="1"/>
  <c r="L1138" i="15" s="1"/>
  <c r="L1139" i="15" a="1"/>
  <c r="L1139" i="15" s="1"/>
  <c r="L1140" i="15" a="1"/>
  <c r="L1140" i="15" s="1"/>
  <c r="L1141" i="15" a="1"/>
  <c r="L1141" i="15"/>
  <c r="L1142" i="15" a="1"/>
  <c r="L1142" i="15" s="1"/>
  <c r="L1143" i="15" a="1"/>
  <c r="L1143" i="15" s="1"/>
  <c r="L1144" i="15" a="1"/>
  <c r="L1144" i="15" s="1"/>
  <c r="L1145" i="15" a="1"/>
  <c r="L1145" i="15"/>
  <c r="L1146" i="15" a="1"/>
  <c r="L1146" i="15" s="1"/>
  <c r="L1147" i="15" a="1"/>
  <c r="L1147" i="15" s="1"/>
  <c r="L1148" i="15" a="1"/>
  <c r="L1148" i="15" s="1"/>
  <c r="L1149" i="15" a="1"/>
  <c r="L1149" i="15"/>
  <c r="L1150" i="15" a="1"/>
  <c r="L1150" i="15" s="1"/>
  <c r="L1151" i="15" a="1"/>
  <c r="L1151" i="15" s="1"/>
  <c r="L1152" i="15" a="1"/>
  <c r="L1152" i="15" s="1"/>
  <c r="L1153" i="15" a="1"/>
  <c r="L1153" i="15"/>
  <c r="L1154" i="15" a="1"/>
  <c r="L1154" i="15" s="1"/>
  <c r="L1155" i="15" a="1"/>
  <c r="L1155" i="15" s="1"/>
  <c r="L1156" i="15" a="1"/>
  <c r="L1156" i="15" s="1"/>
  <c r="L1157" i="15" a="1"/>
  <c r="L1157" i="15"/>
  <c r="L1158" i="15" a="1"/>
  <c r="L1158" i="15" s="1"/>
  <c r="L1159" i="15" a="1"/>
  <c r="L1159" i="15" s="1"/>
  <c r="L1160" i="15" a="1"/>
  <c r="L1160" i="15" s="1"/>
  <c r="L1161" i="15" a="1"/>
  <c r="L1161" i="15"/>
  <c r="L1162" i="15" a="1"/>
  <c r="L1162" i="15" s="1"/>
  <c r="L1163" i="15" a="1"/>
  <c r="L1163" i="15" s="1"/>
  <c r="L1164" i="15" a="1"/>
  <c r="L1164" i="15" s="1"/>
  <c r="L1165" i="15" a="1"/>
  <c r="L1165" i="15"/>
  <c r="L1166" i="15" a="1"/>
  <c r="L1166" i="15" s="1"/>
  <c r="L1167" i="15" a="1"/>
  <c r="L1167" i="15" s="1"/>
  <c r="L1168" i="15" a="1"/>
  <c r="L1168" i="15" s="1"/>
  <c r="L1169" i="15" a="1"/>
  <c r="L1169" i="15"/>
  <c r="L1170" i="15" a="1"/>
  <c r="L1170" i="15" s="1"/>
  <c r="L1171" i="15" a="1"/>
  <c r="L1171" i="15" s="1"/>
  <c r="L1172" i="15" a="1"/>
  <c r="L1172" i="15" s="1"/>
  <c r="L1173" i="15" a="1"/>
  <c r="L1173" i="15"/>
  <c r="L1174" i="15" a="1"/>
  <c r="L1174" i="15" s="1"/>
  <c r="L1175" i="15" a="1"/>
  <c r="L1175" i="15" s="1"/>
  <c r="L1176" i="15" a="1"/>
  <c r="L1176" i="15" s="1"/>
  <c r="L1177" i="15" a="1"/>
  <c r="L1177" i="15"/>
  <c r="L1178" i="15" a="1"/>
  <c r="L1178" i="15" s="1"/>
  <c r="L1179" i="15" a="1"/>
  <c r="L1179" i="15" s="1"/>
  <c r="L1180" i="15" a="1"/>
  <c r="L1180" i="15" s="1"/>
  <c r="L1181" i="15" a="1"/>
  <c r="L1181" i="15"/>
  <c r="L1182" i="15" a="1"/>
  <c r="L1182" i="15" s="1"/>
  <c r="L1183" i="15" a="1"/>
  <c r="L1183" i="15" s="1"/>
  <c r="L1184" i="15" a="1"/>
  <c r="L1184" i="15" s="1"/>
  <c r="L1185" i="15" a="1"/>
  <c r="L1185" i="15"/>
  <c r="L1186" i="15" a="1"/>
  <c r="L1186" i="15" s="1"/>
  <c r="L1187" i="15" a="1"/>
  <c r="L1187" i="15" s="1"/>
  <c r="L1188" i="15" a="1"/>
  <c r="L1188" i="15" s="1"/>
  <c r="L1189" i="15" a="1"/>
  <c r="L1189" i="15"/>
  <c r="L1190" i="15" a="1"/>
  <c r="L1190" i="15" s="1"/>
  <c r="L1191" i="15" a="1"/>
  <c r="L1191" i="15" s="1"/>
  <c r="L1192" i="15" a="1"/>
  <c r="L1192" i="15" s="1"/>
  <c r="L1193" i="15" a="1"/>
  <c r="L1193" i="15"/>
  <c r="L1194" i="15" a="1"/>
  <c r="L1194" i="15" s="1"/>
  <c r="L1195" i="15" a="1"/>
  <c r="L1195" i="15" s="1"/>
  <c r="L1196" i="15" a="1"/>
  <c r="L1196" i="15" s="1"/>
  <c r="L1197" i="15" a="1"/>
  <c r="L1197" i="15"/>
  <c r="L1198" i="15" a="1"/>
  <c r="L1198" i="15" s="1"/>
  <c r="L1199" i="15" a="1"/>
  <c r="L1199" i="15" s="1"/>
  <c r="L1200" i="15" a="1"/>
  <c r="L1200" i="15" s="1"/>
  <c r="L1201" i="15" a="1"/>
  <c r="L1201" i="15"/>
  <c r="L1202" i="15" a="1"/>
  <c r="L1202" i="15" s="1"/>
  <c r="L1203" i="15" a="1"/>
  <c r="L1203" i="15" s="1"/>
  <c r="L1204" i="15" a="1"/>
  <c r="L1204" i="15" s="1"/>
  <c r="L1205" i="15" a="1"/>
  <c r="L1205" i="15"/>
  <c r="L1206" i="15" a="1"/>
  <c r="L1206" i="15" s="1"/>
  <c r="L1207" i="15" a="1"/>
  <c r="L1207" i="15" s="1"/>
  <c r="L1208" i="15" a="1"/>
  <c r="L1208" i="15" s="1"/>
  <c r="L1209" i="15" a="1"/>
  <c r="L1209" i="15"/>
  <c r="L1210" i="15" a="1"/>
  <c r="L1210" i="15" s="1"/>
  <c r="L1211" i="15" a="1"/>
  <c r="L1211" i="15" s="1"/>
  <c r="L1212" i="15" a="1"/>
  <c r="L1212" i="15" s="1"/>
  <c r="L1213" i="15" a="1"/>
  <c r="L1213" i="15"/>
  <c r="L1214" i="15" a="1"/>
  <c r="L1214" i="15" s="1"/>
  <c r="L1215" i="15" a="1"/>
  <c r="L1215" i="15" s="1"/>
  <c r="L1216" i="15" a="1"/>
  <c r="L1216" i="15" s="1"/>
  <c r="L1217" i="15" a="1"/>
  <c r="L1217" i="15" s="1"/>
  <c r="L1218" i="15" a="1"/>
  <c r="L1218" i="15" s="1"/>
  <c r="L1219" i="15" a="1"/>
  <c r="L1219" i="15" s="1"/>
  <c r="L1220" i="15" a="1"/>
  <c r="L1220" i="15" s="1"/>
  <c r="L1221" i="15" a="1"/>
  <c r="L1221" i="15"/>
  <c r="L1222" i="15" a="1"/>
  <c r="L1222" i="15" s="1"/>
  <c r="L1223" i="15" a="1"/>
  <c r="L1223" i="15" s="1"/>
  <c r="L1224" i="15" a="1"/>
  <c r="L1224" i="15" s="1"/>
  <c r="L1225" i="15" a="1"/>
  <c r="L1225" i="15" s="1"/>
  <c r="L1226" i="15" a="1"/>
  <c r="L1226" i="15" s="1"/>
  <c r="L1227" i="15" a="1"/>
  <c r="L1227" i="15" s="1"/>
  <c r="L1228" i="15" a="1"/>
  <c r="L1228" i="15" s="1"/>
  <c r="L1229" i="15" a="1"/>
  <c r="L1229" i="15" s="1"/>
  <c r="L1230" i="15" a="1"/>
  <c r="L1230" i="15" s="1"/>
  <c r="L1231" i="15" a="1"/>
  <c r="L1231" i="15" s="1"/>
  <c r="L1232" i="15" a="1"/>
  <c r="L1232" i="15" s="1"/>
  <c r="L1233" i="15" a="1"/>
  <c r="L1233" i="15" s="1"/>
  <c r="L1234" i="15" a="1"/>
  <c r="L1234" i="15" s="1"/>
  <c r="L1235" i="15" a="1"/>
  <c r="L1235" i="15" s="1"/>
  <c r="L1236" i="15" a="1"/>
  <c r="L1236" i="15" s="1"/>
  <c r="L1237" i="15" a="1"/>
  <c r="L1237" i="15"/>
  <c r="L1238" i="15" a="1"/>
  <c r="L1238" i="15" s="1"/>
  <c r="L1239" i="15" a="1"/>
  <c r="L1239" i="15" s="1"/>
  <c r="L1240" i="15" a="1"/>
  <c r="L1240" i="15" s="1"/>
  <c r="L1241" i="15" a="1"/>
  <c r="L1241" i="15"/>
  <c r="L1242" i="15" a="1"/>
  <c r="L1242" i="15" s="1"/>
  <c r="L1243" i="15" a="1"/>
  <c r="L1243" i="15" s="1"/>
  <c r="L1244" i="15" a="1"/>
  <c r="L1244" i="15" s="1"/>
  <c r="L1245" i="15" a="1"/>
  <c r="L1245" i="15"/>
  <c r="L1246" i="15" a="1"/>
  <c r="L1246" i="15" s="1"/>
  <c r="L1247" i="15" a="1"/>
  <c r="L1247" i="15" s="1"/>
  <c r="L1248" i="15" a="1"/>
  <c r="L1248" i="15" s="1"/>
  <c r="L1249" i="15" a="1"/>
  <c r="L1249" i="15" s="1"/>
  <c r="L1250" i="15" a="1"/>
  <c r="L1250" i="15" s="1"/>
  <c r="L1251" i="15" a="1"/>
  <c r="L1251" i="15" s="1"/>
  <c r="L1252" i="15" a="1"/>
  <c r="L1252" i="15" s="1"/>
  <c r="L1253" i="15" a="1"/>
  <c r="L1253" i="15"/>
  <c r="L1254" i="15" a="1"/>
  <c r="L1254" i="15" s="1"/>
  <c r="L1255" i="15" a="1"/>
  <c r="L1255" i="15" s="1"/>
  <c r="L1256" i="15" a="1"/>
  <c r="L1256" i="15" s="1"/>
  <c r="L1257" i="15" a="1"/>
  <c r="L1257" i="15" s="1"/>
  <c r="L1258" i="15" a="1"/>
  <c r="L1258" i="15" s="1"/>
  <c r="L1259" i="15" a="1"/>
  <c r="L1259" i="15" s="1"/>
  <c r="L1260" i="15" a="1"/>
  <c r="L1260" i="15" s="1"/>
  <c r="L1261" i="15" a="1"/>
  <c r="L1261" i="15" s="1"/>
  <c r="L1262" i="15" a="1"/>
  <c r="L1262" i="15" s="1"/>
  <c r="L1263" i="15" a="1"/>
  <c r="L1263" i="15" s="1"/>
  <c r="L1264" i="15" a="1"/>
  <c r="L1264" i="15" s="1"/>
  <c r="L1265" i="15" a="1"/>
  <c r="L1265" i="15" s="1"/>
  <c r="L1266" i="15" a="1"/>
  <c r="L1266" i="15" s="1"/>
  <c r="L1267" i="15" a="1"/>
  <c r="L1267" i="15" s="1"/>
  <c r="L1268" i="15" a="1"/>
  <c r="L1268" i="15" s="1"/>
  <c r="L1269" i="15" a="1"/>
  <c r="L1269" i="15"/>
  <c r="L1270" i="15" a="1"/>
  <c r="L1270" i="15" s="1"/>
  <c r="L1271" i="15" a="1"/>
  <c r="L1271" i="15" s="1"/>
  <c r="L1272" i="15" a="1"/>
  <c r="L1272" i="15" s="1"/>
  <c r="L1273" i="15" a="1"/>
  <c r="L1273" i="15"/>
  <c r="L1274" i="15" a="1"/>
  <c r="L1274" i="15" s="1"/>
  <c r="L1275" i="15" a="1"/>
  <c r="L1275" i="15" s="1"/>
  <c r="L1276" i="15" a="1"/>
  <c r="L1276" i="15" s="1"/>
  <c r="L1277" i="15" a="1"/>
  <c r="L1277" i="15"/>
  <c r="L1278" i="15" a="1"/>
  <c r="L1278" i="15" s="1"/>
  <c r="L1279" i="15" a="1"/>
  <c r="L1279" i="15" s="1"/>
  <c r="L1280" i="15" a="1"/>
  <c r="L1280" i="15" s="1"/>
  <c r="L1281" i="15" a="1"/>
  <c r="L1281" i="15" s="1"/>
  <c r="L1282" i="15" a="1"/>
  <c r="L1282" i="15" s="1"/>
  <c r="L1283" i="15" a="1"/>
  <c r="L1283" i="15" s="1"/>
  <c r="L1284" i="15" a="1"/>
  <c r="L1284" i="15" s="1"/>
  <c r="L1285" i="15" a="1"/>
  <c r="L1285" i="15"/>
  <c r="L1286" i="15" a="1"/>
  <c r="L1286" i="15" s="1"/>
  <c r="L1287" i="15" a="1"/>
  <c r="L1287" i="15" s="1"/>
  <c r="L1288" i="15" a="1"/>
  <c r="L1288" i="15" s="1"/>
  <c r="L1289" i="15" a="1"/>
  <c r="L1289" i="15" s="1"/>
  <c r="L1290" i="15" a="1"/>
  <c r="L1290" i="15" s="1"/>
  <c r="L1291" i="15" a="1"/>
  <c r="L1291" i="15" s="1"/>
  <c r="L1292" i="15" a="1"/>
  <c r="L1292" i="15" s="1"/>
  <c r="L1293" i="15" a="1"/>
  <c r="L1293" i="15" s="1"/>
  <c r="L1294" i="15" a="1"/>
  <c r="L1294" i="15" s="1"/>
  <c r="L1295" i="15" a="1"/>
  <c r="L1295" i="15" s="1"/>
  <c r="L1296" i="15" a="1"/>
  <c r="L1296" i="15" s="1"/>
  <c r="L1297" i="15" a="1"/>
  <c r="L1297" i="15" s="1"/>
  <c r="L1298" i="15" a="1"/>
  <c r="L1298" i="15" s="1"/>
  <c r="L1299" i="15" a="1"/>
  <c r="L1299" i="15" s="1"/>
  <c r="L1300" i="15" a="1"/>
  <c r="L1300" i="15" s="1"/>
  <c r="L1301" i="15" a="1"/>
  <c r="L1301" i="15"/>
  <c r="L1302" i="15" a="1"/>
  <c r="L1302" i="15" s="1"/>
  <c r="L1303" i="15" a="1"/>
  <c r="L1303" i="15" s="1"/>
  <c r="L1304" i="15" a="1"/>
  <c r="L1304" i="15" s="1"/>
  <c r="L1305" i="15" a="1"/>
  <c r="L1305" i="15"/>
  <c r="L1306" i="15" a="1"/>
  <c r="L1306" i="15" s="1"/>
  <c r="L1307" i="15" a="1"/>
  <c r="L1307" i="15" s="1"/>
  <c r="L1308" i="15" a="1"/>
  <c r="L1308" i="15" s="1"/>
  <c r="L1309" i="15" a="1"/>
  <c r="L1309" i="15"/>
  <c r="L1310" i="15" a="1"/>
  <c r="L1310" i="15" s="1"/>
  <c r="L1311" i="15" a="1"/>
  <c r="L1311" i="15" s="1"/>
  <c r="L1312" i="15" a="1"/>
  <c r="L1312" i="15" s="1"/>
  <c r="L1313" i="15" a="1"/>
  <c r="L1313" i="15" s="1"/>
  <c r="L1314" i="15" a="1"/>
  <c r="L1314" i="15" s="1"/>
  <c r="L1315" i="15" a="1"/>
  <c r="L1315" i="15" s="1"/>
  <c r="L1316" i="15" a="1"/>
  <c r="L1316" i="15" s="1"/>
  <c r="L1317" i="15" a="1"/>
  <c r="L1317" i="15"/>
  <c r="L1318" i="15" a="1"/>
  <c r="L1318" i="15" s="1"/>
  <c r="L1319" i="15" a="1"/>
  <c r="L1319" i="15" s="1"/>
  <c r="L1320" i="15" a="1"/>
  <c r="L1320" i="15" s="1"/>
  <c r="L1321" i="15" a="1"/>
  <c r="L1321" i="15" s="1"/>
  <c r="L1322" i="15" a="1"/>
  <c r="L1322" i="15" s="1"/>
  <c r="L1323" i="15" a="1"/>
  <c r="L1323" i="15" s="1"/>
  <c r="L1324" i="15" a="1"/>
  <c r="L1324" i="15" s="1"/>
  <c r="L1325" i="15" a="1"/>
  <c r="L1325" i="15" s="1"/>
  <c r="L1326" i="15" a="1"/>
  <c r="L1326" i="15" s="1"/>
  <c r="L1327" i="15" a="1"/>
  <c r="L1327" i="15" s="1"/>
  <c r="L1328" i="15" a="1"/>
  <c r="L1328" i="15" s="1"/>
  <c r="L1329" i="15" a="1"/>
  <c r="L1329" i="15" s="1"/>
  <c r="L1330" i="15" a="1"/>
  <c r="L1330" i="15" s="1"/>
  <c r="L1331" i="15" a="1"/>
  <c r="L1331" i="15" s="1"/>
  <c r="L1332" i="15" a="1"/>
  <c r="L1332" i="15" s="1"/>
  <c r="L1333" i="15" a="1"/>
  <c r="L1333" i="15"/>
  <c r="L1334" i="15" a="1"/>
  <c r="L1334" i="15" s="1"/>
  <c r="L1335" i="15" a="1"/>
  <c r="L1335" i="15" s="1"/>
  <c r="L1336" i="15" a="1"/>
  <c r="L1336" i="15" s="1"/>
  <c r="L1337" i="15" a="1"/>
  <c r="L1337" i="15"/>
  <c r="L1338" i="15" a="1"/>
  <c r="L1338" i="15" s="1"/>
  <c r="L1339" i="15" a="1"/>
  <c r="L1339" i="15" s="1"/>
  <c r="L1340" i="15" a="1"/>
  <c r="L1340" i="15" s="1"/>
  <c r="L1341" i="15" a="1"/>
  <c r="L1341" i="15"/>
  <c r="L1342" i="15" a="1"/>
  <c r="L1342" i="15" s="1"/>
  <c r="L1343" i="15" a="1"/>
  <c r="L1343" i="15" s="1"/>
  <c r="L1344" i="15" a="1"/>
  <c r="L1344" i="15" s="1"/>
  <c r="L1345" i="15" a="1"/>
  <c r="L1345" i="15" s="1"/>
  <c r="L1346" i="15" a="1"/>
  <c r="L1346" i="15" s="1"/>
  <c r="L1347" i="15" a="1"/>
  <c r="L1347" i="15" s="1"/>
  <c r="L1348" i="15" a="1"/>
  <c r="L1348" i="15" s="1"/>
  <c r="L1349" i="15" a="1"/>
  <c r="L1349" i="15"/>
  <c r="L1350" i="15" a="1"/>
  <c r="L1350" i="15" s="1"/>
  <c r="L1351" i="15" a="1"/>
  <c r="L1351" i="15" s="1"/>
  <c r="L1352" i="15" a="1"/>
  <c r="L1352" i="15" s="1"/>
  <c r="L1353" i="15" a="1"/>
  <c r="L1353" i="15" s="1"/>
  <c r="L1354" i="15" a="1"/>
  <c r="L1354" i="15" s="1"/>
  <c r="L1355" i="15" a="1"/>
  <c r="L1355" i="15" s="1"/>
  <c r="L1356" i="15" a="1"/>
  <c r="L1356" i="15" s="1"/>
  <c r="L1357" i="15" a="1"/>
  <c r="L1357" i="15" s="1"/>
  <c r="L1358" i="15" a="1"/>
  <c r="L1358" i="15" s="1"/>
  <c r="L1359" i="15" a="1"/>
  <c r="L1359" i="15" s="1"/>
  <c r="L1360" i="15" a="1"/>
  <c r="L1360" i="15" s="1"/>
  <c r="L1361" i="15" a="1"/>
  <c r="L1361" i="15" s="1"/>
  <c r="L1362" i="15" a="1"/>
  <c r="L1362" i="15" s="1"/>
  <c r="L1363" i="15" a="1"/>
  <c r="L1363" i="15" s="1"/>
  <c r="L1364" i="15" a="1"/>
  <c r="L1364" i="15" s="1"/>
  <c r="L1365" i="15" a="1"/>
  <c r="L1365" i="15"/>
  <c r="L1366" i="15" a="1"/>
  <c r="L1366" i="15" s="1"/>
  <c r="L1367" i="15" a="1"/>
  <c r="L1367" i="15" s="1"/>
  <c r="L1368" i="15" a="1"/>
  <c r="L1368" i="15" s="1"/>
  <c r="L1369" i="15" a="1"/>
  <c r="L1369" i="15"/>
  <c r="L1370" i="15" a="1"/>
  <c r="L1370" i="15" s="1"/>
  <c r="L1371" i="15" a="1"/>
  <c r="L1371" i="15" s="1"/>
  <c r="L1372" i="15" a="1"/>
  <c r="L1372" i="15" s="1"/>
  <c r="L1373" i="15" a="1"/>
  <c r="L1373" i="15"/>
  <c r="L1374" i="15" a="1"/>
  <c r="L1374" i="15" s="1"/>
  <c r="L1375" i="15" a="1"/>
  <c r="L1375" i="15" s="1"/>
  <c r="L1376" i="15" a="1"/>
  <c r="L1376" i="15" s="1"/>
  <c r="L1377" i="15" a="1"/>
  <c r="L1377" i="15" s="1"/>
  <c r="L1378" i="15" a="1"/>
  <c r="L1378" i="15" s="1"/>
  <c r="L1379" i="15" a="1"/>
  <c r="L1379" i="15" s="1"/>
  <c r="L1380" i="15" a="1"/>
  <c r="L1380" i="15" s="1"/>
  <c r="L1381" i="15" a="1"/>
  <c r="L1381" i="15"/>
  <c r="L1382" i="15" a="1"/>
  <c r="L1382" i="15" s="1"/>
  <c r="L1383" i="15" a="1"/>
  <c r="L1383" i="15" s="1"/>
  <c r="L1384" i="15" a="1"/>
  <c r="L1384" i="15" s="1"/>
  <c r="L1385" i="15" a="1"/>
  <c r="L1385" i="15" s="1"/>
  <c r="L1386" i="15" a="1"/>
  <c r="L1386" i="15" s="1"/>
  <c r="L1387" i="15" a="1"/>
  <c r="L1387" i="15" s="1"/>
  <c r="L1388" i="15" a="1"/>
  <c r="L1388" i="15" s="1"/>
  <c r="L1389" i="15" a="1"/>
  <c r="L1389" i="15" s="1"/>
  <c r="L1390" i="15" a="1"/>
  <c r="L1390" i="15" s="1"/>
  <c r="L1391" i="15" a="1"/>
  <c r="L1391" i="15" s="1"/>
  <c r="L1392" i="15" a="1"/>
  <c r="L1392" i="15" s="1"/>
  <c r="L1393" i="15" a="1"/>
  <c r="L1393" i="15" s="1"/>
  <c r="L1394" i="15" a="1"/>
  <c r="L1394" i="15" s="1"/>
  <c r="L1395" i="15" a="1"/>
  <c r="L1395" i="15" s="1"/>
  <c r="L1396" i="15" a="1"/>
  <c r="L1396" i="15" s="1"/>
  <c r="L1397" i="15" a="1"/>
  <c r="L1397" i="15"/>
  <c r="L1398" i="15" a="1"/>
  <c r="L1398" i="15" s="1"/>
  <c r="L1399" i="15" a="1"/>
  <c r="L1399" i="15" s="1"/>
  <c r="L1400" i="15" a="1"/>
  <c r="L1400" i="15" s="1"/>
  <c r="L1401" i="15" a="1"/>
  <c r="L1401" i="15"/>
  <c r="L1402" i="15" a="1"/>
  <c r="L1402" i="15" s="1"/>
  <c r="L1403" i="15" a="1"/>
  <c r="L1403" i="15" s="1"/>
  <c r="L1404" i="15" a="1"/>
  <c r="L1404" i="15" s="1"/>
  <c r="L1405" i="15" a="1"/>
  <c r="L1405" i="15"/>
  <c r="L1406" i="15" a="1"/>
  <c r="L1406" i="15" s="1"/>
  <c r="L1407" i="15" a="1"/>
  <c r="L1407" i="15" s="1"/>
  <c r="L1408" i="15" a="1"/>
  <c r="L1408" i="15" s="1"/>
  <c r="L1409" i="15" a="1"/>
  <c r="L1409" i="15" s="1"/>
  <c r="L1410" i="15" a="1"/>
  <c r="L1410" i="15" s="1"/>
  <c r="L1411" i="15" a="1"/>
  <c r="L1411" i="15" s="1"/>
  <c r="L1412" i="15" a="1"/>
  <c r="L1412" i="15" s="1"/>
  <c r="L1413" i="15" a="1"/>
  <c r="L1413" i="15"/>
  <c r="L1414" i="15" a="1"/>
  <c r="L1414" i="15" s="1"/>
  <c r="L1415" i="15" a="1"/>
  <c r="L1415" i="15" s="1"/>
  <c r="L1416" i="15" a="1"/>
  <c r="L1416" i="15" s="1"/>
  <c r="L1417" i="15" a="1"/>
  <c r="L1417" i="15" s="1"/>
  <c r="L1418" i="15" a="1"/>
  <c r="L1418" i="15" s="1"/>
  <c r="L1419" i="15" a="1"/>
  <c r="L1419" i="15" s="1"/>
  <c r="L1420" i="15" a="1"/>
  <c r="L1420" i="15" s="1"/>
  <c r="L1421" i="15" a="1"/>
  <c r="L1421" i="15" s="1"/>
  <c r="L1422" i="15" a="1"/>
  <c r="L1422" i="15" s="1"/>
  <c r="L1423" i="15" a="1"/>
  <c r="L1423" i="15" s="1"/>
  <c r="L1424" i="15" a="1"/>
  <c r="L1424" i="15" s="1"/>
  <c r="L1425" i="15" a="1"/>
  <c r="L1425" i="15" s="1"/>
  <c r="L1426" i="15" a="1"/>
  <c r="L1426" i="15" s="1"/>
  <c r="L1427" i="15" a="1"/>
  <c r="L1427" i="15" s="1"/>
  <c r="L1428" i="15" a="1"/>
  <c r="L1428" i="15" s="1"/>
  <c r="L1429" i="15" a="1"/>
  <c r="L1429" i="15"/>
  <c r="L1430" i="15" a="1"/>
  <c r="L1430" i="15" s="1"/>
  <c r="L1431" i="15" a="1"/>
  <c r="L1431" i="15" s="1"/>
  <c r="L1432" i="15" a="1"/>
  <c r="L1432" i="15" s="1"/>
  <c r="L1433" i="15" a="1"/>
  <c r="L1433" i="15"/>
  <c r="L1434" i="15" a="1"/>
  <c r="L1434" i="15" s="1"/>
  <c r="L1435" i="15" a="1"/>
  <c r="L1435" i="15" s="1"/>
  <c r="L1436" i="15" a="1"/>
  <c r="L1436" i="15" s="1"/>
  <c r="L1437" i="15" a="1"/>
  <c r="L1437" i="15"/>
  <c r="L1438" i="15" a="1"/>
  <c r="L1438" i="15" s="1"/>
  <c r="L1439" i="15" a="1"/>
  <c r="L1439" i="15" s="1"/>
  <c r="L1440" i="15" a="1"/>
  <c r="L1440" i="15" s="1"/>
  <c r="L1441" i="15" a="1"/>
  <c r="L1441" i="15"/>
  <c r="L1442" i="15" a="1"/>
  <c r="L1442" i="15" s="1"/>
  <c r="L1443" i="15" a="1"/>
  <c r="L1443" i="15" s="1"/>
  <c r="L1444" i="15" a="1"/>
  <c r="L1444" i="15"/>
  <c r="L1445" i="15" a="1"/>
  <c r="L1445" i="15" s="1"/>
  <c r="L1446" i="15" a="1"/>
  <c r="L1446" i="15"/>
  <c r="L1447" i="15" a="1"/>
  <c r="L1447" i="15" s="1"/>
  <c r="L1448" i="15" a="1"/>
  <c r="L1448" i="15"/>
  <c r="L1449" i="15" a="1"/>
  <c r="L1449" i="15" s="1"/>
  <c r="L1450" i="15" a="1"/>
  <c r="L1450" i="15"/>
  <c r="L1451" i="15" a="1"/>
  <c r="L1451" i="15" s="1"/>
  <c r="L1452" i="15" a="1"/>
  <c r="L1452" i="15" s="1"/>
  <c r="L1453" i="15" a="1"/>
  <c r="L1453" i="15"/>
  <c r="L1454" i="15" a="1"/>
  <c r="L1454" i="15"/>
  <c r="L1455" i="15" a="1"/>
  <c r="L1455" i="15" s="1"/>
  <c r="L1456" i="15" a="1"/>
  <c r="L1456" i="15" s="1"/>
  <c r="L1457" i="15" a="1"/>
  <c r="L1457" i="15"/>
  <c r="L1458" i="15" a="1"/>
  <c r="L1458" i="15" s="1"/>
  <c r="L1459" i="15" a="1"/>
  <c r="L1459" i="15" s="1"/>
  <c r="L1460" i="15" a="1"/>
  <c r="L1460" i="15"/>
  <c r="L1461" i="15" a="1"/>
  <c r="L1461" i="15" s="1"/>
  <c r="L1462" i="15" a="1"/>
  <c r="L1462" i="15"/>
  <c r="L1463" i="15" a="1"/>
  <c r="L1463" i="15" s="1"/>
  <c r="L1464" i="15" a="1"/>
  <c r="L1464" i="15"/>
  <c r="L1465" i="15" a="1"/>
  <c r="L1465" i="15" s="1"/>
  <c r="L1466" i="15" a="1"/>
  <c r="L1466" i="15"/>
  <c r="L1467" i="15" a="1"/>
  <c r="L1467" i="15" s="1"/>
  <c r="L1468" i="15" a="1"/>
  <c r="L1468" i="15"/>
  <c r="L1469" i="15" a="1"/>
  <c r="L1469" i="15"/>
  <c r="L1470" i="15" a="1"/>
  <c r="L1470" i="15" s="1"/>
  <c r="L1471" i="15" a="1"/>
  <c r="L1471" i="15" s="1"/>
  <c r="L1472" i="15" a="1"/>
  <c r="L1472" i="15" s="1"/>
  <c r="L1473" i="15" a="1"/>
  <c r="L1473" i="15"/>
  <c r="L1474" i="15" a="1"/>
  <c r="L1474" i="15" s="1"/>
  <c r="L1475" i="15" a="1"/>
  <c r="L1475" i="15" s="1"/>
  <c r="L1476" i="15" a="1"/>
  <c r="L1476" i="15"/>
  <c r="L1477" i="15" a="1"/>
  <c r="L1477" i="15" s="1"/>
  <c r="L1478" i="15" a="1"/>
  <c r="L1478" i="15"/>
  <c r="L1479" i="15" a="1"/>
  <c r="L1479" i="15" s="1"/>
  <c r="L1480" i="15" a="1"/>
  <c r="L1480" i="15"/>
  <c r="L1481" i="15" a="1"/>
  <c r="L1481" i="15" s="1"/>
  <c r="L1482" i="15" a="1"/>
  <c r="L1482" i="15"/>
  <c r="L1483" i="15" a="1"/>
  <c r="L1483" i="15" s="1"/>
  <c r="L1484" i="15" a="1"/>
  <c r="L1484" i="15" s="1"/>
  <c r="L1485" i="15" a="1"/>
  <c r="L1485" i="15"/>
  <c r="L1486" i="15" a="1"/>
  <c r="L1486" i="15"/>
  <c r="L1487" i="15" a="1"/>
  <c r="L1487" i="15" s="1"/>
  <c r="L1488" i="15" a="1"/>
  <c r="L1488" i="15" s="1"/>
  <c r="L1489" i="15" a="1"/>
  <c r="L1489" i="15"/>
  <c r="L1490" i="15" a="1"/>
  <c r="L1490" i="15" s="1"/>
  <c r="L1491" i="15" a="1"/>
  <c r="L1491" i="15" s="1"/>
  <c r="L1492" i="15" a="1"/>
  <c r="L1492" i="15"/>
  <c r="L1493" i="15" a="1"/>
  <c r="L1493" i="15" s="1"/>
  <c r="L1494" i="15" a="1"/>
  <c r="L1494" i="15"/>
  <c r="L1495" i="15" a="1"/>
  <c r="L1495" i="15" s="1"/>
  <c r="L1496" i="15" a="1"/>
  <c r="L1496" i="15"/>
  <c r="L1497" i="15" a="1"/>
  <c r="L1497" i="15" s="1"/>
  <c r="L1498" i="15" a="1"/>
  <c r="L1498" i="15"/>
  <c r="L1499" i="15" a="1"/>
  <c r="L1499" i="15" s="1"/>
  <c r="L1500" i="15" a="1"/>
  <c r="L1500" i="15" s="1"/>
  <c r="L1501" i="15" a="1"/>
  <c r="L1501" i="15"/>
  <c r="L1502" i="15" a="1"/>
  <c r="L1502" i="15" s="1"/>
  <c r="L1503" i="15" a="1"/>
  <c r="L1503" i="15" s="1"/>
  <c r="L1504" i="15" a="1"/>
  <c r="L1504" i="15" s="1"/>
  <c r="L1505" i="15" a="1"/>
  <c r="L1505" i="15"/>
  <c r="L1506" i="15" a="1"/>
  <c r="L1506" i="15" s="1"/>
  <c r="L1507" i="15" a="1"/>
  <c r="L1507" i="15" s="1"/>
  <c r="L1508" i="15" a="1"/>
  <c r="L1508" i="15"/>
  <c r="L1509" i="15" a="1"/>
  <c r="L1509" i="15" s="1"/>
  <c r="L1510" i="15" a="1"/>
  <c r="L1510" i="15"/>
  <c r="L1511" i="15" a="1"/>
  <c r="L1511" i="15" s="1"/>
  <c r="L1512" i="15" a="1"/>
  <c r="L1512" i="15"/>
  <c r="L1513" i="15" a="1"/>
  <c r="L1513" i="15" s="1"/>
  <c r="L1514" i="15" a="1"/>
  <c r="L1514" i="15"/>
  <c r="L1515" i="15" a="1"/>
  <c r="L1515" i="15" s="1"/>
  <c r="L1516" i="15" a="1"/>
  <c r="L1516" i="15" s="1"/>
  <c r="L1517" i="15" a="1"/>
  <c r="L1517" i="15"/>
  <c r="L1518" i="15" a="1"/>
  <c r="L1518" i="15" s="1"/>
  <c r="L1519" i="15" a="1"/>
  <c r="L1519" i="15" s="1"/>
  <c r="L1520" i="15" a="1"/>
  <c r="L1520" i="15" s="1"/>
  <c r="L1521" i="15" a="1"/>
  <c r="L1521" i="15"/>
  <c r="L1522" i="15" a="1"/>
  <c r="L1522" i="15" s="1"/>
  <c r="L1523" i="15" a="1"/>
  <c r="L1523" i="15" s="1"/>
  <c r="L1524" i="15" a="1"/>
  <c r="L1524" i="15"/>
  <c r="L1525" i="15" a="1"/>
  <c r="L1525" i="15" s="1"/>
  <c r="L1526" i="15" a="1"/>
  <c r="L1526" i="15"/>
  <c r="L1527" i="15" a="1"/>
  <c r="L1527" i="15" s="1"/>
  <c r="L1528" i="15" a="1"/>
  <c r="L1528" i="15"/>
  <c r="L1529" i="15" a="1"/>
  <c r="L1529" i="15" s="1"/>
  <c r="L1530" i="15" a="1"/>
  <c r="L1530" i="15"/>
  <c r="L1531" i="15" a="1"/>
  <c r="L1531" i="15" s="1"/>
  <c r="L1532" i="15" a="1"/>
  <c r="L1532" i="15" s="1"/>
  <c r="L1533" i="15" a="1"/>
  <c r="L1533" i="15"/>
  <c r="L1534" i="15" a="1"/>
  <c r="L1534" i="15" s="1"/>
  <c r="L1535" i="15" a="1"/>
  <c r="L1535" i="15" s="1"/>
  <c r="L1536" i="15" a="1"/>
  <c r="L1536" i="15" s="1"/>
  <c r="L1537" i="15" a="1"/>
  <c r="L1537" i="15"/>
  <c r="L1538" i="15" a="1"/>
  <c r="L1538" i="15" s="1"/>
  <c r="L1539" i="15" a="1"/>
  <c r="L1539" i="15" s="1"/>
  <c r="L1540" i="15" a="1"/>
  <c r="L1540" i="15"/>
  <c r="L1541" i="15" a="1"/>
  <c r="L1541" i="15" s="1"/>
  <c r="L1542" i="15" a="1"/>
  <c r="L1542" i="15"/>
  <c r="L1543" i="15" a="1"/>
  <c r="L1543" i="15" s="1"/>
  <c r="L1544" i="15" a="1"/>
  <c r="L1544" i="15"/>
  <c r="L1545" i="15" a="1"/>
  <c r="L1545" i="15" s="1"/>
  <c r="L1546" i="15" a="1"/>
  <c r="L1546" i="15"/>
  <c r="L1547" i="15" a="1"/>
  <c r="L1547" i="15" s="1"/>
  <c r="L1548" i="15" a="1"/>
  <c r="L1548" i="15" s="1"/>
  <c r="L1549" i="15" a="1"/>
  <c r="L1549" i="15"/>
  <c r="L1550" i="15" a="1"/>
  <c r="L1550" i="15" s="1"/>
  <c r="L1551" i="15" a="1"/>
  <c r="L1551" i="15" s="1"/>
  <c r="L1552" i="15" a="1"/>
  <c r="L1552" i="15" s="1"/>
  <c r="L1553" i="15" a="1"/>
  <c r="L1553" i="15"/>
  <c r="L1554" i="15" a="1"/>
  <c r="L1554" i="15" s="1"/>
  <c r="L1555" i="15" a="1"/>
  <c r="L1555" i="15" s="1"/>
  <c r="L1556" i="15" a="1"/>
  <c r="L1556" i="15"/>
  <c r="L1557" i="15" a="1"/>
  <c r="L1557" i="15" s="1"/>
  <c r="L1558" i="15" a="1"/>
  <c r="L1558" i="15"/>
  <c r="L1559" i="15" a="1"/>
  <c r="L1559" i="15" s="1"/>
  <c r="L1560" i="15" a="1"/>
  <c r="L1560" i="15"/>
  <c r="L1561" i="15" a="1"/>
  <c r="L1561" i="15" s="1"/>
  <c r="L1562" i="15" a="1"/>
  <c r="L1562" i="15"/>
  <c r="L1563" i="15" a="1"/>
  <c r="L1563" i="15" s="1"/>
  <c r="L1564" i="15" a="1"/>
  <c r="L1564" i="15" s="1"/>
  <c r="L1565" i="15" a="1"/>
  <c r="L1565" i="15"/>
  <c r="L1566" i="15" a="1"/>
  <c r="L1566" i="15" s="1"/>
  <c r="L1567" i="15" a="1"/>
  <c r="L1567" i="15" s="1"/>
  <c r="L1568" i="15" a="1"/>
  <c r="L1568" i="15" s="1"/>
  <c r="L1569" i="15" a="1"/>
  <c r="L1569" i="15"/>
  <c r="L1570" i="15" a="1"/>
  <c r="L1570" i="15" s="1"/>
  <c r="L1571" i="15" a="1"/>
  <c r="L1571" i="15" s="1"/>
  <c r="L1572" i="15" a="1"/>
  <c r="L1572" i="15"/>
  <c r="L1573" i="15" a="1"/>
  <c r="L1573" i="15" s="1"/>
  <c r="L1574" i="15" a="1"/>
  <c r="L1574" i="15"/>
  <c r="L1575" i="15" a="1"/>
  <c r="L1575" i="15" s="1"/>
  <c r="L1576" i="15" a="1"/>
  <c r="L1576" i="15"/>
  <c r="L1577" i="15" a="1"/>
  <c r="L1577" i="15" s="1"/>
  <c r="L1578" i="15" a="1"/>
  <c r="L1578" i="15"/>
  <c r="L1579" i="15" a="1"/>
  <c r="L1579" i="15" s="1"/>
  <c r="L1580" i="15" a="1"/>
  <c r="L1580" i="15" s="1"/>
  <c r="L1581" i="15" a="1"/>
  <c r="L1581" i="15"/>
  <c r="L1582" i="15" a="1"/>
  <c r="L1582" i="15" s="1"/>
  <c r="L1583" i="15" a="1"/>
  <c r="L1583" i="15" s="1"/>
  <c r="L1584" i="15" a="1"/>
  <c r="L1584" i="15" s="1"/>
  <c r="L1585" i="15" a="1"/>
  <c r="L1585" i="15"/>
  <c r="L1586" i="15" a="1"/>
  <c r="L1586" i="15" s="1"/>
  <c r="L1587" i="15" a="1"/>
  <c r="L1587" i="15" s="1"/>
  <c r="L1588" i="15" a="1"/>
  <c r="L1588" i="15"/>
  <c r="L1589" i="15" a="1"/>
  <c r="L1589" i="15" s="1"/>
  <c r="L1590" i="15" a="1"/>
  <c r="L1590" i="15"/>
  <c r="L1591" i="15" a="1"/>
  <c r="L1591" i="15" s="1"/>
  <c r="L1592" i="15" a="1"/>
  <c r="L1592" i="15"/>
  <c r="L1593" i="15" a="1"/>
  <c r="L1593" i="15" s="1"/>
  <c r="L1594" i="15" a="1"/>
  <c r="L1594" i="15"/>
  <c r="L1595" i="15" a="1"/>
  <c r="L1595" i="15" s="1"/>
  <c r="L1596" i="15" a="1"/>
  <c r="L1596" i="15" s="1"/>
  <c r="L1597" i="15" a="1"/>
  <c r="L1597" i="15"/>
  <c r="L1598" i="15" a="1"/>
  <c r="L1598" i="15" s="1"/>
  <c r="L1599" i="15" a="1"/>
  <c r="L1599" i="15"/>
  <c r="L1600" i="15" a="1"/>
  <c r="L1600" i="15" s="1"/>
  <c r="L1601" i="15" a="1"/>
  <c r="L1601" i="15"/>
  <c r="L1602" i="15" a="1"/>
  <c r="L1602" i="15" s="1"/>
  <c r="L1603" i="15" a="1"/>
  <c r="L1603" i="15"/>
  <c r="L1604" i="15" a="1"/>
  <c r="L1604" i="15" s="1"/>
  <c r="L1605" i="15" a="1"/>
  <c r="L1605" i="15"/>
  <c r="L1606" i="15" a="1"/>
  <c r="L1606" i="15" s="1"/>
  <c r="L1607" i="15" a="1"/>
  <c r="L1607" i="15"/>
  <c r="L1608" i="15" a="1"/>
  <c r="L1608" i="15" s="1"/>
  <c r="L1609" i="15" a="1"/>
  <c r="L1609" i="15"/>
  <c r="L1610" i="15" a="1"/>
  <c r="L1610" i="15" s="1"/>
  <c r="L1611" i="15" a="1"/>
  <c r="L1611" i="15"/>
  <c r="L1612" i="15" a="1"/>
  <c r="L1612" i="15" s="1"/>
  <c r="L1613" i="15" a="1"/>
  <c r="L1613" i="15"/>
  <c r="L1614" i="15" a="1"/>
  <c r="L1614" i="15" s="1"/>
  <c r="L1615" i="15" a="1"/>
  <c r="L1615" i="15"/>
  <c r="L1616" i="15" a="1"/>
  <c r="L1616" i="15" s="1"/>
  <c r="L1617" i="15" a="1"/>
  <c r="L1617" i="15"/>
  <c r="L1618" i="15" a="1"/>
  <c r="L1618" i="15" s="1"/>
  <c r="L1619" i="15" a="1"/>
  <c r="L1619" i="15"/>
  <c r="L1620" i="15" a="1"/>
  <c r="L1620" i="15" s="1"/>
  <c r="L1621" i="15" a="1"/>
  <c r="L1621" i="15"/>
  <c r="L1622" i="15" a="1"/>
  <c r="L1622" i="15" s="1"/>
  <c r="L1623" i="15" a="1"/>
  <c r="L1623" i="15"/>
  <c r="L1624" i="15" a="1"/>
  <c r="L1624" i="15" s="1"/>
  <c r="L1625" i="15" a="1"/>
  <c r="L1625" i="15"/>
  <c r="L1626" i="15" a="1"/>
  <c r="L1626" i="15" s="1"/>
  <c r="L1627" i="15" a="1"/>
  <c r="L1627" i="15"/>
  <c r="L1628" i="15" a="1"/>
  <c r="L1628" i="15" s="1"/>
  <c r="L1629" i="15" a="1"/>
  <c r="L1629" i="15"/>
  <c r="L1630" i="15" a="1"/>
  <c r="L1630" i="15" s="1"/>
  <c r="L1631" i="15" a="1"/>
  <c r="L1631" i="15"/>
  <c r="L1632" i="15" a="1"/>
  <c r="L1632" i="15" s="1"/>
  <c r="L1633" i="15" a="1"/>
  <c r="L1633" i="15"/>
  <c r="L1634" i="15" a="1"/>
  <c r="L1634" i="15" s="1"/>
  <c r="L1635" i="15" a="1"/>
  <c r="L1635" i="15"/>
  <c r="L1636" i="15" a="1"/>
  <c r="L1636" i="15" s="1"/>
  <c r="L1637" i="15" a="1"/>
  <c r="L1637" i="15"/>
  <c r="L1638" i="15" a="1"/>
  <c r="L1638" i="15" s="1"/>
  <c r="L1639" i="15" a="1"/>
  <c r="L1639" i="15"/>
  <c r="L1640" i="15" a="1"/>
  <c r="L1640" i="15" s="1"/>
  <c r="L1641" i="15" a="1"/>
  <c r="L1641" i="15"/>
  <c r="L1642" i="15" a="1"/>
  <c r="L1642" i="15" s="1"/>
  <c r="L1643" i="15" a="1"/>
  <c r="L1643" i="15"/>
  <c r="L1644" i="15" a="1"/>
  <c r="L1644" i="15" s="1"/>
  <c r="L1645" i="15" a="1"/>
  <c r="L1645" i="15"/>
  <c r="L1646" i="15" a="1"/>
  <c r="L1646" i="15" s="1"/>
  <c r="L1647" i="15" a="1"/>
  <c r="L1647" i="15"/>
  <c r="L1648" i="15" a="1"/>
  <c r="L1648" i="15" s="1"/>
  <c r="L1649" i="15" a="1"/>
  <c r="L1649" i="15"/>
  <c r="L1650" i="15" a="1"/>
  <c r="L1650" i="15" s="1"/>
  <c r="L1651" i="15" a="1"/>
  <c r="L1651" i="15"/>
  <c r="L1652" i="15" a="1"/>
  <c r="L1652" i="15" s="1"/>
  <c r="L1653" i="15" a="1"/>
  <c r="L1653" i="15"/>
  <c r="L1654" i="15" a="1"/>
  <c r="L1654" i="15" s="1"/>
  <c r="L1655" i="15" a="1"/>
  <c r="L1655" i="15"/>
  <c r="L1656" i="15" a="1"/>
  <c r="L1656" i="15" s="1"/>
  <c r="L1657" i="15" a="1"/>
  <c r="L1657" i="15"/>
  <c r="L1658" i="15" a="1"/>
  <c r="L1658" i="15" s="1"/>
  <c r="L1659" i="15" a="1"/>
  <c r="L1659" i="15"/>
  <c r="L1660" i="15" a="1"/>
  <c r="L1660" i="15" s="1"/>
  <c r="L1661" i="15" a="1"/>
  <c r="L1661" i="15"/>
  <c r="L1662" i="15" a="1"/>
  <c r="L1662" i="15" s="1"/>
  <c r="L1663" i="15" a="1"/>
  <c r="L1663" i="15"/>
  <c r="L1664" i="15" a="1"/>
  <c r="L1664" i="15" s="1"/>
  <c r="L1665" i="15" a="1"/>
  <c r="L1665" i="15"/>
  <c r="L1666" i="15" a="1"/>
  <c r="L1666" i="15" s="1"/>
  <c r="L1667" i="15" a="1"/>
  <c r="L1667" i="15"/>
  <c r="L1668" i="15" a="1"/>
  <c r="L1668" i="15" s="1"/>
  <c r="L1669" i="15" a="1"/>
  <c r="L1669" i="15"/>
  <c r="L1670" i="15" a="1"/>
  <c r="L1670" i="15" s="1"/>
  <c r="L1671" i="15" a="1"/>
  <c r="L1671" i="15"/>
  <c r="L1672" i="15" a="1"/>
  <c r="L1672" i="15" s="1"/>
  <c r="L1673" i="15" a="1"/>
  <c r="L1673" i="15"/>
  <c r="L1674" i="15" a="1"/>
  <c r="L1674" i="15" s="1"/>
  <c r="L1675" i="15" a="1"/>
  <c r="L1675" i="15"/>
  <c r="L1676" i="15" a="1"/>
  <c r="L1676" i="15" s="1"/>
  <c r="L1677" i="15" a="1"/>
  <c r="L1677" i="15"/>
  <c r="L1678" i="15" a="1"/>
  <c r="L1678" i="15" s="1"/>
  <c r="L1679" i="15" a="1"/>
  <c r="L1679" i="15"/>
  <c r="L1680" i="15" a="1"/>
  <c r="L1680" i="15" s="1"/>
  <c r="L1681" i="15" a="1"/>
  <c r="L1681" i="15"/>
  <c r="L1682" i="15" a="1"/>
  <c r="L1682" i="15" s="1"/>
  <c r="L1683" i="15" a="1"/>
  <c r="L1683" i="15"/>
  <c r="L1684" i="15" a="1"/>
  <c r="L1684" i="15" s="1"/>
  <c r="L1685" i="15" a="1"/>
  <c r="L1685" i="15"/>
  <c r="L1686" i="15" a="1"/>
  <c r="L1686" i="15" s="1"/>
  <c r="L1687" i="15" a="1"/>
  <c r="L1687" i="15"/>
  <c r="L1688" i="15" a="1"/>
  <c r="L1688" i="15" s="1"/>
  <c r="L1689" i="15" a="1"/>
  <c r="L1689" i="15"/>
  <c r="L1690" i="15" a="1"/>
  <c r="L1690" i="15" s="1"/>
  <c r="L1691" i="15" a="1"/>
  <c r="L1691" i="15"/>
  <c r="L1692" i="15" a="1"/>
  <c r="L1692" i="15" s="1"/>
  <c r="L1693" i="15" a="1"/>
  <c r="L1693" i="15"/>
  <c r="L1694" i="15" a="1"/>
  <c r="L1694" i="15" s="1"/>
  <c r="L1695" i="15" a="1"/>
  <c r="L1695" i="15"/>
  <c r="L1696" i="15" a="1"/>
  <c r="L1696" i="15" s="1"/>
  <c r="L1697" i="15" a="1"/>
  <c r="L1697" i="15"/>
  <c r="L1698" i="15" a="1"/>
  <c r="L1698" i="15" s="1"/>
  <c r="L1699" i="15" a="1"/>
  <c r="L1699" i="15" s="1"/>
  <c r="L1700" i="15" a="1"/>
  <c r="L1700" i="15" s="1"/>
  <c r="L1701" i="15" a="1"/>
  <c r="L1701" i="15"/>
  <c r="L1702" i="15" a="1"/>
  <c r="L1702" i="15" s="1"/>
  <c r="L1703" i="15" a="1"/>
  <c r="L1703" i="15"/>
  <c r="L1704" i="15" a="1"/>
  <c r="L1704" i="15" s="1"/>
  <c r="L1705" i="15" a="1"/>
  <c r="L1705" i="15"/>
  <c r="L1706" i="15" a="1"/>
  <c r="L1706" i="15" s="1"/>
  <c r="L1707" i="15" a="1"/>
  <c r="L1707" i="15" s="1"/>
  <c r="L1708" i="15" a="1"/>
  <c r="L1708" i="15" s="1"/>
  <c r="L1709" i="15" a="1"/>
  <c r="L1709" i="15"/>
  <c r="L1710" i="15" a="1"/>
  <c r="L1710" i="15" s="1"/>
  <c r="L1711" i="15" a="1"/>
  <c r="L1711" i="15" s="1"/>
  <c r="L2" i="15" a="1"/>
  <c r="L2" i="15"/>
  <c r="I34" i="16" l="1" a="1"/>
  <c r="I34" i="16" s="1"/>
  <c r="I32" i="16" a="1"/>
  <c r="I32" i="16" s="1"/>
  <c r="I36" i="16" a="1"/>
  <c r="I36" i="16" s="1"/>
  <c r="I38" i="16" a="1"/>
  <c r="I38" i="16" s="1"/>
  <c r="I37" i="16"/>
  <c r="I20" i="16" s="1"/>
  <c r="J38" i="16" s="1" a="1"/>
  <c r="J38" i="16" s="1"/>
  <c r="I33" i="16"/>
  <c r="I19" i="16" s="1"/>
  <c r="J34" i="16" s="1" a="1"/>
  <c r="J34" i="16" s="1"/>
  <c r="E13" i="20"/>
  <c r="G13" i="20"/>
  <c r="J37" i="16" l="1" a="1"/>
  <c r="J37" i="16" s="1"/>
  <c r="J20" i="16" s="1"/>
  <c r="J33" i="16" a="1"/>
  <c r="J36" i="16" a="1"/>
  <c r="J36" i="16" s="1"/>
  <c r="J32" i="16" a="1"/>
  <c r="J32" i="16" s="1"/>
  <c r="J33" i="16"/>
  <c r="J19" i="16" s="1"/>
  <c r="K3" i="15" a="1"/>
  <c r="K4" i="15" a="1"/>
  <c r="K5" i="15" a="1"/>
  <c r="K6" i="15" a="1"/>
  <c r="K7" i="15" a="1"/>
  <c r="K8" i="15" a="1"/>
  <c r="K9" i="15" a="1"/>
  <c r="K10" i="15" a="1"/>
  <c r="K11" i="15" a="1"/>
  <c r="K12" i="15" a="1"/>
  <c r="K13" i="15" a="1"/>
  <c r="K14" i="15" a="1"/>
  <c r="K15" i="15" a="1"/>
  <c r="K16" i="15" a="1"/>
  <c r="K17" i="15" a="1"/>
  <c r="K18" i="15" a="1"/>
  <c r="K19" i="15" a="1"/>
  <c r="K20" i="15" a="1"/>
  <c r="K21" i="15" a="1"/>
  <c r="K22" i="15" a="1"/>
  <c r="K23" i="15" a="1"/>
  <c r="K24" i="15" a="1"/>
  <c r="K25" i="15" a="1"/>
  <c r="K26" i="15" a="1"/>
  <c r="K27" i="15" a="1"/>
  <c r="K28" i="15" a="1"/>
  <c r="K29" i="15" a="1"/>
  <c r="K30" i="15" a="1"/>
  <c r="K31" i="15" a="1"/>
  <c r="K32" i="15" a="1"/>
  <c r="K33" i="15" a="1"/>
  <c r="K34" i="15" a="1"/>
  <c r="K35" i="15" a="1"/>
  <c r="K36" i="15" a="1"/>
  <c r="K37" i="15" a="1"/>
  <c r="K38" i="15" a="1"/>
  <c r="K39" i="15" a="1"/>
  <c r="K40" i="15" a="1"/>
  <c r="K41" i="15" a="1"/>
  <c r="K42" i="15" a="1"/>
  <c r="K43" i="15" a="1"/>
  <c r="K44" i="15" a="1"/>
  <c r="K45" i="15" a="1"/>
  <c r="K46" i="15" a="1"/>
  <c r="K47" i="15" a="1"/>
  <c r="K48" i="15" a="1"/>
  <c r="K49" i="15" a="1"/>
  <c r="K50" i="15" a="1"/>
  <c r="K51" i="15" a="1"/>
  <c r="K52" i="15" a="1"/>
  <c r="K53" i="15" a="1"/>
  <c r="K54" i="15" a="1"/>
  <c r="K55" i="15" a="1"/>
  <c r="K56" i="15" a="1"/>
  <c r="K57" i="15" a="1"/>
  <c r="K58" i="15" a="1"/>
  <c r="K59" i="15" a="1"/>
  <c r="K60" i="15" a="1"/>
  <c r="K61" i="15" a="1"/>
  <c r="K62" i="15" a="1"/>
  <c r="K63" i="15" a="1"/>
  <c r="K64" i="15" a="1"/>
  <c r="K65" i="15" a="1"/>
  <c r="K66" i="15" a="1"/>
  <c r="K67" i="15" a="1"/>
  <c r="K68" i="15" a="1"/>
  <c r="K69" i="15" a="1"/>
  <c r="K70" i="15" a="1"/>
  <c r="K71" i="15" a="1"/>
  <c r="K72" i="15" a="1"/>
  <c r="K73" i="15" a="1"/>
  <c r="K74" i="15" a="1"/>
  <c r="K75" i="15" a="1"/>
  <c r="K76" i="15" a="1"/>
  <c r="K77" i="15" a="1"/>
  <c r="K78" i="15" a="1"/>
  <c r="K79" i="15" a="1"/>
  <c r="K80" i="15" a="1"/>
  <c r="K81" i="15" a="1"/>
  <c r="K82" i="15" a="1"/>
  <c r="K83" i="15" a="1"/>
  <c r="K84" i="15" a="1"/>
  <c r="K85" i="15" a="1"/>
  <c r="K86" i="15" a="1"/>
  <c r="K87" i="15" a="1"/>
  <c r="K88" i="15" a="1"/>
  <c r="K89" i="15" a="1"/>
  <c r="K90" i="15" a="1"/>
  <c r="K91" i="15" a="1"/>
  <c r="K92" i="15" a="1"/>
  <c r="K93" i="15" a="1"/>
  <c r="K94" i="15" a="1"/>
  <c r="K95" i="15" a="1"/>
  <c r="K96" i="15" a="1"/>
  <c r="K97" i="15" a="1"/>
  <c r="K98" i="15" a="1"/>
  <c r="K99" i="15" a="1"/>
  <c r="K100" i="15" a="1"/>
  <c r="K101" i="15" a="1"/>
  <c r="K102" i="15" a="1"/>
  <c r="K103" i="15" a="1"/>
  <c r="K104" i="15" a="1"/>
  <c r="K105" i="15" a="1"/>
  <c r="K106" i="15" a="1"/>
  <c r="K107" i="15" a="1"/>
  <c r="K108" i="15" a="1"/>
  <c r="K109" i="15" a="1"/>
  <c r="K110" i="15" a="1"/>
  <c r="K111" i="15" a="1"/>
  <c r="K112" i="15" a="1"/>
  <c r="K113" i="15" a="1"/>
  <c r="K114" i="15" a="1"/>
  <c r="K115" i="15" a="1"/>
  <c r="K116" i="15" a="1"/>
  <c r="K117" i="15" a="1"/>
  <c r="K118" i="15" a="1"/>
  <c r="K119" i="15" a="1"/>
  <c r="K120" i="15" a="1"/>
  <c r="K121" i="15" a="1"/>
  <c r="K122" i="15" a="1"/>
  <c r="K123" i="15" a="1"/>
  <c r="K124" i="15" a="1"/>
  <c r="K125" i="15" a="1"/>
  <c r="K126" i="15" a="1"/>
  <c r="K127" i="15" a="1"/>
  <c r="K128" i="15" a="1"/>
  <c r="K129" i="15" a="1"/>
  <c r="K130" i="15" a="1"/>
  <c r="K131" i="15" a="1"/>
  <c r="K132" i="15" a="1"/>
  <c r="K133" i="15" a="1"/>
  <c r="K134" i="15" a="1"/>
  <c r="K135" i="15" a="1"/>
  <c r="K136" i="15" a="1"/>
  <c r="K137" i="15" a="1"/>
  <c r="K138" i="15" a="1"/>
  <c r="K139" i="15" a="1"/>
  <c r="K140" i="15" a="1"/>
  <c r="K141" i="15" a="1"/>
  <c r="K142" i="15" a="1"/>
  <c r="K143" i="15" a="1"/>
  <c r="K144" i="15" a="1"/>
  <c r="K145" i="15" a="1"/>
  <c r="K146" i="15" a="1"/>
  <c r="K147" i="15" a="1"/>
  <c r="K148" i="15" a="1"/>
  <c r="K149" i="15" a="1"/>
  <c r="K150" i="15" a="1"/>
  <c r="K151" i="15" a="1"/>
  <c r="K152" i="15" a="1"/>
  <c r="K153" i="15" a="1"/>
  <c r="K154" i="15" a="1"/>
  <c r="K155" i="15" a="1"/>
  <c r="K156" i="15" a="1"/>
  <c r="K157" i="15" a="1"/>
  <c r="K158" i="15" a="1"/>
  <c r="K159" i="15" a="1"/>
  <c r="K160" i="15" a="1"/>
  <c r="K161" i="15" a="1"/>
  <c r="K162" i="15" a="1"/>
  <c r="K163" i="15" a="1"/>
  <c r="K164" i="15" a="1"/>
  <c r="K165" i="15" a="1"/>
  <c r="K166" i="15" a="1"/>
  <c r="K167" i="15" a="1"/>
  <c r="K168" i="15" a="1"/>
  <c r="K169" i="15" a="1"/>
  <c r="K170" i="15" a="1"/>
  <c r="K171" i="15" a="1"/>
  <c r="K172" i="15" a="1"/>
  <c r="K173" i="15" a="1"/>
  <c r="K174" i="15" a="1"/>
  <c r="K175" i="15" a="1"/>
  <c r="K176" i="15" a="1"/>
  <c r="K177" i="15" a="1"/>
  <c r="K178" i="15" a="1"/>
  <c r="K179" i="15" a="1"/>
  <c r="K180" i="15" a="1"/>
  <c r="K181" i="15" a="1"/>
  <c r="K182" i="15" a="1"/>
  <c r="K183" i="15" a="1"/>
  <c r="K184" i="15" a="1"/>
  <c r="K185" i="15" a="1"/>
  <c r="K186" i="15" a="1"/>
  <c r="K187" i="15" a="1"/>
  <c r="K188" i="15" a="1"/>
  <c r="K189" i="15" a="1"/>
  <c r="K190" i="15" a="1"/>
  <c r="K191" i="15" a="1"/>
  <c r="K192" i="15" a="1"/>
  <c r="K193" i="15" a="1"/>
  <c r="K194" i="15" a="1"/>
  <c r="K195" i="15" a="1"/>
  <c r="K196" i="15" a="1"/>
  <c r="K197" i="15" a="1"/>
  <c r="K198" i="15" a="1"/>
  <c r="K199" i="15" a="1"/>
  <c r="K200" i="15" a="1"/>
  <c r="K201" i="15" a="1"/>
  <c r="K202" i="15" a="1"/>
  <c r="K203" i="15" a="1"/>
  <c r="K204" i="15" a="1"/>
  <c r="K205" i="15" a="1"/>
  <c r="K206" i="15" a="1"/>
  <c r="K207" i="15" a="1"/>
  <c r="K208" i="15" a="1"/>
  <c r="K209" i="15" a="1"/>
  <c r="K210" i="15" a="1"/>
  <c r="K211" i="15" a="1"/>
  <c r="K212" i="15" a="1"/>
  <c r="K213" i="15" a="1"/>
  <c r="K214" i="15" a="1"/>
  <c r="K215" i="15" a="1"/>
  <c r="K216" i="15" a="1"/>
  <c r="K217" i="15" a="1"/>
  <c r="K218" i="15" a="1"/>
  <c r="K219" i="15" a="1"/>
  <c r="K220" i="15" a="1"/>
  <c r="K221" i="15" a="1"/>
  <c r="K222" i="15" a="1"/>
  <c r="K223" i="15" a="1"/>
  <c r="K224" i="15" a="1"/>
  <c r="K225" i="15" a="1"/>
  <c r="K226" i="15" a="1"/>
  <c r="K227" i="15" a="1"/>
  <c r="K228" i="15" a="1"/>
  <c r="K229" i="15" a="1"/>
  <c r="K230" i="15" a="1"/>
  <c r="K231" i="15" a="1"/>
  <c r="K232" i="15" a="1"/>
  <c r="K233" i="15" a="1"/>
  <c r="K234" i="15" a="1"/>
  <c r="K235" i="15" a="1"/>
  <c r="K236" i="15" a="1"/>
  <c r="K237" i="15" a="1"/>
  <c r="K238" i="15" a="1"/>
  <c r="K239" i="15" a="1"/>
  <c r="K240" i="15" a="1"/>
  <c r="K241" i="15" a="1"/>
  <c r="K242" i="15" a="1"/>
  <c r="K243" i="15" a="1"/>
  <c r="K244" i="15" a="1"/>
  <c r="K245" i="15" a="1"/>
  <c r="K246" i="15" a="1"/>
  <c r="K247" i="15" a="1"/>
  <c r="K248" i="15" a="1"/>
  <c r="K249" i="15" a="1"/>
  <c r="K250" i="15" a="1"/>
  <c r="K251" i="15" a="1"/>
  <c r="K252" i="15" a="1"/>
  <c r="K253" i="15" a="1"/>
  <c r="K254" i="15" a="1"/>
  <c r="K255" i="15" a="1"/>
  <c r="K256" i="15" a="1"/>
  <c r="K257" i="15" a="1"/>
  <c r="K258" i="15" a="1"/>
  <c r="K259" i="15" a="1"/>
  <c r="K260" i="15" a="1"/>
  <c r="K261" i="15" a="1"/>
  <c r="K262" i="15" a="1"/>
  <c r="K263" i="15" a="1"/>
  <c r="K264" i="15" a="1"/>
  <c r="K265" i="15" a="1"/>
  <c r="K266" i="15" a="1"/>
  <c r="K267" i="15" a="1"/>
  <c r="K268" i="15" a="1"/>
  <c r="K269" i="15" a="1"/>
  <c r="K270" i="15" a="1"/>
  <c r="K271" i="15" a="1"/>
  <c r="K272" i="15" a="1"/>
  <c r="K273" i="15" a="1"/>
  <c r="K274" i="15" a="1"/>
  <c r="K275" i="15" a="1"/>
  <c r="K276" i="15" a="1"/>
  <c r="K277" i="15" a="1"/>
  <c r="K278" i="15" a="1"/>
  <c r="K279" i="15" a="1"/>
  <c r="K280" i="15" a="1"/>
  <c r="K281" i="15" a="1"/>
  <c r="K282" i="15" a="1"/>
  <c r="K283" i="15" a="1"/>
  <c r="K284" i="15" a="1"/>
  <c r="K285" i="15" a="1"/>
  <c r="K286" i="15" a="1"/>
  <c r="K287" i="15" a="1"/>
  <c r="K288" i="15" a="1"/>
  <c r="K289" i="15" a="1"/>
  <c r="K290" i="15" a="1"/>
  <c r="K291" i="15" a="1"/>
  <c r="K292" i="15" a="1"/>
  <c r="K293" i="15" a="1"/>
  <c r="K294" i="15" a="1"/>
  <c r="K295" i="15" a="1"/>
  <c r="K296" i="15" a="1"/>
  <c r="K297" i="15" a="1"/>
  <c r="K298" i="15" a="1"/>
  <c r="K299" i="15" a="1"/>
  <c r="K300" i="15" a="1"/>
  <c r="K301" i="15" a="1"/>
  <c r="K302" i="15" a="1"/>
  <c r="K303" i="15" a="1"/>
  <c r="K304" i="15" a="1"/>
  <c r="K305" i="15" a="1"/>
  <c r="K306" i="15" a="1"/>
  <c r="K307" i="15" a="1"/>
  <c r="K308" i="15" a="1"/>
  <c r="K309" i="15" a="1"/>
  <c r="K310" i="15" a="1"/>
  <c r="K311" i="15" a="1"/>
  <c r="K312" i="15" a="1"/>
  <c r="K313" i="15" a="1"/>
  <c r="K314" i="15" a="1"/>
  <c r="K315" i="15" a="1"/>
  <c r="K316" i="15" a="1"/>
  <c r="K317" i="15" a="1"/>
  <c r="K318" i="15" a="1"/>
  <c r="K319" i="15" a="1"/>
  <c r="K320" i="15" a="1"/>
  <c r="K321" i="15" a="1"/>
  <c r="K322" i="15" a="1"/>
  <c r="K323" i="15" a="1"/>
  <c r="K324" i="15" a="1"/>
  <c r="K325" i="15" a="1"/>
  <c r="K326" i="15" a="1"/>
  <c r="K327" i="15" a="1"/>
  <c r="K328" i="15" a="1"/>
  <c r="K329" i="15" a="1"/>
  <c r="K330" i="15" a="1"/>
  <c r="K331" i="15" a="1"/>
  <c r="K332" i="15" a="1"/>
  <c r="K333" i="15" a="1"/>
  <c r="K334" i="15" a="1"/>
  <c r="K335" i="15" a="1"/>
  <c r="K336" i="15" a="1"/>
  <c r="K337" i="15" a="1"/>
  <c r="K338" i="15" a="1"/>
  <c r="K339" i="15" a="1"/>
  <c r="K340" i="15" a="1"/>
  <c r="K341" i="15" a="1"/>
  <c r="K342" i="15" a="1"/>
  <c r="K343" i="15" a="1"/>
  <c r="K344" i="15" a="1"/>
  <c r="K345" i="15" a="1"/>
  <c r="K346" i="15" a="1"/>
  <c r="K347" i="15" a="1"/>
  <c r="K348" i="15" a="1"/>
  <c r="K349" i="15" a="1"/>
  <c r="K350" i="15" a="1"/>
  <c r="K351" i="15" a="1"/>
  <c r="K352" i="15" a="1"/>
  <c r="K353" i="15" a="1"/>
  <c r="K354" i="15" a="1"/>
  <c r="K355" i="15" a="1"/>
  <c r="K356" i="15" a="1"/>
  <c r="K357" i="15" a="1"/>
  <c r="K358" i="15" a="1"/>
  <c r="K359" i="15" a="1"/>
  <c r="K360" i="15" a="1"/>
  <c r="K361" i="15" a="1"/>
  <c r="K362" i="15" a="1"/>
  <c r="K363" i="15" a="1"/>
  <c r="K364" i="15" a="1"/>
  <c r="K365" i="15" a="1"/>
  <c r="K366" i="15" a="1"/>
  <c r="K367" i="15" a="1"/>
  <c r="K368" i="15" a="1"/>
  <c r="K369" i="15" a="1"/>
  <c r="K370" i="15" a="1"/>
  <c r="K371" i="15" a="1"/>
  <c r="K372" i="15" a="1"/>
  <c r="K373" i="15" a="1"/>
  <c r="K374" i="15" a="1"/>
  <c r="K375" i="15" a="1"/>
  <c r="K376" i="15" a="1"/>
  <c r="K377" i="15" a="1"/>
  <c r="K378" i="15" a="1"/>
  <c r="K379" i="15" a="1"/>
  <c r="K380" i="15" a="1"/>
  <c r="K381" i="15" a="1"/>
  <c r="K382" i="15" a="1"/>
  <c r="K383" i="15" a="1"/>
  <c r="K384" i="15" a="1"/>
  <c r="K385" i="15" a="1"/>
  <c r="K386" i="15" a="1"/>
  <c r="K387" i="15" a="1"/>
  <c r="K388" i="15" a="1"/>
  <c r="K389" i="15" a="1"/>
  <c r="K390" i="15" a="1"/>
  <c r="K391" i="15" a="1"/>
  <c r="K392" i="15" a="1"/>
  <c r="K393" i="15" a="1"/>
  <c r="K394" i="15" a="1"/>
  <c r="K395" i="15" a="1"/>
  <c r="K396" i="15" a="1"/>
  <c r="K397" i="15" a="1"/>
  <c r="K398" i="15" a="1"/>
  <c r="K399" i="15" a="1"/>
  <c r="K400" i="15" a="1"/>
  <c r="K401" i="15" a="1"/>
  <c r="K402" i="15" a="1"/>
  <c r="K403" i="15" a="1"/>
  <c r="K404" i="15" a="1"/>
  <c r="K405" i="15" a="1"/>
  <c r="K406" i="15" a="1"/>
  <c r="K407" i="15" a="1"/>
  <c r="K408" i="15" a="1"/>
  <c r="K409" i="15" a="1"/>
  <c r="K410" i="15" a="1"/>
  <c r="K411" i="15" a="1"/>
  <c r="K412" i="15" a="1"/>
  <c r="K413" i="15" a="1"/>
  <c r="K414" i="15" a="1"/>
  <c r="K415" i="15" a="1"/>
  <c r="K416" i="15" a="1"/>
  <c r="K417" i="15" a="1"/>
  <c r="K418" i="15" a="1"/>
  <c r="K419" i="15" a="1"/>
  <c r="K420" i="15" a="1"/>
  <c r="K421" i="15" a="1"/>
  <c r="K422" i="15" a="1"/>
  <c r="K423" i="15" a="1"/>
  <c r="K424" i="15" a="1"/>
  <c r="K425" i="15" a="1"/>
  <c r="K426" i="15" a="1"/>
  <c r="K427" i="15" a="1"/>
  <c r="K428" i="15" a="1"/>
  <c r="K429" i="15" a="1"/>
  <c r="K430" i="15" a="1"/>
  <c r="K431" i="15" a="1"/>
  <c r="K432" i="15" a="1"/>
  <c r="K433" i="15" a="1"/>
  <c r="K434" i="15" a="1"/>
  <c r="K435" i="15" a="1"/>
  <c r="K436" i="15" a="1"/>
  <c r="K437" i="15" a="1"/>
  <c r="K438" i="15" a="1"/>
  <c r="K439" i="15" a="1"/>
  <c r="K440" i="15" a="1"/>
  <c r="K441" i="15" a="1"/>
  <c r="K442" i="15" a="1"/>
  <c r="K443" i="15" a="1"/>
  <c r="K444" i="15" a="1"/>
  <c r="K445" i="15" a="1"/>
  <c r="K446" i="15" a="1"/>
  <c r="K447" i="15" a="1"/>
  <c r="K448" i="15" a="1"/>
  <c r="K449" i="15" a="1"/>
  <c r="K450" i="15" a="1"/>
  <c r="K451" i="15" a="1"/>
  <c r="K452" i="15" a="1"/>
  <c r="K453" i="15" a="1"/>
  <c r="K454" i="15" a="1"/>
  <c r="K455" i="15" a="1"/>
  <c r="K456" i="15" a="1"/>
  <c r="K457" i="15" a="1"/>
  <c r="K458" i="15" a="1"/>
  <c r="K459" i="15" a="1"/>
  <c r="K460" i="15" a="1"/>
  <c r="K461" i="15" a="1"/>
  <c r="K462" i="15" a="1"/>
  <c r="K463" i="15" a="1"/>
  <c r="K464" i="15" a="1"/>
  <c r="K465" i="15" a="1"/>
  <c r="K466" i="15" a="1"/>
  <c r="K467" i="15" a="1"/>
  <c r="K468" i="15" a="1"/>
  <c r="K469" i="15" a="1"/>
  <c r="K470" i="15" a="1"/>
  <c r="K471" i="15" a="1"/>
  <c r="K472" i="15" a="1"/>
  <c r="K473" i="15" a="1"/>
  <c r="K474" i="15" a="1"/>
  <c r="K475" i="15" a="1"/>
  <c r="K476" i="15" a="1"/>
  <c r="K477" i="15" a="1"/>
  <c r="K478" i="15" a="1"/>
  <c r="K479" i="15" a="1"/>
  <c r="K480" i="15" a="1"/>
  <c r="K481" i="15" a="1"/>
  <c r="K482" i="15" a="1"/>
  <c r="K483" i="15" a="1"/>
  <c r="K484" i="15" a="1"/>
  <c r="K485" i="15" a="1"/>
  <c r="K486" i="15" a="1"/>
  <c r="K487" i="15" a="1"/>
  <c r="K488" i="15" a="1"/>
  <c r="K489" i="15" a="1"/>
  <c r="K490" i="15" a="1"/>
  <c r="K491" i="15" a="1"/>
  <c r="K492" i="15" a="1"/>
  <c r="K493" i="15" a="1"/>
  <c r="K494" i="15" a="1"/>
  <c r="K495" i="15" a="1"/>
  <c r="K496" i="15" a="1"/>
  <c r="K497" i="15" a="1"/>
  <c r="K498" i="15" a="1"/>
  <c r="K499" i="15" a="1"/>
  <c r="K500" i="15" a="1"/>
  <c r="K501" i="15" a="1"/>
  <c r="K502" i="15" a="1"/>
  <c r="K503" i="15" a="1"/>
  <c r="K504" i="15" a="1"/>
  <c r="K505" i="15" a="1"/>
  <c r="K506" i="15" a="1"/>
  <c r="K507" i="15" a="1"/>
  <c r="K508" i="15" a="1"/>
  <c r="K509" i="15" a="1"/>
  <c r="K510" i="15" a="1"/>
  <c r="K511" i="15" a="1"/>
  <c r="K512" i="15" a="1"/>
  <c r="K513" i="15" a="1"/>
  <c r="K514" i="15" a="1"/>
  <c r="K515" i="15" a="1"/>
  <c r="K516" i="15" a="1"/>
  <c r="K517" i="15" a="1"/>
  <c r="K518" i="15" a="1"/>
  <c r="K519" i="15" a="1"/>
  <c r="K520" i="15" a="1"/>
  <c r="K521" i="15" a="1"/>
  <c r="K522" i="15" a="1"/>
  <c r="K523" i="15" a="1"/>
  <c r="K524" i="15" a="1"/>
  <c r="K525" i="15" a="1"/>
  <c r="K526" i="15" a="1"/>
  <c r="K527" i="15" a="1"/>
  <c r="K528" i="15" a="1"/>
  <c r="K529" i="15" a="1"/>
  <c r="K530" i="15" a="1"/>
  <c r="K531" i="15" a="1"/>
  <c r="K532" i="15" a="1"/>
  <c r="K533" i="15" a="1"/>
  <c r="K534" i="15" a="1"/>
  <c r="K535" i="15" a="1"/>
  <c r="K536" i="15" a="1"/>
  <c r="K537" i="15" a="1"/>
  <c r="K538" i="15" a="1"/>
  <c r="K539" i="15" a="1"/>
  <c r="K540" i="15" a="1"/>
  <c r="K541" i="15" a="1"/>
  <c r="K542" i="15" a="1"/>
  <c r="K543" i="15" a="1"/>
  <c r="K544" i="15" a="1"/>
  <c r="K545" i="15" a="1"/>
  <c r="K546" i="15" a="1"/>
  <c r="K547" i="15" a="1"/>
  <c r="K548" i="15" a="1"/>
  <c r="K549" i="15" a="1"/>
  <c r="K550" i="15" a="1"/>
  <c r="K551" i="15" a="1"/>
  <c r="K552" i="15" a="1"/>
  <c r="K553" i="15" a="1"/>
  <c r="K554" i="15" a="1"/>
  <c r="K555" i="15" a="1"/>
  <c r="K556" i="15" a="1"/>
  <c r="K557" i="15" a="1"/>
  <c r="K558" i="15" a="1"/>
  <c r="K559" i="15" a="1"/>
  <c r="K560" i="15" a="1"/>
  <c r="K561" i="15" a="1"/>
  <c r="K562" i="15" a="1"/>
  <c r="K563" i="15" a="1"/>
  <c r="K564" i="15" a="1"/>
  <c r="K565" i="15" a="1"/>
  <c r="K566" i="15" a="1"/>
  <c r="K567" i="15" a="1"/>
  <c r="K568" i="15" a="1"/>
  <c r="K569" i="15" a="1"/>
  <c r="K570" i="15" a="1"/>
  <c r="K571" i="15" a="1"/>
  <c r="K572" i="15" a="1"/>
  <c r="K573" i="15" a="1"/>
  <c r="K574" i="15" a="1"/>
  <c r="K575" i="15" a="1"/>
  <c r="K576" i="15" a="1"/>
  <c r="K577" i="15" a="1"/>
  <c r="K578" i="15" a="1"/>
  <c r="K579" i="15" a="1"/>
  <c r="K580" i="15" a="1"/>
  <c r="K581" i="15" a="1"/>
  <c r="K582" i="15" a="1"/>
  <c r="K583" i="15" a="1"/>
  <c r="K584" i="15" a="1"/>
  <c r="K585" i="15" a="1"/>
  <c r="K586" i="15" a="1"/>
  <c r="K587" i="15" a="1"/>
  <c r="K588" i="15" a="1"/>
  <c r="K589" i="15" a="1"/>
  <c r="K590" i="15" a="1"/>
  <c r="K591" i="15" a="1"/>
  <c r="K592" i="15" a="1"/>
  <c r="K593" i="15" a="1"/>
  <c r="K594" i="15" a="1"/>
  <c r="K595" i="15" a="1"/>
  <c r="K596" i="15" a="1"/>
  <c r="K597" i="15" a="1"/>
  <c r="K598" i="15" a="1"/>
  <c r="K599" i="15" a="1"/>
  <c r="K600" i="15" a="1"/>
  <c r="K601" i="15" a="1"/>
  <c r="K602" i="15" a="1"/>
  <c r="K603" i="15" a="1"/>
  <c r="K604" i="15" a="1"/>
  <c r="K605" i="15" a="1"/>
  <c r="K606" i="15" a="1"/>
  <c r="K607" i="15" a="1"/>
  <c r="K608" i="15" a="1"/>
  <c r="K609" i="15" a="1"/>
  <c r="K610" i="15" a="1"/>
  <c r="K611" i="15" a="1"/>
  <c r="K612" i="15" a="1"/>
  <c r="K613" i="15" a="1"/>
  <c r="K614" i="15" a="1"/>
  <c r="K615" i="15" a="1"/>
  <c r="K616" i="15" a="1"/>
  <c r="K617" i="15" a="1"/>
  <c r="K618" i="15" a="1"/>
  <c r="K619" i="15" a="1"/>
  <c r="K620" i="15" a="1"/>
  <c r="K621" i="15" a="1"/>
  <c r="K622" i="15" a="1"/>
  <c r="K623" i="15" a="1"/>
  <c r="K624" i="15" a="1"/>
  <c r="K625" i="15" a="1"/>
  <c r="K626" i="15" a="1"/>
  <c r="K627" i="15" a="1"/>
  <c r="K628" i="15" a="1"/>
  <c r="K629" i="15" a="1"/>
  <c r="K630" i="15" a="1"/>
  <c r="K631" i="15" a="1"/>
  <c r="K632" i="15" a="1"/>
  <c r="K633" i="15" a="1"/>
  <c r="K634" i="15" a="1"/>
  <c r="K635" i="15" a="1"/>
  <c r="K636" i="15" a="1"/>
  <c r="K637" i="15" a="1"/>
  <c r="K638" i="15" a="1"/>
  <c r="K639" i="15" a="1"/>
  <c r="K640" i="15" a="1"/>
  <c r="K641" i="15" a="1"/>
  <c r="K642" i="15" a="1"/>
  <c r="K643" i="15" a="1"/>
  <c r="K644" i="15" a="1"/>
  <c r="K645" i="15" a="1"/>
  <c r="K646" i="15" a="1"/>
  <c r="K647" i="15" a="1"/>
  <c r="K648" i="15" a="1"/>
  <c r="K649" i="15" a="1"/>
  <c r="K650" i="15" a="1"/>
  <c r="K651" i="15" a="1"/>
  <c r="K652" i="15" a="1"/>
  <c r="K653" i="15" a="1"/>
  <c r="K654" i="15" a="1"/>
  <c r="K655" i="15" a="1"/>
  <c r="K656" i="15" a="1"/>
  <c r="K657" i="15" a="1"/>
  <c r="K658" i="15" a="1"/>
  <c r="K659" i="15" a="1"/>
  <c r="K660" i="15" a="1"/>
  <c r="K661" i="15" a="1"/>
  <c r="K662" i="15" a="1"/>
  <c r="K663" i="15" a="1"/>
  <c r="K664" i="15" a="1"/>
  <c r="K665" i="15" a="1"/>
  <c r="K666" i="15" a="1"/>
  <c r="K667" i="15" a="1"/>
  <c r="K668" i="15" a="1"/>
  <c r="K669" i="15" a="1"/>
  <c r="K670" i="15" a="1"/>
  <c r="K671" i="15" a="1"/>
  <c r="K672" i="15" a="1"/>
  <c r="K673" i="15" a="1"/>
  <c r="K674" i="15" a="1"/>
  <c r="K675" i="15" a="1"/>
  <c r="K676" i="15" a="1"/>
  <c r="K677" i="15" a="1"/>
  <c r="K678" i="15" a="1"/>
  <c r="K679" i="15" a="1"/>
  <c r="K680" i="15" a="1"/>
  <c r="K681" i="15" a="1"/>
  <c r="K682" i="15" a="1"/>
  <c r="K683" i="15" a="1"/>
  <c r="K684" i="15" a="1"/>
  <c r="K685" i="15" a="1"/>
  <c r="K686" i="15" a="1"/>
  <c r="K687" i="15" a="1"/>
  <c r="K688" i="15" a="1"/>
  <c r="K689" i="15" a="1"/>
  <c r="K690" i="15" a="1"/>
  <c r="K691" i="15" a="1"/>
  <c r="K692" i="15" a="1"/>
  <c r="K693" i="15" a="1"/>
  <c r="K694" i="15" a="1"/>
  <c r="K695" i="15" a="1"/>
  <c r="K696" i="15" a="1"/>
  <c r="K697" i="15" a="1"/>
  <c r="K698" i="15" a="1"/>
  <c r="K699" i="15" a="1"/>
  <c r="K700" i="15" a="1"/>
  <c r="K701" i="15" a="1"/>
  <c r="K702" i="15" a="1"/>
  <c r="K703" i="15" a="1"/>
  <c r="K704" i="15" a="1"/>
  <c r="K705" i="15" a="1"/>
  <c r="K706" i="15" a="1"/>
  <c r="K707" i="15" a="1"/>
  <c r="K708" i="15" a="1"/>
  <c r="K709" i="15" a="1"/>
  <c r="K710" i="15" a="1"/>
  <c r="K711" i="15" a="1"/>
  <c r="K712" i="15" a="1"/>
  <c r="K713" i="15" a="1"/>
  <c r="K714" i="15" a="1"/>
  <c r="K715" i="15" a="1"/>
  <c r="K716" i="15" a="1"/>
  <c r="K717" i="15" a="1"/>
  <c r="K718" i="15" a="1"/>
  <c r="K719" i="15" a="1"/>
  <c r="K720" i="15" a="1"/>
  <c r="K721" i="15" a="1"/>
  <c r="K722" i="15" a="1"/>
  <c r="K723" i="15" a="1"/>
  <c r="K724" i="15" a="1"/>
  <c r="K725" i="15" a="1"/>
  <c r="K726" i="15" a="1"/>
  <c r="K727" i="15" a="1"/>
  <c r="K728" i="15" a="1"/>
  <c r="K729" i="15" a="1"/>
  <c r="K730" i="15" a="1"/>
  <c r="K731" i="15" a="1"/>
  <c r="K732" i="15" a="1"/>
  <c r="K733" i="15" a="1"/>
  <c r="K734" i="15" a="1"/>
  <c r="K735" i="15" a="1"/>
  <c r="K736" i="15" a="1"/>
  <c r="K737" i="15" a="1"/>
  <c r="K738" i="15" a="1"/>
  <c r="K739" i="15" a="1"/>
  <c r="K740" i="15" a="1"/>
  <c r="K741" i="15" a="1"/>
  <c r="K742" i="15" a="1"/>
  <c r="K743" i="15" a="1"/>
  <c r="K744" i="15" a="1"/>
  <c r="K745" i="15" a="1"/>
  <c r="K746" i="15" a="1"/>
  <c r="K747" i="15" a="1"/>
  <c r="K748" i="15" a="1"/>
  <c r="K749" i="15" a="1"/>
  <c r="K750" i="15" a="1"/>
  <c r="K751" i="15" a="1"/>
  <c r="K752" i="15" a="1"/>
  <c r="K753" i="15" a="1"/>
  <c r="K754" i="15" a="1"/>
  <c r="K755" i="15" a="1"/>
  <c r="K756" i="15" a="1"/>
  <c r="K757" i="15" a="1"/>
  <c r="K758" i="15" a="1"/>
  <c r="K759" i="15" a="1"/>
  <c r="K760" i="15" a="1"/>
  <c r="K761" i="15" a="1"/>
  <c r="K762" i="15" a="1"/>
  <c r="K763" i="15" a="1"/>
  <c r="K764" i="15" a="1"/>
  <c r="K765" i="15" a="1"/>
  <c r="K766" i="15" a="1"/>
  <c r="K767" i="15" a="1"/>
  <c r="K768" i="15" a="1"/>
  <c r="K769" i="15" a="1"/>
  <c r="K770" i="15" a="1"/>
  <c r="K771" i="15" a="1"/>
  <c r="K772" i="15" a="1"/>
  <c r="K773" i="15" a="1"/>
  <c r="K774" i="15" a="1"/>
  <c r="K775" i="15" a="1"/>
  <c r="K776" i="15" a="1"/>
  <c r="K777" i="15" a="1"/>
  <c r="K778" i="15" a="1"/>
  <c r="K779" i="15" a="1"/>
  <c r="K780" i="15" a="1"/>
  <c r="K781" i="15" a="1"/>
  <c r="K782" i="15" a="1"/>
  <c r="K783" i="15" a="1"/>
  <c r="K784" i="15" a="1"/>
  <c r="K785" i="15" a="1"/>
  <c r="K786" i="15" a="1"/>
  <c r="K787" i="15" a="1"/>
  <c r="K788" i="15" a="1"/>
  <c r="K789" i="15" a="1"/>
  <c r="K790" i="15" a="1"/>
  <c r="K791" i="15" a="1"/>
  <c r="K792" i="15" a="1"/>
  <c r="K793" i="15" a="1"/>
  <c r="K794" i="15" a="1"/>
  <c r="K795" i="15" a="1"/>
  <c r="K796" i="15" a="1"/>
  <c r="K797" i="15" a="1"/>
  <c r="K798" i="15" a="1"/>
  <c r="K799" i="15" a="1"/>
  <c r="K800" i="15" a="1"/>
  <c r="K801" i="15" a="1"/>
  <c r="K802" i="15" a="1"/>
  <c r="K803" i="15" a="1"/>
  <c r="K804" i="15" a="1"/>
  <c r="K805" i="15" a="1"/>
  <c r="K806" i="15" a="1"/>
  <c r="K807" i="15" a="1"/>
  <c r="K808" i="15" a="1"/>
  <c r="K809" i="15" a="1"/>
  <c r="K810" i="15" a="1"/>
  <c r="K811" i="15" a="1"/>
  <c r="K812" i="15" a="1"/>
  <c r="K813" i="15" a="1"/>
  <c r="K814" i="15" a="1"/>
  <c r="K815" i="15" a="1"/>
  <c r="K816" i="15" a="1"/>
  <c r="K817" i="15" a="1"/>
  <c r="K818" i="15" a="1"/>
  <c r="K819" i="15" a="1"/>
  <c r="K820" i="15" a="1"/>
  <c r="K821" i="15" a="1"/>
  <c r="K822" i="15" a="1"/>
  <c r="K823" i="15" a="1"/>
  <c r="K824" i="15" a="1"/>
  <c r="K825" i="15" a="1"/>
  <c r="K826" i="15" a="1"/>
  <c r="K827" i="15" a="1"/>
  <c r="K828" i="15" a="1"/>
  <c r="K829" i="15" a="1"/>
  <c r="K830" i="15" a="1"/>
  <c r="K831" i="15" a="1"/>
  <c r="K832" i="15" a="1"/>
  <c r="K833" i="15" a="1"/>
  <c r="K834" i="15" a="1"/>
  <c r="K835" i="15" a="1"/>
  <c r="K836" i="15" a="1"/>
  <c r="K837" i="15" a="1"/>
  <c r="K838" i="15" a="1"/>
  <c r="K839" i="15" a="1"/>
  <c r="K840" i="15" a="1"/>
  <c r="K841" i="15" a="1"/>
  <c r="K842" i="15" a="1"/>
  <c r="K843" i="15" a="1"/>
  <c r="K844" i="15" a="1"/>
  <c r="K845" i="15" a="1"/>
  <c r="K846" i="15" a="1"/>
  <c r="K847" i="15" a="1"/>
  <c r="K848" i="15" a="1"/>
  <c r="K849" i="15" a="1"/>
  <c r="K850" i="15" a="1"/>
  <c r="K851" i="15" a="1"/>
  <c r="K852" i="15" a="1"/>
  <c r="K853" i="15" a="1"/>
  <c r="K854" i="15" a="1"/>
  <c r="K855" i="15" a="1"/>
  <c r="K856" i="15" a="1"/>
  <c r="K857" i="15" a="1"/>
  <c r="K858" i="15" a="1"/>
  <c r="K859" i="15" a="1"/>
  <c r="K860" i="15" a="1"/>
  <c r="K861" i="15" a="1"/>
  <c r="K862" i="15" a="1"/>
  <c r="K863" i="15" a="1"/>
  <c r="K864" i="15" a="1"/>
  <c r="K865" i="15" a="1"/>
  <c r="K866" i="15" a="1"/>
  <c r="K867" i="15" a="1"/>
  <c r="K868" i="15" a="1"/>
  <c r="K869" i="15" a="1"/>
  <c r="K870" i="15" a="1"/>
  <c r="K871" i="15" a="1"/>
  <c r="K872" i="15" a="1"/>
  <c r="K873" i="15" a="1"/>
  <c r="K874" i="15" a="1"/>
  <c r="K875" i="15" a="1"/>
  <c r="K876" i="15" a="1"/>
  <c r="K877" i="15" a="1"/>
  <c r="K878" i="15" a="1"/>
  <c r="K879" i="15" a="1"/>
  <c r="K880" i="15" a="1"/>
  <c r="K881" i="15" a="1"/>
  <c r="K882" i="15" a="1"/>
  <c r="K883" i="15" a="1"/>
  <c r="K884" i="15" a="1"/>
  <c r="K885" i="15" a="1"/>
  <c r="K886" i="15" a="1"/>
  <c r="K887" i="15" a="1"/>
  <c r="K888" i="15" a="1"/>
  <c r="K889" i="15" a="1"/>
  <c r="K890" i="15" a="1"/>
  <c r="K891" i="15" a="1"/>
  <c r="K892" i="15" a="1"/>
  <c r="K893" i="15" a="1"/>
  <c r="K894" i="15" a="1"/>
  <c r="K895" i="15" a="1"/>
  <c r="K896" i="15" a="1"/>
  <c r="K897" i="15" a="1"/>
  <c r="K898" i="15" a="1"/>
  <c r="K899" i="15" a="1"/>
  <c r="K900" i="15" a="1"/>
  <c r="K901" i="15" a="1"/>
  <c r="K902" i="15" a="1"/>
  <c r="K903" i="15" a="1"/>
  <c r="K904" i="15" a="1"/>
  <c r="K905" i="15" a="1"/>
  <c r="K906" i="15" a="1"/>
  <c r="K907" i="15" a="1"/>
  <c r="K908" i="15" a="1"/>
  <c r="K909" i="15" a="1"/>
  <c r="K910" i="15" a="1"/>
  <c r="K911" i="15" a="1"/>
  <c r="K912" i="15" a="1"/>
  <c r="K913" i="15" a="1"/>
  <c r="K914" i="15" a="1"/>
  <c r="K915" i="15" a="1"/>
  <c r="K916" i="15" a="1"/>
  <c r="K917" i="15" a="1"/>
  <c r="K918" i="15" a="1"/>
  <c r="K919" i="15" a="1"/>
  <c r="K920" i="15" a="1"/>
  <c r="K921" i="15" a="1"/>
  <c r="K922" i="15" a="1"/>
  <c r="K923" i="15" a="1"/>
  <c r="K924" i="15" a="1"/>
  <c r="K925" i="15" a="1"/>
  <c r="K926" i="15" a="1"/>
  <c r="K927" i="15" a="1"/>
  <c r="K928" i="15" a="1"/>
  <c r="K929" i="15" a="1"/>
  <c r="K930" i="15" a="1"/>
  <c r="K931" i="15" a="1"/>
  <c r="K932" i="15" a="1"/>
  <c r="K933" i="15" a="1"/>
  <c r="K934" i="15" a="1"/>
  <c r="K935" i="15" a="1"/>
  <c r="K936" i="15" a="1"/>
  <c r="K937" i="15" a="1"/>
  <c r="K938" i="15" a="1"/>
  <c r="K939" i="15" a="1"/>
  <c r="K940" i="15" a="1"/>
  <c r="K941" i="15" a="1"/>
  <c r="K942" i="15" a="1"/>
  <c r="K943" i="15" a="1"/>
  <c r="K944" i="15" a="1"/>
  <c r="K945" i="15" a="1"/>
  <c r="K946" i="15" a="1"/>
  <c r="K947" i="15" a="1"/>
  <c r="K948" i="15" a="1"/>
  <c r="K949" i="15" a="1"/>
  <c r="K950" i="15" a="1"/>
  <c r="K951" i="15" a="1"/>
  <c r="K952" i="15" a="1"/>
  <c r="K953" i="15" a="1"/>
  <c r="K954" i="15" a="1"/>
  <c r="K955" i="15" a="1"/>
  <c r="K956" i="15" a="1"/>
  <c r="K957" i="15" a="1"/>
  <c r="K958" i="15" a="1"/>
  <c r="K959" i="15" a="1"/>
  <c r="K960" i="15" a="1"/>
  <c r="K961" i="15" a="1"/>
  <c r="K962" i="15" a="1"/>
  <c r="K963" i="15" a="1"/>
  <c r="K964" i="15" a="1"/>
  <c r="K965" i="15" a="1"/>
  <c r="K966" i="15" a="1"/>
  <c r="K967" i="15" a="1"/>
  <c r="K968" i="15" a="1"/>
  <c r="K969" i="15" a="1"/>
  <c r="K970" i="15" a="1"/>
  <c r="K971" i="15" a="1"/>
  <c r="K972" i="15" a="1"/>
  <c r="K973" i="15" a="1"/>
  <c r="K974" i="15" a="1"/>
  <c r="K975" i="15" a="1"/>
  <c r="K976" i="15" a="1"/>
  <c r="K977" i="15" a="1"/>
  <c r="K978" i="15" a="1"/>
  <c r="K979" i="15" a="1"/>
  <c r="K980" i="15" a="1"/>
  <c r="K981" i="15" a="1"/>
  <c r="K982" i="15" a="1"/>
  <c r="K983" i="15" a="1"/>
  <c r="K984" i="15" a="1"/>
  <c r="K985" i="15" a="1"/>
  <c r="K986" i="15" a="1"/>
  <c r="K987" i="15" a="1"/>
  <c r="K988" i="15" a="1"/>
  <c r="K989" i="15" a="1"/>
  <c r="K990" i="15" a="1"/>
  <c r="K991" i="15" a="1"/>
  <c r="K992" i="15" a="1"/>
  <c r="K993" i="15" a="1"/>
  <c r="K994" i="15" a="1"/>
  <c r="K995" i="15" a="1"/>
  <c r="K996" i="15" a="1"/>
  <c r="K997" i="15" a="1"/>
  <c r="K998" i="15" a="1"/>
  <c r="K999" i="15" a="1"/>
  <c r="K1000" i="15" a="1"/>
  <c r="K1001" i="15" a="1"/>
  <c r="K1002" i="15" a="1"/>
  <c r="K1003" i="15" a="1"/>
  <c r="K1004" i="15" a="1"/>
  <c r="K1005" i="15" a="1"/>
  <c r="K1006" i="15" a="1"/>
  <c r="K1007" i="15" a="1"/>
  <c r="K1008" i="15" a="1"/>
  <c r="K1009" i="15" a="1"/>
  <c r="K1010" i="15" a="1"/>
  <c r="K1011" i="15" a="1"/>
  <c r="K1012" i="15" a="1"/>
  <c r="K1013" i="15" a="1"/>
  <c r="K1014" i="15" a="1"/>
  <c r="K1015" i="15" a="1"/>
  <c r="K1016" i="15" a="1"/>
  <c r="K1017" i="15" a="1"/>
  <c r="K1018" i="15" a="1"/>
  <c r="K1019" i="15" a="1"/>
  <c r="K1020" i="15" a="1"/>
  <c r="K1021" i="15" a="1"/>
  <c r="K1022" i="15" a="1"/>
  <c r="K1023" i="15" a="1"/>
  <c r="K1024" i="15" a="1"/>
  <c r="K1025" i="15" a="1"/>
  <c r="K1026" i="15" a="1"/>
  <c r="K1027" i="15" a="1"/>
  <c r="K1028" i="15" a="1"/>
  <c r="K1029" i="15" a="1"/>
  <c r="K1030" i="15" a="1"/>
  <c r="K1031" i="15" a="1"/>
  <c r="K1032" i="15" a="1"/>
  <c r="K1033" i="15" a="1"/>
  <c r="K1034" i="15" a="1"/>
  <c r="K1035" i="15" a="1"/>
  <c r="K1036" i="15" a="1"/>
  <c r="K1037" i="15" a="1"/>
  <c r="K1038" i="15" a="1"/>
  <c r="K1039" i="15" a="1"/>
  <c r="K1040" i="15" a="1"/>
  <c r="K1041" i="15" a="1"/>
  <c r="K1042" i="15" a="1"/>
  <c r="K1043" i="15" a="1"/>
  <c r="K1044" i="15" a="1"/>
  <c r="K1045" i="15" a="1"/>
  <c r="K1046" i="15" a="1"/>
  <c r="K1047" i="15" a="1"/>
  <c r="K1048" i="15" a="1"/>
  <c r="K1049" i="15" a="1"/>
  <c r="K1050" i="15" a="1"/>
  <c r="K1051" i="15" a="1"/>
  <c r="K1052" i="15" a="1"/>
  <c r="K1053" i="15" a="1"/>
  <c r="K1054" i="15" a="1"/>
  <c r="K1055" i="15" a="1"/>
  <c r="K1056" i="15" a="1"/>
  <c r="K1057" i="15" a="1"/>
  <c r="K1058" i="15" a="1"/>
  <c r="K1059" i="15" a="1"/>
  <c r="K1060" i="15" a="1"/>
  <c r="K1061" i="15" a="1"/>
  <c r="K1062" i="15" a="1"/>
  <c r="K1063" i="15" a="1"/>
  <c r="K1064" i="15" a="1"/>
  <c r="K1065" i="15" a="1"/>
  <c r="K1066" i="15" a="1"/>
  <c r="K1067" i="15" a="1"/>
  <c r="K1068" i="15" a="1"/>
  <c r="K1069" i="15" a="1"/>
  <c r="K1070" i="15" a="1"/>
  <c r="K1071" i="15" a="1"/>
  <c r="K1072" i="15" a="1"/>
  <c r="K1073" i="15" a="1"/>
  <c r="K1074" i="15" a="1"/>
  <c r="K1075" i="15" a="1"/>
  <c r="K1076" i="15" a="1"/>
  <c r="K1077" i="15" a="1"/>
  <c r="K1078" i="15" a="1"/>
  <c r="K1079" i="15" a="1"/>
  <c r="K1080" i="15" a="1"/>
  <c r="K1081" i="15" a="1"/>
  <c r="K1082" i="15" a="1"/>
  <c r="K1083" i="15" a="1"/>
  <c r="K1084" i="15" a="1"/>
  <c r="K1085" i="15" a="1"/>
  <c r="K1086" i="15" a="1"/>
  <c r="K1087" i="15" a="1"/>
  <c r="K1088" i="15" a="1"/>
  <c r="K1089" i="15" a="1"/>
  <c r="K1090" i="15" a="1"/>
  <c r="K1091" i="15" a="1"/>
  <c r="K1092" i="15" a="1"/>
  <c r="K1093" i="15" a="1"/>
  <c r="K1094" i="15" a="1"/>
  <c r="K1095" i="15" a="1"/>
  <c r="K1096" i="15" a="1"/>
  <c r="K1097" i="15" a="1"/>
  <c r="K1098" i="15" a="1"/>
  <c r="K1099" i="15" a="1"/>
  <c r="K1100" i="15" a="1"/>
  <c r="K1101" i="15" a="1"/>
  <c r="K1102" i="15" a="1"/>
  <c r="K1103" i="15" a="1"/>
  <c r="K1104" i="15" a="1"/>
  <c r="K1105" i="15" a="1"/>
  <c r="K1106" i="15" a="1"/>
  <c r="K1107" i="15" a="1"/>
  <c r="K1108" i="15" a="1"/>
  <c r="K1109" i="15" a="1"/>
  <c r="K1110" i="15" a="1"/>
  <c r="K1111" i="15" a="1"/>
  <c r="K1112" i="15" a="1"/>
  <c r="K1113" i="15" a="1"/>
  <c r="K1114" i="15" a="1"/>
  <c r="K1115" i="15" a="1"/>
  <c r="K1116" i="15" a="1"/>
  <c r="K1117" i="15" a="1"/>
  <c r="K1118" i="15" a="1"/>
  <c r="K1119" i="15" a="1"/>
  <c r="K1120" i="15" a="1"/>
  <c r="K1121" i="15" a="1"/>
  <c r="K1122" i="15" a="1"/>
  <c r="K1123" i="15" a="1"/>
  <c r="K1124" i="15" a="1"/>
  <c r="K1125" i="15" a="1"/>
  <c r="K1126" i="15" a="1"/>
  <c r="K1127" i="15" a="1"/>
  <c r="K1128" i="15" a="1"/>
  <c r="K1129" i="15" a="1"/>
  <c r="K1130" i="15" a="1"/>
  <c r="K1131" i="15" a="1"/>
  <c r="K1132" i="15" a="1"/>
  <c r="K1133" i="15" a="1"/>
  <c r="K1134" i="15" a="1"/>
  <c r="K1135" i="15" a="1"/>
  <c r="K1136" i="15" a="1"/>
  <c r="K1137" i="15" a="1"/>
  <c r="K1138" i="15" a="1"/>
  <c r="K1139" i="15" a="1"/>
  <c r="K1140" i="15" a="1"/>
  <c r="K1141" i="15" a="1"/>
  <c r="K1142" i="15" a="1"/>
  <c r="K1143" i="15" a="1"/>
  <c r="K1144" i="15" a="1"/>
  <c r="K1145" i="15" a="1"/>
  <c r="K1146" i="15" a="1"/>
  <c r="K1147" i="15" a="1"/>
  <c r="K1148" i="15" a="1"/>
  <c r="K1149" i="15" a="1"/>
  <c r="K1150" i="15" a="1"/>
  <c r="K1151" i="15" a="1"/>
  <c r="K1152" i="15" a="1"/>
  <c r="K1153" i="15" a="1"/>
  <c r="K1154" i="15" a="1"/>
  <c r="K1155" i="15" a="1"/>
  <c r="K1156" i="15" a="1"/>
  <c r="K1157" i="15" a="1"/>
  <c r="K1158" i="15" a="1"/>
  <c r="K1159" i="15" a="1"/>
  <c r="K1160" i="15" a="1"/>
  <c r="K1161" i="15" a="1"/>
  <c r="K1162" i="15" a="1"/>
  <c r="K1163" i="15" a="1"/>
  <c r="K1164" i="15" a="1"/>
  <c r="K1165" i="15" a="1"/>
  <c r="K1166" i="15" a="1"/>
  <c r="K1167" i="15" a="1"/>
  <c r="K1168" i="15" a="1"/>
  <c r="K1169" i="15" a="1"/>
  <c r="K1170" i="15" a="1"/>
  <c r="K1171" i="15" a="1"/>
  <c r="K1172" i="15" a="1"/>
  <c r="K1173" i="15" a="1"/>
  <c r="K1174" i="15" a="1"/>
  <c r="K1175" i="15" a="1"/>
  <c r="K1176" i="15" a="1"/>
  <c r="K1177" i="15" a="1"/>
  <c r="K1178" i="15" a="1"/>
  <c r="K1179" i="15" a="1"/>
  <c r="K1180" i="15" a="1"/>
  <c r="K1181" i="15" a="1"/>
  <c r="K1182" i="15" a="1"/>
  <c r="K1183" i="15" a="1"/>
  <c r="K1184" i="15" a="1"/>
  <c r="K1185" i="15" a="1"/>
  <c r="K1186" i="15" a="1"/>
  <c r="K1187" i="15" a="1"/>
  <c r="K1188" i="15" a="1"/>
  <c r="K1189" i="15" a="1"/>
  <c r="K1190" i="15" a="1"/>
  <c r="K1191" i="15" a="1"/>
  <c r="K1192" i="15" a="1"/>
  <c r="K1193" i="15" a="1"/>
  <c r="K1194" i="15" a="1"/>
  <c r="K1195" i="15" a="1"/>
  <c r="K1196" i="15" a="1"/>
  <c r="K1197" i="15" a="1"/>
  <c r="K1198" i="15" a="1"/>
  <c r="K1199" i="15" a="1"/>
  <c r="K1200" i="15" a="1"/>
  <c r="K1201" i="15" a="1"/>
  <c r="K1202" i="15" a="1"/>
  <c r="K1203" i="15" a="1"/>
  <c r="K1204" i="15" a="1"/>
  <c r="K1205" i="15" a="1"/>
  <c r="K1206" i="15" a="1"/>
  <c r="K1207" i="15" a="1"/>
  <c r="K1208" i="15" a="1"/>
  <c r="K1209" i="15" a="1"/>
  <c r="K1210" i="15" a="1"/>
  <c r="K1211" i="15" a="1"/>
  <c r="K1212" i="15" a="1"/>
  <c r="K1213" i="15" a="1"/>
  <c r="K1214" i="15" a="1"/>
  <c r="K1215" i="15" a="1"/>
  <c r="K1216" i="15" a="1"/>
  <c r="K1217" i="15" a="1"/>
  <c r="K1218" i="15" a="1"/>
  <c r="K1219" i="15" a="1"/>
  <c r="K1220" i="15" a="1"/>
  <c r="K1221" i="15" a="1"/>
  <c r="K1222" i="15" a="1"/>
  <c r="K1223" i="15" a="1"/>
  <c r="K1224" i="15" a="1"/>
  <c r="K1225" i="15" a="1"/>
  <c r="K1226" i="15" a="1"/>
  <c r="K1227" i="15" a="1"/>
  <c r="K1228" i="15" a="1"/>
  <c r="K1229" i="15" a="1"/>
  <c r="K1230" i="15" a="1"/>
  <c r="K1231" i="15" a="1"/>
  <c r="K1232" i="15" a="1"/>
  <c r="K1233" i="15" a="1"/>
  <c r="K1234" i="15" a="1"/>
  <c r="K1235" i="15" a="1"/>
  <c r="K1236" i="15" a="1"/>
  <c r="K1237" i="15" a="1"/>
  <c r="K1238" i="15" a="1"/>
  <c r="K1239" i="15" a="1"/>
  <c r="K1240" i="15" a="1"/>
  <c r="K1241" i="15" a="1"/>
  <c r="K1242" i="15" a="1"/>
  <c r="K1243" i="15" a="1"/>
  <c r="K1244" i="15" a="1"/>
  <c r="K1245" i="15" a="1"/>
  <c r="K1246" i="15" a="1"/>
  <c r="K1247" i="15" a="1"/>
  <c r="K1248" i="15" a="1"/>
  <c r="K1249" i="15" a="1"/>
  <c r="K1250" i="15" a="1"/>
  <c r="K1251" i="15" a="1"/>
  <c r="K1252" i="15" a="1"/>
  <c r="K1253" i="15" a="1"/>
  <c r="K1254" i="15" a="1"/>
  <c r="K1255" i="15" a="1"/>
  <c r="K1256" i="15" a="1"/>
  <c r="K1257" i="15" a="1"/>
  <c r="K1258" i="15" a="1"/>
  <c r="K1259" i="15" a="1"/>
  <c r="K1260" i="15" a="1"/>
  <c r="K1261" i="15" a="1"/>
  <c r="K1262" i="15" a="1"/>
  <c r="K1263" i="15" a="1"/>
  <c r="K1264" i="15" a="1"/>
  <c r="K1265" i="15" a="1"/>
  <c r="K1266" i="15" a="1"/>
  <c r="K1267" i="15" a="1"/>
  <c r="K1268" i="15" a="1"/>
  <c r="K1269" i="15" a="1"/>
  <c r="K1270" i="15" a="1"/>
  <c r="K1271" i="15" a="1"/>
  <c r="K1272" i="15" a="1"/>
  <c r="K1273" i="15" a="1"/>
  <c r="K1274" i="15" a="1"/>
  <c r="K1275" i="15" a="1"/>
  <c r="K1276" i="15" a="1"/>
  <c r="K1277" i="15" a="1"/>
  <c r="K1278" i="15" a="1"/>
  <c r="K1279" i="15" a="1"/>
  <c r="K1280" i="15" a="1"/>
  <c r="K1281" i="15" a="1"/>
  <c r="K1282" i="15" a="1"/>
  <c r="K1283" i="15" a="1"/>
  <c r="K1284" i="15" a="1"/>
  <c r="K1285" i="15" a="1"/>
  <c r="K1286" i="15" a="1"/>
  <c r="K1287" i="15" a="1"/>
  <c r="K1288" i="15" a="1"/>
  <c r="K1289" i="15" a="1"/>
  <c r="K1290" i="15" a="1"/>
  <c r="K1291" i="15" a="1"/>
  <c r="K1292" i="15" a="1"/>
  <c r="K1293" i="15" a="1"/>
  <c r="K1294" i="15" a="1"/>
  <c r="K1295" i="15" a="1"/>
  <c r="K1296" i="15" a="1"/>
  <c r="K1297" i="15" a="1"/>
  <c r="K1298" i="15" a="1"/>
  <c r="K1299" i="15" a="1"/>
  <c r="K1300" i="15" a="1"/>
  <c r="K1301" i="15" a="1"/>
  <c r="K1302" i="15" a="1"/>
  <c r="K1303" i="15" a="1"/>
  <c r="K1304" i="15" a="1"/>
  <c r="K1305" i="15" a="1"/>
  <c r="K1306" i="15" a="1"/>
  <c r="K1307" i="15" a="1"/>
  <c r="K1308" i="15" a="1"/>
  <c r="K1309" i="15" a="1"/>
  <c r="K1310" i="15" a="1"/>
  <c r="K1311" i="15" a="1"/>
  <c r="K1312" i="15" a="1"/>
  <c r="K1313" i="15" a="1"/>
  <c r="K1314" i="15" a="1"/>
  <c r="K1315" i="15" a="1"/>
  <c r="K1316" i="15" a="1"/>
  <c r="K1317" i="15" a="1"/>
  <c r="K1318" i="15" a="1"/>
  <c r="K1319" i="15" a="1"/>
  <c r="K1320" i="15" a="1"/>
  <c r="K1321" i="15" a="1"/>
  <c r="K1322" i="15" a="1"/>
  <c r="K1323" i="15" a="1"/>
  <c r="K1324" i="15" a="1"/>
  <c r="K1325" i="15" a="1"/>
  <c r="K1326" i="15" a="1"/>
  <c r="K1327" i="15" a="1"/>
  <c r="K1328" i="15" a="1"/>
  <c r="K1329" i="15" a="1"/>
  <c r="K1330" i="15" a="1"/>
  <c r="K1331" i="15" a="1"/>
  <c r="K1332" i="15" a="1"/>
  <c r="K1333" i="15" a="1"/>
  <c r="K1334" i="15" a="1"/>
  <c r="K1335" i="15" a="1"/>
  <c r="K1336" i="15" a="1"/>
  <c r="K1337" i="15" a="1"/>
  <c r="K1338" i="15" a="1"/>
  <c r="K1339" i="15" a="1"/>
  <c r="K1340" i="15" a="1"/>
  <c r="K1341" i="15" a="1"/>
  <c r="K1342" i="15" a="1"/>
  <c r="K1343" i="15" a="1"/>
  <c r="K1344" i="15" a="1"/>
  <c r="K1345" i="15" a="1"/>
  <c r="K1346" i="15" a="1"/>
  <c r="K1347" i="15" a="1"/>
  <c r="K1348" i="15" a="1"/>
  <c r="K1349" i="15" a="1"/>
  <c r="K1350" i="15" a="1"/>
  <c r="K1351" i="15" a="1"/>
  <c r="K1352" i="15" a="1"/>
  <c r="K1353" i="15" a="1"/>
  <c r="K1354" i="15" a="1"/>
  <c r="K1355" i="15" a="1"/>
  <c r="K1356" i="15" a="1"/>
  <c r="K1357" i="15" a="1"/>
  <c r="K1358" i="15" a="1"/>
  <c r="K1359" i="15" a="1"/>
  <c r="K1360" i="15" a="1"/>
  <c r="K1361" i="15" a="1"/>
  <c r="K1362" i="15" a="1"/>
  <c r="K1363" i="15" a="1"/>
  <c r="K1364" i="15" a="1"/>
  <c r="K1365" i="15" a="1"/>
  <c r="K1366" i="15" a="1"/>
  <c r="K1367" i="15" a="1"/>
  <c r="K1368" i="15" a="1"/>
  <c r="K1369" i="15" a="1"/>
  <c r="K1370" i="15" a="1"/>
  <c r="K1371" i="15" a="1"/>
  <c r="K1372" i="15" a="1"/>
  <c r="K1373" i="15" a="1"/>
  <c r="K1374" i="15" a="1"/>
  <c r="K1375" i="15" a="1"/>
  <c r="K1376" i="15" a="1"/>
  <c r="K1377" i="15" a="1"/>
  <c r="K1378" i="15" a="1"/>
  <c r="K1379" i="15" a="1"/>
  <c r="K1380" i="15" a="1"/>
  <c r="K1381" i="15" a="1"/>
  <c r="K1382" i="15" a="1"/>
  <c r="K1383" i="15" a="1"/>
  <c r="K1384" i="15" a="1"/>
  <c r="K1385" i="15" a="1"/>
  <c r="K1386" i="15" a="1"/>
  <c r="K1387" i="15" a="1"/>
  <c r="K1388" i="15" a="1"/>
  <c r="K1389" i="15" a="1"/>
  <c r="K1390" i="15" a="1"/>
  <c r="K1391" i="15" a="1"/>
  <c r="K1392" i="15" a="1"/>
  <c r="K1393" i="15" a="1"/>
  <c r="K1394" i="15" a="1"/>
  <c r="K1395" i="15" a="1"/>
  <c r="K1396" i="15" a="1"/>
  <c r="K1397" i="15" a="1"/>
  <c r="K1398" i="15" a="1"/>
  <c r="K1399" i="15" a="1"/>
  <c r="K1400" i="15" a="1"/>
  <c r="K1401" i="15" a="1"/>
  <c r="K1402" i="15" a="1"/>
  <c r="K1403" i="15" a="1"/>
  <c r="K1404" i="15" a="1"/>
  <c r="K1405" i="15" a="1"/>
  <c r="K1406" i="15" a="1"/>
  <c r="K1407" i="15" a="1"/>
  <c r="K1408" i="15" a="1"/>
  <c r="K1409" i="15" a="1"/>
  <c r="K1410" i="15" a="1"/>
  <c r="K1411" i="15" a="1"/>
  <c r="K1412" i="15" a="1"/>
  <c r="K1413" i="15" a="1"/>
  <c r="K1414" i="15" a="1"/>
  <c r="K1415" i="15" a="1"/>
  <c r="K1416" i="15" a="1"/>
  <c r="K1417" i="15" a="1"/>
  <c r="K1418" i="15" a="1"/>
  <c r="K1419" i="15" a="1"/>
  <c r="K1420" i="15" a="1"/>
  <c r="K1421" i="15" a="1"/>
  <c r="K1422" i="15" a="1"/>
  <c r="K1423" i="15" a="1"/>
  <c r="K1424" i="15" a="1"/>
  <c r="K1425" i="15" a="1"/>
  <c r="K1426" i="15" a="1"/>
  <c r="K1427" i="15" a="1"/>
  <c r="K1428" i="15" a="1"/>
  <c r="K1429" i="15" a="1"/>
  <c r="K1430" i="15" a="1"/>
  <c r="K1431" i="15" a="1"/>
  <c r="K1432" i="15" a="1"/>
  <c r="K1433" i="15" a="1"/>
  <c r="K1434" i="15" a="1"/>
  <c r="K1435" i="15" a="1"/>
  <c r="K1436" i="15" a="1"/>
  <c r="K1437" i="15" a="1"/>
  <c r="K1438" i="15" a="1"/>
  <c r="K1439" i="15" a="1"/>
  <c r="K1440" i="15" a="1"/>
  <c r="K1441" i="15" a="1"/>
  <c r="K1442" i="15" a="1"/>
  <c r="K1443" i="15" a="1"/>
  <c r="K1444" i="15" a="1"/>
  <c r="K1445" i="15" a="1"/>
  <c r="K1446" i="15" a="1"/>
  <c r="K1447" i="15" a="1"/>
  <c r="K1448" i="15" a="1"/>
  <c r="K1449" i="15" a="1"/>
  <c r="K1450" i="15" a="1"/>
  <c r="K1451" i="15" a="1"/>
  <c r="K1452" i="15" a="1"/>
  <c r="K1453" i="15" a="1"/>
  <c r="K1454" i="15" a="1"/>
  <c r="K1455" i="15" a="1"/>
  <c r="K1456" i="15" a="1"/>
  <c r="K1457" i="15" a="1"/>
  <c r="K1458" i="15" a="1"/>
  <c r="K1459" i="15" a="1"/>
  <c r="K1460" i="15" a="1"/>
  <c r="K1461" i="15" a="1"/>
  <c r="K1462" i="15" a="1"/>
  <c r="K1463" i="15" a="1"/>
  <c r="K1464" i="15" a="1"/>
  <c r="K1465" i="15" a="1"/>
  <c r="K1466" i="15" a="1"/>
  <c r="K1467" i="15" a="1"/>
  <c r="K1468" i="15" a="1"/>
  <c r="K1469" i="15" a="1"/>
  <c r="K1470" i="15" a="1"/>
  <c r="K1471" i="15" a="1"/>
  <c r="K1472" i="15" a="1"/>
  <c r="K1473" i="15" a="1"/>
  <c r="K1474" i="15" a="1"/>
  <c r="K1475" i="15" a="1"/>
  <c r="K1476" i="15" a="1"/>
  <c r="K1477" i="15" a="1"/>
  <c r="K1478" i="15" a="1"/>
  <c r="K1479" i="15" a="1"/>
  <c r="K1480" i="15" a="1"/>
  <c r="K1481" i="15" a="1"/>
  <c r="K1482" i="15" a="1"/>
  <c r="K1483" i="15" a="1"/>
  <c r="K1484" i="15" a="1"/>
  <c r="K1485" i="15" a="1"/>
  <c r="K1486" i="15" a="1"/>
  <c r="K1487" i="15" a="1"/>
  <c r="K1488" i="15" a="1"/>
  <c r="K1489" i="15" a="1"/>
  <c r="K1490" i="15" a="1"/>
  <c r="K1491" i="15" a="1"/>
  <c r="K1492" i="15" a="1"/>
  <c r="K1493" i="15" a="1"/>
  <c r="K1494" i="15" a="1"/>
  <c r="K1495" i="15" a="1"/>
  <c r="K1496" i="15" a="1"/>
  <c r="K1497" i="15" a="1"/>
  <c r="K1498" i="15" a="1"/>
  <c r="K1499" i="15" a="1"/>
  <c r="K1500" i="15" a="1"/>
  <c r="K1501" i="15" a="1"/>
  <c r="K1502" i="15" a="1"/>
  <c r="K1503" i="15" a="1"/>
  <c r="K1504" i="15" a="1"/>
  <c r="K1505" i="15" a="1"/>
  <c r="K1506" i="15" a="1"/>
  <c r="K1507" i="15" a="1"/>
  <c r="K1508" i="15" a="1"/>
  <c r="K1509" i="15" a="1"/>
  <c r="K1510" i="15" a="1"/>
  <c r="K1511" i="15" a="1"/>
  <c r="K1512" i="15" a="1"/>
  <c r="K1513" i="15" a="1"/>
  <c r="K1514" i="15" a="1"/>
  <c r="K1515" i="15" a="1"/>
  <c r="K1516" i="15" a="1"/>
  <c r="K1517" i="15" a="1"/>
  <c r="K1518" i="15" a="1"/>
  <c r="K1519" i="15" a="1"/>
  <c r="K1520" i="15" a="1"/>
  <c r="K1521" i="15" a="1"/>
  <c r="K1522" i="15" a="1"/>
  <c r="K1523" i="15" a="1"/>
  <c r="K1524" i="15" a="1"/>
  <c r="K1525" i="15" a="1"/>
  <c r="K1526" i="15" a="1"/>
  <c r="K1527" i="15" a="1"/>
  <c r="K1528" i="15" a="1"/>
  <c r="K1529" i="15" a="1"/>
  <c r="K1530" i="15" a="1"/>
  <c r="K1531" i="15" a="1"/>
  <c r="K1532" i="15" a="1"/>
  <c r="K1533" i="15" a="1"/>
  <c r="K1534" i="15" a="1"/>
  <c r="K1535" i="15" a="1"/>
  <c r="K1536" i="15" a="1"/>
  <c r="K1537" i="15" a="1"/>
  <c r="K1538" i="15" a="1"/>
  <c r="K1539" i="15" a="1"/>
  <c r="K1540" i="15" a="1"/>
  <c r="K1541" i="15" a="1"/>
  <c r="K1542" i="15" a="1"/>
  <c r="K1543" i="15" a="1"/>
  <c r="K1544" i="15" a="1"/>
  <c r="K1545" i="15" a="1"/>
  <c r="K1546" i="15" a="1"/>
  <c r="K1547" i="15" a="1"/>
  <c r="K1548" i="15" a="1"/>
  <c r="K1549" i="15" a="1"/>
  <c r="K1550" i="15" a="1"/>
  <c r="K1551" i="15" a="1"/>
  <c r="K1552" i="15" a="1"/>
  <c r="K1553" i="15" a="1"/>
  <c r="K1554" i="15" a="1"/>
  <c r="K1555" i="15" a="1"/>
  <c r="K1556" i="15" a="1"/>
  <c r="K1557" i="15" a="1"/>
  <c r="K1558" i="15" a="1"/>
  <c r="K1559" i="15" a="1"/>
  <c r="K1560" i="15" a="1"/>
  <c r="K1561" i="15" a="1"/>
  <c r="K1562" i="15" a="1"/>
  <c r="K1563" i="15" a="1"/>
  <c r="K1564" i="15" a="1"/>
  <c r="K1565" i="15" a="1"/>
  <c r="K1566" i="15" a="1"/>
  <c r="K1567" i="15" a="1"/>
  <c r="K1568" i="15" a="1"/>
  <c r="K1569" i="15" a="1"/>
  <c r="K1570" i="15" a="1"/>
  <c r="K1571" i="15" a="1"/>
  <c r="K1572" i="15" a="1"/>
  <c r="K1573" i="15" a="1"/>
  <c r="K1574" i="15" a="1"/>
  <c r="K1575" i="15" a="1"/>
  <c r="K1576" i="15" a="1"/>
  <c r="K1577" i="15" a="1"/>
  <c r="K1578" i="15" a="1"/>
  <c r="K1579" i="15" a="1"/>
  <c r="K1580" i="15" a="1"/>
  <c r="K1581" i="15" a="1"/>
  <c r="K1582" i="15" a="1"/>
  <c r="K1583" i="15" a="1"/>
  <c r="K1584" i="15" a="1"/>
  <c r="K1585" i="15" a="1"/>
  <c r="K1586" i="15" a="1"/>
  <c r="K1587" i="15" a="1"/>
  <c r="K1588" i="15" a="1"/>
  <c r="K1589" i="15" a="1"/>
  <c r="K1590" i="15" a="1"/>
  <c r="K1591" i="15" a="1"/>
  <c r="K1592" i="15" a="1"/>
  <c r="K1593" i="15" a="1"/>
  <c r="K1594" i="15" a="1"/>
  <c r="K1595" i="15" a="1"/>
  <c r="K1596" i="15" a="1"/>
  <c r="K1597" i="15" a="1"/>
  <c r="K1598" i="15" a="1"/>
  <c r="K1599" i="15" a="1"/>
  <c r="K1600" i="15" a="1"/>
  <c r="K1601" i="15" a="1"/>
  <c r="K1602" i="15" a="1"/>
  <c r="K1603" i="15" a="1"/>
  <c r="K1604" i="15" a="1"/>
  <c r="K1605" i="15" a="1"/>
  <c r="K1606" i="15" a="1"/>
  <c r="K1607" i="15" a="1"/>
  <c r="K1608" i="15" a="1"/>
  <c r="K1609" i="15" a="1"/>
  <c r="K1610" i="15" a="1"/>
  <c r="K1611" i="15" a="1"/>
  <c r="K1612" i="15" a="1"/>
  <c r="K1613" i="15" a="1"/>
  <c r="K1614" i="15" a="1"/>
  <c r="K1615" i="15" a="1"/>
  <c r="K1616" i="15" a="1"/>
  <c r="K1617" i="15" a="1"/>
  <c r="K1618" i="15" a="1"/>
  <c r="K1619" i="15" a="1"/>
  <c r="K1620" i="15" a="1"/>
  <c r="K1621" i="15" a="1"/>
  <c r="K1622" i="15" a="1"/>
  <c r="K1623" i="15" a="1"/>
  <c r="K1624" i="15" a="1"/>
  <c r="K1625" i="15" a="1"/>
  <c r="K1626" i="15" a="1"/>
  <c r="K1627" i="15" a="1"/>
  <c r="K1628" i="15" a="1"/>
  <c r="K1629" i="15" a="1"/>
  <c r="K1630" i="15" a="1"/>
  <c r="K1631" i="15" a="1"/>
  <c r="K1632" i="15" a="1"/>
  <c r="K1633" i="15" a="1"/>
  <c r="K1634" i="15" a="1"/>
  <c r="K1635" i="15" a="1"/>
  <c r="K1636" i="15" a="1"/>
  <c r="K1637" i="15" a="1"/>
  <c r="K1638" i="15" a="1"/>
  <c r="K1639" i="15" a="1"/>
  <c r="K1640" i="15" a="1"/>
  <c r="K1641" i="15" a="1"/>
  <c r="K1642" i="15" a="1"/>
  <c r="K1643" i="15" a="1"/>
  <c r="K1644" i="15" a="1"/>
  <c r="K1645" i="15" a="1"/>
  <c r="K1646" i="15" a="1"/>
  <c r="K1647" i="15" a="1"/>
  <c r="K1648" i="15" a="1"/>
  <c r="K1649" i="15" a="1"/>
  <c r="K1650" i="15" a="1"/>
  <c r="K1651" i="15" a="1"/>
  <c r="K1652" i="15" a="1"/>
  <c r="K1653" i="15" a="1"/>
  <c r="K1654" i="15" a="1"/>
  <c r="K1655" i="15" a="1"/>
  <c r="K1656" i="15" a="1"/>
  <c r="K1657" i="15" a="1"/>
  <c r="K1658" i="15" a="1"/>
  <c r="K1659" i="15" a="1"/>
  <c r="K1660" i="15" a="1"/>
  <c r="K1661" i="15" a="1"/>
  <c r="K1662" i="15" a="1"/>
  <c r="K1663" i="15" a="1"/>
  <c r="K1664" i="15" a="1"/>
  <c r="K1665" i="15" a="1"/>
  <c r="K1666" i="15" a="1"/>
  <c r="K1667" i="15" a="1"/>
  <c r="K1668" i="15" a="1"/>
  <c r="K1669" i="15" a="1"/>
  <c r="K1670" i="15" a="1"/>
  <c r="K1671" i="15" a="1"/>
  <c r="K1672" i="15" a="1"/>
  <c r="K1673" i="15" a="1"/>
  <c r="K1674" i="15" a="1"/>
  <c r="K1675" i="15" a="1"/>
  <c r="K1676" i="15" a="1"/>
  <c r="K1677" i="15" a="1"/>
  <c r="K1678" i="15" a="1"/>
  <c r="K1679" i="15" a="1"/>
  <c r="K1680" i="15" a="1"/>
  <c r="K1681" i="15" a="1"/>
  <c r="K1682" i="15" a="1"/>
  <c r="K1683" i="15" a="1"/>
  <c r="K1684" i="15" a="1"/>
  <c r="K1685" i="15" a="1"/>
  <c r="K1686" i="15" a="1"/>
  <c r="K1687" i="15" a="1"/>
  <c r="K1688" i="15" a="1"/>
  <c r="K1689" i="15" a="1"/>
  <c r="K1690" i="15" a="1"/>
  <c r="K1691" i="15" a="1"/>
  <c r="K1692" i="15" a="1"/>
  <c r="K1693" i="15" a="1"/>
  <c r="K1694" i="15" a="1"/>
  <c r="K1695" i="15" a="1"/>
  <c r="K1696" i="15" a="1"/>
  <c r="K1697" i="15" a="1"/>
  <c r="K1698" i="15" a="1"/>
  <c r="K1699" i="15" a="1"/>
  <c r="K1700" i="15" a="1"/>
  <c r="K1701" i="15" a="1"/>
  <c r="K1702" i="15" a="1"/>
  <c r="K1703" i="15" a="1"/>
  <c r="K1704" i="15" a="1"/>
  <c r="K1705" i="15" a="1"/>
  <c r="K1706" i="15" a="1"/>
  <c r="K1707" i="15" a="1"/>
  <c r="K1708" i="15" a="1"/>
  <c r="K1709" i="15" a="1"/>
  <c r="K1710" i="15" a="1"/>
  <c r="K1711" i="15" a="1"/>
  <c r="K2" i="15" a="1"/>
  <c r="J3" i="15" a="1"/>
  <c r="J3" i="15"/>
  <c r="J4" i="15" a="1"/>
  <c r="J4" i="15" s="1"/>
  <c r="J5" i="15" a="1"/>
  <c r="J5" i="15"/>
  <c r="J6" i="15" a="1"/>
  <c r="J6" i="15"/>
  <c r="J7" i="15" a="1"/>
  <c r="J7" i="15" s="1"/>
  <c r="J8" i="15" a="1"/>
  <c r="J8" i="15" s="1"/>
  <c r="J9" i="15" a="1"/>
  <c r="J9" i="15" s="1"/>
  <c r="J10" i="15" a="1"/>
  <c r="J10" i="15"/>
  <c r="J11" i="15" a="1"/>
  <c r="J11" i="15"/>
  <c r="J12" i="15" a="1"/>
  <c r="J12" i="15" s="1"/>
  <c r="J13" i="15" a="1"/>
  <c r="J13" i="15" s="1"/>
  <c r="J14" i="15" a="1"/>
  <c r="J14" i="15"/>
  <c r="J15" i="15" a="1"/>
  <c r="J15" i="15" s="1"/>
  <c r="J16" i="15" a="1"/>
  <c r="J16" i="15" s="1"/>
  <c r="J17" i="15" a="1"/>
  <c r="J17" i="15"/>
  <c r="J18" i="15" a="1"/>
  <c r="J18" i="15"/>
  <c r="J19" i="15" a="1"/>
  <c r="J19" i="15"/>
  <c r="J20" i="15" a="1"/>
  <c r="J20" i="15" s="1"/>
  <c r="J21" i="15" a="1"/>
  <c r="J21" i="15" s="1"/>
  <c r="J22" i="15" a="1"/>
  <c r="J22" i="15"/>
  <c r="J23" i="15" a="1"/>
  <c r="J23" i="15"/>
  <c r="J24" i="15" a="1"/>
  <c r="J24" i="15" s="1"/>
  <c r="J25" i="15" a="1"/>
  <c r="J25" i="15"/>
  <c r="J26" i="15" a="1"/>
  <c r="J26" i="15"/>
  <c r="J27" i="15" a="1"/>
  <c r="J27" i="15"/>
  <c r="J28" i="15" a="1"/>
  <c r="J28" i="15" s="1"/>
  <c r="J29" i="15" a="1"/>
  <c r="J29" i="15" s="1"/>
  <c r="J30" i="15" a="1"/>
  <c r="J30" i="15"/>
  <c r="J31" i="15" a="1"/>
  <c r="J31" i="15" s="1"/>
  <c r="J32" i="15" a="1"/>
  <c r="J32" i="15" s="1"/>
  <c r="J33" i="15" a="1"/>
  <c r="J33" i="15"/>
  <c r="J34" i="15" a="1"/>
  <c r="J34" i="15"/>
  <c r="J35" i="15" a="1"/>
  <c r="J35" i="15"/>
  <c r="J36" i="15" a="1"/>
  <c r="J36" i="15" s="1"/>
  <c r="J37" i="15" a="1"/>
  <c r="J37" i="15"/>
  <c r="J38" i="15" a="1"/>
  <c r="J38" i="15"/>
  <c r="J39" i="15" a="1"/>
  <c r="J39" i="15" s="1"/>
  <c r="J40" i="15" a="1"/>
  <c r="J40" i="15" s="1"/>
  <c r="J41" i="15" a="1"/>
  <c r="J41" i="15"/>
  <c r="J42" i="15" a="1"/>
  <c r="J42" i="15"/>
  <c r="J43" i="15" a="1"/>
  <c r="J43" i="15"/>
  <c r="J44" i="15" a="1"/>
  <c r="J44" i="15" s="1"/>
  <c r="J45" i="15" a="1"/>
  <c r="J45" i="15" s="1"/>
  <c r="J46" i="15" a="1"/>
  <c r="J46" i="15"/>
  <c r="J47" i="15" a="1"/>
  <c r="J47" i="15" s="1"/>
  <c r="J48" i="15" a="1"/>
  <c r="J48" i="15" s="1"/>
  <c r="J49" i="15" a="1"/>
  <c r="J49" i="15"/>
  <c r="J50" i="15" a="1"/>
  <c r="J50" i="15"/>
  <c r="J51" i="15" a="1"/>
  <c r="J51" i="15"/>
  <c r="J52" i="15" a="1"/>
  <c r="J52" i="15" s="1"/>
  <c r="J53" i="15" a="1"/>
  <c r="J53" i="15" s="1"/>
  <c r="J54" i="15" a="1"/>
  <c r="J54" i="15" s="1"/>
  <c r="J55" i="15" a="1"/>
  <c r="J55" i="15"/>
  <c r="J56" i="15" a="1"/>
  <c r="J56" i="15" s="1"/>
  <c r="J57" i="15" a="1"/>
  <c r="J57" i="15"/>
  <c r="J58" i="15" a="1"/>
  <c r="J58" i="15"/>
  <c r="J59" i="15" a="1"/>
  <c r="J59" i="15"/>
  <c r="J60" i="15" a="1"/>
  <c r="J60" i="15" s="1"/>
  <c r="J61" i="15" a="1"/>
  <c r="J61" i="15" s="1"/>
  <c r="J62" i="15" a="1"/>
  <c r="J62" i="15" s="1"/>
  <c r="J63" i="15" a="1"/>
  <c r="J63" i="15" s="1"/>
  <c r="J64" i="15" a="1"/>
  <c r="J64" i="15" s="1"/>
  <c r="J65" i="15" a="1"/>
  <c r="J65" i="15"/>
  <c r="J66" i="15" a="1"/>
  <c r="J66" i="15"/>
  <c r="J67" i="15" a="1"/>
  <c r="J67" i="15"/>
  <c r="J68" i="15" a="1"/>
  <c r="J68" i="15" s="1"/>
  <c r="J69" i="15" a="1"/>
  <c r="J69" i="15"/>
  <c r="J70" i="15" a="1"/>
  <c r="J70" i="15" s="1"/>
  <c r="J71" i="15" a="1"/>
  <c r="J71" i="15" s="1"/>
  <c r="J72" i="15" a="1"/>
  <c r="J72" i="15" s="1"/>
  <c r="J73" i="15" a="1"/>
  <c r="J73" i="15"/>
  <c r="J74" i="15" a="1"/>
  <c r="J74" i="15"/>
  <c r="J75" i="15" a="1"/>
  <c r="J75" i="15"/>
  <c r="J76" i="15" a="1"/>
  <c r="J76" i="15" s="1"/>
  <c r="J77" i="15" a="1"/>
  <c r="J77" i="15" s="1"/>
  <c r="J78" i="15" a="1"/>
  <c r="J78" i="15"/>
  <c r="J79" i="15" a="1"/>
  <c r="J79" i="15" s="1"/>
  <c r="J80" i="15" a="1"/>
  <c r="J80" i="15" s="1"/>
  <c r="J81" i="15" a="1"/>
  <c r="J81" i="15"/>
  <c r="J82" i="15" a="1"/>
  <c r="J82" i="15"/>
  <c r="J83" i="15" a="1"/>
  <c r="J83" i="15"/>
  <c r="J84" i="15" a="1"/>
  <c r="J84" i="15" s="1"/>
  <c r="J85" i="15" a="1"/>
  <c r="J85" i="15" s="1"/>
  <c r="J86" i="15" a="1"/>
  <c r="J86" i="15" s="1"/>
  <c r="J87" i="15" a="1"/>
  <c r="J87" i="15"/>
  <c r="J88" i="15" a="1"/>
  <c r="J88" i="15" s="1"/>
  <c r="J89" i="15" a="1"/>
  <c r="J89" i="15"/>
  <c r="J90" i="15" a="1"/>
  <c r="J90" i="15"/>
  <c r="J91" i="15" a="1"/>
  <c r="J91" i="15"/>
  <c r="J92" i="15" a="1"/>
  <c r="J92" i="15" s="1"/>
  <c r="J93" i="15" a="1"/>
  <c r="J93" i="15" s="1"/>
  <c r="J94" i="15" a="1"/>
  <c r="J94" i="15" s="1"/>
  <c r="J95" i="15" a="1"/>
  <c r="J95" i="15" s="1"/>
  <c r="J96" i="15" a="1"/>
  <c r="J96" i="15" s="1"/>
  <c r="J97" i="15" a="1"/>
  <c r="J97" i="15"/>
  <c r="J98" i="15" a="1"/>
  <c r="J98" i="15"/>
  <c r="J99" i="15" a="1"/>
  <c r="J99" i="15"/>
  <c r="J100" i="15" a="1"/>
  <c r="J100" i="15" s="1"/>
  <c r="J101" i="15" a="1"/>
  <c r="J101" i="15"/>
  <c r="J102" i="15" a="1"/>
  <c r="J102" i="15" s="1"/>
  <c r="J103" i="15" a="1"/>
  <c r="J103" i="15" s="1"/>
  <c r="J104" i="15" a="1"/>
  <c r="J104" i="15" s="1"/>
  <c r="J105" i="15" a="1"/>
  <c r="J105" i="15"/>
  <c r="J106" i="15" a="1"/>
  <c r="J106" i="15"/>
  <c r="J107" i="15" a="1"/>
  <c r="J107" i="15"/>
  <c r="J108" i="15" a="1"/>
  <c r="J108" i="15" s="1"/>
  <c r="J109" i="15" a="1"/>
  <c r="J109" i="15" s="1"/>
  <c r="J110" i="15" a="1"/>
  <c r="J110" i="15"/>
  <c r="J111" i="15" a="1"/>
  <c r="J111" i="15" s="1"/>
  <c r="J112" i="15" a="1"/>
  <c r="J112" i="15" s="1"/>
  <c r="J113" i="15" a="1"/>
  <c r="J113" i="15"/>
  <c r="J114" i="15" a="1"/>
  <c r="J114" i="15"/>
  <c r="J115" i="15" a="1"/>
  <c r="J115" i="15"/>
  <c r="J116" i="15" a="1"/>
  <c r="J116" i="15" s="1"/>
  <c r="J117" i="15" a="1"/>
  <c r="J117" i="15" s="1"/>
  <c r="J118" i="15" a="1"/>
  <c r="J118" i="15" s="1"/>
  <c r="J119" i="15" a="1"/>
  <c r="J119" i="15"/>
  <c r="J120" i="15" a="1"/>
  <c r="J120" i="15" s="1"/>
  <c r="J121" i="15" a="1"/>
  <c r="J121" i="15"/>
  <c r="J122" i="15" a="1"/>
  <c r="J122" i="15"/>
  <c r="J123" i="15" a="1"/>
  <c r="J123" i="15"/>
  <c r="J124" i="15" a="1"/>
  <c r="J124" i="15" s="1"/>
  <c r="J125" i="15" a="1"/>
  <c r="J125" i="15" s="1"/>
  <c r="J126" i="15" a="1"/>
  <c r="J126" i="15" s="1"/>
  <c r="J127" i="15" a="1"/>
  <c r="J127" i="15" s="1"/>
  <c r="J128" i="15" a="1"/>
  <c r="J128" i="15" s="1"/>
  <c r="J129" i="15" a="1"/>
  <c r="J129" i="15"/>
  <c r="J130" i="15" a="1"/>
  <c r="J130" i="15"/>
  <c r="J131" i="15" a="1"/>
  <c r="J131" i="15"/>
  <c r="J132" i="15" a="1"/>
  <c r="J132" i="15" s="1"/>
  <c r="J133" i="15" a="1"/>
  <c r="J133" i="15"/>
  <c r="J134" i="15" a="1"/>
  <c r="J134" i="15" s="1"/>
  <c r="J135" i="15" a="1"/>
  <c r="J135" i="15" s="1"/>
  <c r="J136" i="15" a="1"/>
  <c r="J136" i="15" s="1"/>
  <c r="J137" i="15" a="1"/>
  <c r="J137" i="15"/>
  <c r="J138" i="15" a="1"/>
  <c r="J138" i="15"/>
  <c r="J139" i="15" a="1"/>
  <c r="J139" i="15"/>
  <c r="J140" i="15" a="1"/>
  <c r="J140" i="15" s="1"/>
  <c r="J141" i="15" a="1"/>
  <c r="J141" i="15" s="1"/>
  <c r="J142" i="15" a="1"/>
  <c r="J142" i="15"/>
  <c r="J143" i="15" a="1"/>
  <c r="J143" i="15" s="1"/>
  <c r="J144" i="15" a="1"/>
  <c r="J144" i="15" s="1"/>
  <c r="J145" i="15" a="1"/>
  <c r="J145" i="15"/>
  <c r="J146" i="15" a="1"/>
  <c r="J146" i="15" s="1"/>
  <c r="J147" i="15" a="1"/>
  <c r="J147" i="15"/>
  <c r="J148" i="15" a="1"/>
  <c r="J148" i="15" s="1"/>
  <c r="J149" i="15" a="1"/>
  <c r="J149" i="15" s="1"/>
  <c r="J150" i="15" a="1"/>
  <c r="J150" i="15" s="1"/>
  <c r="J151" i="15" a="1"/>
  <c r="J151" i="15"/>
  <c r="J152" i="15" a="1"/>
  <c r="J152" i="15" s="1"/>
  <c r="J153" i="15" a="1"/>
  <c r="J153" i="15"/>
  <c r="J154" i="15" a="1"/>
  <c r="J154" i="15"/>
  <c r="J155" i="15" a="1"/>
  <c r="J155" i="15" s="1"/>
  <c r="J156" i="15" a="1"/>
  <c r="J156" i="15" s="1"/>
  <c r="J157" i="15" a="1"/>
  <c r="J157" i="15" s="1"/>
  <c r="J158" i="15" a="1"/>
  <c r="J158" i="15" s="1"/>
  <c r="J159" i="15" a="1"/>
  <c r="J159" i="15" s="1"/>
  <c r="J160" i="15" a="1"/>
  <c r="J160" i="15" s="1"/>
  <c r="J161" i="15" a="1"/>
  <c r="J161" i="15"/>
  <c r="J162" i="15" a="1"/>
  <c r="J162" i="15"/>
  <c r="J163" i="15" a="1"/>
  <c r="J163" i="15"/>
  <c r="J164" i="15" a="1"/>
  <c r="J164" i="15" s="1"/>
  <c r="J165" i="15" a="1"/>
  <c r="J165" i="15"/>
  <c r="J166" i="15" a="1"/>
  <c r="J166" i="15" s="1"/>
  <c r="J167" i="15" a="1"/>
  <c r="J167" i="15" s="1"/>
  <c r="J168" i="15" a="1"/>
  <c r="J168" i="15" s="1"/>
  <c r="J169" i="15" a="1"/>
  <c r="J169" i="15" s="1"/>
  <c r="J170" i="15" a="1"/>
  <c r="J170" i="15"/>
  <c r="J171" i="15" a="1"/>
  <c r="J171" i="15"/>
  <c r="J172" i="15" a="1"/>
  <c r="J172" i="15" s="1"/>
  <c r="J173" i="15" a="1"/>
  <c r="J173" i="15" s="1"/>
  <c r="J174" i="15" a="1"/>
  <c r="J174" i="15"/>
  <c r="J175" i="15" a="1"/>
  <c r="J175" i="15" s="1"/>
  <c r="J176" i="15" a="1"/>
  <c r="J176" i="15" s="1"/>
  <c r="J177" i="15" a="1"/>
  <c r="J177" i="15"/>
  <c r="J178" i="15" a="1"/>
  <c r="J178" i="15" s="1"/>
  <c r="J179" i="15" a="1"/>
  <c r="J179" i="15"/>
  <c r="J180" i="15" a="1"/>
  <c r="J180" i="15" s="1"/>
  <c r="J181" i="15" a="1"/>
  <c r="J181" i="15" s="1"/>
  <c r="J182" i="15" a="1"/>
  <c r="J182" i="15" s="1"/>
  <c r="J183" i="15" a="1"/>
  <c r="J183" i="15"/>
  <c r="J184" i="15" a="1"/>
  <c r="J184" i="15" s="1"/>
  <c r="J185" i="15" a="1"/>
  <c r="J185" i="15"/>
  <c r="J186" i="15" a="1"/>
  <c r="J186" i="15"/>
  <c r="J187" i="15" a="1"/>
  <c r="J187" i="15" s="1"/>
  <c r="J188" i="15" a="1"/>
  <c r="J188" i="15" s="1"/>
  <c r="J189" i="15" a="1"/>
  <c r="J189" i="15" s="1"/>
  <c r="J190" i="15" a="1"/>
  <c r="J190" i="15" s="1"/>
  <c r="J191" i="15" a="1"/>
  <c r="J191" i="15" s="1"/>
  <c r="J192" i="15" a="1"/>
  <c r="J192" i="15" s="1"/>
  <c r="J193" i="15" a="1"/>
  <c r="J193" i="15"/>
  <c r="J194" i="15" a="1"/>
  <c r="J194" i="15"/>
  <c r="J195" i="15" a="1"/>
  <c r="J195" i="15"/>
  <c r="J196" i="15" a="1"/>
  <c r="J196" i="15" s="1"/>
  <c r="J197" i="15" a="1"/>
  <c r="J197" i="15"/>
  <c r="J198" i="15" a="1"/>
  <c r="J198" i="15" s="1"/>
  <c r="J199" i="15" a="1"/>
  <c r="J199" i="15" s="1"/>
  <c r="J200" i="15" a="1"/>
  <c r="J200" i="15" s="1"/>
  <c r="J201" i="15" a="1"/>
  <c r="J201" i="15" s="1"/>
  <c r="J202" i="15" a="1"/>
  <c r="J202" i="15"/>
  <c r="J203" i="15" a="1"/>
  <c r="J203" i="15"/>
  <c r="J204" i="15" a="1"/>
  <c r="J204" i="15" s="1"/>
  <c r="J205" i="15" a="1"/>
  <c r="J205" i="15" s="1"/>
  <c r="J206" i="15" a="1"/>
  <c r="J206" i="15"/>
  <c r="J207" i="15" a="1"/>
  <c r="J207" i="15" s="1"/>
  <c r="J208" i="15" a="1"/>
  <c r="J208" i="15" s="1"/>
  <c r="J209" i="15" a="1"/>
  <c r="J209" i="15"/>
  <c r="J210" i="15" a="1"/>
  <c r="J210" i="15" s="1"/>
  <c r="J211" i="15" a="1"/>
  <c r="J211" i="15"/>
  <c r="J212" i="15" a="1"/>
  <c r="J212" i="15" s="1"/>
  <c r="J213" i="15" a="1"/>
  <c r="J213" i="15" s="1"/>
  <c r="J214" i="15" a="1"/>
  <c r="J214" i="15" s="1"/>
  <c r="J215" i="15" a="1"/>
  <c r="J215" i="15"/>
  <c r="J216" i="15" a="1"/>
  <c r="J216" i="15" s="1"/>
  <c r="J217" i="15" a="1"/>
  <c r="J217" i="15"/>
  <c r="J218" i="15" a="1"/>
  <c r="J218" i="15"/>
  <c r="J219" i="15" a="1"/>
  <c r="J219" i="15" s="1"/>
  <c r="J220" i="15" a="1"/>
  <c r="J220" i="15" s="1"/>
  <c r="J221" i="15" a="1"/>
  <c r="J221" i="15" s="1"/>
  <c r="J222" i="15" a="1"/>
  <c r="J222" i="15" s="1"/>
  <c r="J223" i="15" a="1"/>
  <c r="J223" i="15" s="1"/>
  <c r="J224" i="15" a="1"/>
  <c r="J224" i="15" s="1"/>
  <c r="J225" i="15" a="1"/>
  <c r="J225" i="15"/>
  <c r="J226" i="15" a="1"/>
  <c r="J226" i="15"/>
  <c r="J227" i="15" a="1"/>
  <c r="J227" i="15"/>
  <c r="J228" i="15" a="1"/>
  <c r="J228" i="15" s="1"/>
  <c r="J229" i="15" a="1"/>
  <c r="J229" i="15"/>
  <c r="J230" i="15" a="1"/>
  <c r="J230" i="15" s="1"/>
  <c r="J231" i="15" a="1"/>
  <c r="J231" i="15" s="1"/>
  <c r="J232" i="15" a="1"/>
  <c r="J232" i="15" s="1"/>
  <c r="J233" i="15" a="1"/>
  <c r="J233" i="15" s="1"/>
  <c r="J234" i="15" a="1"/>
  <c r="J234" i="15"/>
  <c r="J235" i="15" a="1"/>
  <c r="J235" i="15"/>
  <c r="J236" i="15" a="1"/>
  <c r="J236" i="15" s="1"/>
  <c r="J237" i="15" a="1"/>
  <c r="J237" i="15" s="1"/>
  <c r="J238" i="15" a="1"/>
  <c r="J238" i="15"/>
  <c r="J239" i="15" a="1"/>
  <c r="J239" i="15" s="1"/>
  <c r="J240" i="15" a="1"/>
  <c r="J240" i="15" s="1"/>
  <c r="J241" i="15" a="1"/>
  <c r="J241" i="15"/>
  <c r="J242" i="15" a="1"/>
  <c r="J242" i="15" s="1"/>
  <c r="J243" i="15" a="1"/>
  <c r="J243" i="15"/>
  <c r="J244" i="15" a="1"/>
  <c r="J244" i="15" s="1"/>
  <c r="J245" i="15" a="1"/>
  <c r="J245" i="15" s="1"/>
  <c r="J246" i="15" a="1"/>
  <c r="J246" i="15" s="1"/>
  <c r="J247" i="15" a="1"/>
  <c r="J247" i="15"/>
  <c r="J248" i="15" a="1"/>
  <c r="J248" i="15" s="1"/>
  <c r="J249" i="15" a="1"/>
  <c r="J249" i="15"/>
  <c r="J250" i="15" a="1"/>
  <c r="J250" i="15"/>
  <c r="J251" i="15" a="1"/>
  <c r="J251" i="15" s="1"/>
  <c r="J252" i="15" a="1"/>
  <c r="J252" i="15" s="1"/>
  <c r="J253" i="15" a="1"/>
  <c r="J253" i="15" s="1"/>
  <c r="J254" i="15" a="1"/>
  <c r="J254" i="15" s="1"/>
  <c r="J255" i="15" a="1"/>
  <c r="J255" i="15" s="1"/>
  <c r="J256" i="15" a="1"/>
  <c r="J256" i="15" s="1"/>
  <c r="J257" i="15" a="1"/>
  <c r="J257" i="15"/>
  <c r="J258" i="15" a="1"/>
  <c r="J258" i="15"/>
  <c r="J259" i="15" a="1"/>
  <c r="J259" i="15"/>
  <c r="J260" i="15" a="1"/>
  <c r="J260" i="15" s="1"/>
  <c r="J261" i="15" a="1"/>
  <c r="J261" i="15"/>
  <c r="J262" i="15" a="1"/>
  <c r="J262" i="15" s="1"/>
  <c r="J263" i="15" a="1"/>
  <c r="J263" i="15" s="1"/>
  <c r="J264" i="15" a="1"/>
  <c r="J264" i="15" s="1"/>
  <c r="J265" i="15" a="1"/>
  <c r="J265" i="15" s="1"/>
  <c r="J266" i="15" a="1"/>
  <c r="J266" i="15"/>
  <c r="J267" i="15" a="1"/>
  <c r="J267" i="15"/>
  <c r="J268" i="15" a="1"/>
  <c r="J268" i="15" s="1"/>
  <c r="J269" i="15" a="1"/>
  <c r="J269" i="15" s="1"/>
  <c r="J270" i="15" a="1"/>
  <c r="J270" i="15"/>
  <c r="J271" i="15" a="1"/>
  <c r="J271" i="15" s="1"/>
  <c r="J272" i="15" a="1"/>
  <c r="J272" i="15" s="1"/>
  <c r="J273" i="15" a="1"/>
  <c r="J273" i="15"/>
  <c r="J274" i="15" a="1"/>
  <c r="J274" i="15" s="1"/>
  <c r="J275" i="15" a="1"/>
  <c r="J275" i="15"/>
  <c r="J276" i="15" a="1"/>
  <c r="J276" i="15" s="1"/>
  <c r="J277" i="15" a="1"/>
  <c r="J277" i="15" s="1"/>
  <c r="J278" i="15" a="1"/>
  <c r="J278" i="15" s="1"/>
  <c r="J279" i="15" a="1"/>
  <c r="J279" i="15"/>
  <c r="J280" i="15" a="1"/>
  <c r="J280" i="15" s="1"/>
  <c r="J281" i="15" a="1"/>
  <c r="J281" i="15"/>
  <c r="J282" i="15" a="1"/>
  <c r="J282" i="15"/>
  <c r="J283" i="15" a="1"/>
  <c r="J283" i="15" s="1"/>
  <c r="J284" i="15" a="1"/>
  <c r="J284" i="15" s="1"/>
  <c r="J285" i="15" a="1"/>
  <c r="J285" i="15" s="1"/>
  <c r="J286" i="15" a="1"/>
  <c r="J286" i="15" s="1"/>
  <c r="J287" i="15" a="1"/>
  <c r="J287" i="15" s="1"/>
  <c r="J288" i="15" a="1"/>
  <c r="J288" i="15" s="1"/>
  <c r="J289" i="15" a="1"/>
  <c r="J289" i="15"/>
  <c r="J290" i="15" a="1"/>
  <c r="J290" i="15"/>
  <c r="J291" i="15" a="1"/>
  <c r="J291" i="15"/>
  <c r="J292" i="15" a="1"/>
  <c r="J292" i="15" s="1"/>
  <c r="J293" i="15" a="1"/>
  <c r="J293" i="15"/>
  <c r="J294" i="15" a="1"/>
  <c r="J294" i="15" s="1"/>
  <c r="J295" i="15" a="1"/>
  <c r="J295" i="15" s="1"/>
  <c r="J296" i="15" a="1"/>
  <c r="J296" i="15" s="1"/>
  <c r="J297" i="15" a="1"/>
  <c r="J297" i="15" s="1"/>
  <c r="J298" i="15" a="1"/>
  <c r="J298" i="15"/>
  <c r="J299" i="15" a="1"/>
  <c r="J299" i="15"/>
  <c r="J300" i="15" a="1"/>
  <c r="J300" i="15" s="1"/>
  <c r="J301" i="15" a="1"/>
  <c r="J301" i="15" s="1"/>
  <c r="J302" i="15" a="1"/>
  <c r="J302" i="15"/>
  <c r="J303" i="15" a="1"/>
  <c r="J303" i="15" s="1"/>
  <c r="J304" i="15" a="1"/>
  <c r="J304" i="15" s="1"/>
  <c r="J305" i="15" a="1"/>
  <c r="J305" i="15" s="1"/>
  <c r="J306" i="15" a="1"/>
  <c r="J306" i="15" s="1"/>
  <c r="J307" i="15" a="1"/>
  <c r="J307" i="15"/>
  <c r="J308" i="15" a="1"/>
  <c r="J308" i="15" s="1"/>
  <c r="J309" i="15" a="1"/>
  <c r="J309" i="15" s="1"/>
  <c r="J310" i="15" a="1"/>
  <c r="J310" i="15" s="1"/>
  <c r="J311" i="15" a="1"/>
  <c r="J311" i="15"/>
  <c r="J312" i="15" a="1"/>
  <c r="J312" i="15" s="1"/>
  <c r="J313" i="15" a="1"/>
  <c r="J313" i="15"/>
  <c r="J314" i="15" a="1"/>
  <c r="J314" i="15" s="1"/>
  <c r="J315" i="15" a="1"/>
  <c r="J315" i="15" s="1"/>
  <c r="J316" i="15" a="1"/>
  <c r="J316" i="15" s="1"/>
  <c r="J317" i="15" a="1"/>
  <c r="J317" i="15" s="1"/>
  <c r="J318" i="15" a="1"/>
  <c r="J318" i="15"/>
  <c r="J319" i="15" a="1"/>
  <c r="J319" i="15" s="1"/>
  <c r="J320" i="15" a="1"/>
  <c r="J320" i="15" s="1"/>
  <c r="J321" i="15" a="1"/>
  <c r="J321" i="15"/>
  <c r="J322" i="15" a="1"/>
  <c r="J322" i="15"/>
  <c r="J323" i="15" a="1"/>
  <c r="J323" i="15"/>
  <c r="J324" i="15" a="1"/>
  <c r="J324" i="15" s="1"/>
  <c r="J325" i="15" a="1"/>
  <c r="J325" i="15"/>
  <c r="J326" i="15" a="1"/>
  <c r="J326" i="15" s="1"/>
  <c r="J327" i="15" a="1"/>
  <c r="J327" i="15"/>
  <c r="J328" i="15" a="1"/>
  <c r="J328" i="15" s="1"/>
  <c r="J329" i="15" a="1"/>
  <c r="J329" i="15" s="1"/>
  <c r="J330" i="15" a="1"/>
  <c r="J330" i="15" s="1"/>
  <c r="J331" i="15" a="1"/>
  <c r="J331" i="15"/>
  <c r="J332" i="15" a="1"/>
  <c r="J332" i="15" s="1"/>
  <c r="J333" i="15" a="1"/>
  <c r="J333" i="15" s="1"/>
  <c r="J334" i="15" a="1"/>
  <c r="J334" i="15"/>
  <c r="J335" i="15" a="1"/>
  <c r="J335" i="15" s="1"/>
  <c r="J336" i="15" a="1"/>
  <c r="J336" i="15" s="1"/>
  <c r="J337" i="15" a="1"/>
  <c r="J337" i="15"/>
  <c r="J338" i="15" a="1"/>
  <c r="J338" i="15" s="1"/>
  <c r="J339" i="15" a="1"/>
  <c r="J339" i="15" s="1"/>
  <c r="J340" i="15" a="1"/>
  <c r="J340" i="15" s="1"/>
  <c r="J341" i="15" a="1"/>
  <c r="J341" i="15" s="1"/>
  <c r="J342" i="15" a="1"/>
  <c r="J342" i="15" s="1"/>
  <c r="J343" i="15" a="1"/>
  <c r="J343" i="15"/>
  <c r="J344" i="15" a="1"/>
  <c r="J344" i="15" s="1"/>
  <c r="J345" i="15" a="1"/>
  <c r="J345" i="15"/>
  <c r="J346" i="15" a="1"/>
  <c r="J346" i="15" s="1"/>
  <c r="J347" i="15" a="1"/>
  <c r="J347" i="15"/>
  <c r="J348" i="15" a="1"/>
  <c r="J348" i="15" s="1"/>
  <c r="J349" i="15" a="1"/>
  <c r="J349" i="15"/>
  <c r="J350" i="15" a="1"/>
  <c r="J350" i="15" s="1"/>
  <c r="J351" i="15" a="1"/>
  <c r="J351" i="15"/>
  <c r="J352" i="15" a="1"/>
  <c r="J352" i="15" s="1"/>
  <c r="J353" i="15" a="1"/>
  <c r="J353" i="15"/>
  <c r="J354" i="15" a="1"/>
  <c r="J354" i="15" s="1"/>
  <c r="J355" i="15" a="1"/>
  <c r="J355" i="15"/>
  <c r="J356" i="15" a="1"/>
  <c r="J356" i="15" s="1"/>
  <c r="J357" i="15" a="1"/>
  <c r="J357" i="15" s="1"/>
  <c r="J358" i="15" a="1"/>
  <c r="J358" i="15" s="1"/>
  <c r="J359" i="15" a="1"/>
  <c r="J359" i="15"/>
  <c r="J360" i="15" a="1"/>
  <c r="J360" i="15" s="1"/>
  <c r="J361" i="15" a="1"/>
  <c r="J361" i="15"/>
  <c r="J362" i="15" a="1"/>
  <c r="J362" i="15" s="1"/>
  <c r="J363" i="15" a="1"/>
  <c r="J363" i="15"/>
  <c r="J364" i="15" a="1"/>
  <c r="J364" i="15" s="1"/>
  <c r="J365" i="15" a="1"/>
  <c r="J365" i="15"/>
  <c r="J366" i="15" a="1"/>
  <c r="J366" i="15" s="1"/>
  <c r="J367" i="15" a="1"/>
  <c r="J367" i="15"/>
  <c r="J368" i="15" a="1"/>
  <c r="J368" i="15" s="1"/>
  <c r="J369" i="15" a="1"/>
  <c r="J369" i="15"/>
  <c r="J370" i="15" a="1"/>
  <c r="J370" i="15" s="1"/>
  <c r="J371" i="15" a="1"/>
  <c r="J371" i="15"/>
  <c r="J372" i="15" a="1"/>
  <c r="J372" i="15" s="1"/>
  <c r="J373" i="15" a="1"/>
  <c r="J373" i="15" s="1"/>
  <c r="J374" i="15" a="1"/>
  <c r="J374" i="15" s="1"/>
  <c r="J375" i="15" a="1"/>
  <c r="J375" i="15"/>
  <c r="J376" i="15" a="1"/>
  <c r="J376" i="15" s="1"/>
  <c r="J377" i="15" a="1"/>
  <c r="J377" i="15"/>
  <c r="J378" i="15" a="1"/>
  <c r="J378" i="15" s="1"/>
  <c r="J379" i="15" a="1"/>
  <c r="J379" i="15"/>
  <c r="J380" i="15" a="1"/>
  <c r="J380" i="15" s="1"/>
  <c r="J381" i="15" a="1"/>
  <c r="J381" i="15"/>
  <c r="J382" i="15" a="1"/>
  <c r="J382" i="15" s="1"/>
  <c r="J383" i="15" a="1"/>
  <c r="J383" i="15"/>
  <c r="J384" i="15" a="1"/>
  <c r="J384" i="15" s="1"/>
  <c r="J385" i="15" a="1"/>
  <c r="J385" i="15"/>
  <c r="J386" i="15" a="1"/>
  <c r="J386" i="15" s="1"/>
  <c r="J387" i="15" a="1"/>
  <c r="J387" i="15"/>
  <c r="J388" i="15" a="1"/>
  <c r="J388" i="15" s="1"/>
  <c r="J389" i="15" a="1"/>
  <c r="J389" i="15" s="1"/>
  <c r="J390" i="15" a="1"/>
  <c r="J390" i="15" s="1"/>
  <c r="J391" i="15" a="1"/>
  <c r="J391" i="15"/>
  <c r="J392" i="15" a="1"/>
  <c r="J392" i="15" s="1"/>
  <c r="J393" i="15" a="1"/>
  <c r="J393" i="15"/>
  <c r="J394" i="15" a="1"/>
  <c r="J394" i="15" s="1"/>
  <c r="J395" i="15" a="1"/>
  <c r="J395" i="15"/>
  <c r="J396" i="15" a="1"/>
  <c r="J396" i="15" s="1"/>
  <c r="J397" i="15" a="1"/>
  <c r="J397" i="15"/>
  <c r="J398" i="15" a="1"/>
  <c r="J398" i="15" s="1"/>
  <c r="J399" i="15" a="1"/>
  <c r="J399" i="15"/>
  <c r="J400" i="15" a="1"/>
  <c r="J400" i="15" s="1"/>
  <c r="J401" i="15" a="1"/>
  <c r="J401" i="15"/>
  <c r="J402" i="15" a="1"/>
  <c r="J402" i="15" s="1"/>
  <c r="J403" i="15" a="1"/>
  <c r="J403" i="15" s="1"/>
  <c r="J404" i="15" a="1"/>
  <c r="J404" i="15" s="1"/>
  <c r="J405" i="15" a="1"/>
  <c r="J405" i="15" s="1"/>
  <c r="J406" i="15" a="1"/>
  <c r="J406" i="15" s="1"/>
  <c r="J407" i="15" a="1"/>
  <c r="J407" i="15" s="1"/>
  <c r="J408" i="15" a="1"/>
  <c r="J408" i="15" s="1"/>
  <c r="J409" i="15" a="1"/>
  <c r="J409" i="15"/>
  <c r="J410" i="15" a="1"/>
  <c r="J410" i="15" s="1"/>
  <c r="J411" i="15" a="1"/>
  <c r="J411" i="15"/>
  <c r="J412" i="15" a="1"/>
  <c r="J412" i="15" s="1"/>
  <c r="J413" i="15" a="1"/>
  <c r="J413" i="15"/>
  <c r="J414" i="15" a="1"/>
  <c r="J414" i="15" s="1"/>
  <c r="J415" i="15" a="1"/>
  <c r="J415" i="15"/>
  <c r="J416" i="15" a="1"/>
  <c r="J416" i="15" s="1"/>
  <c r="J417" i="15" a="1"/>
  <c r="J417" i="15"/>
  <c r="J418" i="15" a="1"/>
  <c r="J418" i="15" s="1"/>
  <c r="J419" i="15" a="1"/>
  <c r="J419" i="15" s="1"/>
  <c r="J420" i="15" a="1"/>
  <c r="J420" i="15" s="1"/>
  <c r="J421" i="15" a="1"/>
  <c r="J421" i="15" s="1"/>
  <c r="J422" i="15" a="1"/>
  <c r="J422" i="15" s="1"/>
  <c r="J423" i="15" a="1"/>
  <c r="J423" i="15" s="1"/>
  <c r="J424" i="15" a="1"/>
  <c r="J424" i="15" s="1"/>
  <c r="J425" i="15" a="1"/>
  <c r="J425" i="15"/>
  <c r="J426" i="15" a="1"/>
  <c r="J426" i="15" s="1"/>
  <c r="J427" i="15" a="1"/>
  <c r="J427" i="15"/>
  <c r="J428" i="15" a="1"/>
  <c r="J428" i="15" s="1"/>
  <c r="J429" i="15" a="1"/>
  <c r="J429" i="15"/>
  <c r="J430" i="15" a="1"/>
  <c r="J430" i="15" s="1"/>
  <c r="J431" i="15" a="1"/>
  <c r="J431" i="15"/>
  <c r="J432" i="15" a="1"/>
  <c r="J432" i="15" s="1"/>
  <c r="J433" i="15" a="1"/>
  <c r="J433" i="15"/>
  <c r="J434" i="15" a="1"/>
  <c r="J434" i="15" s="1"/>
  <c r="J435" i="15" a="1"/>
  <c r="J435" i="15" s="1"/>
  <c r="J436" i="15" a="1"/>
  <c r="J436" i="15" s="1"/>
  <c r="J437" i="15" a="1"/>
  <c r="J437" i="15" s="1"/>
  <c r="J438" i="15" a="1"/>
  <c r="J438" i="15" s="1"/>
  <c r="J439" i="15" a="1"/>
  <c r="J439" i="15" s="1"/>
  <c r="J440" i="15" a="1"/>
  <c r="J440" i="15" s="1"/>
  <c r="J441" i="15" a="1"/>
  <c r="J441" i="15"/>
  <c r="J442" i="15" a="1"/>
  <c r="J442" i="15" s="1"/>
  <c r="J443" i="15" a="1"/>
  <c r="J443" i="15"/>
  <c r="J444" i="15" a="1"/>
  <c r="J444" i="15" s="1"/>
  <c r="J445" i="15" a="1"/>
  <c r="J445" i="15"/>
  <c r="J446" i="15" a="1"/>
  <c r="J446" i="15" s="1"/>
  <c r="J447" i="15" a="1"/>
  <c r="J447" i="15"/>
  <c r="J448" i="15" a="1"/>
  <c r="J448" i="15" s="1"/>
  <c r="J449" i="15" a="1"/>
  <c r="J449" i="15"/>
  <c r="J450" i="15" a="1"/>
  <c r="J450" i="15" s="1"/>
  <c r="J451" i="15" a="1"/>
  <c r="J451" i="15" s="1"/>
  <c r="J452" i="15" a="1"/>
  <c r="J452" i="15" s="1"/>
  <c r="J453" i="15" a="1"/>
  <c r="J453" i="15" s="1"/>
  <c r="J454" i="15" a="1"/>
  <c r="J454" i="15" s="1"/>
  <c r="J455" i="15" a="1"/>
  <c r="J455" i="15" s="1"/>
  <c r="J456" i="15" a="1"/>
  <c r="J456" i="15" s="1"/>
  <c r="J457" i="15" a="1"/>
  <c r="J457" i="15"/>
  <c r="J458" i="15" a="1"/>
  <c r="J458" i="15" s="1"/>
  <c r="J459" i="15" a="1"/>
  <c r="J459" i="15"/>
  <c r="J460" i="15" a="1"/>
  <c r="J460" i="15" s="1"/>
  <c r="J461" i="15" a="1"/>
  <c r="J461" i="15"/>
  <c r="J462" i="15" a="1"/>
  <c r="J462" i="15" s="1"/>
  <c r="J463" i="15" a="1"/>
  <c r="J463" i="15" s="1"/>
  <c r="J464" i="15" a="1"/>
  <c r="J464" i="15" s="1"/>
  <c r="J465" i="15" a="1"/>
  <c r="J465" i="15"/>
  <c r="J466" i="15" a="1"/>
  <c r="J466" i="15" s="1"/>
  <c r="J467" i="15" a="1"/>
  <c r="J467" i="15" s="1"/>
  <c r="J468" i="15" a="1"/>
  <c r="J468" i="15" s="1"/>
  <c r="J469" i="15" a="1"/>
  <c r="J469" i="15" s="1"/>
  <c r="J470" i="15" a="1"/>
  <c r="J470" i="15" s="1"/>
  <c r="J471" i="15" a="1"/>
  <c r="J471" i="15" s="1"/>
  <c r="J472" i="15" a="1"/>
  <c r="J472" i="15" s="1"/>
  <c r="J473" i="15" a="1"/>
  <c r="J473" i="15"/>
  <c r="J474" i="15" a="1"/>
  <c r="J474" i="15" s="1"/>
  <c r="J475" i="15" a="1"/>
  <c r="J475" i="15"/>
  <c r="J476" i="15" a="1"/>
  <c r="J476" i="15" s="1"/>
  <c r="J477" i="15" a="1"/>
  <c r="J477" i="15"/>
  <c r="J478" i="15" a="1"/>
  <c r="J478" i="15" s="1"/>
  <c r="J479" i="15" a="1"/>
  <c r="J479" i="15" s="1"/>
  <c r="J480" i="15" a="1"/>
  <c r="J480" i="15" s="1"/>
  <c r="J481" i="15" a="1"/>
  <c r="J481" i="15"/>
  <c r="J482" i="15" a="1"/>
  <c r="J482" i="15" s="1"/>
  <c r="J483" i="15" a="1"/>
  <c r="J483" i="15" s="1"/>
  <c r="J484" i="15" a="1"/>
  <c r="J484" i="15" s="1"/>
  <c r="J485" i="15" a="1"/>
  <c r="J485" i="15" s="1"/>
  <c r="J486" i="15" a="1"/>
  <c r="J486" i="15"/>
  <c r="J487" i="15" a="1"/>
  <c r="J487" i="15"/>
  <c r="J488" i="15" a="1"/>
  <c r="J488" i="15" s="1"/>
  <c r="J489" i="15" a="1"/>
  <c r="J489" i="15" s="1"/>
  <c r="J490" i="15" a="1"/>
  <c r="J490" i="15"/>
  <c r="J491" i="15" a="1"/>
  <c r="J491" i="15" s="1"/>
  <c r="J492" i="15" a="1"/>
  <c r="J492" i="15" s="1"/>
  <c r="J493" i="15" a="1"/>
  <c r="J493" i="15"/>
  <c r="J494" i="15" a="1"/>
  <c r="J494" i="15" s="1"/>
  <c r="J495" i="15" a="1"/>
  <c r="J495" i="15"/>
  <c r="J496" i="15" a="1"/>
  <c r="J496" i="15" s="1"/>
  <c r="J497" i="15" a="1"/>
  <c r="J497" i="15" s="1"/>
  <c r="J498" i="15" a="1"/>
  <c r="J498" i="15" s="1"/>
  <c r="J499" i="15" a="1"/>
  <c r="J499" i="15"/>
  <c r="J500" i="15" a="1"/>
  <c r="J500" i="15" s="1"/>
  <c r="J501" i="15" a="1"/>
  <c r="J501" i="15"/>
  <c r="J502" i="15" a="1"/>
  <c r="J502" i="15"/>
  <c r="J503" i="15" a="1"/>
  <c r="J503" i="15" s="1"/>
  <c r="J504" i="15" a="1"/>
  <c r="J504" i="15" s="1"/>
  <c r="J505" i="15" a="1"/>
  <c r="J505" i="15" s="1"/>
  <c r="J506" i="15" a="1"/>
  <c r="J506" i="15" s="1"/>
  <c r="J507" i="15" a="1"/>
  <c r="J507" i="15" s="1"/>
  <c r="J508" i="15" a="1"/>
  <c r="J508" i="15" s="1"/>
  <c r="J509" i="15" a="1"/>
  <c r="J509" i="15"/>
  <c r="J510" i="15" a="1"/>
  <c r="J510" i="15"/>
  <c r="J511" i="15" a="1"/>
  <c r="J511" i="15"/>
  <c r="J512" i="15" a="1"/>
  <c r="J512" i="15" s="1"/>
  <c r="J513" i="15" a="1"/>
  <c r="J513" i="15"/>
  <c r="J514" i="15" a="1"/>
  <c r="J514" i="15" s="1"/>
  <c r="J515" i="15" a="1"/>
  <c r="J515" i="15" s="1"/>
  <c r="J516" i="15" a="1"/>
  <c r="J516" i="15" s="1"/>
  <c r="J517" i="15" a="1"/>
  <c r="J517" i="15" s="1"/>
  <c r="J518" i="15" a="1"/>
  <c r="J518" i="15"/>
  <c r="J519" i="15" a="1"/>
  <c r="J519" i="15"/>
  <c r="J520" i="15" a="1"/>
  <c r="J520" i="15" s="1"/>
  <c r="J521" i="15" a="1"/>
  <c r="J521" i="15" s="1"/>
  <c r="J522" i="15" a="1"/>
  <c r="J522" i="15"/>
  <c r="J523" i="15" a="1"/>
  <c r="J523" i="15" s="1"/>
  <c r="J524" i="15" a="1"/>
  <c r="J524" i="15" s="1"/>
  <c r="J525" i="15" a="1"/>
  <c r="J525" i="15"/>
  <c r="J526" i="15" a="1"/>
  <c r="J526" i="15" s="1"/>
  <c r="J527" i="15" a="1"/>
  <c r="J527" i="15"/>
  <c r="J528" i="15" a="1"/>
  <c r="J528" i="15" s="1"/>
  <c r="J529" i="15" a="1"/>
  <c r="J529" i="15" s="1"/>
  <c r="J530" i="15" a="1"/>
  <c r="J530" i="15" s="1"/>
  <c r="J531" i="15" a="1"/>
  <c r="J531" i="15"/>
  <c r="J532" i="15" a="1"/>
  <c r="J532" i="15" s="1"/>
  <c r="J533" i="15" a="1"/>
  <c r="J533" i="15"/>
  <c r="J534" i="15" a="1"/>
  <c r="J534" i="15" s="1"/>
  <c r="J535" i="15" a="1"/>
  <c r="J535" i="15" s="1"/>
  <c r="J536" i="15" a="1"/>
  <c r="J536" i="15" s="1"/>
  <c r="J537" i="15" a="1"/>
  <c r="J537" i="15" s="1"/>
  <c r="J538" i="15" a="1"/>
  <c r="J538" i="15" s="1"/>
  <c r="J539" i="15" a="1"/>
  <c r="J539" i="15" s="1"/>
  <c r="J540" i="15" a="1"/>
  <c r="J540" i="15" s="1"/>
  <c r="J541" i="15" a="1"/>
  <c r="J541" i="15"/>
  <c r="J542" i="15" a="1"/>
  <c r="J542" i="15"/>
  <c r="J543" i="15" a="1"/>
  <c r="J543" i="15" s="1"/>
  <c r="J544" i="15" a="1"/>
  <c r="J544" i="15" s="1"/>
  <c r="J545" i="15" a="1"/>
  <c r="J545" i="15"/>
  <c r="J546" i="15" a="1"/>
  <c r="J546" i="15" s="1"/>
  <c r="J547" i="15" a="1"/>
  <c r="J547" i="15" s="1"/>
  <c r="J548" i="15" a="1"/>
  <c r="J548" i="15" s="1"/>
  <c r="J549" i="15" a="1"/>
  <c r="J549" i="15" s="1"/>
  <c r="J550" i="15" a="1"/>
  <c r="J550" i="15"/>
  <c r="J551" i="15" a="1"/>
  <c r="J551" i="15"/>
  <c r="J552" i="15" a="1"/>
  <c r="J552" i="15" s="1"/>
  <c r="J553" i="15" a="1"/>
  <c r="J553" i="15" s="1"/>
  <c r="J554" i="15" a="1"/>
  <c r="J554" i="15"/>
  <c r="J555" i="15" a="1"/>
  <c r="J555" i="15" s="1"/>
  <c r="J556" i="15" a="1"/>
  <c r="J556" i="15" s="1"/>
  <c r="J557" i="15" a="1"/>
  <c r="J557" i="15" s="1"/>
  <c r="J558" i="15" a="1"/>
  <c r="J558" i="15" s="1"/>
  <c r="J559" i="15" a="1"/>
  <c r="J559" i="15"/>
  <c r="J560" i="15" a="1"/>
  <c r="J560" i="15" s="1"/>
  <c r="J561" i="15" a="1"/>
  <c r="J561" i="15" s="1"/>
  <c r="J562" i="15" a="1"/>
  <c r="J562" i="15" s="1"/>
  <c r="J563" i="15" a="1"/>
  <c r="J563" i="15"/>
  <c r="J564" i="15" a="1"/>
  <c r="J564" i="15" s="1"/>
  <c r="J565" i="15" a="1"/>
  <c r="J565" i="15" s="1"/>
  <c r="J566" i="15" a="1"/>
  <c r="J566" i="15" s="1"/>
  <c r="J567" i="15" a="1"/>
  <c r="J567" i="15"/>
  <c r="J568" i="15" a="1"/>
  <c r="J568" i="15" s="1"/>
  <c r="J569" i="15" a="1"/>
  <c r="J569" i="15" s="1"/>
  <c r="J570" i="15" a="1"/>
  <c r="J570" i="15" s="1"/>
  <c r="J571" i="15" a="1"/>
  <c r="J571" i="15"/>
  <c r="J572" i="15" a="1"/>
  <c r="J572" i="15" s="1"/>
  <c r="J573" i="15" a="1"/>
  <c r="J573" i="15" s="1"/>
  <c r="J574" i="15" a="1"/>
  <c r="J574" i="15" s="1"/>
  <c r="J575" i="15" a="1"/>
  <c r="J575" i="15"/>
  <c r="J576" i="15" a="1"/>
  <c r="J576" i="15" s="1"/>
  <c r="J577" i="15" a="1"/>
  <c r="J577" i="15" s="1"/>
  <c r="J578" i="15" a="1"/>
  <c r="J578" i="15" s="1"/>
  <c r="J579" i="15" a="1"/>
  <c r="J579" i="15" s="1"/>
  <c r="J580" i="15" a="1"/>
  <c r="J580" i="15" s="1"/>
  <c r="J581" i="15" a="1"/>
  <c r="J581" i="15" s="1"/>
  <c r="J582" i="15" a="1"/>
  <c r="J582" i="15" s="1"/>
  <c r="J583" i="15" a="1"/>
  <c r="J583" i="15" s="1"/>
  <c r="J584" i="15" a="1"/>
  <c r="J584" i="15" s="1"/>
  <c r="J585" i="15" a="1"/>
  <c r="J585" i="15" s="1"/>
  <c r="J586" i="15" a="1"/>
  <c r="J586" i="15" s="1"/>
  <c r="J587" i="15" a="1"/>
  <c r="J587" i="15" s="1"/>
  <c r="J588" i="15" a="1"/>
  <c r="J588" i="15" s="1"/>
  <c r="J589" i="15" a="1"/>
  <c r="J589" i="15" s="1"/>
  <c r="J590" i="15" a="1"/>
  <c r="J590" i="15" s="1"/>
  <c r="J591" i="15" a="1"/>
  <c r="J591" i="15" s="1"/>
  <c r="J592" i="15" a="1"/>
  <c r="J592" i="15" s="1"/>
  <c r="J593" i="15" a="1"/>
  <c r="J593" i="15" s="1"/>
  <c r="J594" i="15" a="1"/>
  <c r="J594" i="15" s="1"/>
  <c r="J595" i="15" a="1"/>
  <c r="J595" i="15" s="1"/>
  <c r="J596" i="15" a="1"/>
  <c r="J596" i="15" s="1"/>
  <c r="J597" i="15" a="1"/>
  <c r="J597" i="15" s="1"/>
  <c r="J598" i="15" a="1"/>
  <c r="J598" i="15" s="1"/>
  <c r="J599" i="15" a="1"/>
  <c r="J599" i="15" s="1"/>
  <c r="J600" i="15" a="1"/>
  <c r="J600" i="15" s="1"/>
  <c r="J601" i="15" a="1"/>
  <c r="J601" i="15" s="1"/>
  <c r="J602" i="15" a="1"/>
  <c r="J602" i="15" s="1"/>
  <c r="J603" i="15" a="1"/>
  <c r="J603" i="15" s="1"/>
  <c r="J604" i="15" a="1"/>
  <c r="J604" i="15" s="1"/>
  <c r="J605" i="15" a="1"/>
  <c r="J605" i="15" s="1"/>
  <c r="J606" i="15" a="1"/>
  <c r="J606" i="15" s="1"/>
  <c r="J607" i="15" a="1"/>
  <c r="J607" i="15" s="1"/>
  <c r="J608" i="15" a="1"/>
  <c r="J608" i="15" s="1"/>
  <c r="J609" i="15" a="1"/>
  <c r="J609" i="15" s="1"/>
  <c r="J610" i="15" a="1"/>
  <c r="J610" i="15" s="1"/>
  <c r="J611" i="15" a="1"/>
  <c r="J611" i="15" s="1"/>
  <c r="J612" i="15" a="1"/>
  <c r="J612" i="15" s="1"/>
  <c r="J613" i="15" a="1"/>
  <c r="J613" i="15" s="1"/>
  <c r="J614" i="15" a="1"/>
  <c r="J614" i="15" s="1"/>
  <c r="J615" i="15" a="1"/>
  <c r="J615" i="15" s="1"/>
  <c r="J616" i="15" a="1"/>
  <c r="J616" i="15" s="1"/>
  <c r="J617" i="15" a="1"/>
  <c r="J617" i="15" s="1"/>
  <c r="J618" i="15" a="1"/>
  <c r="J618" i="15" s="1"/>
  <c r="J619" i="15" a="1"/>
  <c r="J619" i="15" s="1"/>
  <c r="J620" i="15" a="1"/>
  <c r="J620" i="15" s="1"/>
  <c r="J621" i="15" a="1"/>
  <c r="J621" i="15" s="1"/>
  <c r="J622" i="15" a="1"/>
  <c r="J622" i="15" s="1"/>
  <c r="J623" i="15" a="1"/>
  <c r="J623" i="15" s="1"/>
  <c r="J624" i="15" a="1"/>
  <c r="J624" i="15" s="1"/>
  <c r="J625" i="15" a="1"/>
  <c r="J625" i="15" s="1"/>
  <c r="J626" i="15" a="1"/>
  <c r="J626" i="15" s="1"/>
  <c r="J627" i="15" a="1"/>
  <c r="J627" i="15" s="1"/>
  <c r="J628" i="15" a="1"/>
  <c r="J628" i="15" s="1"/>
  <c r="J629" i="15" a="1"/>
  <c r="J629" i="15" s="1"/>
  <c r="J630" i="15" a="1"/>
  <c r="J630" i="15" s="1"/>
  <c r="J631" i="15" a="1"/>
  <c r="J631" i="15" s="1"/>
  <c r="J632" i="15" a="1"/>
  <c r="J632" i="15" s="1"/>
  <c r="J633" i="15" a="1"/>
  <c r="J633" i="15" s="1"/>
  <c r="J634" i="15" a="1"/>
  <c r="J634" i="15" s="1"/>
  <c r="J635" i="15" a="1"/>
  <c r="J635" i="15" s="1"/>
  <c r="J636" i="15" a="1"/>
  <c r="J636" i="15" s="1"/>
  <c r="J637" i="15" a="1"/>
  <c r="J637" i="15" s="1"/>
  <c r="J638" i="15" a="1"/>
  <c r="J638" i="15" s="1"/>
  <c r="J639" i="15" a="1"/>
  <c r="J639" i="15" s="1"/>
  <c r="J640" i="15" a="1"/>
  <c r="J640" i="15" s="1"/>
  <c r="J641" i="15" a="1"/>
  <c r="J641" i="15" s="1"/>
  <c r="J642" i="15" a="1"/>
  <c r="J642" i="15" s="1"/>
  <c r="J643" i="15" a="1"/>
  <c r="J643" i="15" s="1"/>
  <c r="J644" i="15" a="1"/>
  <c r="J644" i="15" s="1"/>
  <c r="J645" i="15" a="1"/>
  <c r="J645" i="15" s="1"/>
  <c r="J646" i="15" a="1"/>
  <c r="J646" i="15" s="1"/>
  <c r="J647" i="15" a="1"/>
  <c r="J647" i="15" s="1"/>
  <c r="J648" i="15" a="1"/>
  <c r="J648" i="15" s="1"/>
  <c r="J649" i="15" a="1"/>
  <c r="J649" i="15" s="1"/>
  <c r="J650" i="15" a="1"/>
  <c r="J650" i="15" s="1"/>
  <c r="J651" i="15" a="1"/>
  <c r="J651" i="15" s="1"/>
  <c r="J652" i="15" a="1"/>
  <c r="J652" i="15" s="1"/>
  <c r="J653" i="15" a="1"/>
  <c r="J653" i="15" s="1"/>
  <c r="J654" i="15" a="1"/>
  <c r="J654" i="15" s="1"/>
  <c r="J655" i="15" a="1"/>
  <c r="J655" i="15" s="1"/>
  <c r="J656" i="15" a="1"/>
  <c r="J656" i="15" s="1"/>
  <c r="J657" i="15" a="1"/>
  <c r="J657" i="15" s="1"/>
  <c r="J658" i="15" a="1"/>
  <c r="J658" i="15" s="1"/>
  <c r="J659" i="15" a="1"/>
  <c r="J659" i="15" s="1"/>
  <c r="J660" i="15" a="1"/>
  <c r="J660" i="15" s="1"/>
  <c r="J661" i="15" a="1"/>
  <c r="J661" i="15" s="1"/>
  <c r="J662" i="15" a="1"/>
  <c r="J662" i="15" s="1"/>
  <c r="J663" i="15" a="1"/>
  <c r="J663" i="15" s="1"/>
  <c r="J664" i="15" a="1"/>
  <c r="J664" i="15" s="1"/>
  <c r="J665" i="15" a="1"/>
  <c r="J665" i="15" s="1"/>
  <c r="J666" i="15" a="1"/>
  <c r="J666" i="15" s="1"/>
  <c r="J667" i="15" a="1"/>
  <c r="J667" i="15" s="1"/>
  <c r="J668" i="15" a="1"/>
  <c r="J668" i="15" s="1"/>
  <c r="J669" i="15" a="1"/>
  <c r="J669" i="15" s="1"/>
  <c r="J670" i="15" a="1"/>
  <c r="J670" i="15" s="1"/>
  <c r="J671" i="15" a="1"/>
  <c r="J671" i="15" s="1"/>
  <c r="J672" i="15" a="1"/>
  <c r="J672" i="15" s="1"/>
  <c r="J673" i="15" a="1"/>
  <c r="J673" i="15" s="1"/>
  <c r="J674" i="15" a="1"/>
  <c r="J674" i="15" s="1"/>
  <c r="J675" i="15" a="1"/>
  <c r="J675" i="15" s="1"/>
  <c r="J676" i="15" a="1"/>
  <c r="J676" i="15" s="1"/>
  <c r="J677" i="15" a="1"/>
  <c r="J677" i="15" s="1"/>
  <c r="J678" i="15" a="1"/>
  <c r="J678" i="15" s="1"/>
  <c r="J679" i="15" a="1"/>
  <c r="J679" i="15" s="1"/>
  <c r="J680" i="15" a="1"/>
  <c r="J680" i="15" s="1"/>
  <c r="J681" i="15" a="1"/>
  <c r="J681" i="15" s="1"/>
  <c r="J682" i="15" a="1"/>
  <c r="J682" i="15" s="1"/>
  <c r="J683" i="15" a="1"/>
  <c r="J683" i="15" s="1"/>
  <c r="J684" i="15" a="1"/>
  <c r="J684" i="15" s="1"/>
  <c r="J685" i="15" a="1"/>
  <c r="J685" i="15" s="1"/>
  <c r="J686" i="15" a="1"/>
  <c r="J686" i="15" s="1"/>
  <c r="J687" i="15" a="1"/>
  <c r="J687" i="15" s="1"/>
  <c r="J688" i="15" a="1"/>
  <c r="J688" i="15" s="1"/>
  <c r="J689" i="15" a="1"/>
  <c r="J689" i="15" s="1"/>
  <c r="J690" i="15" a="1"/>
  <c r="J690" i="15" s="1"/>
  <c r="J691" i="15" a="1"/>
  <c r="J691" i="15" s="1"/>
  <c r="J692" i="15" a="1"/>
  <c r="J692" i="15" s="1"/>
  <c r="J693" i="15" a="1"/>
  <c r="J693" i="15" s="1"/>
  <c r="J694" i="15" a="1"/>
  <c r="J694" i="15" s="1"/>
  <c r="J695" i="15" a="1"/>
  <c r="J695" i="15" s="1"/>
  <c r="J696" i="15" a="1"/>
  <c r="J696" i="15" s="1"/>
  <c r="J697" i="15" a="1"/>
  <c r="J697" i="15" s="1"/>
  <c r="J698" i="15" a="1"/>
  <c r="J698" i="15" s="1"/>
  <c r="J699" i="15" a="1"/>
  <c r="J699" i="15" s="1"/>
  <c r="J700" i="15" a="1"/>
  <c r="J700" i="15" s="1"/>
  <c r="J701" i="15" a="1"/>
  <c r="J701" i="15" s="1"/>
  <c r="J702" i="15" a="1"/>
  <c r="J702" i="15" s="1"/>
  <c r="J703" i="15" a="1"/>
  <c r="J703" i="15" s="1"/>
  <c r="J704" i="15" a="1"/>
  <c r="J704" i="15" s="1"/>
  <c r="J705" i="15" a="1"/>
  <c r="J705" i="15" s="1"/>
  <c r="J706" i="15" a="1"/>
  <c r="J706" i="15" s="1"/>
  <c r="J707" i="15" a="1"/>
  <c r="J707" i="15" s="1"/>
  <c r="J708" i="15" a="1"/>
  <c r="J708" i="15" s="1"/>
  <c r="J709" i="15" a="1"/>
  <c r="J709" i="15" s="1"/>
  <c r="J710" i="15" a="1"/>
  <c r="J710" i="15" s="1"/>
  <c r="J711" i="15" a="1"/>
  <c r="J711" i="15" s="1"/>
  <c r="J712" i="15" a="1"/>
  <c r="J712" i="15" s="1"/>
  <c r="J713" i="15" a="1"/>
  <c r="J713" i="15" s="1"/>
  <c r="J714" i="15" a="1"/>
  <c r="J714" i="15" s="1"/>
  <c r="J715" i="15" a="1"/>
  <c r="J715" i="15" s="1"/>
  <c r="J716" i="15" a="1"/>
  <c r="J716" i="15" s="1"/>
  <c r="J717" i="15" a="1"/>
  <c r="J717" i="15" s="1"/>
  <c r="J718" i="15" a="1"/>
  <c r="J718" i="15" s="1"/>
  <c r="J719" i="15" a="1"/>
  <c r="J719" i="15" s="1"/>
  <c r="J720" i="15" a="1"/>
  <c r="J720" i="15" s="1"/>
  <c r="J721" i="15" a="1"/>
  <c r="J721" i="15" s="1"/>
  <c r="J722" i="15" a="1"/>
  <c r="J722" i="15" s="1"/>
  <c r="J723" i="15" a="1"/>
  <c r="J723" i="15" s="1"/>
  <c r="J724" i="15" a="1"/>
  <c r="J724" i="15" s="1"/>
  <c r="J725" i="15" a="1"/>
  <c r="J725" i="15" s="1"/>
  <c r="J726" i="15" a="1"/>
  <c r="J726" i="15" s="1"/>
  <c r="J727" i="15" a="1"/>
  <c r="J727" i="15" s="1"/>
  <c r="J728" i="15" a="1"/>
  <c r="J728" i="15" s="1"/>
  <c r="J729" i="15" a="1"/>
  <c r="J729" i="15" s="1"/>
  <c r="J730" i="15" a="1"/>
  <c r="J730" i="15" s="1"/>
  <c r="J731" i="15" a="1"/>
  <c r="J731" i="15" s="1"/>
  <c r="J732" i="15" a="1"/>
  <c r="J732" i="15" s="1"/>
  <c r="J733" i="15" a="1"/>
  <c r="J733" i="15" s="1"/>
  <c r="J734" i="15" a="1"/>
  <c r="J734" i="15" s="1"/>
  <c r="J735" i="15" a="1"/>
  <c r="J735" i="15" s="1"/>
  <c r="J736" i="15" a="1"/>
  <c r="J736" i="15" s="1"/>
  <c r="J737" i="15" a="1"/>
  <c r="J737" i="15" s="1"/>
  <c r="J738" i="15" a="1"/>
  <c r="J738" i="15" s="1"/>
  <c r="J739" i="15" a="1"/>
  <c r="J739" i="15" s="1"/>
  <c r="J740" i="15" a="1"/>
  <c r="J740" i="15" s="1"/>
  <c r="J741" i="15" a="1"/>
  <c r="J741" i="15" s="1"/>
  <c r="J742" i="15" a="1"/>
  <c r="J742" i="15" s="1"/>
  <c r="J743" i="15" a="1"/>
  <c r="J743" i="15" s="1"/>
  <c r="J744" i="15" a="1"/>
  <c r="J744" i="15" s="1"/>
  <c r="J745" i="15" a="1"/>
  <c r="J745" i="15" s="1"/>
  <c r="J746" i="15" a="1"/>
  <c r="J746" i="15" s="1"/>
  <c r="J747" i="15" a="1"/>
  <c r="J747" i="15" s="1"/>
  <c r="J748" i="15" a="1"/>
  <c r="J748" i="15" s="1"/>
  <c r="J749" i="15" a="1"/>
  <c r="J749" i="15" s="1"/>
  <c r="J750" i="15" a="1"/>
  <c r="J750" i="15" s="1"/>
  <c r="J751" i="15" a="1"/>
  <c r="J751" i="15" s="1"/>
  <c r="J752" i="15" a="1"/>
  <c r="J752" i="15" s="1"/>
  <c r="J753" i="15" a="1"/>
  <c r="J753" i="15" s="1"/>
  <c r="J754" i="15" a="1"/>
  <c r="J754" i="15" s="1"/>
  <c r="J755" i="15" a="1"/>
  <c r="J755" i="15" s="1"/>
  <c r="J756" i="15" a="1"/>
  <c r="J756" i="15" s="1"/>
  <c r="J757" i="15" a="1"/>
  <c r="J757" i="15" s="1"/>
  <c r="J758" i="15" a="1"/>
  <c r="J758" i="15" s="1"/>
  <c r="J759" i="15" a="1"/>
  <c r="J759" i="15" s="1"/>
  <c r="J760" i="15" a="1"/>
  <c r="J760" i="15" s="1"/>
  <c r="J761" i="15" a="1"/>
  <c r="J761" i="15" s="1"/>
  <c r="J762" i="15" a="1"/>
  <c r="J762" i="15" s="1"/>
  <c r="J763" i="15" a="1"/>
  <c r="J763" i="15" s="1"/>
  <c r="J764" i="15" a="1"/>
  <c r="J764" i="15" s="1"/>
  <c r="J765" i="15" a="1"/>
  <c r="J765" i="15" s="1"/>
  <c r="J766" i="15" a="1"/>
  <c r="J766" i="15" s="1"/>
  <c r="J767" i="15" a="1"/>
  <c r="J767" i="15" s="1"/>
  <c r="J768" i="15" a="1"/>
  <c r="J768" i="15" s="1"/>
  <c r="J769" i="15" a="1"/>
  <c r="J769" i="15" s="1"/>
  <c r="J770" i="15" a="1"/>
  <c r="J770" i="15" s="1"/>
  <c r="J771" i="15" a="1"/>
  <c r="J771" i="15" s="1"/>
  <c r="J772" i="15" a="1"/>
  <c r="J772" i="15" s="1"/>
  <c r="J773" i="15" a="1"/>
  <c r="J773" i="15" s="1"/>
  <c r="J774" i="15" a="1"/>
  <c r="J774" i="15" s="1"/>
  <c r="J775" i="15" a="1"/>
  <c r="J775" i="15" s="1"/>
  <c r="J776" i="15" a="1"/>
  <c r="J776" i="15" s="1"/>
  <c r="J777" i="15" a="1"/>
  <c r="J777" i="15" s="1"/>
  <c r="J778" i="15" a="1"/>
  <c r="J778" i="15" s="1"/>
  <c r="J779" i="15" a="1"/>
  <c r="J779" i="15" s="1"/>
  <c r="J780" i="15" a="1"/>
  <c r="J780" i="15" s="1"/>
  <c r="J781" i="15" a="1"/>
  <c r="J781" i="15" s="1"/>
  <c r="J782" i="15" a="1"/>
  <c r="J782" i="15" s="1"/>
  <c r="J783" i="15" a="1"/>
  <c r="J783" i="15" s="1"/>
  <c r="J784" i="15" a="1"/>
  <c r="J784" i="15" s="1"/>
  <c r="J785" i="15" a="1"/>
  <c r="J785" i="15" s="1"/>
  <c r="J786" i="15" a="1"/>
  <c r="J786" i="15" s="1"/>
  <c r="J787" i="15" a="1"/>
  <c r="J787" i="15" s="1"/>
  <c r="J788" i="15" a="1"/>
  <c r="J788" i="15" s="1"/>
  <c r="J789" i="15" a="1"/>
  <c r="J789" i="15" s="1"/>
  <c r="J790" i="15" a="1"/>
  <c r="J790" i="15" s="1"/>
  <c r="J791" i="15" a="1"/>
  <c r="J791" i="15" s="1"/>
  <c r="J792" i="15" a="1"/>
  <c r="J792" i="15" s="1"/>
  <c r="J793" i="15" a="1"/>
  <c r="J793" i="15" s="1"/>
  <c r="J794" i="15" a="1"/>
  <c r="J794" i="15" s="1"/>
  <c r="J795" i="15" a="1"/>
  <c r="J795" i="15" s="1"/>
  <c r="J796" i="15" a="1"/>
  <c r="J796" i="15" s="1"/>
  <c r="J797" i="15" a="1"/>
  <c r="J797" i="15" s="1"/>
  <c r="J798" i="15" a="1"/>
  <c r="J798" i="15" s="1"/>
  <c r="J799" i="15" a="1"/>
  <c r="J799" i="15" s="1"/>
  <c r="J800" i="15" a="1"/>
  <c r="J800" i="15" s="1"/>
  <c r="J801" i="15" a="1"/>
  <c r="J801" i="15" s="1"/>
  <c r="J802" i="15" a="1"/>
  <c r="J802" i="15" s="1"/>
  <c r="J803" i="15" a="1"/>
  <c r="J803" i="15" s="1"/>
  <c r="J804" i="15" a="1"/>
  <c r="J804" i="15" s="1"/>
  <c r="J805" i="15" a="1"/>
  <c r="J805" i="15" s="1"/>
  <c r="J806" i="15" a="1"/>
  <c r="J806" i="15" s="1"/>
  <c r="J807" i="15" a="1"/>
  <c r="J807" i="15" s="1"/>
  <c r="J808" i="15" a="1"/>
  <c r="J808" i="15" s="1"/>
  <c r="J809" i="15" a="1"/>
  <c r="J809" i="15" s="1"/>
  <c r="J810" i="15" a="1"/>
  <c r="J810" i="15" s="1"/>
  <c r="J811" i="15" a="1"/>
  <c r="J811" i="15" s="1"/>
  <c r="J812" i="15" a="1"/>
  <c r="J812" i="15" s="1"/>
  <c r="J813" i="15" a="1"/>
  <c r="J813" i="15" s="1"/>
  <c r="J814" i="15" a="1"/>
  <c r="J814" i="15" s="1"/>
  <c r="J815" i="15" a="1"/>
  <c r="J815" i="15" s="1"/>
  <c r="J816" i="15" a="1"/>
  <c r="J816" i="15" s="1"/>
  <c r="J817" i="15" a="1"/>
  <c r="J817" i="15" s="1"/>
  <c r="J818" i="15" a="1"/>
  <c r="J818" i="15" s="1"/>
  <c r="J819" i="15" a="1"/>
  <c r="J819" i="15" s="1"/>
  <c r="J820" i="15" a="1"/>
  <c r="J820" i="15"/>
  <c r="J821" i="15" a="1"/>
  <c r="J821" i="15" s="1"/>
  <c r="J822" i="15" a="1"/>
  <c r="J822" i="15" s="1"/>
  <c r="J823" i="15" a="1"/>
  <c r="J823" i="15" s="1"/>
  <c r="J824" i="15" a="1"/>
  <c r="J824" i="15" s="1"/>
  <c r="J825" i="15" a="1"/>
  <c r="J825" i="15" s="1"/>
  <c r="J826" i="15" a="1"/>
  <c r="J826" i="15" s="1"/>
  <c r="J827" i="15" a="1"/>
  <c r="J827" i="15" s="1"/>
  <c r="J828" i="15" a="1"/>
  <c r="J828" i="15"/>
  <c r="J829" i="15" a="1"/>
  <c r="J829" i="15" s="1"/>
  <c r="J830" i="15" a="1"/>
  <c r="J830" i="15" s="1"/>
  <c r="J831" i="15" a="1"/>
  <c r="J831" i="15" s="1"/>
  <c r="J832" i="15" a="1"/>
  <c r="J832" i="15"/>
  <c r="J833" i="15" a="1"/>
  <c r="J833" i="15" s="1"/>
  <c r="J834" i="15" a="1"/>
  <c r="J834" i="15" s="1"/>
  <c r="J835" i="15" a="1"/>
  <c r="J835" i="15" s="1"/>
  <c r="J836" i="15" a="1"/>
  <c r="J836" i="15"/>
  <c r="J837" i="15" a="1"/>
  <c r="J837" i="15" s="1"/>
  <c r="J838" i="15" a="1"/>
  <c r="J838" i="15" s="1"/>
  <c r="J839" i="15" a="1"/>
  <c r="J839" i="15" s="1"/>
  <c r="J840" i="15" a="1"/>
  <c r="J840" i="15" s="1"/>
  <c r="J841" i="15" a="1"/>
  <c r="J841" i="15" s="1"/>
  <c r="J842" i="15" a="1"/>
  <c r="J842" i="15"/>
  <c r="J843" i="15" a="1"/>
  <c r="J843" i="15" s="1"/>
  <c r="J844" i="15" a="1"/>
  <c r="J844" i="15"/>
  <c r="J845" i="15" a="1"/>
  <c r="J845" i="15" s="1"/>
  <c r="J846" i="15" a="1"/>
  <c r="J846" i="15"/>
  <c r="J847" i="15" a="1"/>
  <c r="J847" i="15" s="1"/>
  <c r="J848" i="15" a="1"/>
  <c r="J848" i="15" s="1"/>
  <c r="J849" i="15" a="1"/>
  <c r="J849" i="15"/>
  <c r="J850" i="15" a="1"/>
  <c r="J850" i="15" s="1"/>
  <c r="J851" i="15" a="1"/>
  <c r="J851" i="15" s="1"/>
  <c r="J852" i="15" a="1"/>
  <c r="J852" i="15"/>
  <c r="J853" i="15" a="1"/>
  <c r="J853" i="15" s="1"/>
  <c r="J854" i="15" a="1"/>
  <c r="J854" i="15"/>
  <c r="J855" i="15" a="1"/>
  <c r="J855" i="15" s="1"/>
  <c r="J856" i="15" a="1"/>
  <c r="J856" i="15" s="1"/>
  <c r="J857" i="15" a="1"/>
  <c r="J857" i="15" s="1"/>
  <c r="J858" i="15" a="1"/>
  <c r="J858" i="15"/>
  <c r="J859" i="15" a="1"/>
  <c r="J859" i="15" s="1"/>
  <c r="J860" i="15" a="1"/>
  <c r="J860" i="15"/>
  <c r="J861" i="15" a="1"/>
  <c r="J861" i="15"/>
  <c r="J862" i="15" a="1"/>
  <c r="J862" i="15" s="1"/>
  <c r="J863" i="15" a="1"/>
  <c r="J863" i="15" s="1"/>
  <c r="J864" i="15" a="1"/>
  <c r="J864" i="15" s="1"/>
  <c r="J865" i="15" a="1"/>
  <c r="J865" i="15" s="1"/>
  <c r="J866" i="15" a="1"/>
  <c r="J866" i="15" s="1"/>
  <c r="J867" i="15" a="1"/>
  <c r="J867" i="15" s="1"/>
  <c r="J868" i="15" a="1"/>
  <c r="J868" i="15"/>
  <c r="J869" i="15" a="1"/>
  <c r="J869" i="15"/>
  <c r="J870" i="15" a="1"/>
  <c r="J870" i="15"/>
  <c r="J871" i="15" a="1"/>
  <c r="J871" i="15" s="1"/>
  <c r="J872" i="15" a="1"/>
  <c r="J872" i="15"/>
  <c r="J873" i="15" a="1"/>
  <c r="J873" i="15" s="1"/>
  <c r="J874" i="15" a="1"/>
  <c r="J874" i="15" s="1"/>
  <c r="J875" i="15" a="1"/>
  <c r="J875" i="15" s="1"/>
  <c r="J876" i="15" a="1"/>
  <c r="J876" i="15" s="1"/>
  <c r="J877" i="15" a="1"/>
  <c r="J877" i="15"/>
  <c r="J878" i="15" a="1"/>
  <c r="J878" i="15"/>
  <c r="J879" i="15" a="1"/>
  <c r="J879" i="15" s="1"/>
  <c r="J880" i="15" a="1"/>
  <c r="J880" i="15" s="1"/>
  <c r="J881" i="15" a="1"/>
  <c r="J881" i="15"/>
  <c r="J882" i="15" a="1"/>
  <c r="J882" i="15" s="1"/>
  <c r="J883" i="15" a="1"/>
  <c r="J883" i="15" s="1"/>
  <c r="J884" i="15" a="1"/>
  <c r="J884" i="15"/>
  <c r="J885" i="15" a="1"/>
  <c r="J885" i="15" s="1"/>
  <c r="J886" i="15" a="1"/>
  <c r="J886" i="15"/>
  <c r="J887" i="15" a="1"/>
  <c r="J887" i="15" s="1"/>
  <c r="J888" i="15" a="1"/>
  <c r="J888" i="15" s="1"/>
  <c r="J889" i="15" a="1"/>
  <c r="J889" i="15" s="1"/>
  <c r="J890" i="15" a="1"/>
  <c r="J890" i="15"/>
  <c r="J891" i="15" a="1"/>
  <c r="J891" i="15" s="1"/>
  <c r="J892" i="15" a="1"/>
  <c r="J892" i="15"/>
  <c r="J893" i="15" a="1"/>
  <c r="J893" i="15"/>
  <c r="J894" i="15" a="1"/>
  <c r="J894" i="15" s="1"/>
  <c r="J895" i="15" a="1"/>
  <c r="J895" i="15" s="1"/>
  <c r="J896" i="15" a="1"/>
  <c r="J896" i="15" s="1"/>
  <c r="J897" i="15" a="1"/>
  <c r="J897" i="15" s="1"/>
  <c r="J898" i="15" a="1"/>
  <c r="J898" i="15" s="1"/>
  <c r="J899" i="15" a="1"/>
  <c r="J899" i="15" s="1"/>
  <c r="J900" i="15" a="1"/>
  <c r="J900" i="15"/>
  <c r="J901" i="15" a="1"/>
  <c r="J901" i="15"/>
  <c r="J902" i="15" a="1"/>
  <c r="J902" i="15"/>
  <c r="J903" i="15" a="1"/>
  <c r="J903" i="15" s="1"/>
  <c r="J904" i="15" a="1"/>
  <c r="J904" i="15"/>
  <c r="J905" i="15" a="1"/>
  <c r="J905" i="15" s="1"/>
  <c r="J906" i="15" a="1"/>
  <c r="J906" i="15" s="1"/>
  <c r="J907" i="15" a="1"/>
  <c r="J907" i="15" s="1"/>
  <c r="J908" i="15" a="1"/>
  <c r="J908" i="15" s="1"/>
  <c r="J909" i="15" a="1"/>
  <c r="J909" i="15"/>
  <c r="J910" i="15" a="1"/>
  <c r="J910" i="15"/>
  <c r="J911" i="15" a="1"/>
  <c r="J911" i="15" s="1"/>
  <c r="J912" i="15" a="1"/>
  <c r="J912" i="15" s="1"/>
  <c r="J913" i="15" a="1"/>
  <c r="J913" i="15"/>
  <c r="J914" i="15" a="1"/>
  <c r="J914" i="15" s="1"/>
  <c r="J915" i="15" a="1"/>
  <c r="J915" i="15" s="1"/>
  <c r="J916" i="15" a="1"/>
  <c r="J916" i="15"/>
  <c r="J917" i="15" a="1"/>
  <c r="J917" i="15" s="1"/>
  <c r="J918" i="15" a="1"/>
  <c r="J918" i="15"/>
  <c r="J919" i="15" a="1"/>
  <c r="J919" i="15" s="1"/>
  <c r="J920" i="15" a="1"/>
  <c r="J920" i="15" s="1"/>
  <c r="J921" i="15" a="1"/>
  <c r="J921" i="15" s="1"/>
  <c r="J922" i="15" a="1"/>
  <c r="J922" i="15"/>
  <c r="J923" i="15" a="1"/>
  <c r="J923" i="15" s="1"/>
  <c r="J924" i="15" a="1"/>
  <c r="J924" i="15"/>
  <c r="J925" i="15" a="1"/>
  <c r="J925" i="15"/>
  <c r="J926" i="15" a="1"/>
  <c r="J926" i="15" s="1"/>
  <c r="J927" i="15" a="1"/>
  <c r="J927" i="15" s="1"/>
  <c r="J928" i="15" a="1"/>
  <c r="J928" i="15" s="1"/>
  <c r="J929" i="15" a="1"/>
  <c r="J929" i="15" s="1"/>
  <c r="J930" i="15" a="1"/>
  <c r="J930" i="15" s="1"/>
  <c r="J931" i="15" a="1"/>
  <c r="J931" i="15" s="1"/>
  <c r="J932" i="15" a="1"/>
  <c r="J932" i="15"/>
  <c r="J933" i="15" a="1"/>
  <c r="J933" i="15"/>
  <c r="J934" i="15" a="1"/>
  <c r="J934" i="15"/>
  <c r="J935" i="15" a="1"/>
  <c r="J935" i="15" s="1"/>
  <c r="J936" i="15" a="1"/>
  <c r="J936" i="15"/>
  <c r="J937" i="15" a="1"/>
  <c r="J937" i="15" s="1"/>
  <c r="J938" i="15" a="1"/>
  <c r="J938" i="15" s="1"/>
  <c r="J939" i="15" a="1"/>
  <c r="J939" i="15" s="1"/>
  <c r="J940" i="15" a="1"/>
  <c r="J940" i="15" s="1"/>
  <c r="J941" i="15" a="1"/>
  <c r="J941" i="15"/>
  <c r="J942" i="15" a="1"/>
  <c r="J942" i="15"/>
  <c r="J943" i="15" a="1"/>
  <c r="J943" i="15" s="1"/>
  <c r="J944" i="15" a="1"/>
  <c r="J944" i="15" s="1"/>
  <c r="J945" i="15" a="1"/>
  <c r="J945" i="15"/>
  <c r="J946" i="15" a="1"/>
  <c r="J946" i="15" s="1"/>
  <c r="J947" i="15" a="1"/>
  <c r="J947" i="15" s="1"/>
  <c r="J948" i="15" a="1"/>
  <c r="J948" i="15"/>
  <c r="J949" i="15" a="1"/>
  <c r="J949" i="15" s="1"/>
  <c r="J950" i="15" a="1"/>
  <c r="J950" i="15"/>
  <c r="J951" i="15" a="1"/>
  <c r="J951" i="15" s="1"/>
  <c r="J952" i="15" a="1"/>
  <c r="J952" i="15" s="1"/>
  <c r="J953" i="15" a="1"/>
  <c r="J953" i="15" s="1"/>
  <c r="J954" i="15" a="1"/>
  <c r="J954" i="15"/>
  <c r="J955" i="15" a="1"/>
  <c r="J955" i="15" s="1"/>
  <c r="J956" i="15" a="1"/>
  <c r="J956" i="15"/>
  <c r="J957" i="15" a="1"/>
  <c r="J957" i="15"/>
  <c r="J958" i="15" a="1"/>
  <c r="J958" i="15" s="1"/>
  <c r="J959" i="15" a="1"/>
  <c r="J959" i="15" s="1"/>
  <c r="J960" i="15" a="1"/>
  <c r="J960" i="15" s="1"/>
  <c r="J961" i="15" a="1"/>
  <c r="J961" i="15" s="1"/>
  <c r="J962" i="15" a="1"/>
  <c r="J962" i="15" s="1"/>
  <c r="J963" i="15" a="1"/>
  <c r="J963" i="15" s="1"/>
  <c r="J964" i="15" a="1"/>
  <c r="J964" i="15"/>
  <c r="J965" i="15" a="1"/>
  <c r="J965" i="15"/>
  <c r="J966" i="15" a="1"/>
  <c r="J966" i="15"/>
  <c r="J967" i="15" a="1"/>
  <c r="J967" i="15" s="1"/>
  <c r="J968" i="15" a="1"/>
  <c r="J968" i="15"/>
  <c r="J969" i="15" a="1"/>
  <c r="J969" i="15" s="1"/>
  <c r="J970" i="15" a="1"/>
  <c r="J970" i="15" s="1"/>
  <c r="J971" i="15" a="1"/>
  <c r="J971" i="15" s="1"/>
  <c r="J972" i="15" a="1"/>
  <c r="J972" i="15" s="1"/>
  <c r="J973" i="15" a="1"/>
  <c r="J973" i="15"/>
  <c r="J974" i="15" a="1"/>
  <c r="J974" i="15"/>
  <c r="J975" i="15" a="1"/>
  <c r="J975" i="15" s="1"/>
  <c r="J976" i="15" a="1"/>
  <c r="J976" i="15" s="1"/>
  <c r="J977" i="15" a="1"/>
  <c r="J977" i="15"/>
  <c r="J978" i="15" a="1"/>
  <c r="J978" i="15" s="1"/>
  <c r="J979" i="15" a="1"/>
  <c r="J979" i="15" s="1"/>
  <c r="J980" i="15" a="1"/>
  <c r="J980" i="15"/>
  <c r="J981" i="15" a="1"/>
  <c r="J981" i="15" s="1"/>
  <c r="J982" i="15" a="1"/>
  <c r="J982" i="15"/>
  <c r="J983" i="15" a="1"/>
  <c r="J983" i="15" s="1"/>
  <c r="J984" i="15" a="1"/>
  <c r="J984" i="15" s="1"/>
  <c r="J985" i="15" a="1"/>
  <c r="J985" i="15" s="1"/>
  <c r="J986" i="15" a="1"/>
  <c r="J986" i="15"/>
  <c r="J987" i="15" a="1"/>
  <c r="J987" i="15" s="1"/>
  <c r="J988" i="15" a="1"/>
  <c r="J988" i="15"/>
  <c r="J989" i="15" a="1"/>
  <c r="J989" i="15"/>
  <c r="J990" i="15" a="1"/>
  <c r="J990" i="15" s="1"/>
  <c r="J991" i="15" a="1"/>
  <c r="J991" i="15" s="1"/>
  <c r="J992" i="15" a="1"/>
  <c r="J992" i="15" s="1"/>
  <c r="J993" i="15" a="1"/>
  <c r="J993" i="15" s="1"/>
  <c r="J994" i="15" a="1"/>
  <c r="J994" i="15" s="1"/>
  <c r="J995" i="15" a="1"/>
  <c r="J995" i="15" s="1"/>
  <c r="J996" i="15" a="1"/>
  <c r="J996" i="15"/>
  <c r="J997" i="15" a="1"/>
  <c r="J997" i="15"/>
  <c r="J998" i="15" a="1"/>
  <c r="J998" i="15"/>
  <c r="J999" i="15" a="1"/>
  <c r="J999" i="15" s="1"/>
  <c r="J1000" i="15" a="1"/>
  <c r="J1000" i="15"/>
  <c r="J1001" i="15" a="1"/>
  <c r="J1001" i="15" s="1"/>
  <c r="J1002" i="15" a="1"/>
  <c r="J1002" i="15" s="1"/>
  <c r="J1003" i="15" a="1"/>
  <c r="J1003" i="15" s="1"/>
  <c r="J1004" i="15" a="1"/>
  <c r="J1004" i="15"/>
  <c r="J1005" i="15" a="1"/>
  <c r="J1005" i="15" s="1"/>
  <c r="J1006" i="15" a="1"/>
  <c r="J1006" i="15" s="1"/>
  <c r="J1007" i="15" a="1"/>
  <c r="J1007" i="15" s="1"/>
  <c r="J1008" i="15" a="1"/>
  <c r="J1008" i="15"/>
  <c r="J1009" i="15" a="1"/>
  <c r="J1009" i="15" s="1"/>
  <c r="J1010" i="15" a="1"/>
  <c r="J1010" i="15" s="1"/>
  <c r="J1011" i="15" a="1"/>
  <c r="J1011" i="15" s="1"/>
  <c r="J1012" i="15" a="1"/>
  <c r="J1012" i="15"/>
  <c r="J1013" i="15" a="1"/>
  <c r="J1013" i="15" s="1"/>
  <c r="J1014" i="15" a="1"/>
  <c r="J1014" i="15" s="1"/>
  <c r="J1015" i="15" a="1"/>
  <c r="J1015" i="15" s="1"/>
  <c r="J1016" i="15" a="1"/>
  <c r="J1016" i="15"/>
  <c r="J1017" i="15" a="1"/>
  <c r="J1017" i="15" s="1"/>
  <c r="J1018" i="15" a="1"/>
  <c r="J1018" i="15" s="1"/>
  <c r="J1019" i="15" a="1"/>
  <c r="J1019" i="15" s="1"/>
  <c r="J1020" i="15" a="1"/>
  <c r="J1020" i="15"/>
  <c r="J1021" i="15" a="1"/>
  <c r="J1021" i="15" s="1"/>
  <c r="J1022" i="15" a="1"/>
  <c r="J1022" i="15" s="1"/>
  <c r="J1023" i="15" a="1"/>
  <c r="J1023" i="15" s="1"/>
  <c r="J1024" i="15" a="1"/>
  <c r="J1024" i="15"/>
  <c r="J1025" i="15" a="1"/>
  <c r="J1025" i="15" s="1"/>
  <c r="J1026" i="15" a="1"/>
  <c r="J1026" i="15" s="1"/>
  <c r="J1027" i="15" a="1"/>
  <c r="J1027" i="15" s="1"/>
  <c r="J1028" i="15" a="1"/>
  <c r="J1028" i="15"/>
  <c r="J1029" i="15" a="1"/>
  <c r="J1029" i="15" s="1"/>
  <c r="J1030" i="15" a="1"/>
  <c r="J1030" i="15" s="1"/>
  <c r="J1031" i="15" a="1"/>
  <c r="J1031" i="15" s="1"/>
  <c r="J1032" i="15" a="1"/>
  <c r="J1032" i="15"/>
  <c r="J1033" i="15" a="1"/>
  <c r="J1033" i="15" s="1"/>
  <c r="J1034" i="15" a="1"/>
  <c r="J1034" i="15" s="1"/>
  <c r="J1035" i="15" a="1"/>
  <c r="J1035" i="15" s="1"/>
  <c r="J1036" i="15" a="1"/>
  <c r="J1036" i="15"/>
  <c r="J1037" i="15" a="1"/>
  <c r="J1037" i="15" s="1"/>
  <c r="J1038" i="15" a="1"/>
  <c r="J1038" i="15" s="1"/>
  <c r="J1039" i="15" a="1"/>
  <c r="J1039" i="15" s="1"/>
  <c r="J1040" i="15" a="1"/>
  <c r="J1040" i="15"/>
  <c r="J1041" i="15" a="1"/>
  <c r="J1041" i="15" s="1"/>
  <c r="J1042" i="15" a="1"/>
  <c r="J1042" i="15" s="1"/>
  <c r="J1043" i="15" a="1"/>
  <c r="J1043" i="15" s="1"/>
  <c r="J1044" i="15" a="1"/>
  <c r="J1044" i="15"/>
  <c r="J1045" i="15" a="1"/>
  <c r="J1045" i="15" s="1"/>
  <c r="J1046" i="15" a="1"/>
  <c r="J1046" i="15" s="1"/>
  <c r="J1047" i="15" a="1"/>
  <c r="J1047" i="15" s="1"/>
  <c r="J1048" i="15" a="1"/>
  <c r="J1048" i="15"/>
  <c r="J1049" i="15" a="1"/>
  <c r="J1049" i="15" s="1"/>
  <c r="J1050" i="15" a="1"/>
  <c r="J1050" i="15" s="1"/>
  <c r="J1051" i="15" a="1"/>
  <c r="J1051" i="15" s="1"/>
  <c r="J1052" i="15" a="1"/>
  <c r="J1052" i="15"/>
  <c r="J1053" i="15" a="1"/>
  <c r="J1053" i="15" s="1"/>
  <c r="J1054" i="15" a="1"/>
  <c r="J1054" i="15" s="1"/>
  <c r="J1055" i="15" a="1"/>
  <c r="J1055" i="15" s="1"/>
  <c r="J1056" i="15" a="1"/>
  <c r="J1056" i="15"/>
  <c r="J1057" i="15" a="1"/>
  <c r="J1057" i="15" s="1"/>
  <c r="J1058" i="15" a="1"/>
  <c r="J1058" i="15" s="1"/>
  <c r="J1059" i="15" a="1"/>
  <c r="J1059" i="15" s="1"/>
  <c r="J1060" i="15" a="1"/>
  <c r="J1060" i="15"/>
  <c r="J1061" i="15" a="1"/>
  <c r="J1061" i="15" s="1"/>
  <c r="J1062" i="15" a="1"/>
  <c r="J1062" i="15" s="1"/>
  <c r="J1063" i="15" a="1"/>
  <c r="J1063" i="15" s="1"/>
  <c r="J1064" i="15" a="1"/>
  <c r="J1064" i="15"/>
  <c r="J1065" i="15" a="1"/>
  <c r="J1065" i="15" s="1"/>
  <c r="J1066" i="15" a="1"/>
  <c r="J1066" i="15" s="1"/>
  <c r="J1067" i="15" a="1"/>
  <c r="J1067" i="15" s="1"/>
  <c r="J1068" i="15" a="1"/>
  <c r="J1068" i="15" s="1"/>
  <c r="J1069" i="15" a="1"/>
  <c r="J1069" i="15" s="1"/>
  <c r="J1070" i="15" a="1"/>
  <c r="J1070" i="15" s="1"/>
  <c r="J1071" i="15" a="1"/>
  <c r="J1071" i="15" s="1"/>
  <c r="J1072" i="15" a="1"/>
  <c r="J1072" i="15" s="1"/>
  <c r="J1073" i="15" a="1"/>
  <c r="J1073" i="15" s="1"/>
  <c r="J1074" i="15" a="1"/>
  <c r="J1074" i="15" s="1"/>
  <c r="J1075" i="15" a="1"/>
  <c r="J1075" i="15" s="1"/>
  <c r="J1076" i="15" a="1"/>
  <c r="J1076" i="15" s="1"/>
  <c r="J1077" i="15" a="1"/>
  <c r="J1077" i="15" s="1"/>
  <c r="J1078" i="15" a="1"/>
  <c r="J1078" i="15" s="1"/>
  <c r="J1079" i="15" a="1"/>
  <c r="J1079" i="15" s="1"/>
  <c r="J1080" i="15" a="1"/>
  <c r="J1080" i="15" s="1"/>
  <c r="J1081" i="15" a="1"/>
  <c r="J1081" i="15" s="1"/>
  <c r="J1082" i="15" a="1"/>
  <c r="J1082" i="15" s="1"/>
  <c r="J1083" i="15" a="1"/>
  <c r="J1083" i="15" s="1"/>
  <c r="J1084" i="15" a="1"/>
  <c r="J1084" i="15" s="1"/>
  <c r="J1085" i="15" a="1"/>
  <c r="J1085" i="15" s="1"/>
  <c r="J1086" i="15" a="1"/>
  <c r="J1086" i="15" s="1"/>
  <c r="J1087" i="15" a="1"/>
  <c r="J1087" i="15" s="1"/>
  <c r="J1088" i="15" a="1"/>
  <c r="J1088" i="15" s="1"/>
  <c r="J1089" i="15" a="1"/>
  <c r="J1089" i="15" s="1"/>
  <c r="J1090" i="15" a="1"/>
  <c r="J1090" i="15" s="1"/>
  <c r="J1091" i="15" a="1"/>
  <c r="J1091" i="15" s="1"/>
  <c r="J1092" i="15" a="1"/>
  <c r="J1092" i="15" s="1"/>
  <c r="J1093" i="15" a="1"/>
  <c r="J1093" i="15" s="1"/>
  <c r="J1094" i="15" a="1"/>
  <c r="J1094" i="15" s="1"/>
  <c r="J1095" i="15" a="1"/>
  <c r="J1095" i="15" s="1"/>
  <c r="J1096" i="15" a="1"/>
  <c r="J1096" i="15" s="1"/>
  <c r="J1097" i="15" a="1"/>
  <c r="J1097" i="15" s="1"/>
  <c r="J1098" i="15" a="1"/>
  <c r="J1098" i="15" s="1"/>
  <c r="J1099" i="15" a="1"/>
  <c r="J1099" i="15" s="1"/>
  <c r="J1100" i="15" a="1"/>
  <c r="J1100" i="15" s="1"/>
  <c r="J1101" i="15" a="1"/>
  <c r="J1101" i="15" s="1"/>
  <c r="J1102" i="15" a="1"/>
  <c r="J1102" i="15" s="1"/>
  <c r="J1103" i="15" a="1"/>
  <c r="J1103" i="15" s="1"/>
  <c r="J1104" i="15" a="1"/>
  <c r="J1104" i="15" s="1"/>
  <c r="J1105" i="15" a="1"/>
  <c r="J1105" i="15" s="1"/>
  <c r="J1106" i="15" a="1"/>
  <c r="J1106" i="15" s="1"/>
  <c r="J1107" i="15" a="1"/>
  <c r="J1107" i="15" s="1"/>
  <c r="J1108" i="15" a="1"/>
  <c r="J1108" i="15" s="1"/>
  <c r="J1109" i="15" a="1"/>
  <c r="J1109" i="15" s="1"/>
  <c r="J1110" i="15" a="1"/>
  <c r="J1110" i="15" s="1"/>
  <c r="J1111" i="15" a="1"/>
  <c r="J1111" i="15" s="1"/>
  <c r="J1112" i="15" a="1"/>
  <c r="J1112" i="15" s="1"/>
  <c r="J1113" i="15" a="1"/>
  <c r="J1113" i="15" s="1"/>
  <c r="J1114" i="15" a="1"/>
  <c r="J1114" i="15" s="1"/>
  <c r="J1115" i="15" a="1"/>
  <c r="J1115" i="15" s="1"/>
  <c r="J1116" i="15" a="1"/>
  <c r="J1116" i="15" s="1"/>
  <c r="J1117" i="15" a="1"/>
  <c r="J1117" i="15" s="1"/>
  <c r="J1118" i="15" a="1"/>
  <c r="J1118" i="15" s="1"/>
  <c r="J1119" i="15" a="1"/>
  <c r="J1119" i="15" s="1"/>
  <c r="J1120" i="15" a="1"/>
  <c r="J1120" i="15" s="1"/>
  <c r="J1121" i="15" a="1"/>
  <c r="J1121" i="15" s="1"/>
  <c r="J1122" i="15" a="1"/>
  <c r="J1122" i="15" s="1"/>
  <c r="J1123" i="15" a="1"/>
  <c r="J1123" i="15" s="1"/>
  <c r="J1124" i="15" a="1"/>
  <c r="J1124" i="15" s="1"/>
  <c r="J1125" i="15" a="1"/>
  <c r="J1125" i="15" s="1"/>
  <c r="J1126" i="15" a="1"/>
  <c r="J1126" i="15" s="1"/>
  <c r="J1127" i="15" a="1"/>
  <c r="J1127" i="15" s="1"/>
  <c r="J1128" i="15" a="1"/>
  <c r="J1128" i="15" s="1"/>
  <c r="J1129" i="15" a="1"/>
  <c r="J1129" i="15" s="1"/>
  <c r="J1130" i="15" a="1"/>
  <c r="J1130" i="15" s="1"/>
  <c r="J1131" i="15" a="1"/>
  <c r="J1131" i="15" s="1"/>
  <c r="J1132" i="15" a="1"/>
  <c r="J1132" i="15" s="1"/>
  <c r="J1133" i="15" a="1"/>
  <c r="J1133" i="15" s="1"/>
  <c r="J1134" i="15" a="1"/>
  <c r="J1134" i="15" s="1"/>
  <c r="J1135" i="15" a="1"/>
  <c r="J1135" i="15" s="1"/>
  <c r="J1136" i="15" a="1"/>
  <c r="J1136" i="15" s="1"/>
  <c r="J1137" i="15" a="1"/>
  <c r="J1137" i="15" s="1"/>
  <c r="J1138" i="15" a="1"/>
  <c r="J1138" i="15" s="1"/>
  <c r="J1139" i="15" a="1"/>
  <c r="J1139" i="15" s="1"/>
  <c r="J1140" i="15" a="1"/>
  <c r="J1140" i="15" s="1"/>
  <c r="J1141" i="15" a="1"/>
  <c r="J1141" i="15" s="1"/>
  <c r="J1142" i="15" a="1"/>
  <c r="J1142" i="15" s="1"/>
  <c r="J1143" i="15" a="1"/>
  <c r="J1143" i="15" s="1"/>
  <c r="J1144" i="15" a="1"/>
  <c r="J1144" i="15" s="1"/>
  <c r="J1145" i="15" a="1"/>
  <c r="J1145" i="15" s="1"/>
  <c r="J1146" i="15" a="1"/>
  <c r="J1146" i="15" s="1"/>
  <c r="J1147" i="15" a="1"/>
  <c r="J1147" i="15" s="1"/>
  <c r="J1148" i="15" a="1"/>
  <c r="J1148" i="15" s="1"/>
  <c r="J1149" i="15" a="1"/>
  <c r="J1149" i="15" s="1"/>
  <c r="J1150" i="15" a="1"/>
  <c r="J1150" i="15" s="1"/>
  <c r="J1151" i="15" a="1"/>
  <c r="J1151" i="15" s="1"/>
  <c r="J1152" i="15" a="1"/>
  <c r="J1152" i="15" s="1"/>
  <c r="J1153" i="15" a="1"/>
  <c r="J1153" i="15" s="1"/>
  <c r="J1154" i="15" a="1"/>
  <c r="J1154" i="15" s="1"/>
  <c r="J1155" i="15" a="1"/>
  <c r="J1155" i="15" s="1"/>
  <c r="J1156" i="15" a="1"/>
  <c r="J1156" i="15" s="1"/>
  <c r="J1157" i="15" a="1"/>
  <c r="J1157" i="15" s="1"/>
  <c r="J1158" i="15" a="1"/>
  <c r="J1158" i="15" s="1"/>
  <c r="J1159" i="15" a="1"/>
  <c r="J1159" i="15" s="1"/>
  <c r="J1160" i="15" a="1"/>
  <c r="J1160" i="15" s="1"/>
  <c r="J1161" i="15" a="1"/>
  <c r="J1161" i="15" s="1"/>
  <c r="J1162" i="15" a="1"/>
  <c r="J1162" i="15" s="1"/>
  <c r="J1163" i="15" a="1"/>
  <c r="J1163" i="15" s="1"/>
  <c r="J1164" i="15" a="1"/>
  <c r="J1164" i="15" s="1"/>
  <c r="J1165" i="15" a="1"/>
  <c r="J1165" i="15" s="1"/>
  <c r="J1166" i="15" a="1"/>
  <c r="J1166" i="15" s="1"/>
  <c r="J1167" i="15" a="1"/>
  <c r="J1167" i="15" s="1"/>
  <c r="J1168" i="15" a="1"/>
  <c r="J1168" i="15" s="1"/>
  <c r="J1169" i="15" a="1"/>
  <c r="J1169" i="15" s="1"/>
  <c r="J1170" i="15" a="1"/>
  <c r="J1170" i="15" s="1"/>
  <c r="J1171" i="15" a="1"/>
  <c r="J1171" i="15" s="1"/>
  <c r="J1172" i="15" a="1"/>
  <c r="J1172" i="15" s="1"/>
  <c r="J1173" i="15" a="1"/>
  <c r="J1173" i="15" s="1"/>
  <c r="J1174" i="15" a="1"/>
  <c r="J1174" i="15" s="1"/>
  <c r="J1175" i="15" a="1"/>
  <c r="J1175" i="15" s="1"/>
  <c r="J1176" i="15" a="1"/>
  <c r="J1176" i="15" s="1"/>
  <c r="J1177" i="15" a="1"/>
  <c r="J1177" i="15" s="1"/>
  <c r="J1178" i="15" a="1"/>
  <c r="J1178" i="15" s="1"/>
  <c r="J1179" i="15" a="1"/>
  <c r="J1179" i="15" s="1"/>
  <c r="J1180" i="15" a="1"/>
  <c r="J1180" i="15" s="1"/>
  <c r="J1181" i="15" a="1"/>
  <c r="J1181" i="15" s="1"/>
  <c r="J1182" i="15" a="1"/>
  <c r="J1182" i="15" s="1"/>
  <c r="J1183" i="15" a="1"/>
  <c r="J1183" i="15" s="1"/>
  <c r="J1184" i="15" a="1"/>
  <c r="J1184" i="15" s="1"/>
  <c r="J1185" i="15" a="1"/>
  <c r="J1185" i="15" s="1"/>
  <c r="J1186" i="15" a="1"/>
  <c r="J1186" i="15" s="1"/>
  <c r="J1187" i="15" a="1"/>
  <c r="J1187" i="15" s="1"/>
  <c r="J1188" i="15" a="1"/>
  <c r="J1188" i="15" s="1"/>
  <c r="J1189" i="15" a="1"/>
  <c r="J1189" i="15" s="1"/>
  <c r="J1190" i="15" a="1"/>
  <c r="J1190" i="15" s="1"/>
  <c r="J1191" i="15" a="1"/>
  <c r="J1191" i="15" s="1"/>
  <c r="J1192" i="15" a="1"/>
  <c r="J1192" i="15" s="1"/>
  <c r="J1193" i="15" a="1"/>
  <c r="J1193" i="15" s="1"/>
  <c r="J1194" i="15" a="1"/>
  <c r="J1194" i="15" s="1"/>
  <c r="J1195" i="15" a="1"/>
  <c r="J1195" i="15" s="1"/>
  <c r="J1196" i="15" a="1"/>
  <c r="J1196" i="15" s="1"/>
  <c r="J1197" i="15" a="1"/>
  <c r="J1197" i="15" s="1"/>
  <c r="J1198" i="15" a="1"/>
  <c r="J1198" i="15" s="1"/>
  <c r="J1199" i="15" a="1"/>
  <c r="J1199" i="15" s="1"/>
  <c r="J1200" i="15" a="1"/>
  <c r="J1200" i="15" s="1"/>
  <c r="J1201" i="15" a="1"/>
  <c r="J1201" i="15" s="1"/>
  <c r="J1202" i="15" a="1"/>
  <c r="J1202" i="15" s="1"/>
  <c r="J1203" i="15" a="1"/>
  <c r="J1203" i="15" s="1"/>
  <c r="J1204" i="15" a="1"/>
  <c r="J1204" i="15" s="1"/>
  <c r="J1205" i="15" a="1"/>
  <c r="J1205" i="15" s="1"/>
  <c r="J1206" i="15" a="1"/>
  <c r="J1206" i="15" s="1"/>
  <c r="J1207" i="15" a="1"/>
  <c r="J1207" i="15" s="1"/>
  <c r="J1208" i="15" a="1"/>
  <c r="J1208" i="15" s="1"/>
  <c r="J1209" i="15" a="1"/>
  <c r="J1209" i="15" s="1"/>
  <c r="J1210" i="15" a="1"/>
  <c r="J1210" i="15" s="1"/>
  <c r="J1211" i="15" a="1"/>
  <c r="J1211" i="15" s="1"/>
  <c r="J1212" i="15" a="1"/>
  <c r="J1212" i="15" s="1"/>
  <c r="J1213" i="15" a="1"/>
  <c r="J1213" i="15" s="1"/>
  <c r="J1214" i="15" a="1"/>
  <c r="J1214" i="15" s="1"/>
  <c r="J1215" i="15" a="1"/>
  <c r="J1215" i="15" s="1"/>
  <c r="J1216" i="15" a="1"/>
  <c r="J1216" i="15" s="1"/>
  <c r="J1217" i="15" a="1"/>
  <c r="J1217" i="15" s="1"/>
  <c r="J1218" i="15" a="1"/>
  <c r="J1218" i="15" s="1"/>
  <c r="J1219" i="15" a="1"/>
  <c r="J1219" i="15" s="1"/>
  <c r="J1220" i="15" a="1"/>
  <c r="J1220" i="15" s="1"/>
  <c r="J1221" i="15" a="1"/>
  <c r="J1221" i="15" s="1"/>
  <c r="J1222" i="15" a="1"/>
  <c r="J1222" i="15" s="1"/>
  <c r="J1223" i="15" a="1"/>
  <c r="J1223" i="15" s="1"/>
  <c r="J1224" i="15" a="1"/>
  <c r="J1224" i="15" s="1"/>
  <c r="J1225" i="15" a="1"/>
  <c r="J1225" i="15" s="1"/>
  <c r="J1226" i="15" a="1"/>
  <c r="J1226" i="15" s="1"/>
  <c r="J1227" i="15" a="1"/>
  <c r="J1227" i="15" s="1"/>
  <c r="J1228" i="15" a="1"/>
  <c r="J1228" i="15" s="1"/>
  <c r="J1229" i="15" a="1"/>
  <c r="J1229" i="15" s="1"/>
  <c r="J1230" i="15" a="1"/>
  <c r="J1230" i="15" s="1"/>
  <c r="J1231" i="15" a="1"/>
  <c r="J1231" i="15" s="1"/>
  <c r="J1232" i="15" a="1"/>
  <c r="J1232" i="15" s="1"/>
  <c r="J1233" i="15" a="1"/>
  <c r="J1233" i="15" s="1"/>
  <c r="J1234" i="15" a="1"/>
  <c r="J1234" i="15" s="1"/>
  <c r="J1235" i="15" a="1"/>
  <c r="J1235" i="15"/>
  <c r="J1236" i="15" a="1"/>
  <c r="J1236" i="15" s="1"/>
  <c r="J1237" i="15" a="1"/>
  <c r="J1237" i="15" s="1"/>
  <c r="J1238" i="15" a="1"/>
  <c r="J1238" i="15" s="1"/>
  <c r="J1239" i="15" a="1"/>
  <c r="J1239" i="15"/>
  <c r="J1240" i="15" a="1"/>
  <c r="J1240" i="15" s="1"/>
  <c r="J1241" i="15" a="1"/>
  <c r="J1241" i="15" s="1"/>
  <c r="J1242" i="15" a="1"/>
  <c r="J1242" i="15" s="1"/>
  <c r="J1243" i="15" a="1"/>
  <c r="J1243" i="15" s="1"/>
  <c r="J1244" i="15" a="1"/>
  <c r="J1244" i="15" s="1"/>
  <c r="J1245" i="15" a="1"/>
  <c r="J1245" i="15" s="1"/>
  <c r="J1246" i="15" a="1"/>
  <c r="J1246" i="15" s="1"/>
  <c r="J1247" i="15" a="1"/>
  <c r="J1247" i="15" s="1"/>
  <c r="J1248" i="15" a="1"/>
  <c r="J1248" i="15" s="1"/>
  <c r="J1249" i="15" a="1"/>
  <c r="J1249" i="15" s="1"/>
  <c r="J1250" i="15" a="1"/>
  <c r="J1250" i="15" s="1"/>
  <c r="J1251" i="15" a="1"/>
  <c r="J1251" i="15" s="1"/>
  <c r="J1252" i="15" a="1"/>
  <c r="J1252" i="15" s="1"/>
  <c r="J1253" i="15" a="1"/>
  <c r="J1253" i="15" s="1"/>
  <c r="J1254" i="15" a="1"/>
  <c r="J1254" i="15" s="1"/>
  <c r="J1255" i="15" a="1"/>
  <c r="J1255" i="15" s="1"/>
  <c r="J1256" i="15" a="1"/>
  <c r="J1256" i="15" s="1"/>
  <c r="J1257" i="15" a="1"/>
  <c r="J1257" i="15" s="1"/>
  <c r="J1258" i="15" a="1"/>
  <c r="J1258" i="15" s="1"/>
  <c r="J1259" i="15" a="1"/>
  <c r="J1259" i="15" s="1"/>
  <c r="J1260" i="15" a="1"/>
  <c r="J1260" i="15" s="1"/>
  <c r="J1261" i="15" a="1"/>
  <c r="J1261" i="15" s="1"/>
  <c r="J1262" i="15" a="1"/>
  <c r="J1262" i="15" s="1"/>
  <c r="J1263" i="15" a="1"/>
  <c r="J1263" i="15" s="1"/>
  <c r="J1264" i="15" a="1"/>
  <c r="J1264" i="15" s="1"/>
  <c r="J1265" i="15" a="1"/>
  <c r="J1265" i="15" s="1"/>
  <c r="J1266" i="15" a="1"/>
  <c r="J1266" i="15" s="1"/>
  <c r="J1267" i="15" a="1"/>
  <c r="J1267" i="15" s="1"/>
  <c r="J1268" i="15" a="1"/>
  <c r="J1268" i="15" s="1"/>
  <c r="J1269" i="15" a="1"/>
  <c r="J1269" i="15" s="1"/>
  <c r="J1270" i="15" a="1"/>
  <c r="J1270" i="15"/>
  <c r="J1271" i="15" a="1"/>
  <c r="J1271" i="15" s="1"/>
  <c r="J1272" i="15" a="1"/>
  <c r="J1272" i="15" s="1"/>
  <c r="J1273" i="15" a="1"/>
  <c r="J1273" i="15" s="1"/>
  <c r="J1274" i="15" a="1"/>
  <c r="J1274" i="15" s="1"/>
  <c r="J1275" i="15" a="1"/>
  <c r="J1275" i="15"/>
  <c r="J1276" i="15" a="1"/>
  <c r="J1276" i="15" s="1"/>
  <c r="J1277" i="15" a="1"/>
  <c r="J1277" i="15" s="1"/>
  <c r="J1278" i="15" a="1"/>
  <c r="J1278" i="15" s="1"/>
  <c r="J1279" i="15" a="1"/>
  <c r="J1279" i="15" s="1"/>
  <c r="J1280" i="15" a="1"/>
  <c r="J1280" i="15" s="1"/>
  <c r="J1281" i="15" a="1"/>
  <c r="J1281" i="15" s="1"/>
  <c r="J1282" i="15" a="1"/>
  <c r="J1282" i="15"/>
  <c r="J1283" i="15" a="1"/>
  <c r="J1283" i="15" s="1"/>
  <c r="J1284" i="15" a="1"/>
  <c r="J1284" i="15" s="1"/>
  <c r="J1285" i="15" a="1"/>
  <c r="J1285" i="15" s="1"/>
  <c r="J1286" i="15" a="1"/>
  <c r="J1286" i="15"/>
  <c r="J1287" i="15" a="1"/>
  <c r="J1287" i="15" s="1"/>
  <c r="J1288" i="15" a="1"/>
  <c r="J1288" i="15" s="1"/>
  <c r="J1289" i="15" a="1"/>
  <c r="J1289" i="15" s="1"/>
  <c r="J1290" i="15" a="1"/>
  <c r="J1290" i="15"/>
  <c r="J1291" i="15" a="1"/>
  <c r="J1291" i="15" s="1"/>
  <c r="J1292" i="15" a="1"/>
  <c r="J1292" i="15" s="1"/>
  <c r="J1293" i="15" a="1"/>
  <c r="J1293" i="15" s="1"/>
  <c r="J1294" i="15" a="1"/>
  <c r="J1294" i="15"/>
  <c r="J1295" i="15" a="1"/>
  <c r="J1295" i="15" s="1"/>
  <c r="J1296" i="15" a="1"/>
  <c r="J1296" i="15" s="1"/>
  <c r="J1297" i="15" a="1"/>
  <c r="J1297" i="15" s="1"/>
  <c r="J1298" i="15" a="1"/>
  <c r="J1298" i="15"/>
  <c r="J1299" i="15" a="1"/>
  <c r="J1299" i="15" s="1"/>
  <c r="J1300" i="15" a="1"/>
  <c r="J1300" i="15" s="1"/>
  <c r="J1301" i="15" a="1"/>
  <c r="J1301" i="15" s="1"/>
  <c r="J1302" i="15" a="1"/>
  <c r="J1302" i="15"/>
  <c r="J1303" i="15" a="1"/>
  <c r="J1303" i="15" s="1"/>
  <c r="J1304" i="15" a="1"/>
  <c r="J1304" i="15" s="1"/>
  <c r="J1305" i="15" a="1"/>
  <c r="J1305" i="15" s="1"/>
  <c r="J1306" i="15" a="1"/>
  <c r="J1306" i="15"/>
  <c r="J1307" i="15" a="1"/>
  <c r="J1307" i="15" s="1"/>
  <c r="J1308" i="15" a="1"/>
  <c r="J1308" i="15" s="1"/>
  <c r="J1309" i="15" a="1"/>
  <c r="J1309" i="15" s="1"/>
  <c r="J1310" i="15" a="1"/>
  <c r="J1310" i="15"/>
  <c r="J1311" i="15" a="1"/>
  <c r="J1311" i="15" s="1"/>
  <c r="J1312" i="15" a="1"/>
  <c r="J1312" i="15" s="1"/>
  <c r="J1313" i="15" a="1"/>
  <c r="J1313" i="15" s="1"/>
  <c r="J1314" i="15" a="1"/>
  <c r="J1314" i="15"/>
  <c r="J1315" i="15" a="1"/>
  <c r="J1315" i="15" s="1"/>
  <c r="J1316" i="15" a="1"/>
  <c r="J1316" i="15" s="1"/>
  <c r="J1317" i="15" a="1"/>
  <c r="J1317" i="15" s="1"/>
  <c r="J1318" i="15" a="1"/>
  <c r="J1318" i="15"/>
  <c r="J1319" i="15" a="1"/>
  <c r="J1319" i="15" s="1"/>
  <c r="J1320" i="15" a="1"/>
  <c r="J1320" i="15" s="1"/>
  <c r="J1321" i="15" a="1"/>
  <c r="J1321" i="15" s="1"/>
  <c r="J1322" i="15" a="1"/>
  <c r="J1322" i="15"/>
  <c r="J1323" i="15" a="1"/>
  <c r="J1323" i="15" s="1"/>
  <c r="J1324" i="15" a="1"/>
  <c r="J1324" i="15" s="1"/>
  <c r="J1325" i="15" a="1"/>
  <c r="J1325" i="15" s="1"/>
  <c r="J1326" i="15" a="1"/>
  <c r="J1326" i="15"/>
  <c r="J1327" i="15" a="1"/>
  <c r="J1327" i="15" s="1"/>
  <c r="J1328" i="15" a="1"/>
  <c r="J1328" i="15" s="1"/>
  <c r="J1329" i="15" a="1"/>
  <c r="J1329" i="15" s="1"/>
  <c r="J1330" i="15" a="1"/>
  <c r="J1330" i="15"/>
  <c r="J1331" i="15" a="1"/>
  <c r="J1331" i="15" s="1"/>
  <c r="J1332" i="15" a="1"/>
  <c r="J1332" i="15" s="1"/>
  <c r="J1333" i="15" a="1"/>
  <c r="J1333" i="15" s="1"/>
  <c r="J1334" i="15" a="1"/>
  <c r="J1334" i="15"/>
  <c r="J1335" i="15" a="1"/>
  <c r="J1335" i="15" s="1"/>
  <c r="J1336" i="15" a="1"/>
  <c r="J1336" i="15" s="1"/>
  <c r="J1337" i="15" a="1"/>
  <c r="J1337" i="15" s="1"/>
  <c r="J1338" i="15" a="1"/>
  <c r="J1338" i="15"/>
  <c r="J1339" i="15" a="1"/>
  <c r="J1339" i="15" s="1"/>
  <c r="J1340" i="15" a="1"/>
  <c r="J1340" i="15" s="1"/>
  <c r="J1341" i="15" a="1"/>
  <c r="J1341" i="15" s="1"/>
  <c r="J1342" i="15" a="1"/>
  <c r="J1342" i="15"/>
  <c r="J1343" i="15" a="1"/>
  <c r="J1343" i="15" s="1"/>
  <c r="J1344" i="15" a="1"/>
  <c r="J1344" i="15" s="1"/>
  <c r="J1345" i="15" a="1"/>
  <c r="J1345" i="15" s="1"/>
  <c r="J1346" i="15" a="1"/>
  <c r="J1346" i="15"/>
  <c r="J1347" i="15" a="1"/>
  <c r="J1347" i="15" s="1"/>
  <c r="J1348" i="15" a="1"/>
  <c r="J1348" i="15" s="1"/>
  <c r="J1349" i="15" a="1"/>
  <c r="J1349" i="15" s="1"/>
  <c r="J1350" i="15" a="1"/>
  <c r="J1350" i="15"/>
  <c r="J1351" i="15" a="1"/>
  <c r="J1351" i="15" s="1"/>
  <c r="J1352" i="15" a="1"/>
  <c r="J1352" i="15" s="1"/>
  <c r="J1353" i="15" a="1"/>
  <c r="J1353" i="15" s="1"/>
  <c r="J1354" i="15" a="1"/>
  <c r="J1354" i="15"/>
  <c r="J1355" i="15" a="1"/>
  <c r="J1355" i="15" s="1"/>
  <c r="J1356" i="15" a="1"/>
  <c r="J1356" i="15" s="1"/>
  <c r="J1357" i="15" a="1"/>
  <c r="J1357" i="15" s="1"/>
  <c r="J1358" i="15" a="1"/>
  <c r="J1358" i="15"/>
  <c r="J1359" i="15" a="1"/>
  <c r="J1359" i="15" s="1"/>
  <c r="J1360" i="15" a="1"/>
  <c r="J1360" i="15" s="1"/>
  <c r="J1361" i="15" a="1"/>
  <c r="J1361" i="15" s="1"/>
  <c r="J1362" i="15" a="1"/>
  <c r="J1362" i="15"/>
  <c r="J1363" i="15" a="1"/>
  <c r="J1363" i="15" s="1"/>
  <c r="J1364" i="15" a="1"/>
  <c r="J1364" i="15" s="1"/>
  <c r="J1365" i="15" a="1"/>
  <c r="J1365" i="15" s="1"/>
  <c r="J1366" i="15" a="1"/>
  <c r="J1366" i="15"/>
  <c r="J1367" i="15" a="1"/>
  <c r="J1367" i="15" s="1"/>
  <c r="J1368" i="15" a="1"/>
  <c r="J1368" i="15" s="1"/>
  <c r="J1369" i="15" a="1"/>
  <c r="J1369" i="15" s="1"/>
  <c r="J1370" i="15" a="1"/>
  <c r="J1370" i="15"/>
  <c r="J1371" i="15" a="1"/>
  <c r="J1371" i="15" s="1"/>
  <c r="J1372" i="15" a="1"/>
  <c r="J1372" i="15" s="1"/>
  <c r="J1373" i="15" a="1"/>
  <c r="J1373" i="15" s="1"/>
  <c r="J1374" i="15" a="1"/>
  <c r="J1374" i="15"/>
  <c r="J1375" i="15" a="1"/>
  <c r="J1375" i="15" s="1"/>
  <c r="J1376" i="15" a="1"/>
  <c r="J1376" i="15" s="1"/>
  <c r="J1377" i="15" a="1"/>
  <c r="J1377" i="15" s="1"/>
  <c r="J1378" i="15" a="1"/>
  <c r="J1378" i="15"/>
  <c r="J1379" i="15" a="1"/>
  <c r="J1379" i="15" s="1"/>
  <c r="J1380" i="15" a="1"/>
  <c r="J1380" i="15" s="1"/>
  <c r="J1381" i="15" a="1"/>
  <c r="J1381" i="15" s="1"/>
  <c r="J1382" i="15" a="1"/>
  <c r="J1382" i="15"/>
  <c r="J1383" i="15" a="1"/>
  <c r="J1383" i="15" s="1"/>
  <c r="J1384" i="15" a="1"/>
  <c r="J1384" i="15" s="1"/>
  <c r="J1385" i="15" a="1"/>
  <c r="J1385" i="15" s="1"/>
  <c r="J1386" i="15" a="1"/>
  <c r="J1386" i="15"/>
  <c r="J1387" i="15" a="1"/>
  <c r="J1387" i="15" s="1"/>
  <c r="J1388" i="15" a="1"/>
  <c r="J1388" i="15" s="1"/>
  <c r="J1389" i="15" a="1"/>
  <c r="J1389" i="15" s="1"/>
  <c r="J1390" i="15" a="1"/>
  <c r="J1390" i="15"/>
  <c r="J1391" i="15" a="1"/>
  <c r="J1391" i="15" s="1"/>
  <c r="J1392" i="15" a="1"/>
  <c r="J1392" i="15" s="1"/>
  <c r="J1393" i="15" a="1"/>
  <c r="J1393" i="15" s="1"/>
  <c r="J1394" i="15" a="1"/>
  <c r="J1394" i="15"/>
  <c r="J1395" i="15" a="1"/>
  <c r="J1395" i="15" s="1"/>
  <c r="J1396" i="15" a="1"/>
  <c r="J1396" i="15" s="1"/>
  <c r="J1397" i="15" a="1"/>
  <c r="J1397" i="15" s="1"/>
  <c r="J1398" i="15" a="1"/>
  <c r="J1398" i="15"/>
  <c r="J1399" i="15" a="1"/>
  <c r="J1399" i="15" s="1"/>
  <c r="J1400" i="15" a="1"/>
  <c r="J1400" i="15" s="1"/>
  <c r="J1401" i="15" a="1"/>
  <c r="J1401" i="15" s="1"/>
  <c r="J1402" i="15" a="1"/>
  <c r="J1402" i="15"/>
  <c r="J1403" i="15" a="1"/>
  <c r="J1403" i="15" s="1"/>
  <c r="J1404" i="15" a="1"/>
  <c r="J1404" i="15" s="1"/>
  <c r="J1405" i="15" a="1"/>
  <c r="J1405" i="15" s="1"/>
  <c r="J1406" i="15" a="1"/>
  <c r="J1406" i="15"/>
  <c r="J1407" i="15" a="1"/>
  <c r="J1407" i="15" s="1"/>
  <c r="J1408" i="15" a="1"/>
  <c r="J1408" i="15" s="1"/>
  <c r="J1409" i="15" a="1"/>
  <c r="J1409" i="15" s="1"/>
  <c r="J1410" i="15" a="1"/>
  <c r="J1410" i="15"/>
  <c r="J1411" i="15" a="1"/>
  <c r="J1411" i="15" s="1"/>
  <c r="J1412" i="15" a="1"/>
  <c r="J1412" i="15" s="1"/>
  <c r="J1413" i="15" a="1"/>
  <c r="J1413" i="15" s="1"/>
  <c r="J1414" i="15" a="1"/>
  <c r="J1414" i="15" s="1"/>
  <c r="J1415" i="15" a="1"/>
  <c r="J1415" i="15" s="1"/>
  <c r="J1416" i="15" a="1"/>
  <c r="J1416" i="15" s="1"/>
  <c r="J1417" i="15" a="1"/>
  <c r="J1417" i="15" s="1"/>
  <c r="J1418" i="15" a="1"/>
  <c r="J1418" i="15" s="1"/>
  <c r="J1419" i="15" a="1"/>
  <c r="J1419" i="15" s="1"/>
  <c r="J1420" i="15" a="1"/>
  <c r="J1420" i="15" s="1"/>
  <c r="J1421" i="15" a="1"/>
  <c r="J1421" i="15" s="1"/>
  <c r="J1422" i="15" a="1"/>
  <c r="J1422" i="15"/>
  <c r="J1423" i="15" a="1"/>
  <c r="J1423" i="15" s="1"/>
  <c r="J1424" i="15" a="1"/>
  <c r="J1424" i="15" s="1"/>
  <c r="J1425" i="15" a="1"/>
  <c r="J1425" i="15" s="1"/>
  <c r="J1426" i="15" a="1"/>
  <c r="J1426" i="15"/>
  <c r="J1427" i="15" a="1"/>
  <c r="J1427" i="15" s="1"/>
  <c r="J1428" i="15" a="1"/>
  <c r="J1428" i="15" s="1"/>
  <c r="J1429" i="15" a="1"/>
  <c r="J1429" i="15" s="1"/>
  <c r="J1430" i="15" a="1"/>
  <c r="J1430" i="15" s="1"/>
  <c r="J1431" i="15" a="1"/>
  <c r="J1431" i="15" s="1"/>
  <c r="J1432" i="15" a="1"/>
  <c r="J1432" i="15" s="1"/>
  <c r="J1433" i="15" a="1"/>
  <c r="J1433" i="15" s="1"/>
  <c r="J1434" i="15" a="1"/>
  <c r="J1434" i="15" s="1"/>
  <c r="J1435" i="15" a="1"/>
  <c r="J1435" i="15" s="1"/>
  <c r="J1436" i="15" a="1"/>
  <c r="J1436" i="15" s="1"/>
  <c r="J1437" i="15" a="1"/>
  <c r="J1437" i="15" s="1"/>
  <c r="J1438" i="15" a="1"/>
  <c r="J1438" i="15" s="1"/>
  <c r="J1439" i="15" a="1"/>
  <c r="J1439" i="15" s="1"/>
  <c r="J1440" i="15" a="1"/>
  <c r="J1440" i="15" s="1"/>
  <c r="J1441" i="15" a="1"/>
  <c r="J1441" i="15" s="1"/>
  <c r="J1442" i="15" a="1"/>
  <c r="J1442" i="15"/>
  <c r="J1443" i="15" a="1"/>
  <c r="J1443" i="15" s="1"/>
  <c r="J1444" i="15" a="1"/>
  <c r="J1444" i="15" s="1"/>
  <c r="J1445" i="15" a="1"/>
  <c r="J1445" i="15" s="1"/>
  <c r="J1446" i="15" a="1"/>
  <c r="J1446" i="15" s="1"/>
  <c r="J1447" i="15" a="1"/>
  <c r="J1447" i="15" s="1"/>
  <c r="J1448" i="15" a="1"/>
  <c r="J1448" i="15" s="1"/>
  <c r="J1449" i="15" a="1"/>
  <c r="J1449" i="15" s="1"/>
  <c r="J1450" i="15" a="1"/>
  <c r="J1450" i="15" s="1"/>
  <c r="J1451" i="15" a="1"/>
  <c r="J1451" i="15" s="1"/>
  <c r="J1452" i="15" a="1"/>
  <c r="J1452" i="15" s="1"/>
  <c r="J1453" i="15" a="1"/>
  <c r="J1453" i="15" s="1"/>
  <c r="J1454" i="15" a="1"/>
  <c r="J1454" i="15"/>
  <c r="J1455" i="15" a="1"/>
  <c r="J1455" i="15" s="1"/>
  <c r="J1456" i="15" a="1"/>
  <c r="J1456" i="15" s="1"/>
  <c r="J1457" i="15" a="1"/>
  <c r="J1457" i="15" s="1"/>
  <c r="J1458" i="15" a="1"/>
  <c r="J1458" i="15"/>
  <c r="J1459" i="15" a="1"/>
  <c r="J1459" i="15" s="1"/>
  <c r="J1460" i="15" a="1"/>
  <c r="J1460" i="15" s="1"/>
  <c r="J1461" i="15" a="1"/>
  <c r="J1461" i="15" s="1"/>
  <c r="J1462" i="15" a="1"/>
  <c r="J1462" i="15" s="1"/>
  <c r="J1463" i="15" a="1"/>
  <c r="J1463" i="15" s="1"/>
  <c r="J1464" i="15" a="1"/>
  <c r="J1464" i="15" s="1"/>
  <c r="J1465" i="15" a="1"/>
  <c r="J1465" i="15" s="1"/>
  <c r="J1466" i="15" a="1"/>
  <c r="J1466" i="15" s="1"/>
  <c r="J1467" i="15" a="1"/>
  <c r="J1467" i="15" s="1"/>
  <c r="J1468" i="15" a="1"/>
  <c r="J1468" i="15" s="1"/>
  <c r="J1469" i="15" a="1"/>
  <c r="J1469" i="15" s="1"/>
  <c r="J1470" i="15" a="1"/>
  <c r="J1470" i="15" s="1"/>
  <c r="J1471" i="15" a="1"/>
  <c r="J1471" i="15" s="1"/>
  <c r="J1472" i="15" a="1"/>
  <c r="J1472" i="15" s="1"/>
  <c r="J1473" i="15" a="1"/>
  <c r="J1473" i="15" s="1"/>
  <c r="J1474" i="15" a="1"/>
  <c r="J1474" i="15"/>
  <c r="J1475" i="15" a="1"/>
  <c r="J1475" i="15" s="1"/>
  <c r="J1476" i="15" a="1"/>
  <c r="J1476" i="15" s="1"/>
  <c r="J1477" i="15" a="1"/>
  <c r="J1477" i="15" s="1"/>
  <c r="J1478" i="15" a="1"/>
  <c r="J1478" i="15" s="1"/>
  <c r="J1479" i="15" a="1"/>
  <c r="J1479" i="15" s="1"/>
  <c r="J1480" i="15" a="1"/>
  <c r="J1480" i="15" s="1"/>
  <c r="J1481" i="15" a="1"/>
  <c r="J1481" i="15" s="1"/>
  <c r="J1482" i="15" a="1"/>
  <c r="J1482" i="15" s="1"/>
  <c r="J1483" i="15" a="1"/>
  <c r="J1483" i="15" s="1"/>
  <c r="J1484" i="15" a="1"/>
  <c r="J1484" i="15" s="1"/>
  <c r="J1485" i="15" a="1"/>
  <c r="J1485" i="15" s="1"/>
  <c r="J1486" i="15" a="1"/>
  <c r="J1486" i="15"/>
  <c r="J1487" i="15" a="1"/>
  <c r="J1487" i="15" s="1"/>
  <c r="J1488" i="15" a="1"/>
  <c r="J1488" i="15" s="1"/>
  <c r="J1489" i="15" a="1"/>
  <c r="J1489" i="15" s="1"/>
  <c r="J1490" i="15" a="1"/>
  <c r="J1490" i="15"/>
  <c r="J1491" i="15" a="1"/>
  <c r="J1491" i="15" s="1"/>
  <c r="J1492" i="15" a="1"/>
  <c r="J1492" i="15" s="1"/>
  <c r="J1493" i="15" a="1"/>
  <c r="J1493" i="15" s="1"/>
  <c r="J1494" i="15" a="1"/>
  <c r="J1494" i="15" s="1"/>
  <c r="J1495" i="15" a="1"/>
  <c r="J1495" i="15" s="1"/>
  <c r="J1496" i="15" a="1"/>
  <c r="J1496" i="15" s="1"/>
  <c r="J1497" i="15" a="1"/>
  <c r="J1497" i="15" s="1"/>
  <c r="J1498" i="15" a="1"/>
  <c r="J1498" i="15" s="1"/>
  <c r="J1499" i="15" a="1"/>
  <c r="J1499" i="15" s="1"/>
  <c r="J1500" i="15" a="1"/>
  <c r="J1500" i="15" s="1"/>
  <c r="J1501" i="15" a="1"/>
  <c r="J1501" i="15" s="1"/>
  <c r="J1502" i="15" a="1"/>
  <c r="J1502" i="15" s="1"/>
  <c r="J1503" i="15" a="1"/>
  <c r="J1503" i="15" s="1"/>
  <c r="J1504" i="15" a="1"/>
  <c r="J1504" i="15" s="1"/>
  <c r="J1505" i="15" a="1"/>
  <c r="J1505" i="15" s="1"/>
  <c r="J1506" i="15" a="1"/>
  <c r="J1506" i="15"/>
  <c r="J1507" i="15" a="1"/>
  <c r="J1507" i="15" s="1"/>
  <c r="J1508" i="15" a="1"/>
  <c r="J1508" i="15" s="1"/>
  <c r="J1509" i="15" a="1"/>
  <c r="J1509" i="15" s="1"/>
  <c r="J1510" i="15" a="1"/>
  <c r="J1510" i="15" s="1"/>
  <c r="J1511" i="15" a="1"/>
  <c r="J1511" i="15" s="1"/>
  <c r="J1512" i="15" a="1"/>
  <c r="J1512" i="15" s="1"/>
  <c r="J1513" i="15" a="1"/>
  <c r="J1513" i="15" s="1"/>
  <c r="J1514" i="15" a="1"/>
  <c r="J1514" i="15" s="1"/>
  <c r="J1515" i="15" a="1"/>
  <c r="J1515" i="15" s="1"/>
  <c r="J1516" i="15" a="1"/>
  <c r="J1516" i="15" s="1"/>
  <c r="J1517" i="15" a="1"/>
  <c r="J1517" i="15" s="1"/>
  <c r="J1518" i="15" a="1"/>
  <c r="J1518" i="15"/>
  <c r="J1519" i="15" a="1"/>
  <c r="J1519" i="15" s="1"/>
  <c r="J1520" i="15" a="1"/>
  <c r="J1520" i="15" s="1"/>
  <c r="J1521" i="15" a="1"/>
  <c r="J1521" i="15" s="1"/>
  <c r="J1522" i="15" a="1"/>
  <c r="J1522" i="15"/>
  <c r="J1523" i="15" a="1"/>
  <c r="J1523" i="15" s="1"/>
  <c r="J1524" i="15" a="1"/>
  <c r="J1524" i="15" s="1"/>
  <c r="J1525" i="15" a="1"/>
  <c r="J1525" i="15" s="1"/>
  <c r="J1526" i="15" a="1"/>
  <c r="J1526" i="15" s="1"/>
  <c r="J1527" i="15" a="1"/>
  <c r="J1527" i="15" s="1"/>
  <c r="J1528" i="15" a="1"/>
  <c r="J1528" i="15" s="1"/>
  <c r="J1529" i="15" a="1"/>
  <c r="J1529" i="15" s="1"/>
  <c r="J1530" i="15" a="1"/>
  <c r="J1530" i="15" s="1"/>
  <c r="J1531" i="15" a="1"/>
  <c r="J1531" i="15" s="1"/>
  <c r="J1532" i="15" a="1"/>
  <c r="J1532" i="15" s="1"/>
  <c r="J1533" i="15" a="1"/>
  <c r="J1533" i="15" s="1"/>
  <c r="J1534" i="15" a="1"/>
  <c r="J1534" i="15" s="1"/>
  <c r="J1535" i="15" a="1"/>
  <c r="J1535" i="15" s="1"/>
  <c r="J1536" i="15" a="1"/>
  <c r="J1536" i="15" s="1"/>
  <c r="J1537" i="15" a="1"/>
  <c r="J1537" i="15" s="1"/>
  <c r="J1538" i="15" a="1"/>
  <c r="J1538" i="15"/>
  <c r="J1539" i="15" a="1"/>
  <c r="J1539" i="15" s="1"/>
  <c r="J1540" i="15" a="1"/>
  <c r="J1540" i="15" s="1"/>
  <c r="J1541" i="15" a="1"/>
  <c r="J1541" i="15" s="1"/>
  <c r="J1542" i="15" a="1"/>
  <c r="J1542" i="15" s="1"/>
  <c r="J1543" i="15" a="1"/>
  <c r="J1543" i="15" s="1"/>
  <c r="J1544" i="15" a="1"/>
  <c r="J1544" i="15" s="1"/>
  <c r="J1545" i="15" a="1"/>
  <c r="J1545" i="15" s="1"/>
  <c r="J1546" i="15" a="1"/>
  <c r="J1546" i="15" s="1"/>
  <c r="J1547" i="15" a="1"/>
  <c r="J1547" i="15" s="1"/>
  <c r="J1548" i="15" a="1"/>
  <c r="J1548" i="15" s="1"/>
  <c r="J1549" i="15" a="1"/>
  <c r="J1549" i="15" s="1"/>
  <c r="J1550" i="15" a="1"/>
  <c r="J1550" i="15"/>
  <c r="J1551" i="15" a="1"/>
  <c r="J1551" i="15" s="1"/>
  <c r="J1552" i="15" a="1"/>
  <c r="J1552" i="15" s="1"/>
  <c r="J1553" i="15" a="1"/>
  <c r="J1553" i="15" s="1"/>
  <c r="J1554" i="15" a="1"/>
  <c r="J1554" i="15"/>
  <c r="J1555" i="15" a="1"/>
  <c r="J1555" i="15" s="1"/>
  <c r="J1556" i="15" a="1"/>
  <c r="J1556" i="15" s="1"/>
  <c r="J1557" i="15" a="1"/>
  <c r="J1557" i="15" s="1"/>
  <c r="J1558" i="15" a="1"/>
  <c r="J1558" i="15"/>
  <c r="J1559" i="15" a="1"/>
  <c r="J1559" i="15" s="1"/>
  <c r="J1560" i="15" a="1"/>
  <c r="J1560" i="15" s="1"/>
  <c r="J1561" i="15" a="1"/>
  <c r="J1561" i="15" s="1"/>
  <c r="J1562" i="15" a="1"/>
  <c r="J1562" i="15" s="1"/>
  <c r="J1563" i="15" a="1"/>
  <c r="J1563" i="15" s="1"/>
  <c r="J1564" i="15" a="1"/>
  <c r="J1564" i="15" s="1"/>
  <c r="J1565" i="15" a="1"/>
  <c r="J1565" i="15" s="1"/>
  <c r="J1566" i="15" a="1"/>
  <c r="J1566" i="15" s="1"/>
  <c r="J1567" i="15" a="1"/>
  <c r="J1567" i="15" s="1"/>
  <c r="J1568" i="15" a="1"/>
  <c r="J1568" i="15" s="1"/>
  <c r="J1569" i="15" a="1"/>
  <c r="J1569" i="15" s="1"/>
  <c r="J1570" i="15" a="1"/>
  <c r="J1570" i="15"/>
  <c r="J1571" i="15" a="1"/>
  <c r="J1571" i="15" s="1"/>
  <c r="J1572" i="15" a="1"/>
  <c r="J1572" i="15" s="1"/>
  <c r="J1573" i="15" a="1"/>
  <c r="J1573" i="15" s="1"/>
  <c r="J1574" i="15" a="1"/>
  <c r="J1574" i="15" s="1"/>
  <c r="J1575" i="15" a="1"/>
  <c r="J1575" i="15" s="1"/>
  <c r="J1576" i="15" a="1"/>
  <c r="J1576" i="15" s="1"/>
  <c r="J1577" i="15" a="1"/>
  <c r="J1577" i="15" s="1"/>
  <c r="J1578" i="15" a="1"/>
  <c r="J1578" i="15" s="1"/>
  <c r="J1579" i="15" a="1"/>
  <c r="J1579" i="15" s="1"/>
  <c r="J1580" i="15" a="1"/>
  <c r="J1580" i="15" s="1"/>
  <c r="J1581" i="15" a="1"/>
  <c r="J1581" i="15" s="1"/>
  <c r="J1582" i="15" a="1"/>
  <c r="J1582" i="15"/>
  <c r="J1583" i="15" a="1"/>
  <c r="J1583" i="15" s="1"/>
  <c r="J1584" i="15" a="1"/>
  <c r="J1584" i="15" s="1"/>
  <c r="J1585" i="15" a="1"/>
  <c r="J1585" i="15" s="1"/>
  <c r="J1586" i="15" a="1"/>
  <c r="J1586" i="15"/>
  <c r="J1587" i="15" a="1"/>
  <c r="J1587" i="15" s="1"/>
  <c r="J1588" i="15" a="1"/>
  <c r="J1588" i="15" s="1"/>
  <c r="J1589" i="15" a="1"/>
  <c r="J1589" i="15" s="1"/>
  <c r="J1590" i="15" a="1"/>
  <c r="J1590" i="15"/>
  <c r="J1591" i="15" a="1"/>
  <c r="J1591" i="15" s="1"/>
  <c r="J1592" i="15" a="1"/>
  <c r="J1592" i="15" s="1"/>
  <c r="J1593" i="15" a="1"/>
  <c r="J1593" i="15" s="1"/>
  <c r="J1594" i="15" a="1"/>
  <c r="J1594" i="15" s="1"/>
  <c r="J1595" i="15" a="1"/>
  <c r="J1595" i="15" s="1"/>
  <c r="J1596" i="15" a="1"/>
  <c r="J1596" i="15" s="1"/>
  <c r="J1597" i="15" a="1"/>
  <c r="J1597" i="15" s="1"/>
  <c r="J1598" i="15" a="1"/>
  <c r="J1598" i="15" s="1"/>
  <c r="J1599" i="15" a="1"/>
  <c r="J1599" i="15" s="1"/>
  <c r="J1600" i="15" a="1"/>
  <c r="J1600" i="15" s="1"/>
  <c r="J1601" i="15" a="1"/>
  <c r="J1601" i="15" s="1"/>
  <c r="J1602" i="15" a="1"/>
  <c r="J1602" i="15"/>
  <c r="J1603" i="15" a="1"/>
  <c r="J1603" i="15" s="1"/>
  <c r="J1604" i="15" a="1"/>
  <c r="J1604" i="15" s="1"/>
  <c r="J1605" i="15" a="1"/>
  <c r="J1605" i="15"/>
  <c r="J1606" i="15" a="1"/>
  <c r="J1606" i="15" s="1"/>
  <c r="J1607" i="15" a="1"/>
  <c r="J1607" i="15" s="1"/>
  <c r="J1608" i="15" a="1"/>
  <c r="J1608" i="15" s="1"/>
  <c r="J1609" i="15" a="1"/>
  <c r="J1609" i="15" s="1"/>
  <c r="J1610" i="15" a="1"/>
  <c r="J1610" i="15"/>
  <c r="J1611" i="15" a="1"/>
  <c r="J1611" i="15" s="1"/>
  <c r="J1612" i="15" a="1"/>
  <c r="J1612" i="15" s="1"/>
  <c r="J1613" i="15" a="1"/>
  <c r="J1613" i="15"/>
  <c r="J1614" i="15" a="1"/>
  <c r="J1614" i="15" s="1"/>
  <c r="J1615" i="15" a="1"/>
  <c r="J1615" i="15" s="1"/>
  <c r="J1616" i="15" a="1"/>
  <c r="J1616" i="15" s="1"/>
  <c r="J1617" i="15" a="1"/>
  <c r="J1617" i="15" s="1"/>
  <c r="J1618" i="15" a="1"/>
  <c r="J1618" i="15"/>
  <c r="J1619" i="15" a="1"/>
  <c r="J1619" i="15" s="1"/>
  <c r="J1620" i="15" a="1"/>
  <c r="J1620" i="15" s="1"/>
  <c r="J1621" i="15" a="1"/>
  <c r="J1621" i="15" s="1"/>
  <c r="J1622" i="15" a="1"/>
  <c r="J1622" i="15"/>
  <c r="J1623" i="15" a="1"/>
  <c r="J1623" i="15"/>
  <c r="J1624" i="15" a="1"/>
  <c r="J1624" i="15" s="1"/>
  <c r="J1625" i="15" a="1"/>
  <c r="J1625" i="15"/>
  <c r="J1626" i="15" a="1"/>
  <c r="J1626" i="15" s="1"/>
  <c r="J1627" i="15" a="1"/>
  <c r="J1627" i="15"/>
  <c r="J1628" i="15" a="1"/>
  <c r="J1628" i="15" s="1"/>
  <c r="J1629" i="15" a="1"/>
  <c r="J1629" i="15" s="1"/>
  <c r="J1630" i="15" a="1"/>
  <c r="J1630" i="15" s="1"/>
  <c r="J1631" i="15" a="1"/>
  <c r="J1631" i="15"/>
  <c r="J1632" i="15" a="1"/>
  <c r="J1632" i="15" s="1"/>
  <c r="J1633" i="15" a="1"/>
  <c r="J1633" i="15" s="1"/>
  <c r="J1634" i="15" a="1"/>
  <c r="J1634" i="15"/>
  <c r="J1635" i="15" a="1"/>
  <c r="J1635" i="15" s="1"/>
  <c r="J1636" i="15" a="1"/>
  <c r="J1636" i="15" s="1"/>
  <c r="J1637" i="15" a="1"/>
  <c r="J1637" i="15"/>
  <c r="J1638" i="15" a="1"/>
  <c r="J1638" i="15" s="1"/>
  <c r="J1639" i="15" a="1"/>
  <c r="J1639" i="15" s="1"/>
  <c r="J1640" i="15" a="1"/>
  <c r="J1640" i="15" s="1"/>
  <c r="J1641" i="15" a="1"/>
  <c r="J1641" i="15"/>
  <c r="J1642" i="15" a="1"/>
  <c r="J1642" i="15" s="1"/>
  <c r="J1643" i="15" a="1"/>
  <c r="J1643" i="15"/>
  <c r="J1644" i="15" a="1"/>
  <c r="J1644" i="15" s="1"/>
  <c r="J1645" i="15" a="1"/>
  <c r="J1645" i="15"/>
  <c r="J1646" i="15" a="1"/>
  <c r="J1646" i="15"/>
  <c r="J1647" i="15" a="1"/>
  <c r="J1647" i="15" s="1"/>
  <c r="J1648" i="15" a="1"/>
  <c r="J1648" i="15" s="1"/>
  <c r="J1649" i="15" a="1"/>
  <c r="J1649" i="15" s="1"/>
  <c r="J1650" i="15" a="1"/>
  <c r="J1650" i="15"/>
  <c r="J1651" i="15" a="1"/>
  <c r="J1651" i="15" s="1"/>
  <c r="J1652" i="15" a="1"/>
  <c r="J1652" i="15" s="1"/>
  <c r="J1653" i="15" a="1"/>
  <c r="J1653" i="15" s="1"/>
  <c r="J1654" i="15" a="1"/>
  <c r="J1654" i="15"/>
  <c r="J1655" i="15" a="1"/>
  <c r="J1655" i="15"/>
  <c r="J1656" i="15" a="1"/>
  <c r="J1656" i="15" s="1"/>
  <c r="J1657" i="15" a="1"/>
  <c r="J1657" i="15"/>
  <c r="J1658" i="15" a="1"/>
  <c r="J1658" i="15" s="1"/>
  <c r="J1659" i="15" a="1"/>
  <c r="J1659" i="15"/>
  <c r="J1660" i="15" a="1"/>
  <c r="J1660" i="15" s="1"/>
  <c r="J1661" i="15" a="1"/>
  <c r="J1661" i="15" s="1"/>
  <c r="J1662" i="15" a="1"/>
  <c r="J1662" i="15" s="1"/>
  <c r="J1663" i="15" a="1"/>
  <c r="J1663" i="15"/>
  <c r="J1664" i="15" a="1"/>
  <c r="J1664" i="15" s="1"/>
  <c r="J1665" i="15" a="1"/>
  <c r="J1665" i="15" s="1"/>
  <c r="J1666" i="15" a="1"/>
  <c r="J1666" i="15"/>
  <c r="J1667" i="15" a="1"/>
  <c r="J1667" i="15" s="1"/>
  <c r="J1668" i="15" a="1"/>
  <c r="J1668" i="15" s="1"/>
  <c r="J1669" i="15" a="1"/>
  <c r="J1669" i="15"/>
  <c r="J1670" i="15" a="1"/>
  <c r="J1670" i="15" s="1"/>
  <c r="J1671" i="15" a="1"/>
  <c r="J1671" i="15" s="1"/>
  <c r="J1672" i="15" a="1"/>
  <c r="J1672" i="15" s="1"/>
  <c r="J1673" i="15" a="1"/>
  <c r="J1673" i="15"/>
  <c r="J1674" i="15" a="1"/>
  <c r="J1674" i="15" s="1"/>
  <c r="J1675" i="15" a="1"/>
  <c r="J1675" i="15"/>
  <c r="J1676" i="15" a="1"/>
  <c r="J1676" i="15" s="1"/>
  <c r="J1677" i="15" a="1"/>
  <c r="J1677" i="15"/>
  <c r="J1678" i="15" a="1"/>
  <c r="J1678" i="15"/>
  <c r="J1679" i="15" a="1"/>
  <c r="J1679" i="15" s="1"/>
  <c r="J1680" i="15" a="1"/>
  <c r="J1680" i="15" s="1"/>
  <c r="J1681" i="15" a="1"/>
  <c r="J1681" i="15" s="1"/>
  <c r="J1682" i="15" a="1"/>
  <c r="J1682" i="15"/>
  <c r="J1683" i="15" a="1"/>
  <c r="J1683" i="15" s="1"/>
  <c r="J1684" i="15" a="1"/>
  <c r="J1684" i="15" s="1"/>
  <c r="J1685" i="15" a="1"/>
  <c r="J1685" i="15" s="1"/>
  <c r="J1686" i="15" a="1"/>
  <c r="J1686" i="15"/>
  <c r="J1687" i="15" a="1"/>
  <c r="J1687" i="15"/>
  <c r="J1688" i="15" a="1"/>
  <c r="J1688" i="15" s="1"/>
  <c r="J1689" i="15" a="1"/>
  <c r="J1689" i="15"/>
  <c r="J1690" i="15" a="1"/>
  <c r="J1690" i="15" s="1"/>
  <c r="J1691" i="15" a="1"/>
  <c r="J1691" i="15"/>
  <c r="J1692" i="15" a="1"/>
  <c r="J1692" i="15" s="1"/>
  <c r="J1693" i="15" a="1"/>
  <c r="J1693" i="15" s="1"/>
  <c r="J1694" i="15" a="1"/>
  <c r="J1694" i="15" s="1"/>
  <c r="J1695" i="15" a="1"/>
  <c r="J1695" i="15"/>
  <c r="J1696" i="15" a="1"/>
  <c r="J1696" i="15" s="1"/>
  <c r="J1697" i="15" a="1"/>
  <c r="J1697" i="15" s="1"/>
  <c r="J1698" i="15" a="1"/>
  <c r="J1698" i="15"/>
  <c r="J1699" i="15" a="1"/>
  <c r="J1699" i="15" s="1"/>
  <c r="J1700" i="15" a="1"/>
  <c r="J1700" i="15" s="1"/>
  <c r="J1701" i="15" a="1"/>
  <c r="J1701" i="15"/>
  <c r="J1702" i="15" a="1"/>
  <c r="J1702" i="15" s="1"/>
  <c r="J1703" i="15" a="1"/>
  <c r="J1703" i="15" s="1"/>
  <c r="J1704" i="15" a="1"/>
  <c r="J1704" i="15" s="1"/>
  <c r="J1705" i="15" a="1"/>
  <c r="J1705" i="15"/>
  <c r="J1706" i="15" a="1"/>
  <c r="J1706" i="15" s="1"/>
  <c r="J1707" i="15" a="1"/>
  <c r="J1707" i="15"/>
  <c r="J1708" i="15" a="1"/>
  <c r="J1708" i="15" s="1"/>
  <c r="J1709" i="15" a="1"/>
  <c r="J1709" i="15"/>
  <c r="J1710" i="15" a="1"/>
  <c r="J1710" i="15"/>
  <c r="J1711" i="15" a="1"/>
  <c r="J1711" i="15" s="1"/>
  <c r="J2" i="15" a="1"/>
  <c r="J2" i="15" s="1"/>
  <c r="I3" i="15" a="1"/>
  <c r="I3" i="15"/>
  <c r="I4" i="15" a="1"/>
  <c r="I4" i="15" s="1"/>
  <c r="I5" i="15" a="1"/>
  <c r="I5" i="15"/>
  <c r="I6" i="15" a="1"/>
  <c r="I6" i="15"/>
  <c r="K6" i="15" s="1"/>
  <c r="I7" i="15" a="1"/>
  <c r="I7" i="15"/>
  <c r="I8" i="15" a="1"/>
  <c r="I8" i="15" s="1"/>
  <c r="I9" i="15" a="1"/>
  <c r="I9" i="15"/>
  <c r="I10" i="15" a="1"/>
  <c r="I10" i="15"/>
  <c r="I11" i="15" a="1"/>
  <c r="I11" i="15"/>
  <c r="I12" i="15" a="1"/>
  <c r="I12" i="15" s="1"/>
  <c r="K12" i="15" s="1"/>
  <c r="I13" i="15" a="1"/>
  <c r="I13" i="15"/>
  <c r="I14" i="15" a="1"/>
  <c r="I14" i="15"/>
  <c r="I15" i="15" a="1"/>
  <c r="I15" i="15"/>
  <c r="I16" i="15" a="1"/>
  <c r="I16" i="15" s="1"/>
  <c r="K16" i="15" s="1"/>
  <c r="I17" i="15" a="1"/>
  <c r="I17" i="15"/>
  <c r="I18" i="15" a="1"/>
  <c r="I18" i="15"/>
  <c r="K18" i="15" s="1"/>
  <c r="I19" i="15" a="1"/>
  <c r="I19" i="15"/>
  <c r="I20" i="15" a="1"/>
  <c r="I20" i="15" s="1"/>
  <c r="K20" i="15" s="1"/>
  <c r="I21" i="15" a="1"/>
  <c r="I21" i="15"/>
  <c r="I22" i="15" a="1"/>
  <c r="I22" i="15"/>
  <c r="I23" i="15" a="1"/>
  <c r="I23" i="15"/>
  <c r="K23" i="15" s="1"/>
  <c r="I24" i="15" a="1"/>
  <c r="I24" i="15" s="1"/>
  <c r="I25" i="15" a="1"/>
  <c r="I25" i="15"/>
  <c r="I26" i="15" a="1"/>
  <c r="I26" i="15"/>
  <c r="I27" i="15" a="1"/>
  <c r="I27" i="15"/>
  <c r="I28" i="15" a="1"/>
  <c r="I28" i="15" s="1"/>
  <c r="K28" i="15" s="1"/>
  <c r="I29" i="15" a="1"/>
  <c r="I29" i="15"/>
  <c r="I30" i="15" a="1"/>
  <c r="I30" i="15"/>
  <c r="I31" i="15" a="1"/>
  <c r="I31" i="15"/>
  <c r="I32" i="15" a="1"/>
  <c r="I32" i="15" s="1"/>
  <c r="I33" i="15" a="1"/>
  <c r="I33" i="15"/>
  <c r="I34" i="15" a="1"/>
  <c r="I34" i="15"/>
  <c r="I35" i="15" a="1"/>
  <c r="I35" i="15"/>
  <c r="I36" i="15" a="1"/>
  <c r="I36" i="15" s="1"/>
  <c r="I37" i="15" a="1"/>
  <c r="I37" i="15"/>
  <c r="I38" i="15" a="1"/>
  <c r="I38" i="15"/>
  <c r="I39" i="15" a="1"/>
  <c r="I39" i="15"/>
  <c r="I40" i="15" a="1"/>
  <c r="I40" i="15" s="1"/>
  <c r="I41" i="15" a="1"/>
  <c r="I41" i="15"/>
  <c r="I42" i="15" a="1"/>
  <c r="I42" i="15"/>
  <c r="I43" i="15" a="1"/>
  <c r="I43" i="15"/>
  <c r="K43" i="15" s="1"/>
  <c r="I44" i="15" a="1"/>
  <c r="I44" i="15" s="1"/>
  <c r="I45" i="15" a="1"/>
  <c r="I45" i="15"/>
  <c r="I46" i="15" a="1"/>
  <c r="I46" i="15"/>
  <c r="I47" i="15" a="1"/>
  <c r="I47" i="15"/>
  <c r="I48" i="15" a="1"/>
  <c r="I48" i="15" s="1"/>
  <c r="I49" i="15" a="1"/>
  <c r="I49" i="15"/>
  <c r="I50" i="15" a="1"/>
  <c r="I50" i="15"/>
  <c r="I51" i="15" a="1"/>
  <c r="I51" i="15"/>
  <c r="I52" i="15" a="1"/>
  <c r="I52" i="15" s="1"/>
  <c r="I53" i="15" a="1"/>
  <c r="I53" i="15"/>
  <c r="I54" i="15" a="1"/>
  <c r="I54" i="15"/>
  <c r="K54" i="15" s="1"/>
  <c r="I55" i="15" a="1"/>
  <c r="I55" i="15"/>
  <c r="K55" i="15" s="1"/>
  <c r="I56" i="15" a="1"/>
  <c r="I56" i="15" s="1"/>
  <c r="K56" i="15" s="1"/>
  <c r="I57" i="15" a="1"/>
  <c r="I57" i="15"/>
  <c r="I58" i="15" a="1"/>
  <c r="I58" i="15"/>
  <c r="K58" i="15" s="1"/>
  <c r="I59" i="15" a="1"/>
  <c r="I59" i="15"/>
  <c r="I60" i="15" a="1"/>
  <c r="I60" i="15" s="1"/>
  <c r="K60" i="15" s="1"/>
  <c r="I61" i="15" a="1"/>
  <c r="I61" i="15"/>
  <c r="I62" i="15" a="1"/>
  <c r="I62" i="15"/>
  <c r="I63" i="15" a="1"/>
  <c r="I63" i="15"/>
  <c r="I64" i="15" a="1"/>
  <c r="I64" i="15" s="1"/>
  <c r="I65" i="15" a="1"/>
  <c r="I65" i="15"/>
  <c r="I66" i="15" a="1"/>
  <c r="I66" i="15"/>
  <c r="I67" i="15" a="1"/>
  <c r="I67" i="15"/>
  <c r="I68" i="15" a="1"/>
  <c r="I68" i="15" s="1"/>
  <c r="I69" i="15" a="1"/>
  <c r="I69" i="15" s="1"/>
  <c r="I70" i="15" a="1"/>
  <c r="I70" i="15"/>
  <c r="I71" i="15" a="1"/>
  <c r="I71" i="15"/>
  <c r="K71" i="15" s="1"/>
  <c r="I72" i="15" a="1"/>
  <c r="I72" i="15" s="1"/>
  <c r="I73" i="15" a="1"/>
  <c r="I73" i="15" s="1"/>
  <c r="I74" i="15" a="1"/>
  <c r="I74" i="15"/>
  <c r="I75" i="15" a="1"/>
  <c r="I75" i="15" s="1"/>
  <c r="K75" i="15" s="1"/>
  <c r="I76" i="15" a="1"/>
  <c r="I76" i="15" s="1"/>
  <c r="K76" i="15" s="1"/>
  <c r="I77" i="15" a="1"/>
  <c r="I77" i="15" s="1"/>
  <c r="I78" i="15" a="1"/>
  <c r="I78" i="15"/>
  <c r="I79" i="15" a="1"/>
  <c r="I79" i="15" s="1"/>
  <c r="I80" i="15" a="1"/>
  <c r="I80" i="15" s="1"/>
  <c r="I81" i="15" a="1"/>
  <c r="I81" i="15" s="1"/>
  <c r="I82" i="15" a="1"/>
  <c r="I82" i="15"/>
  <c r="I83" i="15" a="1"/>
  <c r="I83" i="15" s="1"/>
  <c r="I84" i="15" a="1"/>
  <c r="I84" i="15" s="1"/>
  <c r="K84" i="15" s="1"/>
  <c r="I85" i="15" a="1"/>
  <c r="I85" i="15" s="1"/>
  <c r="I86" i="15" a="1"/>
  <c r="I86" i="15"/>
  <c r="I87" i="15" a="1"/>
  <c r="I87" i="15" s="1"/>
  <c r="K87" i="15" s="1"/>
  <c r="I88" i="15" a="1"/>
  <c r="I88" i="15" s="1"/>
  <c r="I89" i="15" a="1"/>
  <c r="I89" i="15" s="1"/>
  <c r="I90" i="15" a="1"/>
  <c r="I90" i="15"/>
  <c r="I91" i="15" a="1"/>
  <c r="I91" i="15" s="1"/>
  <c r="I92" i="15" a="1"/>
  <c r="I92" i="15" s="1"/>
  <c r="I93" i="15" a="1"/>
  <c r="I93" i="15" s="1"/>
  <c r="I94" i="15" a="1"/>
  <c r="I94" i="15"/>
  <c r="I95" i="15" a="1"/>
  <c r="I95" i="15" s="1"/>
  <c r="I96" i="15" a="1"/>
  <c r="I96" i="15" s="1"/>
  <c r="I97" i="15" a="1"/>
  <c r="I97" i="15" s="1"/>
  <c r="I98" i="15" a="1"/>
  <c r="I98" i="15"/>
  <c r="K98" i="15" s="1"/>
  <c r="I99" i="15" a="1"/>
  <c r="I99" i="15" s="1"/>
  <c r="I100" i="15" a="1"/>
  <c r="I100" i="15" s="1"/>
  <c r="I101" i="15" a="1"/>
  <c r="I101" i="15" s="1"/>
  <c r="I102" i="15" a="1"/>
  <c r="I102" i="15"/>
  <c r="I103" i="15" a="1"/>
  <c r="I103" i="15" s="1"/>
  <c r="K103" i="15" s="1"/>
  <c r="I104" i="15" a="1"/>
  <c r="I104" i="15" s="1"/>
  <c r="K104" i="15" s="1"/>
  <c r="I105" i="15" a="1"/>
  <c r="I105" i="15" s="1"/>
  <c r="I106" i="15" a="1"/>
  <c r="I106" i="15"/>
  <c r="I107" i="15" a="1"/>
  <c r="I107" i="15" s="1"/>
  <c r="I108" i="15" a="1"/>
  <c r="I108" i="15" s="1"/>
  <c r="K108" i="15" s="1"/>
  <c r="I109" i="15" a="1"/>
  <c r="I109" i="15" s="1"/>
  <c r="I110" i="15" a="1"/>
  <c r="I110" i="15"/>
  <c r="I111" i="15" a="1"/>
  <c r="I111" i="15" s="1"/>
  <c r="I112" i="15" a="1"/>
  <c r="I112" i="15" s="1"/>
  <c r="I113" i="15" a="1"/>
  <c r="I113" i="15" s="1"/>
  <c r="I114" i="15" a="1"/>
  <c r="I114" i="15"/>
  <c r="I115" i="15" a="1"/>
  <c r="I115" i="15" s="1"/>
  <c r="I116" i="15" a="1"/>
  <c r="I116" i="15" s="1"/>
  <c r="I117" i="15" a="1"/>
  <c r="I117" i="15" s="1"/>
  <c r="I118" i="15" a="1"/>
  <c r="I118" i="15"/>
  <c r="I119" i="15" a="1"/>
  <c r="I119" i="15" s="1"/>
  <c r="K119" i="15" s="1"/>
  <c r="I120" i="15" a="1"/>
  <c r="I120" i="15" s="1"/>
  <c r="I121" i="15" a="1"/>
  <c r="I121" i="15" s="1"/>
  <c r="I122" i="15" a="1"/>
  <c r="I122" i="15"/>
  <c r="K122" i="15" s="1"/>
  <c r="I123" i="15" a="1"/>
  <c r="I123" i="15" s="1"/>
  <c r="I124" i="15" a="1"/>
  <c r="I124" i="15" s="1"/>
  <c r="I125" i="15" a="1"/>
  <c r="I125" i="15" s="1"/>
  <c r="I126" i="15" a="1"/>
  <c r="I126" i="15"/>
  <c r="I127" i="15" a="1"/>
  <c r="I127" i="15" s="1"/>
  <c r="K127" i="15" s="1"/>
  <c r="I128" i="15" a="1"/>
  <c r="I128" i="15" s="1"/>
  <c r="K128" i="15" s="1"/>
  <c r="I129" i="15" a="1"/>
  <c r="I129" i="15" s="1"/>
  <c r="I130" i="15" a="1"/>
  <c r="I130" i="15"/>
  <c r="K130" i="15" s="1"/>
  <c r="I131" i="15" a="1"/>
  <c r="I131" i="15" s="1"/>
  <c r="I132" i="15" a="1"/>
  <c r="I132" i="15" s="1"/>
  <c r="I133" i="15" a="1"/>
  <c r="I133" i="15" s="1"/>
  <c r="I134" i="15" a="1"/>
  <c r="I134" i="15"/>
  <c r="I135" i="15" a="1"/>
  <c r="I135" i="15" s="1"/>
  <c r="I136" i="15" a="1"/>
  <c r="I136" i="15" s="1"/>
  <c r="I137" i="15" a="1"/>
  <c r="I137" i="15" s="1"/>
  <c r="I138" i="15" a="1"/>
  <c r="I138" i="15"/>
  <c r="I139" i="15" a="1"/>
  <c r="I139" i="15" s="1"/>
  <c r="I140" i="15" a="1"/>
  <c r="I140" i="15" s="1"/>
  <c r="I141" i="15" a="1"/>
  <c r="I141" i="15" s="1"/>
  <c r="I142" i="15" a="1"/>
  <c r="I142" i="15"/>
  <c r="I143" i="15" a="1"/>
  <c r="I143" i="15" s="1"/>
  <c r="I144" i="15" a="1"/>
  <c r="I144" i="15" s="1"/>
  <c r="I145" i="15" a="1"/>
  <c r="I145" i="15" s="1"/>
  <c r="I146" i="15" a="1"/>
  <c r="I146" i="15" s="1"/>
  <c r="I147" i="15" a="1"/>
  <c r="I147" i="15" s="1"/>
  <c r="I148" i="15" a="1"/>
  <c r="I148" i="15" s="1"/>
  <c r="I149" i="15" a="1"/>
  <c r="I149" i="15" s="1"/>
  <c r="I150" i="15" a="1"/>
  <c r="I150" i="15"/>
  <c r="I151" i="15" a="1"/>
  <c r="I151" i="15" s="1"/>
  <c r="I152" i="15" a="1"/>
  <c r="I152" i="15" s="1"/>
  <c r="I153" i="15" a="1"/>
  <c r="I153" i="15" s="1"/>
  <c r="I154" i="15" a="1"/>
  <c r="I154" i="15"/>
  <c r="K154" i="15" s="1"/>
  <c r="I155" i="15" a="1"/>
  <c r="I155" i="15" s="1"/>
  <c r="I156" i="15" a="1"/>
  <c r="I156" i="15" s="1"/>
  <c r="I157" i="15" a="1"/>
  <c r="I157" i="15" s="1"/>
  <c r="I158" i="15" a="1"/>
  <c r="I158" i="15"/>
  <c r="I159" i="15" a="1"/>
  <c r="I159" i="15" s="1"/>
  <c r="I160" i="15" a="1"/>
  <c r="I160" i="15" s="1"/>
  <c r="K160" i="15" s="1"/>
  <c r="I161" i="15" a="1"/>
  <c r="I161" i="15" s="1"/>
  <c r="I162" i="15" a="1"/>
  <c r="I162" i="15" s="1"/>
  <c r="K162" i="15" s="1"/>
  <c r="I163" i="15" a="1"/>
  <c r="I163" i="15" s="1"/>
  <c r="I164" i="15" a="1"/>
  <c r="I164" i="15" s="1"/>
  <c r="I165" i="15" a="1"/>
  <c r="I165" i="15" s="1"/>
  <c r="I166" i="15" a="1"/>
  <c r="I166" i="15" s="1"/>
  <c r="I167" i="15" a="1"/>
  <c r="I167" i="15" s="1"/>
  <c r="I168" i="15" a="1"/>
  <c r="I168" i="15" s="1"/>
  <c r="I169" i="15" a="1"/>
  <c r="I169" i="15" s="1"/>
  <c r="I170" i="15" a="1"/>
  <c r="I170" i="15" s="1"/>
  <c r="I171" i="15" a="1"/>
  <c r="I171" i="15" s="1"/>
  <c r="I172" i="15" a="1"/>
  <c r="I172" i="15" s="1"/>
  <c r="I173" i="15" a="1"/>
  <c r="I173" i="15" s="1"/>
  <c r="I174" i="15" a="1"/>
  <c r="I174" i="15" s="1"/>
  <c r="I175" i="15" a="1"/>
  <c r="I175" i="15" s="1"/>
  <c r="I176" i="15" a="1"/>
  <c r="I176" i="15" s="1"/>
  <c r="I177" i="15" a="1"/>
  <c r="I177" i="15" s="1"/>
  <c r="I178" i="15" a="1"/>
  <c r="I178" i="15" s="1"/>
  <c r="I179" i="15" a="1"/>
  <c r="I179" i="15" s="1"/>
  <c r="I180" i="15" a="1"/>
  <c r="I180" i="15" s="1"/>
  <c r="I181" i="15" a="1"/>
  <c r="I181" i="15" s="1"/>
  <c r="I182" i="15" a="1"/>
  <c r="I182" i="15"/>
  <c r="K182" i="15" s="1"/>
  <c r="I183" i="15" a="1"/>
  <c r="I183" i="15" s="1"/>
  <c r="I184" i="15" a="1"/>
  <c r="I184" i="15" s="1"/>
  <c r="I185" i="15" a="1"/>
  <c r="I185" i="15" s="1"/>
  <c r="I186" i="15" a="1"/>
  <c r="I186" i="15"/>
  <c r="K186" i="15" s="1"/>
  <c r="I187" i="15" a="1"/>
  <c r="I187" i="15" s="1"/>
  <c r="I188" i="15" a="1"/>
  <c r="I188" i="15" s="1"/>
  <c r="I189" i="15" a="1"/>
  <c r="I189" i="15" s="1"/>
  <c r="I190" i="15" a="1"/>
  <c r="I190" i="15"/>
  <c r="I191" i="15" a="1"/>
  <c r="I191" i="15" s="1"/>
  <c r="I192" i="15" a="1"/>
  <c r="I192" i="15" s="1"/>
  <c r="I193" i="15" a="1"/>
  <c r="I193" i="15" s="1"/>
  <c r="I194" i="15" a="1"/>
  <c r="I194" i="15" s="1"/>
  <c r="K194" i="15" s="1"/>
  <c r="I195" i="15" a="1"/>
  <c r="I195" i="15" s="1"/>
  <c r="I196" i="15" a="1"/>
  <c r="I196" i="15" s="1"/>
  <c r="I197" i="15" a="1"/>
  <c r="I197" i="15" s="1"/>
  <c r="I198" i="15" a="1"/>
  <c r="I198" i="15"/>
  <c r="I199" i="15" a="1"/>
  <c r="I199" i="15" s="1"/>
  <c r="I200" i="15" a="1"/>
  <c r="I200" i="15" s="1"/>
  <c r="I201" i="15" a="1"/>
  <c r="I201" i="15" s="1"/>
  <c r="I202" i="15" a="1"/>
  <c r="I202" i="15"/>
  <c r="I203" i="15" a="1"/>
  <c r="I203" i="15" s="1"/>
  <c r="I204" i="15" a="1"/>
  <c r="I204" i="15" s="1"/>
  <c r="I205" i="15" a="1"/>
  <c r="I205" i="15" s="1"/>
  <c r="I206" i="15" a="1"/>
  <c r="I206" i="15" s="1"/>
  <c r="I207" i="15" a="1"/>
  <c r="I207" i="15" s="1"/>
  <c r="I208" i="15" a="1"/>
  <c r="I208" i="15" s="1"/>
  <c r="I209" i="15" a="1"/>
  <c r="I209" i="15" s="1"/>
  <c r="I210" i="15" a="1"/>
  <c r="I210" i="15" s="1"/>
  <c r="I211" i="15" a="1"/>
  <c r="I211" i="15" s="1"/>
  <c r="I212" i="15" a="1"/>
  <c r="I212" i="15" s="1"/>
  <c r="I213" i="15" a="1"/>
  <c r="I213" i="15" s="1"/>
  <c r="I214" i="15" a="1"/>
  <c r="I214" i="15"/>
  <c r="I215" i="15" a="1"/>
  <c r="I215" i="15" s="1"/>
  <c r="I216" i="15" a="1"/>
  <c r="I216" i="15" s="1"/>
  <c r="I217" i="15" a="1"/>
  <c r="I217" i="15" s="1"/>
  <c r="I218" i="15" a="1"/>
  <c r="I218" i="15"/>
  <c r="K218" i="15" s="1"/>
  <c r="I219" i="15" a="1"/>
  <c r="I219" i="15" s="1"/>
  <c r="I220" i="15" a="1"/>
  <c r="I220" i="15" s="1"/>
  <c r="I221" i="15" a="1"/>
  <c r="I221" i="15" s="1"/>
  <c r="I222" i="15" a="1"/>
  <c r="I222" i="15"/>
  <c r="I223" i="15" a="1"/>
  <c r="I223" i="15" s="1"/>
  <c r="K223" i="15" s="1"/>
  <c r="I224" i="15" a="1"/>
  <c r="I224" i="15" s="1"/>
  <c r="K224" i="15" s="1"/>
  <c r="I225" i="15" a="1"/>
  <c r="I225" i="15" s="1"/>
  <c r="I226" i="15" a="1"/>
  <c r="I226" i="15" s="1"/>
  <c r="K226" i="15" s="1"/>
  <c r="I227" i="15" a="1"/>
  <c r="I227" i="15" s="1"/>
  <c r="I228" i="15" a="1"/>
  <c r="I228" i="15" s="1"/>
  <c r="I229" i="15" a="1"/>
  <c r="I229" i="15" s="1"/>
  <c r="I230" i="15" a="1"/>
  <c r="I230" i="15"/>
  <c r="I231" i="15" a="1"/>
  <c r="I231" i="15" s="1"/>
  <c r="I232" i="15" a="1"/>
  <c r="I232" i="15" s="1"/>
  <c r="I233" i="15" a="1"/>
  <c r="I233" i="15" s="1"/>
  <c r="I234" i="15" a="1"/>
  <c r="I234" i="15"/>
  <c r="I235" i="15" a="1"/>
  <c r="I235" i="15" s="1"/>
  <c r="I236" i="15" a="1"/>
  <c r="I236" i="15" s="1"/>
  <c r="I237" i="15" a="1"/>
  <c r="I237" i="15" s="1"/>
  <c r="I238" i="15" a="1"/>
  <c r="I238" i="15" s="1"/>
  <c r="I239" i="15" a="1"/>
  <c r="I239" i="15" s="1"/>
  <c r="I240" i="15" a="1"/>
  <c r="I240" i="15" s="1"/>
  <c r="I241" i="15" a="1"/>
  <c r="I241" i="15" s="1"/>
  <c r="I242" i="15" a="1"/>
  <c r="I242" i="15" s="1"/>
  <c r="I243" i="15" a="1"/>
  <c r="I243" i="15" s="1"/>
  <c r="I244" i="15" a="1"/>
  <c r="I244" i="15" s="1"/>
  <c r="I245" i="15" a="1"/>
  <c r="I245" i="15" s="1"/>
  <c r="I246" i="15" a="1"/>
  <c r="I246" i="15"/>
  <c r="I247" i="15" a="1"/>
  <c r="I247" i="15" s="1"/>
  <c r="I248" i="15" a="1"/>
  <c r="I248" i="15" s="1"/>
  <c r="I249" i="15" a="1"/>
  <c r="I249" i="15" s="1"/>
  <c r="I250" i="15" a="1"/>
  <c r="I250" i="15"/>
  <c r="I251" i="15" a="1"/>
  <c r="I251" i="15" s="1"/>
  <c r="I252" i="15" a="1"/>
  <c r="I252" i="15" s="1"/>
  <c r="I253" i="15" a="1"/>
  <c r="I253" i="15" s="1"/>
  <c r="I254" i="15" a="1"/>
  <c r="I254" i="15"/>
  <c r="I255" i="15" a="1"/>
  <c r="I255" i="15" s="1"/>
  <c r="I256" i="15" a="1"/>
  <c r="I256" i="15" s="1"/>
  <c r="I257" i="15" a="1"/>
  <c r="I257" i="15" s="1"/>
  <c r="I258" i="15" a="1"/>
  <c r="I258" i="15" s="1"/>
  <c r="K258" i="15" s="1"/>
  <c r="I259" i="15" a="1"/>
  <c r="I259" i="15" s="1"/>
  <c r="K259" i="15" s="1"/>
  <c r="I260" i="15" a="1"/>
  <c r="I260" i="15" s="1"/>
  <c r="I261" i="15" a="1"/>
  <c r="I261" i="15" s="1"/>
  <c r="I262" i="15" a="1"/>
  <c r="I262" i="15"/>
  <c r="I263" i="15" a="1"/>
  <c r="I263" i="15" s="1"/>
  <c r="I264" i="15" a="1"/>
  <c r="I264" i="15" s="1"/>
  <c r="I265" i="15" a="1"/>
  <c r="I265" i="15" s="1"/>
  <c r="I266" i="15" a="1"/>
  <c r="I266" i="15"/>
  <c r="I267" i="15" a="1"/>
  <c r="I267" i="15" s="1"/>
  <c r="I268" i="15" a="1"/>
  <c r="I268" i="15" s="1"/>
  <c r="I269" i="15" a="1"/>
  <c r="I269" i="15" s="1"/>
  <c r="I270" i="15" a="1"/>
  <c r="I270" i="15" s="1"/>
  <c r="I271" i="15" a="1"/>
  <c r="I271" i="15" s="1"/>
  <c r="I272" i="15" a="1"/>
  <c r="I272" i="15" s="1"/>
  <c r="I273" i="15" a="1"/>
  <c r="I273" i="15" s="1"/>
  <c r="I274" i="15" a="1"/>
  <c r="I274" i="15" s="1"/>
  <c r="I275" i="15" a="1"/>
  <c r="I275" i="15" s="1"/>
  <c r="I276" i="15" a="1"/>
  <c r="I276" i="15" s="1"/>
  <c r="I277" i="15" a="1"/>
  <c r="I277" i="15" s="1"/>
  <c r="I278" i="15" a="1"/>
  <c r="I278" i="15"/>
  <c r="I279" i="15" a="1"/>
  <c r="I279" i="15" s="1"/>
  <c r="I280" i="15" a="1"/>
  <c r="I280" i="15" s="1"/>
  <c r="I281" i="15" a="1"/>
  <c r="I281" i="15" s="1"/>
  <c r="I282" i="15" a="1"/>
  <c r="I282" i="15"/>
  <c r="I283" i="15" a="1"/>
  <c r="I283" i="15" s="1"/>
  <c r="I284" i="15" a="1"/>
  <c r="I284" i="15" s="1"/>
  <c r="I285" i="15" a="1"/>
  <c r="I285" i="15" s="1"/>
  <c r="I286" i="15" a="1"/>
  <c r="I286" i="15"/>
  <c r="I287" i="15" a="1"/>
  <c r="I287" i="15" s="1"/>
  <c r="K287" i="15" s="1"/>
  <c r="I288" i="15" a="1"/>
  <c r="I288" i="15" s="1"/>
  <c r="K288" i="15" s="1"/>
  <c r="I289" i="15" a="1"/>
  <c r="I289" i="15" s="1"/>
  <c r="I290" i="15" a="1"/>
  <c r="I290" i="15" s="1"/>
  <c r="I291" i="15" a="1"/>
  <c r="I291" i="15" s="1"/>
  <c r="I292" i="15" a="1"/>
  <c r="I292" i="15" s="1"/>
  <c r="I293" i="15" a="1"/>
  <c r="I293" i="15" s="1"/>
  <c r="I294" i="15" a="1"/>
  <c r="I294" i="15"/>
  <c r="I295" i="15" a="1"/>
  <c r="I295" i="15" s="1"/>
  <c r="I296" i="15" a="1"/>
  <c r="I296" i="15" s="1"/>
  <c r="I297" i="15" a="1"/>
  <c r="I297" i="15" s="1"/>
  <c r="I298" i="15" a="1"/>
  <c r="I298" i="15"/>
  <c r="I299" i="15" a="1"/>
  <c r="I299" i="15" s="1"/>
  <c r="K299" i="15" s="1"/>
  <c r="I300" i="15" a="1"/>
  <c r="I300" i="15" s="1"/>
  <c r="K300" i="15" s="1"/>
  <c r="I301" i="15" a="1"/>
  <c r="I301" i="15" s="1"/>
  <c r="I302" i="15" a="1"/>
  <c r="I302" i="15" s="1"/>
  <c r="I303" i="15" a="1"/>
  <c r="I303" i="15" s="1"/>
  <c r="I304" i="15" a="1"/>
  <c r="I304" i="15" s="1"/>
  <c r="I305" i="15" a="1"/>
  <c r="I305" i="15" s="1"/>
  <c r="I306" i="15" a="1"/>
  <c r="I306" i="15" s="1"/>
  <c r="I307" i="15" a="1"/>
  <c r="I307" i="15" s="1"/>
  <c r="I308" i="15" a="1"/>
  <c r="I308" i="15" s="1"/>
  <c r="I309" i="15" a="1"/>
  <c r="I309" i="15" s="1"/>
  <c r="I310" i="15" a="1"/>
  <c r="I310" i="15"/>
  <c r="I311" i="15" a="1"/>
  <c r="I311" i="15" s="1"/>
  <c r="K311" i="15" s="1"/>
  <c r="I312" i="15" a="1"/>
  <c r="I312" i="15" s="1"/>
  <c r="I313" i="15" a="1"/>
  <c r="I313" i="15" s="1"/>
  <c r="I314" i="15" a="1"/>
  <c r="I314" i="15"/>
  <c r="I315" i="15" a="1"/>
  <c r="I315" i="15" s="1"/>
  <c r="I316" i="15" a="1"/>
  <c r="I316" i="15" s="1"/>
  <c r="I317" i="15" a="1"/>
  <c r="I317" i="15" s="1"/>
  <c r="I318" i="15" a="1"/>
  <c r="I318" i="15"/>
  <c r="I319" i="15" a="1"/>
  <c r="I319" i="15" s="1"/>
  <c r="I320" i="15" a="1"/>
  <c r="I320" i="15" s="1"/>
  <c r="I321" i="15" a="1"/>
  <c r="I321" i="15" s="1"/>
  <c r="I322" i="15" a="1"/>
  <c r="I322" i="15" s="1"/>
  <c r="K322" i="15" s="1"/>
  <c r="I323" i="15" a="1"/>
  <c r="I323" i="15" s="1"/>
  <c r="I324" i="15" a="1"/>
  <c r="I324" i="15" s="1"/>
  <c r="I325" i="15" a="1"/>
  <c r="I325" i="15" s="1"/>
  <c r="I326" i="15" a="1"/>
  <c r="I326" i="15"/>
  <c r="I327" i="15" a="1"/>
  <c r="I327" i="15" s="1"/>
  <c r="I328" i="15" a="1"/>
  <c r="I328" i="15" s="1"/>
  <c r="I329" i="15" a="1"/>
  <c r="I329" i="15" s="1"/>
  <c r="I330" i="15" a="1"/>
  <c r="I330" i="15"/>
  <c r="I331" i="15" a="1"/>
  <c r="I331" i="15" s="1"/>
  <c r="I332" i="15" a="1"/>
  <c r="I332" i="15" s="1"/>
  <c r="I333" i="15" a="1"/>
  <c r="I333" i="15" s="1"/>
  <c r="I334" i="15" a="1"/>
  <c r="I334" i="15" s="1"/>
  <c r="K334" i="15" s="1"/>
  <c r="I335" i="15" a="1"/>
  <c r="I335" i="15" s="1"/>
  <c r="I336" i="15" a="1"/>
  <c r="I336" i="15" s="1"/>
  <c r="I337" i="15" a="1"/>
  <c r="I337" i="15" s="1"/>
  <c r="I338" i="15" a="1"/>
  <c r="I338" i="15" s="1"/>
  <c r="I339" i="15" a="1"/>
  <c r="I339" i="15" s="1"/>
  <c r="I340" i="15" a="1"/>
  <c r="I340" i="15" s="1"/>
  <c r="I341" i="15" a="1"/>
  <c r="I341" i="15" s="1"/>
  <c r="I342" i="15" a="1"/>
  <c r="I342" i="15"/>
  <c r="I343" i="15" a="1"/>
  <c r="I343" i="15" s="1"/>
  <c r="K343" i="15" s="1"/>
  <c r="I344" i="15" a="1"/>
  <c r="I344" i="15" s="1"/>
  <c r="I345" i="15" a="1"/>
  <c r="I345" i="15" s="1"/>
  <c r="I346" i="15" a="1"/>
  <c r="I346" i="15" s="1"/>
  <c r="K346" i="15" s="1"/>
  <c r="I347" i="15" a="1"/>
  <c r="I347" i="15"/>
  <c r="I348" i="15" a="1"/>
  <c r="I348" i="15"/>
  <c r="I349" i="15" a="1"/>
  <c r="I349" i="15"/>
  <c r="I350" i="15" a="1"/>
  <c r="I350" i="15" s="1"/>
  <c r="I351" i="15" a="1"/>
  <c r="I351" i="15"/>
  <c r="K351" i="15" s="1"/>
  <c r="I352" i="15" a="1"/>
  <c r="I352" i="15"/>
  <c r="I353" i="15" a="1"/>
  <c r="I353" i="15"/>
  <c r="I354" i="15" a="1"/>
  <c r="I354" i="15" s="1"/>
  <c r="I355" i="15" a="1"/>
  <c r="I355" i="15"/>
  <c r="I356" i="15" a="1"/>
  <c r="I356" i="15"/>
  <c r="I357" i="15" a="1"/>
  <c r="I357" i="15"/>
  <c r="I358" i="15" a="1"/>
  <c r="I358" i="15" s="1"/>
  <c r="K358" i="15" s="1"/>
  <c r="I359" i="15" a="1"/>
  <c r="I359" i="15"/>
  <c r="I360" i="15" a="1"/>
  <c r="I360" i="15"/>
  <c r="I361" i="15" a="1"/>
  <c r="I361" i="15"/>
  <c r="I362" i="15" a="1"/>
  <c r="I362" i="15" s="1"/>
  <c r="I363" i="15" a="1"/>
  <c r="I363" i="15"/>
  <c r="K363" i="15" s="1"/>
  <c r="I364" i="15" a="1"/>
  <c r="I364" i="15"/>
  <c r="I365" i="15" a="1"/>
  <c r="I365" i="15"/>
  <c r="I366" i="15" a="1"/>
  <c r="I366" i="15" s="1"/>
  <c r="I367" i="15" a="1"/>
  <c r="I367" i="15"/>
  <c r="I368" i="15" a="1"/>
  <c r="I368" i="15"/>
  <c r="I369" i="15" a="1"/>
  <c r="I369" i="15"/>
  <c r="I370" i="15" a="1"/>
  <c r="I370" i="15" s="1"/>
  <c r="I371" i="15" a="1"/>
  <c r="I371" i="15" s="1"/>
  <c r="I372" i="15" a="1"/>
  <c r="I372" i="15"/>
  <c r="I373" i="15" a="1"/>
  <c r="I373" i="15" s="1"/>
  <c r="I374" i="15" a="1"/>
  <c r="I374" i="15" s="1"/>
  <c r="K374" i="15" s="1"/>
  <c r="I375" i="15" a="1"/>
  <c r="I375" i="15" s="1"/>
  <c r="I376" i="15" a="1"/>
  <c r="I376" i="15"/>
  <c r="I377" i="15" a="1"/>
  <c r="I377" i="15" s="1"/>
  <c r="I378" i="15" a="1"/>
  <c r="I378" i="15"/>
  <c r="I379" i="15" a="1"/>
  <c r="I379" i="15" s="1"/>
  <c r="K379" i="15" s="1"/>
  <c r="I380" i="15" a="1"/>
  <c r="I380" i="15"/>
  <c r="I381" i="15" a="1"/>
  <c r="I381" i="15" s="1"/>
  <c r="I382" i="15" a="1"/>
  <c r="I382" i="15"/>
  <c r="I383" i="15" a="1"/>
  <c r="I383" i="15" s="1"/>
  <c r="I384" i="15" a="1"/>
  <c r="I384" i="15"/>
  <c r="I385" i="15" a="1"/>
  <c r="I385" i="15" s="1"/>
  <c r="I386" i="15" a="1"/>
  <c r="I386" i="15" s="1"/>
  <c r="I387" i="15" a="1"/>
  <c r="I387" i="15" s="1"/>
  <c r="I388" i="15" a="1"/>
  <c r="I388" i="15"/>
  <c r="I389" i="15" a="1"/>
  <c r="I389" i="15" s="1"/>
  <c r="I390" i="15" a="1"/>
  <c r="I390" i="15" s="1"/>
  <c r="I391" i="15" a="1"/>
  <c r="I391" i="15" s="1"/>
  <c r="K391" i="15" s="1"/>
  <c r="I392" i="15" a="1"/>
  <c r="I392" i="15"/>
  <c r="I393" i="15" a="1"/>
  <c r="I393" i="15" s="1"/>
  <c r="I394" i="15" a="1"/>
  <c r="I394" i="15" s="1"/>
  <c r="I395" i="15" a="1"/>
  <c r="I395" i="15" s="1"/>
  <c r="I396" i="15" a="1"/>
  <c r="I396" i="15"/>
  <c r="I397" i="15" a="1"/>
  <c r="I397" i="15" s="1"/>
  <c r="I398" i="15" a="1"/>
  <c r="I398" i="15"/>
  <c r="I399" i="15" a="1"/>
  <c r="I399" i="15" s="1"/>
  <c r="I400" i="15" a="1"/>
  <c r="I400" i="15"/>
  <c r="I401" i="15" a="1"/>
  <c r="I401" i="15" s="1"/>
  <c r="I402" i="15" a="1"/>
  <c r="I402" i="15" s="1"/>
  <c r="I403" i="15" a="1"/>
  <c r="I403" i="15" s="1"/>
  <c r="I404" i="15" a="1"/>
  <c r="I404" i="15"/>
  <c r="I405" i="15" a="1"/>
  <c r="I405" i="15" s="1"/>
  <c r="I406" i="15" a="1"/>
  <c r="I406" i="15" s="1"/>
  <c r="I407" i="15" a="1"/>
  <c r="I407" i="15" s="1"/>
  <c r="I408" i="15" a="1"/>
  <c r="I408" i="15"/>
  <c r="I409" i="15" a="1"/>
  <c r="I409" i="15" s="1"/>
  <c r="I410" i="15" a="1"/>
  <c r="I410" i="15" s="1"/>
  <c r="I411" i="15" a="1"/>
  <c r="I411" i="15" s="1"/>
  <c r="I412" i="15" a="1"/>
  <c r="I412" i="15"/>
  <c r="I413" i="15" a="1"/>
  <c r="I413" i="15" s="1"/>
  <c r="I414" i="15" a="1"/>
  <c r="I414" i="15"/>
  <c r="I415" i="15" a="1"/>
  <c r="I415" i="15" s="1"/>
  <c r="I416" i="15" a="1"/>
  <c r="I416" i="15"/>
  <c r="I417" i="15" a="1"/>
  <c r="I417" i="15" s="1"/>
  <c r="I418" i="15" a="1"/>
  <c r="I418" i="15" s="1"/>
  <c r="I419" i="15" a="1"/>
  <c r="I419" i="15" s="1"/>
  <c r="I420" i="15" a="1"/>
  <c r="I420" i="15"/>
  <c r="I421" i="15" a="1"/>
  <c r="I421" i="15" s="1"/>
  <c r="I422" i="15" a="1"/>
  <c r="I422" i="15" s="1"/>
  <c r="I423" i="15" a="1"/>
  <c r="I423" i="15" s="1"/>
  <c r="I424" i="15" a="1"/>
  <c r="I424" i="15"/>
  <c r="I425" i="15" a="1"/>
  <c r="I425" i="15" s="1"/>
  <c r="I426" i="15" a="1"/>
  <c r="I426" i="15" s="1"/>
  <c r="I427" i="15" a="1"/>
  <c r="I427" i="15" s="1"/>
  <c r="K427" i="15" s="1"/>
  <c r="I428" i="15" a="1"/>
  <c r="I428" i="15"/>
  <c r="I429" i="15" a="1"/>
  <c r="I429" i="15" s="1"/>
  <c r="I430" i="15" a="1"/>
  <c r="I430" i="15"/>
  <c r="I431" i="15" a="1"/>
  <c r="I431" i="15" s="1"/>
  <c r="I432" i="15" a="1"/>
  <c r="I432" i="15"/>
  <c r="I433" i="15" a="1"/>
  <c r="I433" i="15" s="1"/>
  <c r="I434" i="15" a="1"/>
  <c r="I434" i="15" s="1"/>
  <c r="I435" i="15" a="1"/>
  <c r="I435" i="15" s="1"/>
  <c r="I436" i="15" a="1"/>
  <c r="I436" i="15"/>
  <c r="I437" i="15" a="1"/>
  <c r="I437" i="15" s="1"/>
  <c r="I438" i="15" a="1"/>
  <c r="I438" i="15" s="1"/>
  <c r="I439" i="15" a="1"/>
  <c r="I439" i="15" s="1"/>
  <c r="I440" i="15" a="1"/>
  <c r="I440" i="15"/>
  <c r="I441" i="15" a="1"/>
  <c r="I441" i="15" s="1"/>
  <c r="I442" i="15" a="1"/>
  <c r="I442" i="15" s="1"/>
  <c r="I443" i="15" a="1"/>
  <c r="I443" i="15" s="1"/>
  <c r="I444" i="15" a="1"/>
  <c r="I444" i="15"/>
  <c r="I445" i="15" a="1"/>
  <c r="I445" i="15" s="1"/>
  <c r="I446" i="15" a="1"/>
  <c r="I446" i="15"/>
  <c r="I447" i="15" a="1"/>
  <c r="I447" i="15" s="1"/>
  <c r="I448" i="15" a="1"/>
  <c r="I448" i="15"/>
  <c r="I449" i="15" a="1"/>
  <c r="I449" i="15" s="1"/>
  <c r="I450" i="15" a="1"/>
  <c r="I450" i="15" s="1"/>
  <c r="I451" i="15" a="1"/>
  <c r="I451" i="15" s="1"/>
  <c r="I452" i="15" a="1"/>
  <c r="I452" i="15" s="1"/>
  <c r="I453" i="15" a="1"/>
  <c r="I453" i="15" s="1"/>
  <c r="I454" i="15" a="1"/>
  <c r="I454" i="15" s="1"/>
  <c r="I455" i="15" a="1"/>
  <c r="I455" i="15" s="1"/>
  <c r="I456" i="15" a="1"/>
  <c r="I456" i="15"/>
  <c r="I457" i="15" a="1"/>
  <c r="I457" i="15" s="1"/>
  <c r="I458" i="15" a="1"/>
  <c r="I458" i="15" s="1"/>
  <c r="K458" i="15" s="1"/>
  <c r="I459" i="15" a="1"/>
  <c r="I459" i="15" s="1"/>
  <c r="I460" i="15" a="1"/>
  <c r="I460" i="15" s="1"/>
  <c r="I461" i="15" a="1"/>
  <c r="I461" i="15" s="1"/>
  <c r="I462" i="15" a="1"/>
  <c r="I462" i="15"/>
  <c r="I463" i="15" a="1"/>
  <c r="I463" i="15" s="1"/>
  <c r="I464" i="15" a="1"/>
  <c r="I464" i="15"/>
  <c r="I465" i="15" a="1"/>
  <c r="I465" i="15" s="1"/>
  <c r="I466" i="15" a="1"/>
  <c r="I466" i="15" s="1"/>
  <c r="I467" i="15" a="1"/>
  <c r="I467" i="15" s="1"/>
  <c r="I468" i="15" a="1"/>
  <c r="I468" i="15" s="1"/>
  <c r="I469" i="15" a="1"/>
  <c r="I469" i="15" s="1"/>
  <c r="I470" i="15" a="1"/>
  <c r="I470" i="15" s="1"/>
  <c r="I471" i="15" a="1"/>
  <c r="I471" i="15" s="1"/>
  <c r="I472" i="15" a="1"/>
  <c r="I472" i="15"/>
  <c r="I473" i="15" a="1"/>
  <c r="I473" i="15" s="1"/>
  <c r="I474" i="15" a="1"/>
  <c r="I474" i="15" s="1"/>
  <c r="I475" i="15" a="1"/>
  <c r="I475" i="15" s="1"/>
  <c r="I476" i="15" a="1"/>
  <c r="I476" i="15" s="1"/>
  <c r="I477" i="15" a="1"/>
  <c r="I477" i="15" s="1"/>
  <c r="I478" i="15" a="1"/>
  <c r="I478" i="15"/>
  <c r="I479" i="15" a="1"/>
  <c r="I479" i="15" s="1"/>
  <c r="I480" i="15" a="1"/>
  <c r="I480" i="15"/>
  <c r="I481" i="15" a="1"/>
  <c r="I481" i="15" s="1"/>
  <c r="I482" i="15" a="1"/>
  <c r="I482" i="15" s="1"/>
  <c r="I483" i="15" a="1"/>
  <c r="I483" i="15" s="1"/>
  <c r="I484" i="15" a="1"/>
  <c r="I484" i="15" s="1"/>
  <c r="I485" i="15" a="1"/>
  <c r="I485" i="15" s="1"/>
  <c r="I486" i="15" a="1"/>
  <c r="I486" i="15" s="1"/>
  <c r="I487" i="15" a="1"/>
  <c r="I487" i="15" s="1"/>
  <c r="I488" i="15" a="1"/>
  <c r="I488" i="15"/>
  <c r="I489" i="15" a="1"/>
  <c r="I489" i="15" s="1"/>
  <c r="I490" i="15" a="1"/>
  <c r="I490" i="15" s="1"/>
  <c r="I491" i="15" a="1"/>
  <c r="I491" i="15" s="1"/>
  <c r="I492" i="15" a="1"/>
  <c r="I492" i="15" s="1"/>
  <c r="I493" i="15" a="1"/>
  <c r="I493" i="15" s="1"/>
  <c r="I494" i="15" a="1"/>
  <c r="I494" i="15"/>
  <c r="I495" i="15" a="1"/>
  <c r="I495" i="15" s="1"/>
  <c r="I496" i="15" a="1"/>
  <c r="I496" i="15"/>
  <c r="I497" i="15" a="1"/>
  <c r="I497" i="15" s="1"/>
  <c r="I498" i="15" a="1"/>
  <c r="I498" i="15" s="1"/>
  <c r="I499" i="15" a="1"/>
  <c r="I499" i="15" s="1"/>
  <c r="I500" i="15" a="1"/>
  <c r="I500" i="15" s="1"/>
  <c r="I501" i="15" a="1"/>
  <c r="I501" i="15" s="1"/>
  <c r="I502" i="15" a="1"/>
  <c r="I502" i="15" s="1"/>
  <c r="I503" i="15" a="1"/>
  <c r="I503" i="15" s="1"/>
  <c r="I504" i="15" a="1"/>
  <c r="I504" i="15"/>
  <c r="I505" i="15" a="1"/>
  <c r="I505" i="15" s="1"/>
  <c r="I506" i="15" a="1"/>
  <c r="I506" i="15" s="1"/>
  <c r="I507" i="15" a="1"/>
  <c r="I507" i="15" s="1"/>
  <c r="I508" i="15" a="1"/>
  <c r="I508" i="15" s="1"/>
  <c r="I509" i="15" a="1"/>
  <c r="I509" i="15" s="1"/>
  <c r="I510" i="15" a="1"/>
  <c r="I510" i="15"/>
  <c r="I511" i="15" a="1"/>
  <c r="I511" i="15" s="1"/>
  <c r="K511" i="15" s="1"/>
  <c r="I512" i="15" a="1"/>
  <c r="I512" i="15"/>
  <c r="I513" i="15" a="1"/>
  <c r="I513" i="15" s="1"/>
  <c r="I514" i="15" a="1"/>
  <c r="I514" i="15" s="1"/>
  <c r="I515" i="15" a="1"/>
  <c r="I515" i="15" s="1"/>
  <c r="I516" i="15" a="1"/>
  <c r="I516" i="15" s="1"/>
  <c r="I517" i="15" a="1"/>
  <c r="I517" i="15" s="1"/>
  <c r="I518" i="15" a="1"/>
  <c r="I518" i="15" s="1"/>
  <c r="I519" i="15" a="1"/>
  <c r="I519" i="15" s="1"/>
  <c r="I520" i="15" a="1"/>
  <c r="I520" i="15"/>
  <c r="I521" i="15" a="1"/>
  <c r="I521" i="15" s="1"/>
  <c r="I522" i="15" a="1"/>
  <c r="I522" i="15" s="1"/>
  <c r="I523" i="15" a="1"/>
  <c r="I523" i="15" s="1"/>
  <c r="I524" i="15" a="1"/>
  <c r="I524" i="15" s="1"/>
  <c r="I525" i="15" a="1"/>
  <c r="I525" i="15" s="1"/>
  <c r="I526" i="15" a="1"/>
  <c r="I526" i="15"/>
  <c r="I527" i="15" a="1"/>
  <c r="I527" i="15" s="1"/>
  <c r="I528" i="15" a="1"/>
  <c r="I528" i="15"/>
  <c r="I529" i="15" a="1"/>
  <c r="I529" i="15" s="1"/>
  <c r="I530" i="15" a="1"/>
  <c r="I530" i="15" s="1"/>
  <c r="I531" i="15" a="1"/>
  <c r="I531" i="15" s="1"/>
  <c r="I532" i="15" a="1"/>
  <c r="I532" i="15" s="1"/>
  <c r="I533" i="15" a="1"/>
  <c r="I533" i="15" s="1"/>
  <c r="I534" i="15" a="1"/>
  <c r="I534" i="15" s="1"/>
  <c r="I535" i="15" a="1"/>
  <c r="I535" i="15" s="1"/>
  <c r="I536" i="15" a="1"/>
  <c r="I536" i="15"/>
  <c r="I537" i="15" a="1"/>
  <c r="I537" i="15" s="1"/>
  <c r="I538" i="15" a="1"/>
  <c r="I538" i="15" s="1"/>
  <c r="I539" i="15" a="1"/>
  <c r="I539" i="15" s="1"/>
  <c r="I540" i="15" a="1"/>
  <c r="I540" i="15" s="1"/>
  <c r="I541" i="15" a="1"/>
  <c r="I541" i="15" s="1"/>
  <c r="I542" i="15" a="1"/>
  <c r="I542" i="15"/>
  <c r="I543" i="15" a="1"/>
  <c r="I543" i="15" s="1"/>
  <c r="I544" i="15" a="1"/>
  <c r="I544" i="15"/>
  <c r="I545" i="15" a="1"/>
  <c r="I545" i="15" s="1"/>
  <c r="I546" i="15" a="1"/>
  <c r="I546" i="15" s="1"/>
  <c r="I547" i="15" a="1"/>
  <c r="I547" i="15" s="1"/>
  <c r="I548" i="15" a="1"/>
  <c r="I548" i="15" s="1"/>
  <c r="I549" i="15" a="1"/>
  <c r="I549" i="15" s="1"/>
  <c r="I550" i="15" a="1"/>
  <c r="I550" i="15" s="1"/>
  <c r="I551" i="15" a="1"/>
  <c r="I551" i="15" s="1"/>
  <c r="I552" i="15" a="1"/>
  <c r="I552" i="15"/>
  <c r="I553" i="15" a="1"/>
  <c r="I553" i="15" s="1"/>
  <c r="I554" i="15" a="1"/>
  <c r="I554" i="15" s="1"/>
  <c r="K554" i="15" s="1"/>
  <c r="I555" i="15" a="1"/>
  <c r="I555" i="15" s="1"/>
  <c r="I556" i="15" a="1"/>
  <c r="I556" i="15" s="1"/>
  <c r="I557" i="15" a="1"/>
  <c r="I557" i="15" s="1"/>
  <c r="I558" i="15" a="1"/>
  <c r="I558" i="15"/>
  <c r="I559" i="15" a="1"/>
  <c r="I559" i="15" s="1"/>
  <c r="I560" i="15" a="1"/>
  <c r="I560" i="15"/>
  <c r="I561" i="15" a="1"/>
  <c r="I561" i="15" s="1"/>
  <c r="I562" i="15" a="1"/>
  <c r="I562" i="15" s="1"/>
  <c r="I563" i="15" a="1"/>
  <c r="I563" i="15" s="1"/>
  <c r="I564" i="15" a="1"/>
  <c r="I564" i="15" s="1"/>
  <c r="I565" i="15" a="1"/>
  <c r="I565" i="15" s="1"/>
  <c r="I566" i="15" a="1"/>
  <c r="I566" i="15" s="1"/>
  <c r="I567" i="15" a="1"/>
  <c r="I567" i="15" s="1"/>
  <c r="I568" i="15" a="1"/>
  <c r="I568" i="15"/>
  <c r="I569" i="15" a="1"/>
  <c r="I569" i="15" s="1"/>
  <c r="I570" i="15" a="1"/>
  <c r="I570" i="15" s="1"/>
  <c r="I571" i="15" a="1"/>
  <c r="I571" i="15" s="1"/>
  <c r="I572" i="15" a="1"/>
  <c r="I572" i="15" s="1"/>
  <c r="I573" i="15" a="1"/>
  <c r="I573" i="15" s="1"/>
  <c r="I574" i="15" a="1"/>
  <c r="I574" i="15"/>
  <c r="K574" i="15" s="1"/>
  <c r="I575" i="15" a="1"/>
  <c r="I575" i="15" s="1"/>
  <c r="I576" i="15" a="1"/>
  <c r="I576" i="15"/>
  <c r="I577" i="15" a="1"/>
  <c r="I577" i="15" s="1"/>
  <c r="I578" i="15" a="1"/>
  <c r="I578" i="15" s="1"/>
  <c r="I579" i="15" a="1"/>
  <c r="I579" i="15" s="1"/>
  <c r="I580" i="15" a="1"/>
  <c r="I580" i="15" s="1"/>
  <c r="K580" i="15" s="1"/>
  <c r="I581" i="15" a="1"/>
  <c r="I581" i="15" s="1"/>
  <c r="K581" i="15" s="1"/>
  <c r="I582" i="15" a="1"/>
  <c r="I582" i="15" s="1"/>
  <c r="I583" i="15" a="1"/>
  <c r="I583" i="15" s="1"/>
  <c r="I584" i="15" a="1"/>
  <c r="I584" i="15"/>
  <c r="I585" i="15" a="1"/>
  <c r="I585" i="15" s="1"/>
  <c r="I586" i="15" a="1"/>
  <c r="I586" i="15" s="1"/>
  <c r="I587" i="15" a="1"/>
  <c r="I587" i="15" s="1"/>
  <c r="I588" i="15" a="1"/>
  <c r="I588" i="15" s="1"/>
  <c r="K588" i="15" s="1"/>
  <c r="I589" i="15" a="1"/>
  <c r="I589" i="15" s="1"/>
  <c r="K589" i="15" s="1"/>
  <c r="I590" i="15" a="1"/>
  <c r="I590" i="15"/>
  <c r="I591" i="15" a="1"/>
  <c r="I591" i="15" s="1"/>
  <c r="I592" i="15" a="1"/>
  <c r="I592" i="15"/>
  <c r="K592" i="15" s="1"/>
  <c r="I593" i="15" a="1"/>
  <c r="I593" i="15" s="1"/>
  <c r="K593" i="15" s="1"/>
  <c r="I594" i="15" a="1"/>
  <c r="I594" i="15" s="1"/>
  <c r="K594" i="15" s="1"/>
  <c r="I595" i="15" a="1"/>
  <c r="I595" i="15" s="1"/>
  <c r="I596" i="15" a="1"/>
  <c r="I596" i="15" s="1"/>
  <c r="K596" i="15" s="1"/>
  <c r="I597" i="15" a="1"/>
  <c r="I597" i="15" s="1"/>
  <c r="K597" i="15" s="1"/>
  <c r="I598" i="15" a="1"/>
  <c r="I598" i="15" s="1"/>
  <c r="K598" i="15" s="1"/>
  <c r="I599" i="15" a="1"/>
  <c r="I599" i="15" s="1"/>
  <c r="I600" i="15" a="1"/>
  <c r="I600" i="15"/>
  <c r="I601" i="15" a="1"/>
  <c r="I601" i="15" s="1"/>
  <c r="I602" i="15" a="1"/>
  <c r="I602" i="15" s="1"/>
  <c r="I603" i="15" a="1"/>
  <c r="I603" i="15" s="1"/>
  <c r="I604" i="15" a="1"/>
  <c r="I604" i="15" s="1"/>
  <c r="K604" i="15" s="1"/>
  <c r="I605" i="15" a="1"/>
  <c r="I605" i="15" s="1"/>
  <c r="K605" i="15" s="1"/>
  <c r="I606" i="15" a="1"/>
  <c r="I606" i="15"/>
  <c r="I607" i="15" a="1"/>
  <c r="I607" i="15" s="1"/>
  <c r="I608" i="15" a="1"/>
  <c r="I608" i="15"/>
  <c r="I609" i="15" a="1"/>
  <c r="I609" i="15" s="1"/>
  <c r="I610" i="15" a="1"/>
  <c r="I610" i="15" s="1"/>
  <c r="I611" i="15" a="1"/>
  <c r="I611" i="15" s="1"/>
  <c r="I612" i="15" a="1"/>
  <c r="I612" i="15" s="1"/>
  <c r="K612" i="15" s="1"/>
  <c r="I613" i="15" a="1"/>
  <c r="I613" i="15" s="1"/>
  <c r="K613" i="15" s="1"/>
  <c r="I614" i="15" a="1"/>
  <c r="I614" i="15" s="1"/>
  <c r="I615" i="15" a="1"/>
  <c r="I615" i="15" s="1"/>
  <c r="I616" i="15" a="1"/>
  <c r="I616" i="15"/>
  <c r="I617" i="15" a="1"/>
  <c r="I617" i="15" s="1"/>
  <c r="I618" i="15" a="1"/>
  <c r="I618" i="15" s="1"/>
  <c r="I619" i="15" a="1"/>
  <c r="I619" i="15" s="1"/>
  <c r="I620" i="15" a="1"/>
  <c r="I620" i="15" s="1"/>
  <c r="K620" i="15" s="1"/>
  <c r="I621" i="15" a="1"/>
  <c r="I621" i="15" s="1"/>
  <c r="K621" i="15" s="1"/>
  <c r="I622" i="15" a="1"/>
  <c r="I622" i="15"/>
  <c r="I623" i="15" a="1"/>
  <c r="I623" i="15" s="1"/>
  <c r="I624" i="15" a="1"/>
  <c r="I624" i="15"/>
  <c r="I625" i="15" a="1"/>
  <c r="I625" i="15" s="1"/>
  <c r="I626" i="15" a="1"/>
  <c r="I626" i="15" s="1"/>
  <c r="I627" i="15" a="1"/>
  <c r="I627" i="15" s="1"/>
  <c r="I628" i="15" a="1"/>
  <c r="I628" i="15" s="1"/>
  <c r="K628" i="15" s="1"/>
  <c r="I629" i="15" a="1"/>
  <c r="I629" i="15" s="1"/>
  <c r="I630" i="15" a="1"/>
  <c r="I630" i="15"/>
  <c r="I631" i="15" a="1"/>
  <c r="I631" i="15" s="1"/>
  <c r="I632" i="15" a="1"/>
  <c r="I632" i="15"/>
  <c r="K632" i="15" s="1"/>
  <c r="I633" i="15" a="1"/>
  <c r="I633" i="15" s="1"/>
  <c r="I634" i="15" a="1"/>
  <c r="I634" i="15" s="1"/>
  <c r="K634" i="15" s="1"/>
  <c r="I635" i="15" a="1"/>
  <c r="I635" i="15" s="1"/>
  <c r="I636" i="15" a="1"/>
  <c r="I636" i="15" s="1"/>
  <c r="K636" i="15" s="1"/>
  <c r="I637" i="15" a="1"/>
  <c r="I637" i="15" s="1"/>
  <c r="I638" i="15" a="1"/>
  <c r="I638" i="15"/>
  <c r="I639" i="15" a="1"/>
  <c r="I639" i="15" s="1"/>
  <c r="I640" i="15" a="1"/>
  <c r="I640" i="15"/>
  <c r="I641" i="15" a="1"/>
  <c r="I641" i="15" s="1"/>
  <c r="I642" i="15" a="1"/>
  <c r="I642" i="15" s="1"/>
  <c r="I643" i="15" a="1"/>
  <c r="I643" i="15" s="1"/>
  <c r="I644" i="15" a="1"/>
  <c r="I644" i="15" s="1"/>
  <c r="K644" i="15" s="1"/>
  <c r="I645" i="15" a="1"/>
  <c r="I645" i="15" s="1"/>
  <c r="K645" i="15" s="1"/>
  <c r="I646" i="15" a="1"/>
  <c r="I646" i="15"/>
  <c r="I647" i="15" a="1"/>
  <c r="I647" i="15" s="1"/>
  <c r="I648" i="15" a="1"/>
  <c r="I648" i="15"/>
  <c r="I649" i="15" a="1"/>
  <c r="I649" i="15" s="1"/>
  <c r="I650" i="15" a="1"/>
  <c r="I650" i="15" s="1"/>
  <c r="I651" i="15" a="1"/>
  <c r="I651" i="15" s="1"/>
  <c r="I652" i="15" a="1"/>
  <c r="I652" i="15" s="1"/>
  <c r="K652" i="15" s="1"/>
  <c r="I653" i="15" a="1"/>
  <c r="I653" i="15" s="1"/>
  <c r="K653" i="15" s="1"/>
  <c r="I654" i="15" a="1"/>
  <c r="I654" i="15"/>
  <c r="I655" i="15" a="1"/>
  <c r="I655" i="15" s="1"/>
  <c r="I656" i="15" a="1"/>
  <c r="I656" i="15"/>
  <c r="I657" i="15" a="1"/>
  <c r="I657" i="15" s="1"/>
  <c r="I658" i="15" a="1"/>
  <c r="I658" i="15" s="1"/>
  <c r="I659" i="15" a="1"/>
  <c r="I659" i="15" s="1"/>
  <c r="I660" i="15" a="1"/>
  <c r="I660" i="15" s="1"/>
  <c r="K660" i="15" s="1"/>
  <c r="I661" i="15" a="1"/>
  <c r="I661" i="15" s="1"/>
  <c r="I662" i="15" a="1"/>
  <c r="I662" i="15"/>
  <c r="I663" i="15" a="1"/>
  <c r="I663" i="15" s="1"/>
  <c r="I664" i="15" a="1"/>
  <c r="I664" i="15"/>
  <c r="K664" i="15" s="1"/>
  <c r="I665" i="15" a="1"/>
  <c r="I665" i="15" s="1"/>
  <c r="I666" i="15" a="1"/>
  <c r="I666" i="15" s="1"/>
  <c r="K666" i="15" s="1"/>
  <c r="I667" i="15" a="1"/>
  <c r="I667" i="15" s="1"/>
  <c r="I668" i="15" a="1"/>
  <c r="I668" i="15" s="1"/>
  <c r="K668" i="15" s="1"/>
  <c r="I669" i="15" a="1"/>
  <c r="I669" i="15" s="1"/>
  <c r="K669" i="15" s="1"/>
  <c r="I670" i="15" a="1"/>
  <c r="I670" i="15"/>
  <c r="I671" i="15" a="1"/>
  <c r="I671" i="15" s="1"/>
  <c r="I672" i="15" a="1"/>
  <c r="I672" i="15"/>
  <c r="I673" i="15" a="1"/>
  <c r="I673" i="15" s="1"/>
  <c r="I674" i="15" a="1"/>
  <c r="I674" i="15" s="1"/>
  <c r="I675" i="15" a="1"/>
  <c r="I675" i="15" s="1"/>
  <c r="I676" i="15" a="1"/>
  <c r="I676" i="15" s="1"/>
  <c r="K676" i="15" s="1"/>
  <c r="I677" i="15" a="1"/>
  <c r="I677" i="15" s="1"/>
  <c r="K677" i="15" s="1"/>
  <c r="I678" i="15" a="1"/>
  <c r="I678" i="15"/>
  <c r="I679" i="15" a="1"/>
  <c r="I679" i="15" s="1"/>
  <c r="I680" i="15" a="1"/>
  <c r="I680" i="15"/>
  <c r="I681" i="15" a="1"/>
  <c r="I681" i="15" s="1"/>
  <c r="I682" i="15" a="1"/>
  <c r="I682" i="15" s="1"/>
  <c r="I683" i="15" a="1"/>
  <c r="I683" i="15" s="1"/>
  <c r="I684" i="15" a="1"/>
  <c r="I684" i="15" s="1"/>
  <c r="I685" i="15" a="1"/>
  <c r="I685" i="15" s="1"/>
  <c r="K685" i="15" s="1"/>
  <c r="I686" i="15" a="1"/>
  <c r="I686" i="15"/>
  <c r="I687" i="15" a="1"/>
  <c r="I687" i="15" s="1"/>
  <c r="I688" i="15" a="1"/>
  <c r="I688" i="15"/>
  <c r="I689" i="15" a="1"/>
  <c r="I689" i="15" s="1"/>
  <c r="I690" i="15" a="1"/>
  <c r="I690" i="15" s="1"/>
  <c r="I691" i="15" a="1"/>
  <c r="I691" i="15" s="1"/>
  <c r="I692" i="15" a="1"/>
  <c r="I692" i="15" s="1"/>
  <c r="K692" i="15" s="1"/>
  <c r="I693" i="15" a="1"/>
  <c r="I693" i="15" s="1"/>
  <c r="I694" i="15" a="1"/>
  <c r="I694" i="15"/>
  <c r="I695" i="15" a="1"/>
  <c r="I695" i="15" s="1"/>
  <c r="I696" i="15" a="1"/>
  <c r="I696" i="15"/>
  <c r="K696" i="15" s="1"/>
  <c r="I697" i="15" a="1"/>
  <c r="I697" i="15" s="1"/>
  <c r="I698" i="15" a="1"/>
  <c r="I698" i="15" s="1"/>
  <c r="I699" i="15" a="1"/>
  <c r="I699" i="15" s="1"/>
  <c r="I700" i="15" a="1"/>
  <c r="I700" i="15" s="1"/>
  <c r="K700" i="15" s="1"/>
  <c r="I701" i="15" a="1"/>
  <c r="I701" i="15" s="1"/>
  <c r="I702" i="15" a="1"/>
  <c r="I702" i="15"/>
  <c r="I703" i="15" a="1"/>
  <c r="I703" i="15" s="1"/>
  <c r="I704" i="15" a="1"/>
  <c r="I704" i="15"/>
  <c r="I705" i="15" a="1"/>
  <c r="I705" i="15" s="1"/>
  <c r="I706" i="15" a="1"/>
  <c r="I706" i="15" s="1"/>
  <c r="I707" i="15" a="1"/>
  <c r="I707" i="15"/>
  <c r="I708" i="15" a="1"/>
  <c r="I708" i="15" s="1"/>
  <c r="K708" i="15" s="1"/>
  <c r="I709" i="15" a="1"/>
  <c r="I709" i="15"/>
  <c r="K709" i="15" s="1"/>
  <c r="I710" i="15" a="1"/>
  <c r="I710" i="15" s="1"/>
  <c r="I711" i="15" a="1"/>
  <c r="I711" i="15"/>
  <c r="I712" i="15" a="1"/>
  <c r="I712" i="15" s="1"/>
  <c r="I713" i="15" a="1"/>
  <c r="I713" i="15"/>
  <c r="I714" i="15" a="1"/>
  <c r="I714" i="15" s="1"/>
  <c r="I715" i="15" a="1"/>
  <c r="I715" i="15"/>
  <c r="I716" i="15" a="1"/>
  <c r="I716" i="15" s="1"/>
  <c r="I717" i="15" a="1"/>
  <c r="I717" i="15"/>
  <c r="K717" i="15" s="1"/>
  <c r="I718" i="15" a="1"/>
  <c r="I718" i="15" s="1"/>
  <c r="K718" i="15" s="1"/>
  <c r="I719" i="15" a="1"/>
  <c r="I719" i="15"/>
  <c r="I720" i="15" a="1"/>
  <c r="I720" i="15" s="1"/>
  <c r="I721" i="15" a="1"/>
  <c r="I721" i="15"/>
  <c r="I722" i="15" a="1"/>
  <c r="I722" i="15" s="1"/>
  <c r="I723" i="15" a="1"/>
  <c r="I723" i="15"/>
  <c r="I724" i="15" a="1"/>
  <c r="I724" i="15" s="1"/>
  <c r="K724" i="15" s="1"/>
  <c r="I725" i="15" a="1"/>
  <c r="I725" i="15"/>
  <c r="I726" i="15" a="1"/>
  <c r="I726" i="15" s="1"/>
  <c r="I727" i="15" a="1"/>
  <c r="I727" i="15"/>
  <c r="I728" i="15" a="1"/>
  <c r="I728" i="15" s="1"/>
  <c r="I729" i="15" a="1"/>
  <c r="I729" i="15"/>
  <c r="I730" i="15" a="1"/>
  <c r="I730" i="15" s="1"/>
  <c r="I731" i="15" a="1"/>
  <c r="I731" i="15"/>
  <c r="I732" i="15" a="1"/>
  <c r="I732" i="15" s="1"/>
  <c r="I733" i="15" a="1"/>
  <c r="I733" i="15"/>
  <c r="K733" i="15" s="1"/>
  <c r="I734" i="15" a="1"/>
  <c r="I734" i="15" s="1"/>
  <c r="I735" i="15" a="1"/>
  <c r="I735" i="15" s="1"/>
  <c r="I736" i="15" a="1"/>
  <c r="I736" i="15" s="1"/>
  <c r="I737" i="15" a="1"/>
  <c r="I737" i="15"/>
  <c r="I738" i="15" a="1"/>
  <c r="I738" i="15" s="1"/>
  <c r="I739" i="15" a="1"/>
  <c r="I739" i="15"/>
  <c r="I740" i="15" a="1"/>
  <c r="I740" i="15" s="1"/>
  <c r="K740" i="15" s="1"/>
  <c r="I741" i="15" a="1"/>
  <c r="I741" i="15"/>
  <c r="I742" i="15" a="1"/>
  <c r="I742" i="15" s="1"/>
  <c r="I743" i="15" a="1"/>
  <c r="I743" i="15" s="1"/>
  <c r="I744" i="15" a="1"/>
  <c r="I744" i="15" s="1"/>
  <c r="I745" i="15" a="1"/>
  <c r="I745" i="15"/>
  <c r="I746" i="15" a="1"/>
  <c r="I746" i="15" s="1"/>
  <c r="I747" i="15" a="1"/>
  <c r="I747" i="15"/>
  <c r="I748" i="15" a="1"/>
  <c r="I748" i="15" s="1"/>
  <c r="I749" i="15" a="1"/>
  <c r="I749" i="15"/>
  <c r="K749" i="15" s="1"/>
  <c r="I750" i="15" a="1"/>
  <c r="I750" i="15" s="1"/>
  <c r="I751" i="15" a="1"/>
  <c r="I751" i="15" s="1"/>
  <c r="I752" i="15" a="1"/>
  <c r="I752" i="15" s="1"/>
  <c r="I753" i="15" a="1"/>
  <c r="I753" i="15"/>
  <c r="I754" i="15" a="1"/>
  <c r="I754" i="15" s="1"/>
  <c r="I755" i="15" a="1"/>
  <c r="I755" i="15"/>
  <c r="I756" i="15" a="1"/>
  <c r="I756" i="15" s="1"/>
  <c r="I757" i="15" a="1"/>
  <c r="I757" i="15"/>
  <c r="I758" i="15" a="1"/>
  <c r="I758" i="15" s="1"/>
  <c r="I759" i="15" a="1"/>
  <c r="I759" i="15" s="1"/>
  <c r="I760" i="15" a="1"/>
  <c r="I760" i="15" s="1"/>
  <c r="I761" i="15" a="1"/>
  <c r="I761" i="15"/>
  <c r="I762" i="15" a="1"/>
  <c r="I762" i="15" s="1"/>
  <c r="I763" i="15" a="1"/>
  <c r="I763" i="15"/>
  <c r="I764" i="15" a="1"/>
  <c r="I764" i="15" s="1"/>
  <c r="I765" i="15" a="1"/>
  <c r="I765" i="15"/>
  <c r="I766" i="15" a="1"/>
  <c r="I766" i="15" s="1"/>
  <c r="I767" i="15" a="1"/>
  <c r="I767" i="15" s="1"/>
  <c r="I768" i="15" a="1"/>
  <c r="I768" i="15" s="1"/>
  <c r="I769" i="15" a="1"/>
  <c r="I769" i="15"/>
  <c r="I770" i="15" a="1"/>
  <c r="I770" i="15" s="1"/>
  <c r="I771" i="15" a="1"/>
  <c r="I771" i="15"/>
  <c r="I772" i="15" a="1"/>
  <c r="I772" i="15" s="1"/>
  <c r="K772" i="15" s="1"/>
  <c r="I773" i="15" a="1"/>
  <c r="I773" i="15"/>
  <c r="I774" i="15" a="1"/>
  <c r="I774" i="15" s="1"/>
  <c r="I775" i="15" a="1"/>
  <c r="I775" i="15" s="1"/>
  <c r="I776" i="15" a="1"/>
  <c r="I776" i="15" s="1"/>
  <c r="I777" i="15" a="1"/>
  <c r="I777" i="15"/>
  <c r="I778" i="15" a="1"/>
  <c r="I778" i="15" s="1"/>
  <c r="K778" i="15" s="1"/>
  <c r="I779" i="15" a="1"/>
  <c r="I779" i="15"/>
  <c r="I780" i="15" a="1"/>
  <c r="I780" i="15" s="1"/>
  <c r="I781" i="15" a="1"/>
  <c r="I781" i="15"/>
  <c r="K781" i="15" s="1"/>
  <c r="I782" i="15" a="1"/>
  <c r="I782" i="15" s="1"/>
  <c r="I783" i="15" a="1"/>
  <c r="I783" i="15" s="1"/>
  <c r="I784" i="15" a="1"/>
  <c r="I784" i="15" s="1"/>
  <c r="I785" i="15" a="1"/>
  <c r="I785" i="15"/>
  <c r="I786" i="15" a="1"/>
  <c r="I786" i="15" s="1"/>
  <c r="I787" i="15" a="1"/>
  <c r="I787" i="15"/>
  <c r="I788" i="15" a="1"/>
  <c r="I788" i="15" s="1"/>
  <c r="K788" i="15" s="1"/>
  <c r="I789" i="15" a="1"/>
  <c r="I789" i="15"/>
  <c r="I790" i="15" a="1"/>
  <c r="I790" i="15" s="1"/>
  <c r="I791" i="15" a="1"/>
  <c r="I791" i="15" s="1"/>
  <c r="I792" i="15" a="1"/>
  <c r="I792" i="15" s="1"/>
  <c r="I793" i="15" a="1"/>
  <c r="I793" i="15"/>
  <c r="I794" i="15" a="1"/>
  <c r="I794" i="15" s="1"/>
  <c r="I795" i="15" a="1"/>
  <c r="I795" i="15"/>
  <c r="I796" i="15" a="1"/>
  <c r="I796" i="15" s="1"/>
  <c r="I797" i="15" a="1"/>
  <c r="I797" i="15"/>
  <c r="K797" i="15" s="1"/>
  <c r="I798" i="15" a="1"/>
  <c r="I798" i="15" s="1"/>
  <c r="I799" i="15" a="1"/>
  <c r="I799" i="15" s="1"/>
  <c r="I800" i="15" a="1"/>
  <c r="I800" i="15" s="1"/>
  <c r="I801" i="15" a="1"/>
  <c r="I801" i="15"/>
  <c r="I802" i="15" a="1"/>
  <c r="I802" i="15" s="1"/>
  <c r="I803" i="15" a="1"/>
  <c r="I803" i="15"/>
  <c r="I804" i="15" a="1"/>
  <c r="I804" i="15" s="1"/>
  <c r="K804" i="15" s="1"/>
  <c r="I805" i="15" a="1"/>
  <c r="I805" i="15"/>
  <c r="I806" i="15" a="1"/>
  <c r="I806" i="15" s="1"/>
  <c r="I807" i="15" a="1"/>
  <c r="I807" i="15" s="1"/>
  <c r="I808" i="15" a="1"/>
  <c r="I808" i="15" s="1"/>
  <c r="I809" i="15" a="1"/>
  <c r="I809" i="15"/>
  <c r="I810" i="15" a="1"/>
  <c r="I810" i="15" s="1"/>
  <c r="I811" i="15" a="1"/>
  <c r="I811" i="15"/>
  <c r="I812" i="15" a="1"/>
  <c r="I812" i="15" s="1"/>
  <c r="I813" i="15" a="1"/>
  <c r="I813" i="15"/>
  <c r="K813" i="15" s="1"/>
  <c r="I814" i="15" a="1"/>
  <c r="I814" i="15" s="1"/>
  <c r="I815" i="15" a="1"/>
  <c r="I815" i="15" s="1"/>
  <c r="I816" i="15" a="1"/>
  <c r="I816" i="15" s="1"/>
  <c r="I817" i="15" a="1"/>
  <c r="I817" i="15"/>
  <c r="I818" i="15" a="1"/>
  <c r="I818" i="15" s="1"/>
  <c r="I819" i="15" a="1"/>
  <c r="I819" i="15"/>
  <c r="I820" i="15" a="1"/>
  <c r="I820" i="15" s="1"/>
  <c r="I821" i="15" a="1"/>
  <c r="I821" i="15"/>
  <c r="I822" i="15" a="1"/>
  <c r="I822" i="15" s="1"/>
  <c r="K822" i="15" s="1"/>
  <c r="I823" i="15" a="1"/>
  <c r="I823" i="15" s="1"/>
  <c r="I824" i="15" a="1"/>
  <c r="I824" i="15" s="1"/>
  <c r="K824" i="15" s="1"/>
  <c r="I825" i="15" a="1"/>
  <c r="I825" i="15"/>
  <c r="I826" i="15" a="1"/>
  <c r="I826" i="15" s="1"/>
  <c r="I827" i="15" a="1"/>
  <c r="I827" i="15"/>
  <c r="I828" i="15" a="1"/>
  <c r="I828" i="15" s="1"/>
  <c r="I829" i="15" a="1"/>
  <c r="I829" i="15"/>
  <c r="I830" i="15" a="1"/>
  <c r="I830" i="15" s="1"/>
  <c r="I831" i="15" a="1"/>
  <c r="I831" i="15" s="1"/>
  <c r="I832" i="15" a="1"/>
  <c r="I832" i="15" s="1"/>
  <c r="I833" i="15" a="1"/>
  <c r="I833" i="15"/>
  <c r="K833" i="15" s="1"/>
  <c r="I834" i="15" a="1"/>
  <c r="I834" i="15" s="1"/>
  <c r="I835" i="15" a="1"/>
  <c r="I835" i="15"/>
  <c r="I836" i="15" a="1"/>
  <c r="I836" i="15" s="1"/>
  <c r="I837" i="15" a="1"/>
  <c r="I837" i="15"/>
  <c r="I838" i="15" a="1"/>
  <c r="I838" i="15" s="1"/>
  <c r="I839" i="15" a="1"/>
  <c r="I839" i="15" s="1"/>
  <c r="I840" i="15" a="1"/>
  <c r="I840" i="15" s="1"/>
  <c r="K840" i="15" s="1"/>
  <c r="I841" i="15" a="1"/>
  <c r="I841" i="15"/>
  <c r="K841" i="15" s="1"/>
  <c r="I842" i="15" a="1"/>
  <c r="I842" i="15" s="1"/>
  <c r="I843" i="15" a="1"/>
  <c r="I843" i="15"/>
  <c r="I844" i="15" a="1"/>
  <c r="I844" i="15" s="1"/>
  <c r="I845" i="15" a="1"/>
  <c r="I845" i="15"/>
  <c r="I846" i="15" a="1"/>
  <c r="I846" i="15" s="1"/>
  <c r="I847" i="15" a="1"/>
  <c r="I847" i="15" s="1"/>
  <c r="I848" i="15" a="1"/>
  <c r="I848" i="15" s="1"/>
  <c r="I849" i="15" a="1"/>
  <c r="I849" i="15"/>
  <c r="I850" i="15" a="1"/>
  <c r="I850" i="15" s="1"/>
  <c r="I851" i="15" a="1"/>
  <c r="I851" i="15"/>
  <c r="I852" i="15" a="1"/>
  <c r="I852" i="15" s="1"/>
  <c r="K852" i="15" s="1"/>
  <c r="I853" i="15" a="1"/>
  <c r="I853" i="15"/>
  <c r="I854" i="15" a="1"/>
  <c r="I854" i="15" s="1"/>
  <c r="I855" i="15" a="1"/>
  <c r="I855" i="15"/>
  <c r="I856" i="15" a="1"/>
  <c r="I856" i="15"/>
  <c r="I857" i="15" a="1"/>
  <c r="I857" i="15"/>
  <c r="I858" i="15" a="1"/>
  <c r="I858" i="15" s="1"/>
  <c r="K858" i="15" s="1"/>
  <c r="I859" i="15" a="1"/>
  <c r="I859" i="15" s="1"/>
  <c r="I860" i="15" a="1"/>
  <c r="I860" i="15"/>
  <c r="I861" i="15" a="1"/>
  <c r="I861" i="15" s="1"/>
  <c r="I862" i="15" a="1"/>
  <c r="I862" i="15" s="1"/>
  <c r="I863" i="15" a="1"/>
  <c r="I863" i="15"/>
  <c r="I864" i="15" a="1"/>
  <c r="I864" i="15"/>
  <c r="K864" i="15" s="1"/>
  <c r="I865" i="15" a="1"/>
  <c r="I865" i="15"/>
  <c r="I866" i="15" a="1"/>
  <c r="I866" i="15" s="1"/>
  <c r="I867" i="15" a="1"/>
  <c r="I867" i="15"/>
  <c r="I868" i="15" a="1"/>
  <c r="I868" i="15" s="1"/>
  <c r="I869" i="15" a="1"/>
  <c r="I869" i="15"/>
  <c r="I870" i="15" a="1"/>
  <c r="I870" i="15" s="1"/>
  <c r="I871" i="15" a="1"/>
  <c r="I871" i="15"/>
  <c r="I872" i="15" a="1"/>
  <c r="I872" i="15"/>
  <c r="I873" i="15" a="1"/>
  <c r="I873" i="15"/>
  <c r="K873" i="15" s="1"/>
  <c r="I874" i="15" a="1"/>
  <c r="I874" i="15" s="1"/>
  <c r="K874" i="15" s="1"/>
  <c r="I875" i="15" a="1"/>
  <c r="I875" i="15" s="1"/>
  <c r="I876" i="15" a="1"/>
  <c r="I876" i="15"/>
  <c r="I877" i="15" a="1"/>
  <c r="I877" i="15" s="1"/>
  <c r="K877" i="15" s="1"/>
  <c r="I878" i="15" a="1"/>
  <c r="I878" i="15" s="1"/>
  <c r="I879" i="15" a="1"/>
  <c r="I879" i="15"/>
  <c r="I880" i="15" a="1"/>
  <c r="I880" i="15"/>
  <c r="I881" i="15" a="1"/>
  <c r="I881" i="15"/>
  <c r="K881" i="15" s="1"/>
  <c r="I882" i="15" a="1"/>
  <c r="I882" i="15" s="1"/>
  <c r="I883" i="15" a="1"/>
  <c r="I883" i="15"/>
  <c r="I884" i="15" a="1"/>
  <c r="I884" i="15" s="1"/>
  <c r="I885" i="15" a="1"/>
  <c r="I885" i="15"/>
  <c r="I886" i="15" a="1"/>
  <c r="I886" i="15" s="1"/>
  <c r="K886" i="15" s="1"/>
  <c r="I887" i="15" a="1"/>
  <c r="I887" i="15"/>
  <c r="I888" i="15" a="1"/>
  <c r="I888" i="15"/>
  <c r="I889" i="15" a="1"/>
  <c r="I889" i="15"/>
  <c r="I890" i="15" a="1"/>
  <c r="I890" i="15" s="1"/>
  <c r="I891" i="15" a="1"/>
  <c r="I891" i="15" s="1"/>
  <c r="I892" i="15" a="1"/>
  <c r="I892" i="15"/>
  <c r="I893" i="15" a="1"/>
  <c r="I893" i="15" s="1"/>
  <c r="I894" i="15" a="1"/>
  <c r="I894" i="15" s="1"/>
  <c r="I895" i="15" a="1"/>
  <c r="I895" i="15"/>
  <c r="I896" i="15" a="1"/>
  <c r="I896" i="15"/>
  <c r="I897" i="15" a="1"/>
  <c r="I897" i="15"/>
  <c r="I898" i="15" a="1"/>
  <c r="I898" i="15" s="1"/>
  <c r="I899" i="15" a="1"/>
  <c r="I899" i="15"/>
  <c r="K899" i="15" s="1"/>
  <c r="I900" i="15" a="1"/>
  <c r="I900" i="15" s="1"/>
  <c r="I901" i="15" a="1"/>
  <c r="I901" i="15"/>
  <c r="I902" i="15" a="1"/>
  <c r="I902" i="15" s="1"/>
  <c r="I903" i="15" a="1"/>
  <c r="I903" i="15"/>
  <c r="I904" i="15" a="1"/>
  <c r="I904" i="15"/>
  <c r="I905" i="15" a="1"/>
  <c r="I905" i="15"/>
  <c r="I906" i="15" a="1"/>
  <c r="I906" i="15" s="1"/>
  <c r="I907" i="15" a="1"/>
  <c r="I907" i="15" s="1"/>
  <c r="I908" i="15" a="1"/>
  <c r="I908" i="15"/>
  <c r="I909" i="15" a="1"/>
  <c r="I909" i="15" s="1"/>
  <c r="I910" i="15" a="1"/>
  <c r="I910" i="15" s="1"/>
  <c r="I911" i="15" a="1"/>
  <c r="I911" i="15"/>
  <c r="I912" i="15" a="1"/>
  <c r="I912" i="15"/>
  <c r="I913" i="15" a="1"/>
  <c r="I913" i="15"/>
  <c r="I914" i="15" a="1"/>
  <c r="I914" i="15" s="1"/>
  <c r="I915" i="15" a="1"/>
  <c r="I915" i="15"/>
  <c r="I916" i="15" a="1"/>
  <c r="I916" i="15" s="1"/>
  <c r="I917" i="15" a="1"/>
  <c r="I917" i="15"/>
  <c r="I918" i="15" a="1"/>
  <c r="I918" i="15" s="1"/>
  <c r="I919" i="15" a="1"/>
  <c r="I919" i="15"/>
  <c r="I920" i="15" a="1"/>
  <c r="I920" i="15"/>
  <c r="I921" i="15" a="1"/>
  <c r="I921" i="15"/>
  <c r="I922" i="15" a="1"/>
  <c r="I922" i="15" s="1"/>
  <c r="I923" i="15" a="1"/>
  <c r="I923" i="15" s="1"/>
  <c r="I924" i="15" a="1"/>
  <c r="I924" i="15"/>
  <c r="I925" i="15" a="1"/>
  <c r="I925" i="15" s="1"/>
  <c r="I926" i="15" a="1"/>
  <c r="I926" i="15" s="1"/>
  <c r="I927" i="15" a="1"/>
  <c r="I927" i="15"/>
  <c r="I928" i="15" a="1"/>
  <c r="I928" i="15"/>
  <c r="I929" i="15" a="1"/>
  <c r="I929" i="15"/>
  <c r="I930" i="15" a="1"/>
  <c r="I930" i="15" s="1"/>
  <c r="I931" i="15" a="1"/>
  <c r="I931" i="15"/>
  <c r="I932" i="15" a="1"/>
  <c r="I932" i="15" s="1"/>
  <c r="I933" i="15" a="1"/>
  <c r="I933" i="15"/>
  <c r="K933" i="15" s="1"/>
  <c r="I934" i="15" a="1"/>
  <c r="I934" i="15" s="1"/>
  <c r="I935" i="15" a="1"/>
  <c r="I935" i="15"/>
  <c r="I936" i="15" a="1"/>
  <c r="I936" i="15"/>
  <c r="I937" i="15" a="1"/>
  <c r="I937" i="15"/>
  <c r="I938" i="15" a="1"/>
  <c r="I938" i="15" s="1"/>
  <c r="I939" i="15" a="1"/>
  <c r="I939" i="15" s="1"/>
  <c r="I940" i="15" a="1"/>
  <c r="I940" i="15"/>
  <c r="I941" i="15" a="1"/>
  <c r="I941" i="15" s="1"/>
  <c r="I942" i="15" a="1"/>
  <c r="I942" i="15" s="1"/>
  <c r="I943" i="15" a="1"/>
  <c r="I943" i="15"/>
  <c r="I944" i="15" a="1"/>
  <c r="I944" i="15"/>
  <c r="I945" i="15" a="1"/>
  <c r="I945" i="15"/>
  <c r="K945" i="15" s="1"/>
  <c r="I946" i="15" a="1"/>
  <c r="I946" i="15" s="1"/>
  <c r="I947" i="15" a="1"/>
  <c r="I947" i="15"/>
  <c r="I948" i="15" a="1"/>
  <c r="I948" i="15" s="1"/>
  <c r="I949" i="15" a="1"/>
  <c r="I949" i="15"/>
  <c r="I950" i="15" a="1"/>
  <c r="I950" i="15" s="1"/>
  <c r="I951" i="15" a="1"/>
  <c r="I951" i="15"/>
  <c r="I952" i="15" a="1"/>
  <c r="I952" i="15"/>
  <c r="I953" i="15" a="1"/>
  <c r="I953" i="15"/>
  <c r="I954" i="15" a="1"/>
  <c r="I954" i="15" s="1"/>
  <c r="I955" i="15" a="1"/>
  <c r="I955" i="15" s="1"/>
  <c r="I956" i="15" a="1"/>
  <c r="I956" i="15"/>
  <c r="I957" i="15" a="1"/>
  <c r="I957" i="15" s="1"/>
  <c r="I958" i="15" a="1"/>
  <c r="I958" i="15" s="1"/>
  <c r="I959" i="15" a="1"/>
  <c r="I959" i="15"/>
  <c r="I960" i="15" a="1"/>
  <c r="I960" i="15"/>
  <c r="I961" i="15" a="1"/>
  <c r="I961" i="15"/>
  <c r="I962" i="15" a="1"/>
  <c r="I962" i="15" s="1"/>
  <c r="I963" i="15" a="1"/>
  <c r="I963" i="15"/>
  <c r="I964" i="15" a="1"/>
  <c r="I964" i="15" s="1"/>
  <c r="I965" i="15" a="1"/>
  <c r="I965" i="15"/>
  <c r="I966" i="15" a="1"/>
  <c r="I966" i="15" s="1"/>
  <c r="I967" i="15" a="1"/>
  <c r="I967" i="15"/>
  <c r="I968" i="15" a="1"/>
  <c r="I968" i="15" s="1"/>
  <c r="I969" i="15" a="1"/>
  <c r="I969" i="15"/>
  <c r="I970" i="15" a="1"/>
  <c r="I970" i="15" s="1"/>
  <c r="I971" i="15" a="1"/>
  <c r="I971" i="15"/>
  <c r="I972" i="15" a="1"/>
  <c r="I972" i="15" s="1"/>
  <c r="I973" i="15" a="1"/>
  <c r="I973" i="15"/>
  <c r="I974" i="15" a="1"/>
  <c r="I974" i="15" s="1"/>
  <c r="I975" i="15" a="1"/>
  <c r="I975" i="15"/>
  <c r="I976" i="15" a="1"/>
  <c r="I976" i="15" s="1"/>
  <c r="I977" i="15" a="1"/>
  <c r="I977" i="15" s="1"/>
  <c r="I978" i="15" a="1"/>
  <c r="I978" i="15" s="1"/>
  <c r="I979" i="15" a="1"/>
  <c r="I979" i="15"/>
  <c r="I980" i="15" a="1"/>
  <c r="I980" i="15" s="1"/>
  <c r="I981" i="15" a="1"/>
  <c r="I981" i="15"/>
  <c r="I982" i="15" a="1"/>
  <c r="I982" i="15" s="1"/>
  <c r="I983" i="15" a="1"/>
  <c r="I983" i="15"/>
  <c r="I984" i="15" a="1"/>
  <c r="I984" i="15" s="1"/>
  <c r="I985" i="15" a="1"/>
  <c r="I985" i="15" s="1"/>
  <c r="I986" i="15" a="1"/>
  <c r="I986" i="15" s="1"/>
  <c r="I987" i="15" a="1"/>
  <c r="I987" i="15"/>
  <c r="I988" i="15" a="1"/>
  <c r="I988" i="15" s="1"/>
  <c r="I989" i="15" a="1"/>
  <c r="I989" i="15" s="1"/>
  <c r="I990" i="15" a="1"/>
  <c r="I990" i="15" s="1"/>
  <c r="I991" i="15" a="1"/>
  <c r="I991" i="15"/>
  <c r="I992" i="15" a="1"/>
  <c r="I992" i="15" s="1"/>
  <c r="I993" i="15" a="1"/>
  <c r="I993" i="15" s="1"/>
  <c r="I994" i="15" a="1"/>
  <c r="I994" i="15" s="1"/>
  <c r="I995" i="15" a="1"/>
  <c r="I995" i="15"/>
  <c r="I996" i="15" a="1"/>
  <c r="I996" i="15" s="1"/>
  <c r="I997" i="15" a="1"/>
  <c r="I997" i="15" s="1"/>
  <c r="K997" i="15" s="1"/>
  <c r="I998" i="15" a="1"/>
  <c r="I998" i="15" s="1"/>
  <c r="I999" i="15" a="1"/>
  <c r="I999" i="15" s="1"/>
  <c r="I1000" i="15" a="1"/>
  <c r="I1000" i="15" s="1"/>
  <c r="I1001" i="15" a="1"/>
  <c r="I1001" i="15" s="1"/>
  <c r="I1002" i="15" a="1"/>
  <c r="I1002" i="15" s="1"/>
  <c r="I1003" i="15" a="1"/>
  <c r="I1003" i="15" s="1"/>
  <c r="I1004" i="15" a="1"/>
  <c r="I1004" i="15" s="1"/>
  <c r="I1005" i="15" a="1"/>
  <c r="I1005" i="15" s="1"/>
  <c r="I1006" i="15" a="1"/>
  <c r="I1006" i="15" s="1"/>
  <c r="I1007" i="15" a="1"/>
  <c r="I1007" i="15" s="1"/>
  <c r="I1008" i="15" a="1"/>
  <c r="I1008" i="15" s="1"/>
  <c r="I1009" i="15" a="1"/>
  <c r="I1009" i="15" s="1"/>
  <c r="K1009" i="15" s="1"/>
  <c r="I1010" i="15" a="1"/>
  <c r="I1010" i="15" s="1"/>
  <c r="I1011" i="15" a="1"/>
  <c r="I1011" i="15" s="1"/>
  <c r="I1012" i="15" a="1"/>
  <c r="I1012" i="15" s="1"/>
  <c r="I1013" i="15" a="1"/>
  <c r="I1013" i="15" s="1"/>
  <c r="I1014" i="15" a="1"/>
  <c r="I1014" i="15" s="1"/>
  <c r="I1015" i="15" a="1"/>
  <c r="I1015" i="15" s="1"/>
  <c r="I1016" i="15" a="1"/>
  <c r="I1016" i="15" s="1"/>
  <c r="I1017" i="15" a="1"/>
  <c r="I1017" i="15" s="1"/>
  <c r="I1018" i="15" a="1"/>
  <c r="I1018" i="15" s="1"/>
  <c r="I1019" i="15" a="1"/>
  <c r="I1019" i="15" s="1"/>
  <c r="I1020" i="15" a="1"/>
  <c r="I1020" i="15" s="1"/>
  <c r="I1021" i="15" a="1"/>
  <c r="I1021" i="15" s="1"/>
  <c r="I1022" i="15" a="1"/>
  <c r="I1022" i="15" s="1"/>
  <c r="I1023" i="15" a="1"/>
  <c r="I1023" i="15" s="1"/>
  <c r="I1024" i="15" a="1"/>
  <c r="I1024" i="15" s="1"/>
  <c r="I1025" i="15" a="1"/>
  <c r="I1025" i="15" s="1"/>
  <c r="K1025" i="15" s="1"/>
  <c r="I1026" i="15" a="1"/>
  <c r="I1026" i="15" s="1"/>
  <c r="I1027" i="15" a="1"/>
  <c r="I1027" i="15" s="1"/>
  <c r="I1028" i="15" a="1"/>
  <c r="I1028" i="15" s="1"/>
  <c r="I1029" i="15" a="1"/>
  <c r="I1029" i="15" s="1"/>
  <c r="K1029" i="15" s="1"/>
  <c r="I1030" i="15" a="1"/>
  <c r="I1030" i="15" s="1"/>
  <c r="I1031" i="15" a="1"/>
  <c r="I1031" i="15" s="1"/>
  <c r="I1032" i="15" a="1"/>
  <c r="I1032" i="15" s="1"/>
  <c r="I1033" i="15" a="1"/>
  <c r="I1033" i="15" s="1"/>
  <c r="I1034" i="15" a="1"/>
  <c r="I1034" i="15" s="1"/>
  <c r="I1035" i="15" a="1"/>
  <c r="I1035" i="15" s="1"/>
  <c r="I1036" i="15" a="1"/>
  <c r="I1036" i="15" s="1"/>
  <c r="I1037" i="15" a="1"/>
  <c r="I1037" i="15" s="1"/>
  <c r="K1037" i="15" s="1"/>
  <c r="I1038" i="15" a="1"/>
  <c r="I1038" i="15" s="1"/>
  <c r="I1039" i="15" a="1"/>
  <c r="I1039" i="15" s="1"/>
  <c r="I1040" i="15" a="1"/>
  <c r="I1040" i="15" s="1"/>
  <c r="I1041" i="15" a="1"/>
  <c r="I1041" i="15" s="1"/>
  <c r="K1041" i="15" s="1"/>
  <c r="I1042" i="15" a="1"/>
  <c r="I1042" i="15" s="1"/>
  <c r="I1043" i="15" a="1"/>
  <c r="I1043" i="15" s="1"/>
  <c r="I1044" i="15" a="1"/>
  <c r="I1044" i="15" s="1"/>
  <c r="I1045" i="15" a="1"/>
  <c r="I1045" i="15" s="1"/>
  <c r="I1046" i="15" a="1"/>
  <c r="I1046" i="15" s="1"/>
  <c r="I1047" i="15" a="1"/>
  <c r="I1047" i="15" s="1"/>
  <c r="I1048" i="15" a="1"/>
  <c r="I1048" i="15" s="1"/>
  <c r="I1049" i="15" a="1"/>
  <c r="I1049" i="15" s="1"/>
  <c r="I1050" i="15" a="1"/>
  <c r="I1050" i="15" s="1"/>
  <c r="I1051" i="15" a="1"/>
  <c r="I1051" i="15" s="1"/>
  <c r="I1052" i="15" a="1"/>
  <c r="I1052" i="15" s="1"/>
  <c r="I1053" i="15" a="1"/>
  <c r="I1053" i="15" s="1"/>
  <c r="I1054" i="15" a="1"/>
  <c r="I1054" i="15" s="1"/>
  <c r="I1055" i="15" a="1"/>
  <c r="I1055" i="15" s="1"/>
  <c r="I1056" i="15" a="1"/>
  <c r="I1056" i="15" s="1"/>
  <c r="I1057" i="15" a="1"/>
  <c r="I1057" i="15" s="1"/>
  <c r="K1057" i="15" s="1"/>
  <c r="I1058" i="15" a="1"/>
  <c r="I1058" i="15" s="1"/>
  <c r="I1059" i="15" a="1"/>
  <c r="I1059" i="15" s="1"/>
  <c r="I1060" i="15" a="1"/>
  <c r="I1060" i="15" s="1"/>
  <c r="I1061" i="15" a="1"/>
  <c r="I1061" i="15" s="1"/>
  <c r="K1061" i="15" s="1"/>
  <c r="I1062" i="15" a="1"/>
  <c r="I1062" i="15" s="1"/>
  <c r="I1063" i="15" a="1"/>
  <c r="I1063" i="15" s="1"/>
  <c r="I1064" i="15" a="1"/>
  <c r="I1064" i="15" s="1"/>
  <c r="I1065" i="15" a="1"/>
  <c r="I1065" i="15" s="1"/>
  <c r="I1066" i="15" a="1"/>
  <c r="I1066" i="15" s="1"/>
  <c r="I1067" i="15" a="1"/>
  <c r="I1067" i="15" s="1"/>
  <c r="I1068" i="15" a="1"/>
  <c r="I1068" i="15" s="1"/>
  <c r="I1069" i="15" a="1"/>
  <c r="I1069" i="15" s="1"/>
  <c r="I1070" i="15" a="1"/>
  <c r="I1070" i="15" s="1"/>
  <c r="I1071" i="15" a="1"/>
  <c r="I1071" i="15" s="1"/>
  <c r="I1072" i="15" a="1"/>
  <c r="I1072" i="15" s="1"/>
  <c r="I1073" i="15" a="1"/>
  <c r="I1073" i="15" s="1"/>
  <c r="I1074" i="15" a="1"/>
  <c r="I1074" i="15" s="1"/>
  <c r="I1075" i="15" a="1"/>
  <c r="I1075" i="15" s="1"/>
  <c r="I1076" i="15" a="1"/>
  <c r="I1076" i="15" s="1"/>
  <c r="I1077" i="15" a="1"/>
  <c r="I1077" i="15" s="1"/>
  <c r="I1078" i="15" a="1"/>
  <c r="I1078" i="15" s="1"/>
  <c r="I1079" i="15" a="1"/>
  <c r="I1079" i="15" s="1"/>
  <c r="I1080" i="15" a="1"/>
  <c r="I1080" i="15" s="1"/>
  <c r="I1081" i="15" a="1"/>
  <c r="I1081" i="15" s="1"/>
  <c r="I1082" i="15" a="1"/>
  <c r="I1082" i="15" s="1"/>
  <c r="I1083" i="15" a="1"/>
  <c r="I1083" i="15" s="1"/>
  <c r="I1084" i="15" a="1"/>
  <c r="I1084" i="15" s="1"/>
  <c r="I1085" i="15" a="1"/>
  <c r="I1085" i="15" s="1"/>
  <c r="I1086" i="15" a="1"/>
  <c r="I1086" i="15" s="1"/>
  <c r="I1087" i="15" a="1"/>
  <c r="I1087" i="15" s="1"/>
  <c r="I1088" i="15" a="1"/>
  <c r="I1088" i="15" s="1"/>
  <c r="I1089" i="15" a="1"/>
  <c r="I1089" i="15" s="1"/>
  <c r="I1090" i="15" a="1"/>
  <c r="I1090" i="15" s="1"/>
  <c r="I1091" i="15" a="1"/>
  <c r="I1091" i="15" s="1"/>
  <c r="I1092" i="15" a="1"/>
  <c r="I1092" i="15" s="1"/>
  <c r="I1093" i="15" a="1"/>
  <c r="I1093" i="15" s="1"/>
  <c r="I1094" i="15" a="1"/>
  <c r="I1094" i="15" s="1"/>
  <c r="I1095" i="15" a="1"/>
  <c r="I1095" i="15" s="1"/>
  <c r="I1096" i="15" a="1"/>
  <c r="I1096" i="15" s="1"/>
  <c r="I1097" i="15" a="1"/>
  <c r="I1097" i="15" s="1"/>
  <c r="I1098" i="15" a="1"/>
  <c r="I1098" i="15" s="1"/>
  <c r="I1099" i="15" a="1"/>
  <c r="I1099" i="15" s="1"/>
  <c r="I1100" i="15" a="1"/>
  <c r="I1100" i="15" s="1"/>
  <c r="I1101" i="15" a="1"/>
  <c r="I1101" i="15" s="1"/>
  <c r="I1102" i="15" a="1"/>
  <c r="I1102" i="15" s="1"/>
  <c r="I1103" i="15" a="1"/>
  <c r="I1103" i="15" s="1"/>
  <c r="I1104" i="15" a="1"/>
  <c r="I1104" i="15" s="1"/>
  <c r="I1105" i="15" a="1"/>
  <c r="I1105" i="15" s="1"/>
  <c r="I1106" i="15" a="1"/>
  <c r="I1106" i="15" s="1"/>
  <c r="I1107" i="15" a="1"/>
  <c r="I1107" i="15" s="1"/>
  <c r="I1108" i="15" a="1"/>
  <c r="I1108" i="15" s="1"/>
  <c r="I1109" i="15" a="1"/>
  <c r="I1109" i="15" s="1"/>
  <c r="I1110" i="15" a="1"/>
  <c r="I1110" i="15" s="1"/>
  <c r="I1111" i="15" a="1"/>
  <c r="I1111" i="15" s="1"/>
  <c r="I1112" i="15" a="1"/>
  <c r="I1112" i="15" s="1"/>
  <c r="I1113" i="15" a="1"/>
  <c r="I1113" i="15" s="1"/>
  <c r="I1114" i="15" a="1"/>
  <c r="I1114" i="15" s="1"/>
  <c r="I1115" i="15" a="1"/>
  <c r="I1115" i="15" s="1"/>
  <c r="I1116" i="15" a="1"/>
  <c r="I1116" i="15" s="1"/>
  <c r="I1117" i="15" a="1"/>
  <c r="I1117" i="15" s="1"/>
  <c r="I1118" i="15" a="1"/>
  <c r="I1118" i="15" s="1"/>
  <c r="I1119" i="15" a="1"/>
  <c r="I1119" i="15" s="1"/>
  <c r="I1120" i="15" a="1"/>
  <c r="I1120" i="15" s="1"/>
  <c r="I1121" i="15" a="1"/>
  <c r="I1121" i="15" s="1"/>
  <c r="I1122" i="15" a="1"/>
  <c r="I1122" i="15" s="1"/>
  <c r="I1123" i="15" a="1"/>
  <c r="I1123" i="15" s="1"/>
  <c r="I1124" i="15" a="1"/>
  <c r="I1124" i="15" s="1"/>
  <c r="I1125" i="15" a="1"/>
  <c r="I1125" i="15" s="1"/>
  <c r="I1126" i="15" a="1"/>
  <c r="I1126" i="15" s="1"/>
  <c r="I1127" i="15" a="1"/>
  <c r="I1127" i="15" s="1"/>
  <c r="I1128" i="15" a="1"/>
  <c r="I1128" i="15" s="1"/>
  <c r="I1129" i="15" a="1"/>
  <c r="I1129" i="15" s="1"/>
  <c r="I1130" i="15" a="1"/>
  <c r="I1130" i="15" s="1"/>
  <c r="I1131" i="15" a="1"/>
  <c r="I1131" i="15" s="1"/>
  <c r="I1132" i="15" a="1"/>
  <c r="I1132" i="15" s="1"/>
  <c r="I1133" i="15" a="1"/>
  <c r="I1133" i="15" s="1"/>
  <c r="I1134" i="15" a="1"/>
  <c r="I1134" i="15" s="1"/>
  <c r="I1135" i="15" a="1"/>
  <c r="I1135" i="15" s="1"/>
  <c r="I1136" i="15" a="1"/>
  <c r="I1136" i="15" s="1"/>
  <c r="I1137" i="15" a="1"/>
  <c r="I1137" i="15" s="1"/>
  <c r="I1138" i="15" a="1"/>
  <c r="I1138" i="15" s="1"/>
  <c r="I1139" i="15" a="1"/>
  <c r="I1139" i="15" s="1"/>
  <c r="I1140" i="15" a="1"/>
  <c r="I1140" i="15" s="1"/>
  <c r="I1141" i="15" a="1"/>
  <c r="I1141" i="15" s="1"/>
  <c r="I1142" i="15" a="1"/>
  <c r="I1142" i="15" s="1"/>
  <c r="I1143" i="15" a="1"/>
  <c r="I1143" i="15" s="1"/>
  <c r="I1144" i="15" a="1"/>
  <c r="I1144" i="15" s="1"/>
  <c r="I1145" i="15" a="1"/>
  <c r="I1145" i="15" s="1"/>
  <c r="I1146" i="15" a="1"/>
  <c r="I1146" i="15" s="1"/>
  <c r="I1147" i="15" a="1"/>
  <c r="I1147" i="15" s="1"/>
  <c r="I1148" i="15" a="1"/>
  <c r="I1148" i="15" s="1"/>
  <c r="I1149" i="15" a="1"/>
  <c r="I1149" i="15" s="1"/>
  <c r="I1150" i="15" a="1"/>
  <c r="I1150" i="15" s="1"/>
  <c r="I1151" i="15" a="1"/>
  <c r="I1151" i="15" s="1"/>
  <c r="I1152" i="15" a="1"/>
  <c r="I1152" i="15" s="1"/>
  <c r="I1153" i="15" a="1"/>
  <c r="I1153" i="15" s="1"/>
  <c r="I1154" i="15" a="1"/>
  <c r="I1154" i="15" s="1"/>
  <c r="I1155" i="15" a="1"/>
  <c r="I1155" i="15" s="1"/>
  <c r="I1156" i="15" a="1"/>
  <c r="I1156" i="15" s="1"/>
  <c r="I1157" i="15" a="1"/>
  <c r="I1157" i="15" s="1"/>
  <c r="I1158" i="15" a="1"/>
  <c r="I1158" i="15" s="1"/>
  <c r="I1159" i="15" a="1"/>
  <c r="I1159" i="15" s="1"/>
  <c r="I1160" i="15" a="1"/>
  <c r="I1160" i="15" s="1"/>
  <c r="I1161" i="15" a="1"/>
  <c r="I1161" i="15" s="1"/>
  <c r="I1162" i="15" a="1"/>
  <c r="I1162" i="15" s="1"/>
  <c r="I1163" i="15" a="1"/>
  <c r="I1163" i="15" s="1"/>
  <c r="I1164" i="15" a="1"/>
  <c r="I1164" i="15" s="1"/>
  <c r="I1165" i="15" a="1"/>
  <c r="I1165" i="15" s="1"/>
  <c r="I1166" i="15" a="1"/>
  <c r="I1166" i="15" s="1"/>
  <c r="I1167" i="15" a="1"/>
  <c r="I1167" i="15" s="1"/>
  <c r="I1168" i="15" a="1"/>
  <c r="I1168" i="15" s="1"/>
  <c r="I1169" i="15" a="1"/>
  <c r="I1169" i="15" s="1"/>
  <c r="I1170" i="15" a="1"/>
  <c r="I1170" i="15" s="1"/>
  <c r="I1171" i="15" a="1"/>
  <c r="I1171" i="15" s="1"/>
  <c r="I1172" i="15" a="1"/>
  <c r="I1172" i="15" s="1"/>
  <c r="I1173" i="15" a="1"/>
  <c r="I1173" i="15" s="1"/>
  <c r="I1174" i="15" a="1"/>
  <c r="I1174" i="15" s="1"/>
  <c r="I1175" i="15" a="1"/>
  <c r="I1175" i="15" s="1"/>
  <c r="I1176" i="15" a="1"/>
  <c r="I1176" i="15" s="1"/>
  <c r="I1177" i="15" a="1"/>
  <c r="I1177" i="15" s="1"/>
  <c r="I1178" i="15" a="1"/>
  <c r="I1178" i="15" s="1"/>
  <c r="I1179" i="15" a="1"/>
  <c r="I1179" i="15" s="1"/>
  <c r="I1180" i="15" a="1"/>
  <c r="I1180" i="15" s="1"/>
  <c r="I1181" i="15" a="1"/>
  <c r="I1181" i="15" s="1"/>
  <c r="I1182" i="15" a="1"/>
  <c r="I1182" i="15" s="1"/>
  <c r="I1183" i="15" a="1"/>
  <c r="I1183" i="15" s="1"/>
  <c r="I1184" i="15" a="1"/>
  <c r="I1184" i="15" s="1"/>
  <c r="I1185" i="15" a="1"/>
  <c r="I1185" i="15" s="1"/>
  <c r="I1186" i="15" a="1"/>
  <c r="I1186" i="15" s="1"/>
  <c r="I1187" i="15" a="1"/>
  <c r="I1187" i="15" s="1"/>
  <c r="I1188" i="15" a="1"/>
  <c r="I1188" i="15" s="1"/>
  <c r="I1189" i="15" a="1"/>
  <c r="I1189" i="15" s="1"/>
  <c r="I1190" i="15" a="1"/>
  <c r="I1190" i="15" s="1"/>
  <c r="I1191" i="15" a="1"/>
  <c r="I1191" i="15" s="1"/>
  <c r="I1192" i="15" a="1"/>
  <c r="I1192" i="15" s="1"/>
  <c r="I1193" i="15" a="1"/>
  <c r="I1193" i="15" s="1"/>
  <c r="I1194" i="15" a="1"/>
  <c r="I1194" i="15" s="1"/>
  <c r="I1195" i="15" a="1"/>
  <c r="I1195" i="15" s="1"/>
  <c r="I1196" i="15" a="1"/>
  <c r="I1196" i="15" s="1"/>
  <c r="I1197" i="15" a="1"/>
  <c r="I1197" i="15" s="1"/>
  <c r="I1198" i="15" a="1"/>
  <c r="I1198" i="15" s="1"/>
  <c r="I1199" i="15" a="1"/>
  <c r="I1199" i="15" s="1"/>
  <c r="I1200" i="15" a="1"/>
  <c r="I1200" i="15" s="1"/>
  <c r="I1201" i="15" a="1"/>
  <c r="I1201" i="15" s="1"/>
  <c r="I1202" i="15" a="1"/>
  <c r="I1202" i="15" s="1"/>
  <c r="I1203" i="15" a="1"/>
  <c r="I1203" i="15" s="1"/>
  <c r="I1204" i="15" a="1"/>
  <c r="I1204" i="15" s="1"/>
  <c r="I1205" i="15" a="1"/>
  <c r="I1205" i="15" s="1"/>
  <c r="I1206" i="15" a="1"/>
  <c r="I1206" i="15" s="1"/>
  <c r="I1207" i="15" a="1"/>
  <c r="I1207" i="15" s="1"/>
  <c r="I1208" i="15" a="1"/>
  <c r="I1208" i="15" s="1"/>
  <c r="I1209" i="15" a="1"/>
  <c r="I1209" i="15" s="1"/>
  <c r="I1210" i="15" a="1"/>
  <c r="I1210" i="15" s="1"/>
  <c r="I1211" i="15" a="1"/>
  <c r="I1211" i="15" s="1"/>
  <c r="I1212" i="15" a="1"/>
  <c r="I1212" i="15" s="1"/>
  <c r="I1213" i="15" a="1"/>
  <c r="I1213" i="15" s="1"/>
  <c r="I1214" i="15" a="1"/>
  <c r="I1214" i="15" s="1"/>
  <c r="I1215" i="15" a="1"/>
  <c r="I1215" i="15" s="1"/>
  <c r="I1216" i="15" a="1"/>
  <c r="I1216" i="15" s="1"/>
  <c r="I1217" i="15" a="1"/>
  <c r="I1217" i="15" s="1"/>
  <c r="I1218" i="15" a="1"/>
  <c r="I1218" i="15" s="1"/>
  <c r="I1219" i="15" a="1"/>
  <c r="I1219" i="15" s="1"/>
  <c r="I1220" i="15" a="1"/>
  <c r="I1220" i="15" s="1"/>
  <c r="I1221" i="15" a="1"/>
  <c r="I1221" i="15" s="1"/>
  <c r="I1222" i="15" a="1"/>
  <c r="I1222" i="15" s="1"/>
  <c r="I1223" i="15" a="1"/>
  <c r="I1223" i="15" s="1"/>
  <c r="I1224" i="15" a="1"/>
  <c r="I1224" i="15" s="1"/>
  <c r="I1225" i="15" a="1"/>
  <c r="I1225" i="15" s="1"/>
  <c r="I1226" i="15" a="1"/>
  <c r="I1226" i="15" s="1"/>
  <c r="I1227" i="15" a="1"/>
  <c r="I1227" i="15" s="1"/>
  <c r="I1228" i="15" a="1"/>
  <c r="I1228" i="15" s="1"/>
  <c r="I1229" i="15" a="1"/>
  <c r="I1229" i="15" s="1"/>
  <c r="I1230" i="15" a="1"/>
  <c r="I1230" i="15" s="1"/>
  <c r="I1231" i="15" a="1"/>
  <c r="I1231" i="15" s="1"/>
  <c r="I1232" i="15" a="1"/>
  <c r="I1232" i="15" s="1"/>
  <c r="I1233" i="15" a="1"/>
  <c r="I1233" i="15" s="1"/>
  <c r="I1234" i="15" a="1"/>
  <c r="I1234" i="15" s="1"/>
  <c r="I1235" i="15" a="1"/>
  <c r="I1235" i="15" s="1"/>
  <c r="I1236" i="15" a="1"/>
  <c r="I1236" i="15" s="1"/>
  <c r="I1237" i="15" a="1"/>
  <c r="I1237" i="15" s="1"/>
  <c r="I1238" i="15" a="1"/>
  <c r="I1238" i="15" s="1"/>
  <c r="I1239" i="15" a="1"/>
  <c r="I1239" i="15" s="1"/>
  <c r="I1240" i="15" a="1"/>
  <c r="I1240" i="15" s="1"/>
  <c r="I1241" i="15" a="1"/>
  <c r="I1241" i="15" s="1"/>
  <c r="I1242" i="15" a="1"/>
  <c r="I1242" i="15" s="1"/>
  <c r="I1243" i="15" a="1"/>
  <c r="I1243" i="15" s="1"/>
  <c r="I1244" i="15" a="1"/>
  <c r="I1244" i="15" s="1"/>
  <c r="I1245" i="15" a="1"/>
  <c r="I1245" i="15" s="1"/>
  <c r="I1246" i="15" a="1"/>
  <c r="I1246" i="15" s="1"/>
  <c r="I1247" i="15" a="1"/>
  <c r="I1247" i="15" s="1"/>
  <c r="I1248" i="15" a="1"/>
  <c r="I1248" i="15" s="1"/>
  <c r="I1249" i="15" a="1"/>
  <c r="I1249" i="15"/>
  <c r="K1249" i="15" s="1"/>
  <c r="I1250" i="15" a="1"/>
  <c r="I1250" i="15" s="1"/>
  <c r="I1251" i="15" a="1"/>
  <c r="I1251" i="15" s="1"/>
  <c r="I1252" i="15" a="1"/>
  <c r="I1252" i="15" s="1"/>
  <c r="I1253" i="15" a="1"/>
  <c r="I1253" i="15"/>
  <c r="I1254" i="15" a="1"/>
  <c r="I1254" i="15" s="1"/>
  <c r="I1255" i="15" a="1"/>
  <c r="I1255" i="15" s="1"/>
  <c r="I1256" i="15" a="1"/>
  <c r="I1256" i="15" s="1"/>
  <c r="I1257" i="15" a="1"/>
  <c r="I1257" i="15"/>
  <c r="I1258" i="15" a="1"/>
  <c r="I1258" i="15" s="1"/>
  <c r="I1259" i="15" a="1"/>
  <c r="I1259" i="15" s="1"/>
  <c r="I1260" i="15" a="1"/>
  <c r="I1260" i="15" s="1"/>
  <c r="I1261" i="15" a="1"/>
  <c r="I1261" i="15" s="1"/>
  <c r="I1262" i="15" a="1"/>
  <c r="I1262" i="15" s="1"/>
  <c r="I1263" i="15" a="1"/>
  <c r="I1263" i="15" s="1"/>
  <c r="I1264" i="15" a="1"/>
  <c r="I1264" i="15" s="1"/>
  <c r="I1265" i="15" a="1"/>
  <c r="I1265" i="15" s="1"/>
  <c r="I1266" i="15" a="1"/>
  <c r="I1266" i="15" s="1"/>
  <c r="I1267" i="15" a="1"/>
  <c r="I1267" i="15" s="1"/>
  <c r="I1268" i="15" a="1"/>
  <c r="I1268" i="15" s="1"/>
  <c r="I1269" i="15" a="1"/>
  <c r="I1269" i="15" s="1"/>
  <c r="I1270" i="15" a="1"/>
  <c r="I1270" i="15" s="1"/>
  <c r="I1271" i="15" a="1"/>
  <c r="I1271" i="15" s="1"/>
  <c r="I1272" i="15" a="1"/>
  <c r="I1272" i="15" s="1"/>
  <c r="I1273" i="15" a="1"/>
  <c r="I1273" i="15" s="1"/>
  <c r="I1274" i="15" a="1"/>
  <c r="I1274" i="15" s="1"/>
  <c r="I1275" i="15" a="1"/>
  <c r="I1275" i="15" s="1"/>
  <c r="I1276" i="15" a="1"/>
  <c r="I1276" i="15" s="1"/>
  <c r="I1277" i="15" a="1"/>
  <c r="I1277" i="15" s="1"/>
  <c r="I1278" i="15" a="1"/>
  <c r="I1278" i="15" s="1"/>
  <c r="I1279" i="15" a="1"/>
  <c r="I1279" i="15" s="1"/>
  <c r="K1279" i="15" s="1"/>
  <c r="I1280" i="15" a="1"/>
  <c r="I1280" i="15" s="1"/>
  <c r="I1281" i="15" a="1"/>
  <c r="I1281" i="15"/>
  <c r="I1282" i="15" a="1"/>
  <c r="I1282" i="15" s="1"/>
  <c r="I1283" i="15" a="1"/>
  <c r="I1283" i="15" s="1"/>
  <c r="I1284" i="15" a="1"/>
  <c r="I1284" i="15" s="1"/>
  <c r="I1285" i="15" a="1"/>
  <c r="I1285" i="15" s="1"/>
  <c r="I1286" i="15" a="1"/>
  <c r="I1286" i="15" s="1"/>
  <c r="I1287" i="15" a="1"/>
  <c r="I1287" i="15" s="1"/>
  <c r="I1288" i="15" a="1"/>
  <c r="I1288" i="15" s="1"/>
  <c r="I1289" i="15" a="1"/>
  <c r="I1289" i="15"/>
  <c r="I1290" i="15" a="1"/>
  <c r="I1290" i="15" s="1"/>
  <c r="I1291" i="15" a="1"/>
  <c r="I1291" i="15" s="1"/>
  <c r="I1292" i="15" a="1"/>
  <c r="I1292" i="15" s="1"/>
  <c r="I1293" i="15" a="1"/>
  <c r="I1293" i="15"/>
  <c r="I1294" i="15" a="1"/>
  <c r="I1294" i="15" s="1"/>
  <c r="I1295" i="15" a="1"/>
  <c r="I1295" i="15" s="1"/>
  <c r="I1296" i="15" a="1"/>
  <c r="I1296" i="15" s="1"/>
  <c r="I1297" i="15" a="1"/>
  <c r="I1297" i="15" s="1"/>
  <c r="I1298" i="15" a="1"/>
  <c r="I1298" i="15" s="1"/>
  <c r="I1299" i="15" a="1"/>
  <c r="I1299" i="15" s="1"/>
  <c r="K1299" i="15" s="1"/>
  <c r="I1300" i="15" a="1"/>
  <c r="I1300" i="15" s="1"/>
  <c r="I1301" i="15" a="1"/>
  <c r="I1301" i="15" s="1"/>
  <c r="K1301" i="15" s="1"/>
  <c r="I1302" i="15" a="1"/>
  <c r="I1302" i="15" s="1"/>
  <c r="I1303" i="15" a="1"/>
  <c r="I1303" i="15" s="1"/>
  <c r="I1304" i="15" a="1"/>
  <c r="I1304" i="15" s="1"/>
  <c r="I1305" i="15" a="1"/>
  <c r="I1305" i="15" s="1"/>
  <c r="I1306" i="15" a="1"/>
  <c r="I1306" i="15" s="1"/>
  <c r="I1307" i="15" a="1"/>
  <c r="I1307" i="15" s="1"/>
  <c r="I1308" i="15" a="1"/>
  <c r="I1308" i="15" s="1"/>
  <c r="I1309" i="15" a="1"/>
  <c r="I1309" i="15"/>
  <c r="I1310" i="15" a="1"/>
  <c r="I1310" i="15" s="1"/>
  <c r="I1311" i="15" a="1"/>
  <c r="I1311" i="15" s="1"/>
  <c r="K1311" i="15" s="1"/>
  <c r="I1312" i="15" a="1"/>
  <c r="I1312" i="15" s="1"/>
  <c r="I1313" i="15" a="1"/>
  <c r="I1313" i="15"/>
  <c r="I1314" i="15" a="1"/>
  <c r="I1314" i="15" s="1"/>
  <c r="I1315" i="15" a="1"/>
  <c r="I1315" i="15" s="1"/>
  <c r="I1316" i="15" a="1"/>
  <c r="I1316" i="15" s="1"/>
  <c r="I1317" i="15" a="1"/>
  <c r="I1317" i="15" s="1"/>
  <c r="I1318" i="15" a="1"/>
  <c r="I1318" i="15" s="1"/>
  <c r="I1319" i="15" a="1"/>
  <c r="I1319" i="15" s="1"/>
  <c r="K1319" i="15" s="1"/>
  <c r="I1320" i="15" a="1"/>
  <c r="I1320" i="15" s="1"/>
  <c r="I1321" i="15" a="1"/>
  <c r="I1321" i="15"/>
  <c r="I1322" i="15" a="1"/>
  <c r="I1322" i="15" s="1"/>
  <c r="I1323" i="15" a="1"/>
  <c r="I1323" i="15" s="1"/>
  <c r="I1324" i="15" a="1"/>
  <c r="I1324" i="15" s="1"/>
  <c r="I1325" i="15" a="1"/>
  <c r="I1325" i="15"/>
  <c r="I1326" i="15" a="1"/>
  <c r="I1326" i="15" s="1"/>
  <c r="I1327" i="15" a="1"/>
  <c r="I1327" i="15"/>
  <c r="I1328" i="15" a="1"/>
  <c r="I1328" i="15" s="1"/>
  <c r="I1329" i="15" a="1"/>
  <c r="I1329" i="15" s="1"/>
  <c r="I1330" i="15" a="1"/>
  <c r="I1330" i="15" s="1"/>
  <c r="I1331" i="15" a="1"/>
  <c r="I1331" i="15" s="1"/>
  <c r="K1331" i="15" s="1"/>
  <c r="I1332" i="15" a="1"/>
  <c r="I1332" i="15" s="1"/>
  <c r="I1333" i="15" a="1"/>
  <c r="I1333" i="15" s="1"/>
  <c r="K1333" i="15" s="1"/>
  <c r="I1334" i="15" a="1"/>
  <c r="I1334" i="15" s="1"/>
  <c r="I1335" i="15" a="1"/>
  <c r="I1335" i="15"/>
  <c r="I1336" i="15" a="1"/>
  <c r="I1336" i="15" s="1"/>
  <c r="I1337" i="15" a="1"/>
  <c r="I1337" i="15"/>
  <c r="K1337" i="15" s="1"/>
  <c r="I1338" i="15" a="1"/>
  <c r="I1338" i="15" s="1"/>
  <c r="I1339" i="15" a="1"/>
  <c r="I1339" i="15" s="1"/>
  <c r="I1340" i="15" a="1"/>
  <c r="I1340" i="15" s="1"/>
  <c r="I1341" i="15" a="1"/>
  <c r="I1341" i="15"/>
  <c r="I1342" i="15" a="1"/>
  <c r="I1342" i="15" s="1"/>
  <c r="I1343" i="15" a="1"/>
  <c r="I1343" i="15"/>
  <c r="I1344" i="15" a="1"/>
  <c r="I1344" i="15" s="1"/>
  <c r="I1345" i="15" a="1"/>
  <c r="I1345" i="15" s="1"/>
  <c r="I1346" i="15" a="1"/>
  <c r="I1346" i="15" s="1"/>
  <c r="I1347" i="15" a="1"/>
  <c r="I1347" i="15" s="1"/>
  <c r="I1348" i="15" a="1"/>
  <c r="I1348" i="15" s="1"/>
  <c r="I1349" i="15" a="1"/>
  <c r="I1349" i="15" s="1"/>
  <c r="K1349" i="15" s="1"/>
  <c r="I1350" i="15" a="1"/>
  <c r="I1350" i="15" s="1"/>
  <c r="I1351" i="15" a="1"/>
  <c r="I1351" i="15"/>
  <c r="I1352" i="15" a="1"/>
  <c r="I1352" i="15" s="1"/>
  <c r="I1353" i="15" a="1"/>
  <c r="I1353" i="15"/>
  <c r="K1353" i="15" s="1"/>
  <c r="I1354" i="15" a="1"/>
  <c r="I1354" i="15" s="1"/>
  <c r="I1355" i="15" a="1"/>
  <c r="I1355" i="15" s="1"/>
  <c r="I1356" i="15" a="1"/>
  <c r="I1356" i="15" s="1"/>
  <c r="I1357" i="15" a="1"/>
  <c r="I1357" i="15"/>
  <c r="I1358" i="15" a="1"/>
  <c r="I1358" i="15" s="1"/>
  <c r="I1359" i="15" a="1"/>
  <c r="I1359" i="15" s="1"/>
  <c r="I1360" i="15" a="1"/>
  <c r="I1360" i="15" s="1"/>
  <c r="I1361" i="15" a="1"/>
  <c r="I1361" i="15" s="1"/>
  <c r="K1361" i="15" s="1"/>
  <c r="I1362" i="15" a="1"/>
  <c r="I1362" i="15" s="1"/>
  <c r="I1363" i="15" a="1"/>
  <c r="I1363" i="15" s="1"/>
  <c r="I1364" i="15" a="1"/>
  <c r="I1364" i="15" s="1"/>
  <c r="I1365" i="15" a="1"/>
  <c r="I1365" i="15" s="1"/>
  <c r="I1366" i="15" a="1"/>
  <c r="I1366" i="15" s="1"/>
  <c r="I1367" i="15" a="1"/>
  <c r="I1367" i="15"/>
  <c r="I1368" i="15" a="1"/>
  <c r="I1368" i="15" s="1"/>
  <c r="I1369" i="15" a="1"/>
  <c r="I1369" i="15"/>
  <c r="K1369" i="15" s="1"/>
  <c r="I1370" i="15" a="1"/>
  <c r="I1370" i="15" s="1"/>
  <c r="I1371" i="15" a="1"/>
  <c r="I1371" i="15" s="1"/>
  <c r="I1372" i="15" a="1"/>
  <c r="I1372" i="15" s="1"/>
  <c r="I1373" i="15" a="1"/>
  <c r="I1373" i="15"/>
  <c r="K1373" i="15" s="1"/>
  <c r="I1374" i="15" a="1"/>
  <c r="I1374" i="15" s="1"/>
  <c r="I1375" i="15" a="1"/>
  <c r="I1375" i="15"/>
  <c r="I1376" i="15" a="1"/>
  <c r="I1376" i="15" s="1"/>
  <c r="I1377" i="15" a="1"/>
  <c r="I1377" i="15" s="1"/>
  <c r="K1377" i="15" s="1"/>
  <c r="I1378" i="15" a="1"/>
  <c r="I1378" i="15" s="1"/>
  <c r="I1379" i="15" a="1"/>
  <c r="I1379" i="15" s="1"/>
  <c r="I1380" i="15" a="1"/>
  <c r="I1380" i="15" s="1"/>
  <c r="I1381" i="15" a="1"/>
  <c r="I1381" i="15" s="1"/>
  <c r="I1382" i="15" a="1"/>
  <c r="I1382" i="15" s="1"/>
  <c r="I1383" i="15" a="1"/>
  <c r="I1383" i="15"/>
  <c r="I1384" i="15" a="1"/>
  <c r="I1384" i="15" s="1"/>
  <c r="I1385" i="15" a="1"/>
  <c r="I1385" i="15"/>
  <c r="K1385" i="15" s="1"/>
  <c r="I1386" i="15" a="1"/>
  <c r="I1386" i="15" s="1"/>
  <c r="I1387" i="15" a="1"/>
  <c r="I1387" i="15" s="1"/>
  <c r="I1388" i="15" a="1"/>
  <c r="I1388" i="15" s="1"/>
  <c r="I1389" i="15" a="1"/>
  <c r="I1389" i="15"/>
  <c r="K1389" i="15" s="1"/>
  <c r="I1390" i="15" a="1"/>
  <c r="I1390" i="15" s="1"/>
  <c r="I1391" i="15" a="1"/>
  <c r="I1391" i="15"/>
  <c r="I1392" i="15" a="1"/>
  <c r="I1392" i="15" s="1"/>
  <c r="I1393" i="15" a="1"/>
  <c r="I1393" i="15" s="1"/>
  <c r="K1393" i="15" s="1"/>
  <c r="I1394" i="15" a="1"/>
  <c r="I1394" i="15" s="1"/>
  <c r="I1395" i="15" a="1"/>
  <c r="I1395" i="15" s="1"/>
  <c r="I1396" i="15" a="1"/>
  <c r="I1396" i="15" s="1"/>
  <c r="I1397" i="15" a="1"/>
  <c r="I1397" i="15" s="1"/>
  <c r="I1398" i="15" a="1"/>
  <c r="I1398" i="15" s="1"/>
  <c r="I1399" i="15" a="1"/>
  <c r="I1399" i="15"/>
  <c r="I1400" i="15" a="1"/>
  <c r="I1400" i="15" s="1"/>
  <c r="I1401" i="15" a="1"/>
  <c r="I1401" i="15"/>
  <c r="K1401" i="15" s="1"/>
  <c r="I1402" i="15" a="1"/>
  <c r="I1402" i="15" s="1"/>
  <c r="I1403" i="15" a="1"/>
  <c r="I1403" i="15" s="1"/>
  <c r="I1404" i="15" a="1"/>
  <c r="I1404" i="15" s="1"/>
  <c r="I1405" i="15" a="1"/>
  <c r="I1405" i="15"/>
  <c r="K1405" i="15" s="1"/>
  <c r="I1406" i="15" a="1"/>
  <c r="I1406" i="15" s="1"/>
  <c r="I1407" i="15" a="1"/>
  <c r="I1407" i="15" s="1"/>
  <c r="I1408" i="15" a="1"/>
  <c r="I1408" i="15" s="1"/>
  <c r="I1409" i="15" a="1"/>
  <c r="I1409" i="15" s="1"/>
  <c r="I1410" i="15" a="1"/>
  <c r="I1410" i="15" s="1"/>
  <c r="I1411" i="15" a="1"/>
  <c r="I1411" i="15" s="1"/>
  <c r="I1412" i="15" a="1"/>
  <c r="I1412" i="15" s="1"/>
  <c r="I1413" i="15" a="1"/>
  <c r="I1413" i="15" s="1"/>
  <c r="I1414" i="15" a="1"/>
  <c r="I1414" i="15" s="1"/>
  <c r="I1415" i="15" a="1"/>
  <c r="I1415" i="15"/>
  <c r="I1416" i="15" a="1"/>
  <c r="I1416" i="15" s="1"/>
  <c r="I1417" i="15" a="1"/>
  <c r="I1417" i="15"/>
  <c r="K1417" i="15" s="1"/>
  <c r="I1418" i="15" a="1"/>
  <c r="I1418" i="15" s="1"/>
  <c r="I1419" i="15" a="1"/>
  <c r="I1419" i="15" s="1"/>
  <c r="I1420" i="15" a="1"/>
  <c r="I1420" i="15" s="1"/>
  <c r="I1421" i="15" a="1"/>
  <c r="I1421" i="15"/>
  <c r="I1422" i="15" a="1"/>
  <c r="I1422" i="15" s="1"/>
  <c r="I1423" i="15" a="1"/>
  <c r="I1423" i="15" s="1"/>
  <c r="I1424" i="15" a="1"/>
  <c r="I1424" i="15" s="1"/>
  <c r="I1425" i="15" a="1"/>
  <c r="I1425" i="15" s="1"/>
  <c r="K1425" i="15" s="1"/>
  <c r="I1426" i="15" a="1"/>
  <c r="I1426" i="15" s="1"/>
  <c r="I1427" i="15" a="1"/>
  <c r="I1427" i="15" s="1"/>
  <c r="I1428" i="15" a="1"/>
  <c r="I1428" i="15" s="1"/>
  <c r="I1429" i="15" a="1"/>
  <c r="I1429" i="15" s="1"/>
  <c r="I1430" i="15" a="1"/>
  <c r="I1430" i="15" s="1"/>
  <c r="I1431" i="15" a="1"/>
  <c r="I1431" i="15"/>
  <c r="I1432" i="15" a="1"/>
  <c r="I1432" i="15" s="1"/>
  <c r="I1433" i="15" a="1"/>
  <c r="I1433" i="15"/>
  <c r="I1434" i="15" a="1"/>
  <c r="I1434" i="15" s="1"/>
  <c r="I1435" i="15" a="1"/>
  <c r="I1435" i="15" s="1"/>
  <c r="I1436" i="15" a="1"/>
  <c r="I1436" i="15" s="1"/>
  <c r="I1437" i="15" a="1"/>
  <c r="I1437" i="15"/>
  <c r="K1437" i="15" s="1"/>
  <c r="I1438" i="15" a="1"/>
  <c r="I1438" i="15" s="1"/>
  <c r="I1439" i="15" a="1"/>
  <c r="I1439" i="15" s="1"/>
  <c r="I1440" i="15" a="1"/>
  <c r="I1440" i="15" s="1"/>
  <c r="I1441" i="15" a="1"/>
  <c r="I1441" i="15" s="1"/>
  <c r="I1442" i="15" a="1"/>
  <c r="I1442" i="15" s="1"/>
  <c r="I1443" i="15" a="1"/>
  <c r="I1443" i="15" s="1"/>
  <c r="I1444" i="15" a="1"/>
  <c r="I1444" i="15" s="1"/>
  <c r="I1445" i="15" a="1"/>
  <c r="I1445" i="15" s="1"/>
  <c r="I1446" i="15" a="1"/>
  <c r="I1446" i="15" s="1"/>
  <c r="I1447" i="15" a="1"/>
  <c r="I1447" i="15"/>
  <c r="I1448" i="15" a="1"/>
  <c r="I1448" i="15" s="1"/>
  <c r="I1449" i="15" a="1"/>
  <c r="I1449" i="15"/>
  <c r="I1450" i="15" a="1"/>
  <c r="I1450" i="15" s="1"/>
  <c r="I1451" i="15" a="1"/>
  <c r="I1451" i="15" s="1"/>
  <c r="I1452" i="15" a="1"/>
  <c r="I1452" i="15" s="1"/>
  <c r="I1453" i="15" a="1"/>
  <c r="I1453" i="15"/>
  <c r="I1454" i="15" a="1"/>
  <c r="I1454" i="15" s="1"/>
  <c r="I1455" i="15" a="1"/>
  <c r="I1455" i="15" s="1"/>
  <c r="I1456" i="15" a="1"/>
  <c r="I1456" i="15" s="1"/>
  <c r="I1457" i="15" a="1"/>
  <c r="I1457" i="15" s="1"/>
  <c r="I1458" i="15" a="1"/>
  <c r="I1458" i="15" s="1"/>
  <c r="I1459" i="15" a="1"/>
  <c r="I1459" i="15" s="1"/>
  <c r="I1460" i="15" a="1"/>
  <c r="I1460" i="15" s="1"/>
  <c r="I1461" i="15" a="1"/>
  <c r="I1461" i="15" s="1"/>
  <c r="I1462" i="15" a="1"/>
  <c r="I1462" i="15" s="1"/>
  <c r="I1463" i="15" a="1"/>
  <c r="I1463" i="15"/>
  <c r="I1464" i="15" a="1"/>
  <c r="I1464" i="15" s="1"/>
  <c r="I1465" i="15" a="1"/>
  <c r="I1465" i="15"/>
  <c r="K1465" i="15" s="1"/>
  <c r="I1466" i="15" a="1"/>
  <c r="I1466" i="15" s="1"/>
  <c r="I1467" i="15" a="1"/>
  <c r="I1467" i="15" s="1"/>
  <c r="I1468" i="15" a="1"/>
  <c r="I1468" i="15" s="1"/>
  <c r="I1469" i="15" a="1"/>
  <c r="I1469" i="15"/>
  <c r="I1470" i="15" a="1"/>
  <c r="I1470" i="15" s="1"/>
  <c r="I1471" i="15" a="1"/>
  <c r="I1471" i="15" s="1"/>
  <c r="I1472" i="15" a="1"/>
  <c r="I1472" i="15" s="1"/>
  <c r="I1473" i="15" a="1"/>
  <c r="I1473" i="15" s="1"/>
  <c r="K1473" i="15" s="1"/>
  <c r="I1474" i="15" a="1"/>
  <c r="I1474" i="15" s="1"/>
  <c r="I1475" i="15" a="1"/>
  <c r="I1475" i="15" s="1"/>
  <c r="I1476" i="15" a="1"/>
  <c r="I1476" i="15" s="1"/>
  <c r="I1477" i="15" a="1"/>
  <c r="I1477" i="15" s="1"/>
  <c r="I1478" i="15" a="1"/>
  <c r="I1478" i="15" s="1"/>
  <c r="I1479" i="15" a="1"/>
  <c r="I1479" i="15"/>
  <c r="I1480" i="15" a="1"/>
  <c r="I1480" i="15" s="1"/>
  <c r="I1481" i="15" a="1"/>
  <c r="I1481" i="15"/>
  <c r="K1481" i="15" s="1"/>
  <c r="I1482" i="15" a="1"/>
  <c r="I1482" i="15" s="1"/>
  <c r="I1483" i="15" a="1"/>
  <c r="I1483" i="15" s="1"/>
  <c r="I1484" i="15" a="1"/>
  <c r="I1484" i="15" s="1"/>
  <c r="I1485" i="15" a="1"/>
  <c r="I1485" i="15"/>
  <c r="I1486" i="15" a="1"/>
  <c r="I1486" i="15" s="1"/>
  <c r="I1487" i="15" a="1"/>
  <c r="I1487" i="15" s="1"/>
  <c r="I1488" i="15" a="1"/>
  <c r="I1488" i="15" s="1"/>
  <c r="I1489" i="15" a="1"/>
  <c r="I1489" i="15" s="1"/>
  <c r="I1490" i="15" a="1"/>
  <c r="I1490" i="15" s="1"/>
  <c r="I1491" i="15" a="1"/>
  <c r="I1491" i="15" s="1"/>
  <c r="I1492" i="15" a="1"/>
  <c r="I1492" i="15" s="1"/>
  <c r="I1493" i="15" a="1"/>
  <c r="I1493" i="15" s="1"/>
  <c r="I1494" i="15" a="1"/>
  <c r="I1494" i="15" s="1"/>
  <c r="I1495" i="15" a="1"/>
  <c r="I1495" i="15"/>
  <c r="I1496" i="15" a="1"/>
  <c r="I1496" i="15" s="1"/>
  <c r="I1497" i="15" a="1"/>
  <c r="I1497" i="15"/>
  <c r="I1498" i="15" a="1"/>
  <c r="I1498" i="15" s="1"/>
  <c r="I1499" i="15" a="1"/>
  <c r="I1499" i="15" s="1"/>
  <c r="I1500" i="15" a="1"/>
  <c r="I1500" i="15" s="1"/>
  <c r="I1501" i="15" a="1"/>
  <c r="I1501" i="15"/>
  <c r="K1501" i="15" s="1"/>
  <c r="I1502" i="15" a="1"/>
  <c r="I1502" i="15" s="1"/>
  <c r="I1503" i="15" a="1"/>
  <c r="I1503" i="15" s="1"/>
  <c r="I1504" i="15" a="1"/>
  <c r="I1504" i="15" s="1"/>
  <c r="I1505" i="15" a="1"/>
  <c r="I1505" i="15" s="1"/>
  <c r="K1505" i="15" s="1"/>
  <c r="I1506" i="15" a="1"/>
  <c r="I1506" i="15" s="1"/>
  <c r="I1507" i="15" a="1"/>
  <c r="I1507" i="15" s="1"/>
  <c r="I1508" i="15" a="1"/>
  <c r="I1508" i="15" s="1"/>
  <c r="I1509" i="15" a="1"/>
  <c r="I1509" i="15" s="1"/>
  <c r="K1509" i="15" s="1"/>
  <c r="I1510" i="15" a="1"/>
  <c r="I1510" i="15" s="1"/>
  <c r="I1511" i="15" a="1"/>
  <c r="I1511" i="15"/>
  <c r="I1512" i="15" a="1"/>
  <c r="I1512" i="15" s="1"/>
  <c r="I1513" i="15" a="1"/>
  <c r="I1513" i="15"/>
  <c r="K1513" i="15" s="1"/>
  <c r="I1514" i="15" a="1"/>
  <c r="I1514" i="15" s="1"/>
  <c r="I1515" i="15" a="1"/>
  <c r="I1515" i="15" s="1"/>
  <c r="I1516" i="15" a="1"/>
  <c r="I1516" i="15" s="1"/>
  <c r="I1517" i="15" a="1"/>
  <c r="I1517" i="15"/>
  <c r="K1517" i="15" s="1"/>
  <c r="I1518" i="15" a="1"/>
  <c r="I1518" i="15" s="1"/>
  <c r="I1519" i="15" a="1"/>
  <c r="I1519" i="15" s="1"/>
  <c r="I1520" i="15" a="1"/>
  <c r="I1520" i="15" s="1"/>
  <c r="I1521" i="15" a="1"/>
  <c r="I1521" i="15" s="1"/>
  <c r="I1522" i="15" a="1"/>
  <c r="I1522" i="15" s="1"/>
  <c r="I1523" i="15" a="1"/>
  <c r="I1523" i="15" s="1"/>
  <c r="I1524" i="15" a="1"/>
  <c r="I1524" i="15" s="1"/>
  <c r="I1525" i="15" a="1"/>
  <c r="I1525" i="15" s="1"/>
  <c r="K1525" i="15" s="1"/>
  <c r="I1526" i="15" a="1"/>
  <c r="I1526" i="15" s="1"/>
  <c r="I1527" i="15" a="1"/>
  <c r="I1527" i="15"/>
  <c r="I1528" i="15" a="1"/>
  <c r="I1528" i="15" s="1"/>
  <c r="I1529" i="15" a="1"/>
  <c r="I1529" i="15"/>
  <c r="I1530" i="15" a="1"/>
  <c r="I1530" i="15" s="1"/>
  <c r="I1531" i="15" a="1"/>
  <c r="I1531" i="15" s="1"/>
  <c r="I1532" i="15" a="1"/>
  <c r="I1532" i="15" s="1"/>
  <c r="I1533" i="15" a="1"/>
  <c r="I1533" i="15"/>
  <c r="I1534" i="15" a="1"/>
  <c r="I1534" i="15" s="1"/>
  <c r="I1535" i="15" a="1"/>
  <c r="I1535" i="15" s="1"/>
  <c r="I1536" i="15" a="1"/>
  <c r="I1536" i="15" s="1"/>
  <c r="I1537" i="15" a="1"/>
  <c r="I1537" i="15" s="1"/>
  <c r="I1538" i="15" a="1"/>
  <c r="I1538" i="15" s="1"/>
  <c r="I1539" i="15" a="1"/>
  <c r="I1539" i="15" s="1"/>
  <c r="I1540" i="15" a="1"/>
  <c r="I1540" i="15" s="1"/>
  <c r="I1541" i="15" a="1"/>
  <c r="I1541" i="15" s="1"/>
  <c r="I1542" i="15" a="1"/>
  <c r="I1542" i="15" s="1"/>
  <c r="I1543" i="15" a="1"/>
  <c r="I1543" i="15"/>
  <c r="I1544" i="15" a="1"/>
  <c r="I1544" i="15" s="1"/>
  <c r="I1545" i="15" a="1"/>
  <c r="I1545" i="15"/>
  <c r="I1546" i="15" a="1"/>
  <c r="I1546" i="15" s="1"/>
  <c r="I1547" i="15" a="1"/>
  <c r="I1547" i="15" s="1"/>
  <c r="I1548" i="15" a="1"/>
  <c r="I1548" i="15" s="1"/>
  <c r="I1549" i="15" a="1"/>
  <c r="I1549" i="15"/>
  <c r="I1550" i="15" a="1"/>
  <c r="I1550" i="15" s="1"/>
  <c r="I1551" i="15" a="1"/>
  <c r="I1551" i="15" s="1"/>
  <c r="I1552" i="15" a="1"/>
  <c r="I1552" i="15" s="1"/>
  <c r="I1553" i="15" a="1"/>
  <c r="I1553" i="15" s="1"/>
  <c r="K1553" i="15" s="1"/>
  <c r="I1554" i="15" a="1"/>
  <c r="I1554" i="15" s="1"/>
  <c r="I1555" i="15" a="1"/>
  <c r="I1555" i="15" s="1"/>
  <c r="I1556" i="15" a="1"/>
  <c r="I1556" i="15" s="1"/>
  <c r="I1557" i="15" a="1"/>
  <c r="I1557" i="15" s="1"/>
  <c r="I1558" i="15" a="1"/>
  <c r="I1558" i="15" s="1"/>
  <c r="I1559" i="15" a="1"/>
  <c r="I1559" i="15"/>
  <c r="I1560" i="15" a="1"/>
  <c r="I1560" i="15" s="1"/>
  <c r="I1561" i="15" a="1"/>
  <c r="I1561" i="15"/>
  <c r="I1562" i="15" a="1"/>
  <c r="I1562" i="15" s="1"/>
  <c r="I1563" i="15" a="1"/>
  <c r="I1563" i="15" s="1"/>
  <c r="I1564" i="15" a="1"/>
  <c r="I1564" i="15" s="1"/>
  <c r="I1565" i="15" a="1"/>
  <c r="I1565" i="15"/>
  <c r="I1566" i="15" a="1"/>
  <c r="I1566" i="15" s="1"/>
  <c r="I1567" i="15" a="1"/>
  <c r="I1567" i="15" s="1"/>
  <c r="I1568" i="15" a="1"/>
  <c r="I1568" i="15" s="1"/>
  <c r="I1569" i="15" a="1"/>
  <c r="I1569" i="15" s="1"/>
  <c r="I1570" i="15" a="1"/>
  <c r="I1570" i="15" s="1"/>
  <c r="I1571" i="15" a="1"/>
  <c r="I1571" i="15" s="1"/>
  <c r="I1572" i="15" a="1"/>
  <c r="I1572" i="15" s="1"/>
  <c r="I1573" i="15" a="1"/>
  <c r="I1573" i="15" s="1"/>
  <c r="I1574" i="15" a="1"/>
  <c r="I1574" i="15" s="1"/>
  <c r="I1575" i="15" a="1"/>
  <c r="I1575" i="15" s="1"/>
  <c r="I1576" i="15" a="1"/>
  <c r="I1576" i="15" s="1"/>
  <c r="I1577" i="15" a="1"/>
  <c r="I1577" i="15" s="1"/>
  <c r="K1577" i="15" s="1"/>
  <c r="I1578" i="15" a="1"/>
  <c r="I1578" i="15" s="1"/>
  <c r="I1579" i="15" a="1"/>
  <c r="I1579" i="15" s="1"/>
  <c r="I1580" i="15" a="1"/>
  <c r="I1580" i="15" s="1"/>
  <c r="I1581" i="15" a="1"/>
  <c r="I1581" i="15" s="1"/>
  <c r="I1582" i="15" a="1"/>
  <c r="I1582" i="15" s="1"/>
  <c r="I1583" i="15" a="1"/>
  <c r="I1583" i="15" s="1"/>
  <c r="I1584" i="15" a="1"/>
  <c r="I1584" i="15" s="1"/>
  <c r="I1585" i="15" a="1"/>
  <c r="I1585" i="15" s="1"/>
  <c r="I1586" i="15" a="1"/>
  <c r="I1586" i="15" s="1"/>
  <c r="I1587" i="15" a="1"/>
  <c r="I1587" i="15" s="1"/>
  <c r="I1588" i="15" a="1"/>
  <c r="I1588" i="15" s="1"/>
  <c r="I1589" i="15" a="1"/>
  <c r="I1589" i="15" s="1"/>
  <c r="I1590" i="15" a="1"/>
  <c r="I1590" i="15" s="1"/>
  <c r="I1591" i="15" a="1"/>
  <c r="I1591" i="15" s="1"/>
  <c r="I1592" i="15" a="1"/>
  <c r="I1592" i="15" s="1"/>
  <c r="I1593" i="15" a="1"/>
  <c r="I1593" i="15" s="1"/>
  <c r="I1594" i="15" a="1"/>
  <c r="I1594" i="15" s="1"/>
  <c r="I1595" i="15" a="1"/>
  <c r="I1595" i="15" s="1"/>
  <c r="I1596" i="15" a="1"/>
  <c r="I1596" i="15" s="1"/>
  <c r="I1597" i="15" a="1"/>
  <c r="I1597" i="15" s="1"/>
  <c r="I1598" i="15" a="1"/>
  <c r="I1598" i="15" s="1"/>
  <c r="I1599" i="15" a="1"/>
  <c r="I1599" i="15" s="1"/>
  <c r="I1600" i="15" a="1"/>
  <c r="I1600" i="15" s="1"/>
  <c r="I1601" i="15" a="1"/>
  <c r="I1601" i="15" s="1"/>
  <c r="I1602" i="15" a="1"/>
  <c r="I1602" i="15" s="1"/>
  <c r="I1603" i="15" a="1"/>
  <c r="I1603" i="15" s="1"/>
  <c r="I1604" i="15" a="1"/>
  <c r="I1604" i="15" s="1"/>
  <c r="I1605" i="15" a="1"/>
  <c r="I1605" i="15" s="1"/>
  <c r="I1606" i="15" a="1"/>
  <c r="I1606" i="15" s="1"/>
  <c r="I1607" i="15" a="1"/>
  <c r="I1607" i="15" s="1"/>
  <c r="I1608" i="15" a="1"/>
  <c r="I1608" i="15" s="1"/>
  <c r="I1609" i="15" a="1"/>
  <c r="I1609" i="15" s="1"/>
  <c r="K1609" i="15" s="1"/>
  <c r="I1610" i="15" a="1"/>
  <c r="I1610" i="15" s="1"/>
  <c r="I1611" i="15" a="1"/>
  <c r="I1611" i="15" s="1"/>
  <c r="I1612" i="15" a="1"/>
  <c r="I1612" i="15" s="1"/>
  <c r="I1613" i="15" a="1"/>
  <c r="I1613" i="15" s="1"/>
  <c r="I1614" i="15" a="1"/>
  <c r="I1614" i="15" s="1"/>
  <c r="I1615" i="15" a="1"/>
  <c r="I1615" i="15" s="1"/>
  <c r="I1616" i="15" a="1"/>
  <c r="I1616" i="15" s="1"/>
  <c r="I1617" i="15" a="1"/>
  <c r="I1617" i="15" s="1"/>
  <c r="I1618" i="15" a="1"/>
  <c r="I1618" i="15" s="1"/>
  <c r="I1619" i="15" a="1"/>
  <c r="I1619" i="15" s="1"/>
  <c r="I1620" i="15" a="1"/>
  <c r="I1620" i="15" s="1"/>
  <c r="I1621" i="15" a="1"/>
  <c r="I1621" i="15" s="1"/>
  <c r="I1622" i="15" a="1"/>
  <c r="I1622" i="15" s="1"/>
  <c r="I1623" i="15" a="1"/>
  <c r="I1623" i="15" s="1"/>
  <c r="I1624" i="15" a="1"/>
  <c r="I1624" i="15" s="1"/>
  <c r="I1625" i="15" a="1"/>
  <c r="I1625" i="15" s="1"/>
  <c r="I1626" i="15" a="1"/>
  <c r="I1626" i="15" s="1"/>
  <c r="I1627" i="15" a="1"/>
  <c r="I1627" i="15" s="1"/>
  <c r="I1628" i="15" a="1"/>
  <c r="I1628" i="15" s="1"/>
  <c r="I1629" i="15" a="1"/>
  <c r="I1629" i="15" s="1"/>
  <c r="K1629" i="15" s="1"/>
  <c r="I1630" i="15" a="1"/>
  <c r="I1630" i="15" s="1"/>
  <c r="I1631" i="15" a="1"/>
  <c r="I1631" i="15" s="1"/>
  <c r="I1632" i="15" a="1"/>
  <c r="I1632" i="15" s="1"/>
  <c r="I1633" i="15" a="1"/>
  <c r="I1633" i="15" s="1"/>
  <c r="K1633" i="15" s="1"/>
  <c r="I1634" i="15" a="1"/>
  <c r="I1634" i="15" s="1"/>
  <c r="I1635" i="15" a="1"/>
  <c r="I1635" i="15" s="1"/>
  <c r="I1636" i="15" a="1"/>
  <c r="I1636" i="15" s="1"/>
  <c r="I1637" i="15" a="1"/>
  <c r="I1637" i="15" s="1"/>
  <c r="I1638" i="15" a="1"/>
  <c r="I1638" i="15" s="1"/>
  <c r="I1639" i="15" a="1"/>
  <c r="I1639" i="15" s="1"/>
  <c r="I1640" i="15" a="1"/>
  <c r="I1640" i="15" s="1"/>
  <c r="I1641" i="15" a="1"/>
  <c r="I1641" i="15" s="1"/>
  <c r="I1642" i="15" a="1"/>
  <c r="I1642" i="15" s="1"/>
  <c r="I1643" i="15" a="1"/>
  <c r="I1643" i="15" s="1"/>
  <c r="I1644" i="15" a="1"/>
  <c r="I1644" i="15" s="1"/>
  <c r="I1645" i="15" a="1"/>
  <c r="I1645" i="15" s="1"/>
  <c r="I1646" i="15" a="1"/>
  <c r="I1646" i="15" s="1"/>
  <c r="I1647" i="15" a="1"/>
  <c r="I1647" i="15" s="1"/>
  <c r="I1648" i="15" a="1"/>
  <c r="I1648" i="15" s="1"/>
  <c r="I1649" i="15" a="1"/>
  <c r="I1649" i="15" s="1"/>
  <c r="K1649" i="15" s="1"/>
  <c r="I1650" i="15" a="1"/>
  <c r="I1650" i="15" s="1"/>
  <c r="I1651" i="15" a="1"/>
  <c r="I1651" i="15" s="1"/>
  <c r="I1652" i="15" a="1"/>
  <c r="I1652" i="15" s="1"/>
  <c r="I1653" i="15" a="1"/>
  <c r="I1653" i="15" s="1"/>
  <c r="K1653" i="15" s="1"/>
  <c r="I1654" i="15" a="1"/>
  <c r="I1654" i="15" s="1"/>
  <c r="I1655" i="15" a="1"/>
  <c r="I1655" i="15" s="1"/>
  <c r="I1656" i="15" a="1"/>
  <c r="I1656" i="15" s="1"/>
  <c r="I1657" i="15" a="1"/>
  <c r="I1657" i="15" s="1"/>
  <c r="I1658" i="15" a="1"/>
  <c r="I1658" i="15" s="1"/>
  <c r="I1659" i="15" a="1"/>
  <c r="I1659" i="15" s="1"/>
  <c r="I1660" i="15" a="1"/>
  <c r="I1660" i="15" s="1"/>
  <c r="I1661" i="15" a="1"/>
  <c r="I1661" i="15" s="1"/>
  <c r="I1662" i="15" a="1"/>
  <c r="I1662" i="15" s="1"/>
  <c r="I1663" i="15" a="1"/>
  <c r="I1663" i="15" s="1"/>
  <c r="I1664" i="15" a="1"/>
  <c r="I1664" i="15" s="1"/>
  <c r="I1665" i="15" a="1"/>
  <c r="I1665" i="15" s="1"/>
  <c r="I1666" i="15" a="1"/>
  <c r="I1666" i="15" s="1"/>
  <c r="I1667" i="15" a="1"/>
  <c r="I1667" i="15" s="1"/>
  <c r="I1668" i="15" a="1"/>
  <c r="I1668" i="15" s="1"/>
  <c r="I1669" i="15" a="1"/>
  <c r="I1669" i="15" s="1"/>
  <c r="I1670" i="15" a="1"/>
  <c r="I1670" i="15" s="1"/>
  <c r="I1671" i="15" a="1"/>
  <c r="I1671" i="15" s="1"/>
  <c r="I1672" i="15" a="1"/>
  <c r="I1672" i="15" s="1"/>
  <c r="I1673" i="15" a="1"/>
  <c r="I1673" i="15" s="1"/>
  <c r="K1673" i="15" s="1"/>
  <c r="I1674" i="15" a="1"/>
  <c r="I1674" i="15" s="1"/>
  <c r="I1675" i="15" a="1"/>
  <c r="I1675" i="15" s="1"/>
  <c r="I1676" i="15" a="1"/>
  <c r="I1676" i="15" s="1"/>
  <c r="I1677" i="15" a="1"/>
  <c r="I1677" i="15" s="1"/>
  <c r="I1678" i="15" a="1"/>
  <c r="I1678" i="15" s="1"/>
  <c r="I1679" i="15" a="1"/>
  <c r="I1679" i="15" s="1"/>
  <c r="I1680" i="15" a="1"/>
  <c r="I1680" i="15" s="1"/>
  <c r="I1681" i="15" a="1"/>
  <c r="I1681" i="15" s="1"/>
  <c r="I1682" i="15" a="1"/>
  <c r="I1682" i="15" s="1"/>
  <c r="I1683" i="15" a="1"/>
  <c r="I1683" i="15" s="1"/>
  <c r="I1684" i="15" a="1"/>
  <c r="I1684" i="15" s="1"/>
  <c r="I1685" i="15" a="1"/>
  <c r="I1685" i="15" s="1"/>
  <c r="I1686" i="15" a="1"/>
  <c r="I1686" i="15" s="1"/>
  <c r="I1687" i="15" a="1"/>
  <c r="I1687" i="15" s="1"/>
  <c r="I1688" i="15" a="1"/>
  <c r="I1688" i="15" s="1"/>
  <c r="I1689" i="15" a="1"/>
  <c r="I1689" i="15" s="1"/>
  <c r="I1690" i="15" a="1"/>
  <c r="I1690" i="15" s="1"/>
  <c r="I1691" i="15" a="1"/>
  <c r="I1691" i="15" s="1"/>
  <c r="I1692" i="15" a="1"/>
  <c r="I1692" i="15" s="1"/>
  <c r="I1693" i="15" a="1"/>
  <c r="I1693" i="15" s="1"/>
  <c r="K1693" i="15" s="1"/>
  <c r="I1694" i="15" a="1"/>
  <c r="I1694" i="15" s="1"/>
  <c r="I1695" i="15" a="1"/>
  <c r="I1695" i="15" s="1"/>
  <c r="I1696" i="15" a="1"/>
  <c r="I1696" i="15" s="1"/>
  <c r="I1697" i="15" a="1"/>
  <c r="I1697" i="15" s="1"/>
  <c r="K1697" i="15" s="1"/>
  <c r="I1698" i="15" a="1"/>
  <c r="I1698" i="15" s="1"/>
  <c r="I1699" i="15" a="1"/>
  <c r="I1699" i="15" s="1"/>
  <c r="I1700" i="15" a="1"/>
  <c r="I1700" i="15" s="1"/>
  <c r="I1701" i="15" a="1"/>
  <c r="I1701" i="15" s="1"/>
  <c r="I1702" i="15" a="1"/>
  <c r="I1702" i="15" s="1"/>
  <c r="I1703" i="15" a="1"/>
  <c r="I1703" i="15" s="1"/>
  <c r="I1704" i="15" a="1"/>
  <c r="I1704" i="15" s="1"/>
  <c r="I1705" i="15" a="1"/>
  <c r="I1705" i="15" s="1"/>
  <c r="K1705" i="15" s="1"/>
  <c r="I1706" i="15" a="1"/>
  <c r="I1706" i="15" s="1"/>
  <c r="I1707" i="15" a="1"/>
  <c r="I1707" i="15" s="1"/>
  <c r="I1708" i="15" a="1"/>
  <c r="I1708" i="15" s="1"/>
  <c r="I1709" i="15" a="1"/>
  <c r="I1709" i="15" s="1"/>
  <c r="I1710" i="15" a="1"/>
  <c r="I1710" i="15" s="1"/>
  <c r="I1711" i="15" a="1"/>
  <c r="I1711" i="15" s="1"/>
  <c r="I2" i="15" a="1"/>
  <c r="I2" i="15" s="1"/>
  <c r="K1585" i="15" l="1"/>
  <c r="K1441" i="15"/>
  <c r="K721" i="15"/>
  <c r="K705" i="15"/>
  <c r="K673" i="15"/>
  <c r="K641" i="15"/>
  <c r="K290" i="15"/>
  <c r="K1521" i="15"/>
  <c r="K1433" i="15"/>
  <c r="K1341" i="15"/>
  <c r="K1315" i="15"/>
  <c r="K977" i="15"/>
  <c r="K884" i="15"/>
  <c r="K801" i="15"/>
  <c r="K737" i="15"/>
  <c r="K601" i="15"/>
  <c r="K192" i="15"/>
  <c r="K817" i="15"/>
  <c r="K753" i="15"/>
  <c r="K96" i="15"/>
  <c r="K1677" i="15"/>
  <c r="K1269" i="15"/>
  <c r="K689" i="15"/>
  <c r="K625" i="15"/>
  <c r="K585" i="15"/>
  <c r="K314" i="15"/>
  <c r="K308" i="15"/>
  <c r="K913" i="15"/>
  <c r="K1283" i="15"/>
  <c r="K769" i="15"/>
  <c r="K577" i="15"/>
  <c r="K371" i="15"/>
  <c r="K46" i="15"/>
  <c r="K1477" i="15"/>
  <c r="K1469" i="15"/>
  <c r="K406" i="15"/>
  <c r="K394" i="15"/>
  <c r="K1485" i="15"/>
  <c r="K872" i="15"/>
  <c r="K1557" i="15"/>
  <c r="K1295" i="15"/>
  <c r="K890" i="15"/>
  <c r="K849" i="15"/>
  <c r="K785" i="15"/>
  <c r="K609" i="15"/>
  <c r="K399" i="15"/>
  <c r="K256" i="15"/>
  <c r="K112" i="15"/>
  <c r="K68" i="15"/>
  <c r="K63" i="15"/>
  <c r="K36" i="15"/>
  <c r="K31" i="15"/>
  <c r="K868" i="15"/>
  <c r="K1381" i="15"/>
  <c r="K310" i="15"/>
  <c r="K268" i="15"/>
  <c r="K227" i="15"/>
  <c r="K163" i="15"/>
  <c r="K48" i="15"/>
  <c r="K1685" i="15"/>
  <c r="K1661" i="15"/>
  <c r="K1621" i="15"/>
  <c r="K1581" i="15"/>
  <c r="K1573" i="15"/>
  <c r="K973" i="15"/>
  <c r="K250" i="15"/>
  <c r="K1409" i="15"/>
  <c r="K1267" i="15"/>
  <c r="K865" i="15"/>
  <c r="K774" i="15"/>
  <c r="K694" i="15"/>
  <c r="K662" i="15"/>
  <c r="K630" i="15"/>
  <c r="K590" i="15"/>
  <c r="K543" i="15"/>
  <c r="K347" i="15"/>
  <c r="K1489" i="15"/>
  <c r="K1229" i="15"/>
  <c r="K1221" i="15"/>
  <c r="K1197" i="15"/>
  <c r="K1189" i="15"/>
  <c r="K1165" i="15"/>
  <c r="K1157" i="15"/>
  <c r="K1133" i="15"/>
  <c r="K1125" i="15"/>
  <c r="K1101" i="15"/>
  <c r="K1093" i="15"/>
  <c r="K1069" i="15"/>
  <c r="K870" i="15"/>
  <c r="K270" i="15"/>
  <c r="K235" i="15"/>
  <c r="K131" i="15"/>
  <c r="K1681" i="15"/>
  <c r="K1657" i="15"/>
  <c r="K1617" i="15"/>
  <c r="K1569" i="15"/>
  <c r="K1251" i="15"/>
  <c r="K790" i="15"/>
  <c r="K686" i="15"/>
  <c r="K654" i="15"/>
  <c r="K622" i="15"/>
  <c r="K582" i="15"/>
  <c r="K375" i="15"/>
  <c r="K8" i="15"/>
  <c r="K1495" i="15"/>
  <c r="K1561" i="15"/>
  <c r="K1453" i="15"/>
  <c r="K1287" i="15"/>
  <c r="K726" i="15"/>
  <c r="K422" i="15"/>
  <c r="K410" i="15"/>
  <c r="K276" i="15"/>
  <c r="K206" i="15"/>
  <c r="K171" i="15"/>
  <c r="K142" i="15"/>
  <c r="K72" i="15"/>
  <c r="K44" i="15"/>
  <c r="K39" i="15"/>
  <c r="K1533" i="15"/>
  <c r="K929" i="15"/>
  <c r="K888" i="15"/>
  <c r="K678" i="15"/>
  <c r="K646" i="15"/>
  <c r="K614" i="15"/>
  <c r="K415" i="15"/>
  <c r="K403" i="15"/>
  <c r="K323" i="15"/>
  <c r="K247" i="15"/>
  <c r="K66" i="15"/>
  <c r="K34" i="15"/>
  <c r="K606" i="15"/>
  <c r="K212" i="15"/>
  <c r="K1669" i="15"/>
  <c r="K1597" i="15"/>
  <c r="K1445" i="15"/>
  <c r="K1345" i="15"/>
  <c r="K993" i="15"/>
  <c r="K882" i="15"/>
  <c r="K758" i="15"/>
  <c r="K342" i="15"/>
  <c r="K183" i="15"/>
  <c r="K24" i="15"/>
  <c r="K1413" i="15"/>
  <c r="K1271" i="15"/>
  <c r="K1263" i="15"/>
  <c r="K909" i="15"/>
  <c r="K302" i="15"/>
  <c r="K267" i="15"/>
  <c r="K90" i="15"/>
  <c r="K1708" i="15"/>
  <c r="K1502" i="15"/>
  <c r="K1400" i="15"/>
  <c r="K1290" i="15"/>
  <c r="K869" i="15"/>
  <c r="K1493" i="15"/>
  <c r="K1285" i="15"/>
  <c r="K1217" i="15"/>
  <c r="K1185" i="15"/>
  <c r="K1153" i="15"/>
  <c r="K1137" i="15"/>
  <c r="K1121" i="15"/>
  <c r="K1105" i="15"/>
  <c r="K1089" i="15"/>
  <c r="K1073" i="15"/>
  <c r="K794" i="15"/>
  <c r="K730" i="15"/>
  <c r="K714" i="15"/>
  <c r="K626" i="15"/>
  <c r="K586" i="15"/>
  <c r="K390" i="15"/>
  <c r="K378" i="15"/>
  <c r="K367" i="15"/>
  <c r="K204" i="15"/>
  <c r="K52" i="15"/>
  <c r="K1707" i="15"/>
  <c r="K1297" i="15"/>
  <c r="K1709" i="15"/>
  <c r="K1701" i="15"/>
  <c r="K1645" i="15"/>
  <c r="K1637" i="15"/>
  <c r="K1613" i="15"/>
  <c r="K1589" i="15"/>
  <c r="K1565" i="15"/>
  <c r="K1545" i="15"/>
  <c r="K897" i="15"/>
  <c r="K856" i="15"/>
  <c r="K845" i="15"/>
  <c r="K578" i="15"/>
  <c r="K438" i="15"/>
  <c r="K383" i="15"/>
  <c r="K238" i="15"/>
  <c r="K203" i="15"/>
  <c r="K140" i="15"/>
  <c r="K1641" i="15"/>
  <c r="K1430" i="15"/>
  <c r="K1296" i="15"/>
  <c r="K661" i="15"/>
  <c r="K1386" i="15"/>
  <c r="K1457" i="15"/>
  <c r="K1357" i="15"/>
  <c r="K1247" i="15"/>
  <c r="K861" i="15"/>
  <c r="K810" i="15"/>
  <c r="K746" i="15"/>
  <c r="K682" i="15"/>
  <c r="K650" i="15"/>
  <c r="K618" i="15"/>
  <c r="K431" i="15"/>
  <c r="K407" i="15"/>
  <c r="K395" i="15"/>
  <c r="K279" i="15"/>
  <c r="K139" i="15"/>
  <c r="K107" i="15"/>
  <c r="K1635" i="15"/>
  <c r="K1547" i="15"/>
  <c r="K1444" i="15"/>
  <c r="K1342" i="15"/>
  <c r="K1335" i="15"/>
  <c r="K1216" i="15"/>
  <c r="K1208" i="15"/>
  <c r="K850" i="15"/>
  <c r="K244" i="15"/>
  <c r="K174" i="15"/>
  <c r="K1246" i="15"/>
  <c r="K1230" i="15"/>
  <c r="K1537" i="15"/>
  <c r="K1449" i="15"/>
  <c r="K838" i="15"/>
  <c r="K610" i="15"/>
  <c r="K64" i="15"/>
  <c r="K32" i="15"/>
  <c r="K1529" i="15"/>
  <c r="K1429" i="15"/>
  <c r="K1421" i="15"/>
  <c r="K1317" i="15"/>
  <c r="K1303" i="15"/>
  <c r="K832" i="15"/>
  <c r="K826" i="15"/>
  <c r="K762" i="15"/>
  <c r="K522" i="15"/>
  <c r="K332" i="15"/>
  <c r="K291" i="15"/>
  <c r="K215" i="15"/>
  <c r="K151" i="15"/>
  <c r="K118" i="15"/>
  <c r="K80" i="15"/>
  <c r="K1656" i="15"/>
  <c r="K1689" i="15"/>
  <c r="K1625" i="15"/>
  <c r="K1601" i="15"/>
  <c r="K1593" i="15"/>
  <c r="K961" i="15"/>
  <c r="K602" i="15"/>
  <c r="K355" i="15"/>
  <c r="K180" i="15"/>
  <c r="K26" i="15"/>
  <c r="K1584" i="15"/>
  <c r="K1496" i="15"/>
  <c r="K1488" i="15"/>
  <c r="K1605" i="15"/>
  <c r="K776" i="15"/>
  <c r="K1590" i="15"/>
  <c r="K1539" i="15"/>
  <c r="K1334" i="15"/>
  <c r="K1289" i="15"/>
  <c r="K1237" i="15"/>
  <c r="K1222" i="15"/>
  <c r="K1207" i="15"/>
  <c r="K1191" i="15"/>
  <c r="K1497" i="15"/>
  <c r="K1397" i="15"/>
  <c r="K1365" i="15"/>
  <c r="K1253" i="15"/>
  <c r="K656" i="15"/>
  <c r="K624" i="15"/>
  <c r="K584" i="15"/>
  <c r="K490" i="15"/>
  <c r="K320" i="15"/>
  <c r="K94" i="15"/>
  <c r="K14" i="15"/>
  <c r="K1706" i="15"/>
  <c r="K1699" i="15"/>
  <c r="K1662" i="15"/>
  <c r="K1655" i="15"/>
  <c r="K1648" i="15"/>
  <c r="K1611" i="15"/>
  <c r="K1604" i="15"/>
  <c r="K1560" i="15"/>
  <c r="K1494" i="15"/>
  <c r="K1450" i="15"/>
  <c r="K1443" i="15"/>
  <c r="K1406" i="15"/>
  <c r="K1399" i="15"/>
  <c r="K1392" i="15"/>
  <c r="K1355" i="15"/>
  <c r="K1348" i="15"/>
  <c r="K1310" i="15"/>
  <c r="K1302" i="15"/>
  <c r="K1288" i="15"/>
  <c r="K1244" i="15"/>
  <c r="K1236" i="15"/>
  <c r="K937" i="15"/>
  <c r="K699" i="15"/>
  <c r="K901" i="15"/>
  <c r="K792" i="15"/>
  <c r="K728" i="15"/>
  <c r="K712" i="15"/>
  <c r="K576" i="15"/>
  <c r="K236" i="15"/>
  <c r="K195" i="15"/>
  <c r="K2" i="15"/>
  <c r="K1654" i="15"/>
  <c r="K1610" i="15"/>
  <c r="K1603" i="15"/>
  <c r="K1566" i="15"/>
  <c r="K1559" i="15"/>
  <c r="K1552" i="15"/>
  <c r="K1515" i="15"/>
  <c r="K1508" i="15"/>
  <c r="K1464" i="15"/>
  <c r="K1398" i="15"/>
  <c r="K1354" i="15"/>
  <c r="K1347" i="15"/>
  <c r="K1316" i="15"/>
  <c r="K1309" i="15"/>
  <c r="K1265" i="15"/>
  <c r="K1258" i="15"/>
  <c r="K1030" i="15"/>
  <c r="K1023" i="15"/>
  <c r="K1015" i="15"/>
  <c r="K960" i="15"/>
  <c r="K952" i="15"/>
  <c r="K944" i="15"/>
  <c r="K752" i="15"/>
  <c r="K698" i="15"/>
  <c r="K517" i="15"/>
  <c r="K197" i="15"/>
  <c r="K95" i="15"/>
  <c r="K1700" i="15"/>
  <c r="K1546" i="15"/>
  <c r="K1451" i="15"/>
  <c r="K1245" i="15"/>
  <c r="K1215" i="15"/>
  <c r="K1199" i="15"/>
  <c r="K1549" i="15"/>
  <c r="K1005" i="15"/>
  <c r="K680" i="15"/>
  <c r="K648" i="15"/>
  <c r="K616" i="15"/>
  <c r="K442" i="15"/>
  <c r="K387" i="15"/>
  <c r="K144" i="15"/>
  <c r="K99" i="15"/>
  <c r="K4" i="15"/>
  <c r="K1711" i="15"/>
  <c r="K1675" i="15"/>
  <c r="K1668" i="15"/>
  <c r="K1624" i="15"/>
  <c r="K1558" i="15"/>
  <c r="K1514" i="15"/>
  <c r="K1507" i="15"/>
  <c r="K1470" i="15"/>
  <c r="K1463" i="15"/>
  <c r="K1456" i="15"/>
  <c r="K1419" i="15"/>
  <c r="K1412" i="15"/>
  <c r="K1368" i="15"/>
  <c r="K1308" i="15"/>
  <c r="K1264" i="15"/>
  <c r="K1257" i="15"/>
  <c r="K1250" i="15"/>
  <c r="K1052" i="15"/>
  <c r="K1044" i="15"/>
  <c r="K959" i="15"/>
  <c r="K951" i="15"/>
  <c r="K812" i="15"/>
  <c r="K751" i="15"/>
  <c r="K727" i="15"/>
  <c r="K252" i="15"/>
  <c r="K1665" i="15"/>
  <c r="K941" i="15"/>
  <c r="K895" i="15"/>
  <c r="K854" i="15"/>
  <c r="K808" i="15"/>
  <c r="K744" i="15"/>
  <c r="K608" i="15"/>
  <c r="K454" i="15"/>
  <c r="K411" i="15"/>
  <c r="K214" i="15"/>
  <c r="K172" i="15"/>
  <c r="K150" i="15"/>
  <c r="K67" i="15"/>
  <c r="K40" i="15"/>
  <c r="K35" i="15"/>
  <c r="K1710" i="15"/>
  <c r="K1704" i="15"/>
  <c r="K1674" i="15"/>
  <c r="K1667" i="15"/>
  <c r="K1630" i="15"/>
  <c r="K1623" i="15"/>
  <c r="K1616" i="15"/>
  <c r="K1579" i="15"/>
  <c r="K1572" i="15"/>
  <c r="K1528" i="15"/>
  <c r="K1462" i="15"/>
  <c r="K1418" i="15"/>
  <c r="K1411" i="15"/>
  <c r="K1374" i="15"/>
  <c r="K1367" i="15"/>
  <c r="K1360" i="15"/>
  <c r="K1330" i="15"/>
  <c r="K1322" i="15"/>
  <c r="K1278" i="15"/>
  <c r="K1270" i="15"/>
  <c r="K1256" i="15"/>
  <c r="K1123" i="15"/>
  <c r="K1115" i="15"/>
  <c r="K1107" i="15"/>
  <c r="K1059" i="15"/>
  <c r="K1051" i="15"/>
  <c r="K1043" i="15"/>
  <c r="K966" i="15"/>
  <c r="K818" i="15"/>
  <c r="K811" i="15"/>
  <c r="K283" i="15"/>
  <c r="K1686" i="15"/>
  <c r="K1642" i="15"/>
  <c r="K1591" i="15"/>
  <c r="K1238" i="15"/>
  <c r="K846" i="15"/>
  <c r="K1461" i="15"/>
  <c r="K842" i="15"/>
  <c r="K836" i="15"/>
  <c r="K672" i="15"/>
  <c r="K640" i="15"/>
  <c r="K359" i="15"/>
  <c r="K282" i="15"/>
  <c r="K110" i="15"/>
  <c r="K78" i="15"/>
  <c r="K62" i="15"/>
  <c r="K30" i="15"/>
  <c r="K1688" i="15"/>
  <c r="K1622" i="15"/>
  <c r="K1578" i="15"/>
  <c r="K1571" i="15"/>
  <c r="K1534" i="15"/>
  <c r="K1527" i="15"/>
  <c r="K1520" i="15"/>
  <c r="K1483" i="15"/>
  <c r="K1476" i="15"/>
  <c r="K1432" i="15"/>
  <c r="K1366" i="15"/>
  <c r="K1329" i="15"/>
  <c r="K1321" i="15"/>
  <c r="K1284" i="15"/>
  <c r="K1277" i="15"/>
  <c r="K1130" i="15"/>
  <c r="K1122" i="15"/>
  <c r="K1598" i="15"/>
  <c r="K1540" i="15"/>
  <c r="K1379" i="15"/>
  <c r="K1223" i="15"/>
  <c r="K1541" i="15"/>
  <c r="K965" i="15"/>
  <c r="K760" i="15"/>
  <c r="K600" i="15"/>
  <c r="K479" i="15"/>
  <c r="K191" i="15"/>
  <c r="K116" i="15"/>
  <c r="K1694" i="15"/>
  <c r="K1687" i="15"/>
  <c r="K1680" i="15"/>
  <c r="K1643" i="15"/>
  <c r="K1636" i="15"/>
  <c r="K1592" i="15"/>
  <c r="K1526" i="15"/>
  <c r="K1482" i="15"/>
  <c r="K1475" i="15"/>
  <c r="K1438" i="15"/>
  <c r="K1431" i="15"/>
  <c r="K1424" i="15"/>
  <c r="K1387" i="15"/>
  <c r="K1380" i="15"/>
  <c r="K1336" i="15"/>
  <c r="K1328" i="15"/>
  <c r="K1320" i="15"/>
  <c r="K1276" i="15"/>
  <c r="K1209" i="15"/>
  <c r="K1201" i="15"/>
  <c r="K1129" i="15"/>
  <c r="K863" i="15"/>
  <c r="K847" i="15"/>
  <c r="K655" i="15"/>
  <c r="K1698" i="15"/>
  <c r="K1692" i="15"/>
  <c r="K1679" i="15"/>
  <c r="K1666" i="15"/>
  <c r="K1660" i="15"/>
  <c r="K1647" i="15"/>
  <c r="K1634" i="15"/>
  <c r="K1628" i="15"/>
  <c r="K1615" i="15"/>
  <c r="K1602" i="15"/>
  <c r="K1596" i="15"/>
  <c r="K1583" i="15"/>
  <c r="K1570" i="15"/>
  <c r="K1564" i="15"/>
  <c r="K1551" i="15"/>
  <c r="K1538" i="15"/>
  <c r="K1532" i="15"/>
  <c r="K1519" i="15"/>
  <c r="K1506" i="15"/>
  <c r="K1500" i="15"/>
  <c r="K1487" i="15"/>
  <c r="K1474" i="15"/>
  <c r="K1468" i="15"/>
  <c r="K1455" i="15"/>
  <c r="K1442" i="15"/>
  <c r="K1436" i="15"/>
  <c r="K1423" i="15"/>
  <c r="K1410" i="15"/>
  <c r="K1404" i="15"/>
  <c r="K1391" i="15"/>
  <c r="K1378" i="15"/>
  <c r="K1372" i="15"/>
  <c r="K1359" i="15"/>
  <c r="K1346" i="15"/>
  <c r="K1340" i="15"/>
  <c r="K1327" i="15"/>
  <c r="K1314" i="15"/>
  <c r="K1307" i="15"/>
  <c r="K1282" i="15"/>
  <c r="K1275" i="15"/>
  <c r="K1255" i="15"/>
  <c r="K1243" i="15"/>
  <c r="K1235" i="15"/>
  <c r="K1228" i="15"/>
  <c r="K1214" i="15"/>
  <c r="K1206" i="15"/>
  <c r="K1198" i="15"/>
  <c r="K1152" i="15"/>
  <c r="K1144" i="15"/>
  <c r="K1136" i="15"/>
  <c r="K1066" i="15"/>
  <c r="K1058" i="15"/>
  <c r="K988" i="15"/>
  <c r="K980" i="15"/>
  <c r="K896" i="15"/>
  <c r="K831" i="15"/>
  <c r="K793" i="15"/>
  <c r="K764" i="15"/>
  <c r="K711" i="15"/>
  <c r="K1691" i="15"/>
  <c r="K1678" i="15"/>
  <c r="K1672" i="15"/>
  <c r="K1659" i="15"/>
  <c r="K1646" i="15"/>
  <c r="K1640" i="15"/>
  <c r="K1627" i="15"/>
  <c r="K1614" i="15"/>
  <c r="K1608" i="15"/>
  <c r="K1595" i="15"/>
  <c r="K1582" i="15"/>
  <c r="K1576" i="15"/>
  <c r="K1563" i="15"/>
  <c r="K1550" i="15"/>
  <c r="K1544" i="15"/>
  <c r="K1531" i="15"/>
  <c r="K1518" i="15"/>
  <c r="K1512" i="15"/>
  <c r="K1499" i="15"/>
  <c r="K1486" i="15"/>
  <c r="K1480" i="15"/>
  <c r="K1467" i="15"/>
  <c r="K1454" i="15"/>
  <c r="K1448" i="15"/>
  <c r="K1435" i="15"/>
  <c r="K1422" i="15"/>
  <c r="K1416" i="15"/>
  <c r="K1403" i="15"/>
  <c r="K1390" i="15"/>
  <c r="K1384" i="15"/>
  <c r="K1371" i="15"/>
  <c r="K1358" i="15"/>
  <c r="K1352" i="15"/>
  <c r="K1339" i="15"/>
  <c r="K1326" i="15"/>
  <c r="K1313" i="15"/>
  <c r="K1306" i="15"/>
  <c r="K1300" i="15"/>
  <c r="K1294" i="15"/>
  <c r="K1281" i="15"/>
  <c r="K1274" i="15"/>
  <c r="K1268" i="15"/>
  <c r="K1262" i="15"/>
  <c r="K1254" i="15"/>
  <c r="K1242" i="15"/>
  <c r="K1234" i="15"/>
  <c r="K1227" i="15"/>
  <c r="K1220" i="15"/>
  <c r="K1213" i="15"/>
  <c r="K1205" i="15"/>
  <c r="K1181" i="15"/>
  <c r="K1173" i="15"/>
  <c r="K1158" i="15"/>
  <c r="K1151" i="15"/>
  <c r="K1143" i="15"/>
  <c r="K1065" i="15"/>
  <c r="K995" i="15"/>
  <c r="K987" i="15"/>
  <c r="K979" i="15"/>
  <c r="K902" i="15"/>
  <c r="K830" i="15"/>
  <c r="K800" i="15"/>
  <c r="K771" i="15"/>
  <c r="K763" i="15"/>
  <c r="K710" i="15"/>
  <c r="K681" i="15"/>
  <c r="K623" i="15"/>
  <c r="K369" i="15"/>
  <c r="K345" i="15"/>
  <c r="K1703" i="15"/>
  <c r="K1690" i="15"/>
  <c r="K1684" i="15"/>
  <c r="K1671" i="15"/>
  <c r="K1658" i="15"/>
  <c r="K1652" i="15"/>
  <c r="K1639" i="15"/>
  <c r="K1626" i="15"/>
  <c r="K1620" i="15"/>
  <c r="K1607" i="15"/>
  <c r="K1594" i="15"/>
  <c r="K1588" i="15"/>
  <c r="K1575" i="15"/>
  <c r="K1562" i="15"/>
  <c r="K1556" i="15"/>
  <c r="K1543" i="15"/>
  <c r="K1530" i="15"/>
  <c r="K1524" i="15"/>
  <c r="K1511" i="15"/>
  <c r="K1498" i="15"/>
  <c r="K1492" i="15"/>
  <c r="K1479" i="15"/>
  <c r="K1466" i="15"/>
  <c r="K1460" i="15"/>
  <c r="K1447" i="15"/>
  <c r="K1434" i="15"/>
  <c r="K1428" i="15"/>
  <c r="K1415" i="15"/>
  <c r="K1402" i="15"/>
  <c r="K1396" i="15"/>
  <c r="K1383" i="15"/>
  <c r="K1370" i="15"/>
  <c r="K1364" i="15"/>
  <c r="K1351" i="15"/>
  <c r="K1338" i="15"/>
  <c r="K1332" i="15"/>
  <c r="K1325" i="15"/>
  <c r="K1318" i="15"/>
  <c r="K1312" i="15"/>
  <c r="K1305" i="15"/>
  <c r="K1293" i="15"/>
  <c r="K1286" i="15"/>
  <c r="K1280" i="15"/>
  <c r="K1273" i="15"/>
  <c r="K1261" i="15"/>
  <c r="K1248" i="15"/>
  <c r="K1241" i="15"/>
  <c r="K1233" i="15"/>
  <c r="K1226" i="15"/>
  <c r="K1219" i="15"/>
  <c r="K1212" i="15"/>
  <c r="K1188" i="15"/>
  <c r="K1180" i="15"/>
  <c r="K1172" i="15"/>
  <c r="K1088" i="15"/>
  <c r="K1080" i="15"/>
  <c r="K1072" i="15"/>
  <c r="K1002" i="15"/>
  <c r="K994" i="15"/>
  <c r="K924" i="15"/>
  <c r="K916" i="15"/>
  <c r="K880" i="15"/>
  <c r="K799" i="15"/>
  <c r="K770" i="15"/>
  <c r="K739" i="15"/>
  <c r="K687" i="15"/>
  <c r="K638" i="15"/>
  <c r="K1702" i="15"/>
  <c r="K1696" i="15"/>
  <c r="K1683" i="15"/>
  <c r="K1670" i="15"/>
  <c r="K1664" i="15"/>
  <c r="K1651" i="15"/>
  <c r="K1638" i="15"/>
  <c r="K1632" i="15"/>
  <c r="K1619" i="15"/>
  <c r="K1606" i="15"/>
  <c r="K1600" i="15"/>
  <c r="K1587" i="15"/>
  <c r="K1574" i="15"/>
  <c r="K1568" i="15"/>
  <c r="K1555" i="15"/>
  <c r="K1542" i="15"/>
  <c r="K1536" i="15"/>
  <c r="K1523" i="15"/>
  <c r="K1510" i="15"/>
  <c r="K1504" i="15"/>
  <c r="K1491" i="15"/>
  <c r="K1478" i="15"/>
  <c r="K1472" i="15"/>
  <c r="K1459" i="15"/>
  <c r="K1446" i="15"/>
  <c r="K1440" i="15"/>
  <c r="K1427" i="15"/>
  <c r="K1414" i="15"/>
  <c r="K1408" i="15"/>
  <c r="K1395" i="15"/>
  <c r="K1382" i="15"/>
  <c r="K1376" i="15"/>
  <c r="K1363" i="15"/>
  <c r="K1350" i="15"/>
  <c r="K1344" i="15"/>
  <c r="K1324" i="15"/>
  <c r="K1304" i="15"/>
  <c r="K1292" i="15"/>
  <c r="K1272" i="15"/>
  <c r="K1260" i="15"/>
  <c r="K1240" i="15"/>
  <c r="K1232" i="15"/>
  <c r="K1225" i="15"/>
  <c r="K1218" i="15"/>
  <c r="K1211" i="15"/>
  <c r="K1195" i="15"/>
  <c r="K1187" i="15"/>
  <c r="K1094" i="15"/>
  <c r="K1087" i="15"/>
  <c r="K1079" i="15"/>
  <c r="K1001" i="15"/>
  <c r="K931" i="15"/>
  <c r="K923" i="15"/>
  <c r="K915" i="15"/>
  <c r="K879" i="15"/>
  <c r="K857" i="15"/>
  <c r="K806" i="15"/>
  <c r="K716" i="15"/>
  <c r="K693" i="15"/>
  <c r="K143" i="15"/>
  <c r="K1695" i="15"/>
  <c r="K1682" i="15"/>
  <c r="K1676" i="15"/>
  <c r="K1663" i="15"/>
  <c r="K1650" i="15"/>
  <c r="K1644" i="15"/>
  <c r="K1631" i="15"/>
  <c r="K1618" i="15"/>
  <c r="K1612" i="15"/>
  <c r="K1599" i="15"/>
  <c r="K1586" i="15"/>
  <c r="K1580" i="15"/>
  <c r="K1567" i="15"/>
  <c r="K1554" i="15"/>
  <c r="K1548" i="15"/>
  <c r="K1535" i="15"/>
  <c r="K1522" i="15"/>
  <c r="K1516" i="15"/>
  <c r="K1503" i="15"/>
  <c r="K1490" i="15"/>
  <c r="K1484" i="15"/>
  <c r="K1471" i="15"/>
  <c r="K1458" i="15"/>
  <c r="K1452" i="15"/>
  <c r="K1439" i="15"/>
  <c r="K1426" i="15"/>
  <c r="K1420" i="15"/>
  <c r="K1407" i="15"/>
  <c r="K1394" i="15"/>
  <c r="K1388" i="15"/>
  <c r="K1375" i="15"/>
  <c r="K1362" i="15"/>
  <c r="K1356" i="15"/>
  <c r="K1343" i="15"/>
  <c r="K1323" i="15"/>
  <c r="K1298" i="15"/>
  <c r="K1291" i="15"/>
  <c r="K1266" i="15"/>
  <c r="K1259" i="15"/>
  <c r="K1252" i="15"/>
  <c r="K1239" i="15"/>
  <c r="K1231" i="15"/>
  <c r="K1224" i="15"/>
  <c r="K1210" i="15"/>
  <c r="K1202" i="15"/>
  <c r="K1194" i="15"/>
  <c r="K1116" i="15"/>
  <c r="K1108" i="15"/>
  <c r="K1024" i="15"/>
  <c r="K1016" i="15"/>
  <c r="K1008" i="15"/>
  <c r="K938" i="15"/>
  <c r="K930" i="15"/>
  <c r="K885" i="15"/>
  <c r="K805" i="15"/>
  <c r="K782" i="15"/>
  <c r="K745" i="15"/>
  <c r="K722" i="15"/>
  <c r="K671" i="15"/>
  <c r="K510" i="15"/>
  <c r="K502" i="15"/>
  <c r="K494" i="15"/>
  <c r="K126" i="15"/>
  <c r="K1200" i="15"/>
  <c r="K1193" i="15"/>
  <c r="K1186" i="15"/>
  <c r="K1179" i="15"/>
  <c r="K1171" i="15"/>
  <c r="K1164" i="15"/>
  <c r="K1150" i="15"/>
  <c r="K1142" i="15"/>
  <c r="K1135" i="15"/>
  <c r="K1128" i="15"/>
  <c r="K1114" i="15"/>
  <c r="K1106" i="15"/>
  <c r="K1100" i="15"/>
  <c r="K1086" i="15"/>
  <c r="K1078" i="15"/>
  <c r="K1071" i="15"/>
  <c r="K1064" i="15"/>
  <c r="K1050" i="15"/>
  <c r="K1042" i="15"/>
  <c r="K1036" i="15"/>
  <c r="K1022" i="15"/>
  <c r="K1014" i="15"/>
  <c r="K1007" i="15"/>
  <c r="K1000" i="15"/>
  <c r="K986" i="15"/>
  <c r="K978" i="15"/>
  <c r="K972" i="15"/>
  <c r="K958" i="15"/>
  <c r="K950" i="15"/>
  <c r="K943" i="15"/>
  <c r="K936" i="15"/>
  <c r="K922" i="15"/>
  <c r="K914" i="15"/>
  <c r="K908" i="15"/>
  <c r="K889" i="15"/>
  <c r="K878" i="15"/>
  <c r="K862" i="15"/>
  <c r="K851" i="15"/>
  <c r="K835" i="15"/>
  <c r="K829" i="15"/>
  <c r="K823" i="15"/>
  <c r="K798" i="15"/>
  <c r="K787" i="15"/>
  <c r="K775" i="15"/>
  <c r="K757" i="15"/>
  <c r="K750" i="15"/>
  <c r="K738" i="15"/>
  <c r="K732" i="15"/>
  <c r="K715" i="15"/>
  <c r="K704" i="15"/>
  <c r="K697" i="15"/>
  <c r="K670" i="15"/>
  <c r="K665" i="15"/>
  <c r="K649" i="15"/>
  <c r="K540" i="15"/>
  <c r="K532" i="15"/>
  <c r="K524" i="15"/>
  <c r="K392" i="15"/>
  <c r="K313" i="15"/>
  <c r="K289" i="15"/>
  <c r="K1192" i="15"/>
  <c r="K1178" i="15"/>
  <c r="K1170" i="15"/>
  <c r="K1163" i="15"/>
  <c r="K1156" i="15"/>
  <c r="K1149" i="15"/>
  <c r="K1141" i="15"/>
  <c r="K1134" i="15"/>
  <c r="K1127" i="15"/>
  <c r="K1113" i="15"/>
  <c r="K1099" i="15"/>
  <c r="K1092" i="15"/>
  <c r="K1085" i="15"/>
  <c r="K1077" i="15"/>
  <c r="K1070" i="15"/>
  <c r="K1063" i="15"/>
  <c r="K1049" i="15"/>
  <c r="K1035" i="15"/>
  <c r="K1028" i="15"/>
  <c r="K1021" i="15"/>
  <c r="K1013" i="15"/>
  <c r="K1006" i="15"/>
  <c r="K999" i="15"/>
  <c r="K985" i="15"/>
  <c r="K971" i="15"/>
  <c r="K964" i="15"/>
  <c r="K957" i="15"/>
  <c r="K949" i="15"/>
  <c r="K942" i="15"/>
  <c r="K935" i="15"/>
  <c r="K921" i="15"/>
  <c r="K907" i="15"/>
  <c r="K900" i="15"/>
  <c r="K883" i="15"/>
  <c r="K867" i="15"/>
  <c r="K834" i="15"/>
  <c r="K828" i="15"/>
  <c r="K816" i="15"/>
  <c r="K786" i="15"/>
  <c r="K780" i="15"/>
  <c r="K756" i="15"/>
  <c r="K731" i="15"/>
  <c r="K720" i="15"/>
  <c r="K703" i="15"/>
  <c r="K691" i="15"/>
  <c r="K675" i="15"/>
  <c r="K659" i="15"/>
  <c r="K599" i="15"/>
  <c r="K570" i="15"/>
  <c r="K562" i="15"/>
  <c r="K547" i="15"/>
  <c r="K429" i="15"/>
  <c r="K265" i="15"/>
  <c r="K234" i="15"/>
  <c r="K65" i="15"/>
  <c r="K1177" i="15"/>
  <c r="K1169" i="15"/>
  <c r="K1162" i="15"/>
  <c r="K1155" i="15"/>
  <c r="K1148" i="15"/>
  <c r="K1140" i="15"/>
  <c r="K1126" i="15"/>
  <c r="K1120" i="15"/>
  <c r="K1112" i="15"/>
  <c r="K1098" i="15"/>
  <c r="K1091" i="15"/>
  <c r="K1084" i="15"/>
  <c r="K1076" i="15"/>
  <c r="K1062" i="15"/>
  <c r="K1056" i="15"/>
  <c r="K1048" i="15"/>
  <c r="K1034" i="15"/>
  <c r="K1027" i="15"/>
  <c r="K1020" i="15"/>
  <c r="K1012" i="15"/>
  <c r="K998" i="15"/>
  <c r="K992" i="15"/>
  <c r="K984" i="15"/>
  <c r="K970" i="15"/>
  <c r="K963" i="15"/>
  <c r="K956" i="15"/>
  <c r="K948" i="15"/>
  <c r="K934" i="15"/>
  <c r="K928" i="15"/>
  <c r="K920" i="15"/>
  <c r="K906" i="15"/>
  <c r="K894" i="15"/>
  <c r="K866" i="15"/>
  <c r="K855" i="15"/>
  <c r="K844" i="15"/>
  <c r="K839" i="15"/>
  <c r="K827" i="15"/>
  <c r="K815" i="15"/>
  <c r="K809" i="15"/>
  <c r="K803" i="15"/>
  <c r="K791" i="15"/>
  <c r="K779" i="15"/>
  <c r="K768" i="15"/>
  <c r="K761" i="15"/>
  <c r="K755" i="15"/>
  <c r="K743" i="15"/>
  <c r="K725" i="15"/>
  <c r="K719" i="15"/>
  <c r="K702" i="15"/>
  <c r="K690" i="15"/>
  <c r="K679" i="15"/>
  <c r="K674" i="15"/>
  <c r="K658" i="15"/>
  <c r="K436" i="15"/>
  <c r="K398" i="15"/>
  <c r="K295" i="15"/>
  <c r="K210" i="15"/>
  <c r="K155" i="15"/>
  <c r="K50" i="15"/>
  <c r="K1190" i="15"/>
  <c r="K1184" i="15"/>
  <c r="K1176" i="15"/>
  <c r="K1168" i="15"/>
  <c r="K1161" i="15"/>
  <c r="K1154" i="15"/>
  <c r="K1147" i="15"/>
  <c r="K1139" i="15"/>
  <c r="K1119" i="15"/>
  <c r="K1111" i="15"/>
  <c r="K1104" i="15"/>
  <c r="K1097" i="15"/>
  <c r="K1090" i="15"/>
  <c r="K1083" i="15"/>
  <c r="K1075" i="15"/>
  <c r="K1055" i="15"/>
  <c r="K1047" i="15"/>
  <c r="K1040" i="15"/>
  <c r="K1033" i="15"/>
  <c r="K1026" i="15"/>
  <c r="K1019" i="15"/>
  <c r="K1011" i="15"/>
  <c r="K991" i="15"/>
  <c r="K983" i="15"/>
  <c r="K976" i="15"/>
  <c r="K969" i="15"/>
  <c r="K962" i="15"/>
  <c r="K955" i="15"/>
  <c r="K947" i="15"/>
  <c r="K927" i="15"/>
  <c r="K919" i="15"/>
  <c r="K912" i="15"/>
  <c r="K905" i="15"/>
  <c r="K893" i="15"/>
  <c r="K887" i="15"/>
  <c r="K876" i="15"/>
  <c r="K871" i="15"/>
  <c r="K860" i="15"/>
  <c r="K843" i="15"/>
  <c r="K821" i="15"/>
  <c r="K814" i="15"/>
  <c r="K802" i="15"/>
  <c r="K796" i="15"/>
  <c r="K773" i="15"/>
  <c r="K767" i="15"/>
  <c r="K754" i="15"/>
  <c r="K748" i="15"/>
  <c r="K742" i="15"/>
  <c r="K736" i="15"/>
  <c r="K713" i="15"/>
  <c r="K701" i="15"/>
  <c r="K695" i="15"/>
  <c r="K684" i="15"/>
  <c r="K663" i="15"/>
  <c r="K657" i="15"/>
  <c r="K647" i="15"/>
  <c r="K633" i="15"/>
  <c r="K627" i="15"/>
  <c r="K450" i="15"/>
  <c r="K357" i="15"/>
  <c r="K138" i="15"/>
  <c r="K93" i="15"/>
  <c r="K1204" i="15"/>
  <c r="K1183" i="15"/>
  <c r="K1175" i="15"/>
  <c r="K1167" i="15"/>
  <c r="K1160" i="15"/>
  <c r="K1146" i="15"/>
  <c r="K1138" i="15"/>
  <c r="K1132" i="15"/>
  <c r="K1118" i="15"/>
  <c r="K1110" i="15"/>
  <c r="K1103" i="15"/>
  <c r="K1096" i="15"/>
  <c r="K1082" i="15"/>
  <c r="K1074" i="15"/>
  <c r="K1068" i="15"/>
  <c r="K1054" i="15"/>
  <c r="K1046" i="15"/>
  <c r="K1039" i="15"/>
  <c r="K1032" i="15"/>
  <c r="K1018" i="15"/>
  <c r="K1010" i="15"/>
  <c r="K1004" i="15"/>
  <c r="K990" i="15"/>
  <c r="K982" i="15"/>
  <c r="K975" i="15"/>
  <c r="K968" i="15"/>
  <c r="K954" i="15"/>
  <c r="K946" i="15"/>
  <c r="K940" i="15"/>
  <c r="K926" i="15"/>
  <c r="K918" i="15"/>
  <c r="K911" i="15"/>
  <c r="K904" i="15"/>
  <c r="K898" i="15"/>
  <c r="K892" i="15"/>
  <c r="K875" i="15"/>
  <c r="K859" i="15"/>
  <c r="K820" i="15"/>
  <c r="K795" i="15"/>
  <c r="K784" i="15"/>
  <c r="K766" i="15"/>
  <c r="K747" i="15"/>
  <c r="K741" i="15"/>
  <c r="K735" i="15"/>
  <c r="K729" i="15"/>
  <c r="K707" i="15"/>
  <c r="K683" i="15"/>
  <c r="K457" i="15"/>
  <c r="K404" i="15"/>
  <c r="K380" i="15"/>
  <c r="K325" i="15"/>
  <c r="K301" i="15"/>
  <c r="K277" i="15"/>
  <c r="K239" i="15"/>
  <c r="K114" i="15"/>
  <c r="K70" i="15"/>
  <c r="K1203" i="15"/>
  <c r="K1196" i="15"/>
  <c r="K1182" i="15"/>
  <c r="K1174" i="15"/>
  <c r="K1166" i="15"/>
  <c r="K1159" i="15"/>
  <c r="K1145" i="15"/>
  <c r="K1131" i="15"/>
  <c r="K1124" i="15"/>
  <c r="K1117" i="15"/>
  <c r="K1109" i="15"/>
  <c r="K1102" i="15"/>
  <c r="K1095" i="15"/>
  <c r="K1081" i="15"/>
  <c r="K1067" i="15"/>
  <c r="K1060" i="15"/>
  <c r="K1053" i="15"/>
  <c r="K1045" i="15"/>
  <c r="K1038" i="15"/>
  <c r="K1031" i="15"/>
  <c r="K1017" i="15"/>
  <c r="K1003" i="15"/>
  <c r="K996" i="15"/>
  <c r="K989" i="15"/>
  <c r="K981" i="15"/>
  <c r="K974" i="15"/>
  <c r="K967" i="15"/>
  <c r="K953" i="15"/>
  <c r="K939" i="15"/>
  <c r="K932" i="15"/>
  <c r="K925" i="15"/>
  <c r="K917" i="15"/>
  <c r="K910" i="15"/>
  <c r="K903" i="15"/>
  <c r="K891" i="15"/>
  <c r="K853" i="15"/>
  <c r="K848" i="15"/>
  <c r="K837" i="15"/>
  <c r="K825" i="15"/>
  <c r="K819" i="15"/>
  <c r="K807" i="15"/>
  <c r="K789" i="15"/>
  <c r="K783" i="15"/>
  <c r="K777" i="15"/>
  <c r="K765" i="15"/>
  <c r="K759" i="15"/>
  <c r="K734" i="15"/>
  <c r="K723" i="15"/>
  <c r="K706" i="15"/>
  <c r="K688" i="15"/>
  <c r="K667" i="15"/>
  <c r="K639" i="15"/>
  <c r="K487" i="15"/>
  <c r="K472" i="15"/>
  <c r="K464" i="15"/>
  <c r="K339" i="15"/>
  <c r="K246" i="15"/>
  <c r="K222" i="15"/>
  <c r="K168" i="15"/>
  <c r="K19" i="15"/>
  <c r="K643" i="15"/>
  <c r="K637" i="15"/>
  <c r="K617" i="15"/>
  <c r="K603" i="15"/>
  <c r="K569" i="15"/>
  <c r="K561" i="15"/>
  <c r="K546" i="15"/>
  <c r="K539" i="15"/>
  <c r="K531" i="15"/>
  <c r="K523" i="15"/>
  <c r="K516" i="15"/>
  <c r="K509" i="15"/>
  <c r="K501" i="15"/>
  <c r="K493" i="15"/>
  <c r="K486" i="15"/>
  <c r="K471" i="15"/>
  <c r="K463" i="15"/>
  <c r="K456" i="15"/>
  <c r="K449" i="15"/>
  <c r="K435" i="15"/>
  <c r="K428" i="15"/>
  <c r="K409" i="15"/>
  <c r="K397" i="15"/>
  <c r="K386" i="15"/>
  <c r="K368" i="15"/>
  <c r="K362" i="15"/>
  <c r="K356" i="15"/>
  <c r="K350" i="15"/>
  <c r="K344" i="15"/>
  <c r="K338" i="15"/>
  <c r="K324" i="15"/>
  <c r="K319" i="15"/>
  <c r="K312" i="15"/>
  <c r="K307" i="15"/>
  <c r="K294" i="15"/>
  <c r="K264" i="15"/>
  <c r="K251" i="15"/>
  <c r="K245" i="15"/>
  <c r="K233" i="15"/>
  <c r="K221" i="15"/>
  <c r="K209" i="15"/>
  <c r="K196" i="15"/>
  <c r="K185" i="15"/>
  <c r="K173" i="15"/>
  <c r="K167" i="15"/>
  <c r="K161" i="15"/>
  <c r="K149" i="15"/>
  <c r="K137" i="15"/>
  <c r="K125" i="15"/>
  <c r="K113" i="15"/>
  <c r="K97" i="15"/>
  <c r="K92" i="15"/>
  <c r="K86" i="15"/>
  <c r="K69" i="15"/>
  <c r="K49" i="15"/>
  <c r="K29" i="15"/>
  <c r="K13" i="15"/>
  <c r="K7" i="15"/>
  <c r="K642" i="15"/>
  <c r="K631" i="15"/>
  <c r="K607" i="15"/>
  <c r="K575" i="15"/>
  <c r="K568" i="15"/>
  <c r="K560" i="15"/>
  <c r="K553" i="15"/>
  <c r="K545" i="15"/>
  <c r="K538" i="15"/>
  <c r="K530" i="15"/>
  <c r="K515" i="15"/>
  <c r="K508" i="15"/>
  <c r="K500" i="15"/>
  <c r="K492" i="15"/>
  <c r="K485" i="15"/>
  <c r="K478" i="15"/>
  <c r="K470" i="15"/>
  <c r="K462" i="15"/>
  <c r="K455" i="15"/>
  <c r="K448" i="15"/>
  <c r="K441" i="15"/>
  <c r="K434" i="15"/>
  <c r="K421" i="15"/>
  <c r="K414" i="15"/>
  <c r="K408" i="15"/>
  <c r="K396" i="15"/>
  <c r="K385" i="15"/>
  <c r="K361" i="15"/>
  <c r="K349" i="15"/>
  <c r="K337" i="15"/>
  <c r="K331" i="15"/>
  <c r="K318" i="15"/>
  <c r="K306" i="15"/>
  <c r="K293" i="15"/>
  <c r="K269" i="15"/>
  <c r="K263" i="15"/>
  <c r="K257" i="15"/>
  <c r="K232" i="15"/>
  <c r="K220" i="15"/>
  <c r="K208" i="15"/>
  <c r="K184" i="15"/>
  <c r="K179" i="15"/>
  <c r="K166" i="15"/>
  <c r="K148" i="15"/>
  <c r="K136" i="15"/>
  <c r="K124" i="15"/>
  <c r="K102" i="15"/>
  <c r="K91" i="15"/>
  <c r="K85" i="15"/>
  <c r="K79" i="15"/>
  <c r="K74" i="15"/>
  <c r="K59" i="15"/>
  <c r="K38" i="15"/>
  <c r="K33" i="15"/>
  <c r="K611" i="15"/>
  <c r="K579" i="15"/>
  <c r="K567" i="15"/>
  <c r="K559" i="15"/>
  <c r="K552" i="15"/>
  <c r="K544" i="15"/>
  <c r="K537" i="15"/>
  <c r="K529" i="15"/>
  <c r="K514" i="15"/>
  <c r="K507" i="15"/>
  <c r="K499" i="15"/>
  <c r="K491" i="15"/>
  <c r="K484" i="15"/>
  <c r="K477" i="15"/>
  <c r="K469" i="15"/>
  <c r="K461" i="15"/>
  <c r="K447" i="15"/>
  <c r="K440" i="15"/>
  <c r="K433" i="15"/>
  <c r="K420" i="15"/>
  <c r="K413" i="15"/>
  <c r="K402" i="15"/>
  <c r="K384" i="15"/>
  <c r="K373" i="15"/>
  <c r="K360" i="15"/>
  <c r="K348" i="15"/>
  <c r="K336" i="15"/>
  <c r="K330" i="15"/>
  <c r="K317" i="15"/>
  <c r="K305" i="15"/>
  <c r="K292" i="15"/>
  <c r="K281" i="15"/>
  <c r="K275" i="15"/>
  <c r="K262" i="15"/>
  <c r="K237" i="15"/>
  <c r="K231" i="15"/>
  <c r="K225" i="15"/>
  <c r="K219" i="15"/>
  <c r="K207" i="15"/>
  <c r="K202" i="15"/>
  <c r="K190" i="15"/>
  <c r="K178" i="15"/>
  <c r="K165" i="15"/>
  <c r="K153" i="15"/>
  <c r="K147" i="15"/>
  <c r="K141" i="15"/>
  <c r="K135" i="15"/>
  <c r="K129" i="15"/>
  <c r="K123" i="15"/>
  <c r="K101" i="15"/>
  <c r="K73" i="15"/>
  <c r="K37" i="15"/>
  <c r="K17" i="15"/>
  <c r="K651" i="15"/>
  <c r="K635" i="15"/>
  <c r="K615" i="15"/>
  <c r="K583" i="15"/>
  <c r="K566" i="15"/>
  <c r="K558" i="15"/>
  <c r="K551" i="15"/>
  <c r="K536" i="15"/>
  <c r="K528" i="15"/>
  <c r="K521" i="15"/>
  <c r="K513" i="15"/>
  <c r="K506" i="15"/>
  <c r="K498" i="15"/>
  <c r="K483" i="15"/>
  <c r="K476" i="15"/>
  <c r="K468" i="15"/>
  <c r="K460" i="15"/>
  <c r="K446" i="15"/>
  <c r="K439" i="15"/>
  <c r="K432" i="15"/>
  <c r="K426" i="15"/>
  <c r="K419" i="15"/>
  <c r="K412" i="15"/>
  <c r="K401" i="15"/>
  <c r="K372" i="15"/>
  <c r="K366" i="15"/>
  <c r="K354" i="15"/>
  <c r="K335" i="15"/>
  <c r="K329" i="15"/>
  <c r="K316" i="15"/>
  <c r="K304" i="15"/>
  <c r="K280" i="15"/>
  <c r="K274" i="15"/>
  <c r="K261" i="15"/>
  <c r="K249" i="15"/>
  <c r="K243" i="15"/>
  <c r="K230" i="15"/>
  <c r="K213" i="15"/>
  <c r="K201" i="15"/>
  <c r="K189" i="15"/>
  <c r="K177" i="15"/>
  <c r="K164" i="15"/>
  <c r="K159" i="15"/>
  <c r="K152" i="15"/>
  <c r="K146" i="15"/>
  <c r="K134" i="15"/>
  <c r="K117" i="15"/>
  <c r="K111" i="15"/>
  <c r="K106" i="15"/>
  <c r="K100" i="15"/>
  <c r="K53" i="15"/>
  <c r="K47" i="15"/>
  <c r="K42" i="15"/>
  <c r="K27" i="15"/>
  <c r="K22" i="15"/>
  <c r="K11" i="15"/>
  <c r="K5" i="15"/>
  <c r="K629" i="15"/>
  <c r="K587" i="15"/>
  <c r="K573" i="15"/>
  <c r="K565" i="15"/>
  <c r="K557" i="15"/>
  <c r="K550" i="15"/>
  <c r="K535" i="15"/>
  <c r="K527" i="15"/>
  <c r="K520" i="15"/>
  <c r="K512" i="15"/>
  <c r="K505" i="15"/>
  <c r="K497" i="15"/>
  <c r="K482" i="15"/>
  <c r="K475" i="15"/>
  <c r="K467" i="15"/>
  <c r="K459" i="15"/>
  <c r="K453" i="15"/>
  <c r="K445" i="15"/>
  <c r="K425" i="15"/>
  <c r="K418" i="15"/>
  <c r="K400" i="15"/>
  <c r="K389" i="15"/>
  <c r="K377" i="15"/>
  <c r="K365" i="15"/>
  <c r="K353" i="15"/>
  <c r="K328" i="15"/>
  <c r="K315" i="15"/>
  <c r="K303" i="15"/>
  <c r="K298" i="15"/>
  <c r="K286" i="15"/>
  <c r="K273" i="15"/>
  <c r="K260" i="15"/>
  <c r="K255" i="15"/>
  <c r="K248" i="15"/>
  <c r="K242" i="15"/>
  <c r="K229" i="15"/>
  <c r="K200" i="15"/>
  <c r="K188" i="15"/>
  <c r="K176" i="15"/>
  <c r="K158" i="15"/>
  <c r="K145" i="15"/>
  <c r="K133" i="15"/>
  <c r="K105" i="15"/>
  <c r="K89" i="15"/>
  <c r="K83" i="15"/>
  <c r="K77" i="15"/>
  <c r="K57" i="15"/>
  <c r="K41" i="15"/>
  <c r="K21" i="15"/>
  <c r="K10" i="15"/>
  <c r="K619" i="15"/>
  <c r="K591" i="15"/>
  <c r="K572" i="15"/>
  <c r="K564" i="15"/>
  <c r="K556" i="15"/>
  <c r="K549" i="15"/>
  <c r="K542" i="15"/>
  <c r="K534" i="15"/>
  <c r="K526" i="15"/>
  <c r="K519" i="15"/>
  <c r="K504" i="15"/>
  <c r="K496" i="15"/>
  <c r="K489" i="15"/>
  <c r="K481" i="15"/>
  <c r="K474" i="15"/>
  <c r="K466" i="15"/>
  <c r="K452" i="15"/>
  <c r="K444" i="15"/>
  <c r="K424" i="15"/>
  <c r="K417" i="15"/>
  <c r="K388" i="15"/>
  <c r="K382" i="15"/>
  <c r="K376" i="15"/>
  <c r="K364" i="15"/>
  <c r="K352" i="15"/>
  <c r="K341" i="15"/>
  <c r="K327" i="15"/>
  <c r="K321" i="15"/>
  <c r="K309" i="15"/>
  <c r="K297" i="15"/>
  <c r="K285" i="15"/>
  <c r="K272" i="15"/>
  <c r="K254" i="15"/>
  <c r="K241" i="15"/>
  <c r="K228" i="15"/>
  <c r="K217" i="15"/>
  <c r="K205" i="15"/>
  <c r="K199" i="15"/>
  <c r="K193" i="15"/>
  <c r="K187" i="15"/>
  <c r="K175" i="15"/>
  <c r="K170" i="15"/>
  <c r="K157" i="15"/>
  <c r="K132" i="15"/>
  <c r="K121" i="15"/>
  <c r="K88" i="15"/>
  <c r="K82" i="15"/>
  <c r="K15" i="15"/>
  <c r="K9" i="15"/>
  <c r="K595" i="15"/>
  <c r="K571" i="15"/>
  <c r="K563" i="15"/>
  <c r="K555" i="15"/>
  <c r="K548" i="15"/>
  <c r="K541" i="15"/>
  <c r="K533" i="15"/>
  <c r="K525" i="15"/>
  <c r="K518" i="15"/>
  <c r="K503" i="15"/>
  <c r="K495" i="15"/>
  <c r="K488" i="15"/>
  <c r="K480" i="15"/>
  <c r="K473" i="15"/>
  <c r="K465" i="15"/>
  <c r="K451" i="15"/>
  <c r="K443" i="15"/>
  <c r="K437" i="15"/>
  <c r="K430" i="15"/>
  <c r="K423" i="15"/>
  <c r="K416" i="15"/>
  <c r="K405" i="15"/>
  <c r="K393" i="15"/>
  <c r="K381" i="15"/>
  <c r="K370" i="15"/>
  <c r="K340" i="15"/>
  <c r="K333" i="15"/>
  <c r="K326" i="15"/>
  <c r="K296" i="15"/>
  <c r="K284" i="15"/>
  <c r="K278" i="15"/>
  <c r="K271" i="15"/>
  <c r="K266" i="15"/>
  <c r="K253" i="15"/>
  <c r="K240" i="15"/>
  <c r="K216" i="15"/>
  <c r="K211" i="15"/>
  <c r="K198" i="15"/>
  <c r="K181" i="15"/>
  <c r="K169" i="15"/>
  <c r="K156" i="15"/>
  <c r="K120" i="15"/>
  <c r="K115" i="15"/>
  <c r="K109" i="15"/>
  <c r="K81" i="15"/>
  <c r="K61" i="15"/>
  <c r="K51" i="15"/>
  <c r="K45" i="15"/>
  <c r="K25" i="15"/>
  <c r="K3" i="15"/>
  <c r="H18" i="16" l="1"/>
  <c r="G18" i="16"/>
  <c r="F18" i="16"/>
  <c r="I28" i="16" s="1" a="1"/>
  <c r="I28" i="16" s="1"/>
  <c r="I29" i="16" l="1"/>
  <c r="I18" i="16" s="1"/>
  <c r="I30" i="16" a="1"/>
  <c r="I30" i="16" s="1"/>
  <c r="I6" i="16" l="1" a="1"/>
  <c r="I6" i="16" s="1"/>
  <c r="J30" i="16" a="1"/>
  <c r="J30" i="16" s="1"/>
  <c r="J29" i="16" a="1"/>
  <c r="J29" i="16" s="1"/>
  <c r="J18" i="16" s="1"/>
  <c r="J28" i="16"/>
  <c r="I8" i="16" l="1" a="1"/>
  <c r="I8" i="16" s="1"/>
  <c r="I13" i="16" a="1"/>
  <c r="I13" i="16" s="1"/>
  <c r="J6" i="16"/>
  <c r="J13" i="16" s="1" a="1"/>
  <c r="J13" i="16" s="1"/>
  <c r="J8" i="16"/>
</calcChain>
</file>

<file path=xl/sharedStrings.xml><?xml version="1.0" encoding="utf-8"?>
<sst xmlns="http://schemas.openxmlformats.org/spreadsheetml/2006/main" count="21986" uniqueCount="6870">
  <si>
    <t>Ticker Symbol</t>
  </si>
  <si>
    <t>Years</t>
  </si>
  <si>
    <t>Period Ending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</si>
  <si>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</si>
  <si>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</si>
  <si>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</si>
  <si>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</si>
  <si>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</si>
  <si>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</si>
  <si>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</si>
  <si>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</si>
  <si>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</si>
  <si>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 $24,855,000,000 </t>
  </si>
  <si>
    <t xml:space="preserve"> $10,499,000,000 </t>
  </si>
  <si>
    <t xml:space="preserve"> $12,977,000,000 </t>
  </si>
  <si>
    <t xml:space="preserve"> $-   </t>
  </si>
  <si>
    <t xml:space="preserve"> $845,000,000 </t>
  </si>
  <si>
    <t>Industrials</t>
  </si>
  <si>
    <t>Airlines</t>
  </si>
  <si>
    <t>Year 2</t>
  </si>
  <si>
    <t>12/31/2013</t>
  </si>
  <si>
    <t xml:space="preserve"> $26,743,000,000 </t>
  </si>
  <si>
    <t xml:space="preserve"> $11,019,000,000 </t>
  </si>
  <si>
    <t xml:space="preserve"> $12,913,000,000 </t>
  </si>
  <si>
    <t xml:space="preserve"> $853,000,000 </t>
  </si>
  <si>
    <t>Year 3</t>
  </si>
  <si>
    <t>12/31/2014</t>
  </si>
  <si>
    <t xml:space="preserve"> $42,650,000,000 </t>
  </si>
  <si>
    <t xml:space="preserve"> $15,620,000,000 </t>
  </si>
  <si>
    <t xml:space="preserve"> $20,686,000,000 </t>
  </si>
  <si>
    <t xml:space="preserve"> $1,295,000,000 </t>
  </si>
  <si>
    <t>Year 4</t>
  </si>
  <si>
    <t>12/31/2015</t>
  </si>
  <si>
    <t xml:space="preserve"> $40,990,000,000 </t>
  </si>
  <si>
    <t xml:space="preserve"> $11,096,000,000 </t>
  </si>
  <si>
    <t xml:space="preserve"> $21,275,000,000 </t>
  </si>
  <si>
    <t xml:space="preserve"> $1,364,000,000 </t>
  </si>
  <si>
    <t>AAP</t>
  </si>
  <si>
    <t>12/29/2012</t>
  </si>
  <si>
    <t xml:space="preserve"> $6,205,003,000 </t>
  </si>
  <si>
    <t xml:space="preserve"> $3,106,967,000 </t>
  </si>
  <si>
    <t xml:space="preserve"> $2,440,721,000 </t>
  </si>
  <si>
    <t>Consumer Discretionary</t>
  </si>
  <si>
    <t>Automotive Retail</t>
  </si>
  <si>
    <t>12/28/2013</t>
  </si>
  <si>
    <t xml:space="preserve"> $6,493,814,000 </t>
  </si>
  <si>
    <t xml:space="preserve"> $3,241,668,000 </t>
  </si>
  <si>
    <t xml:space="preserve"> $2,591,828,000 </t>
  </si>
  <si>
    <t>1/3/2015</t>
  </si>
  <si>
    <t xml:space="preserve"> $9,843,861,000 </t>
  </si>
  <si>
    <t xml:space="preserve"> $5,390,248,000 </t>
  </si>
  <si>
    <t xml:space="preserve"> $3,601,903,000 </t>
  </si>
  <si>
    <t>1/2/2016</t>
  </si>
  <si>
    <t xml:space="preserve"> $9,737,018,000 </t>
  </si>
  <si>
    <t xml:space="preserve"> $5,314,246,000 </t>
  </si>
  <si>
    <t xml:space="preserve"> $3,596,992,000 </t>
  </si>
  <si>
    <t>AAPL</t>
  </si>
  <si>
    <t>9/28/2013</t>
  </si>
  <si>
    <t xml:space="preserve"> $170,910,000,000 </t>
  </si>
  <si>
    <t xml:space="preserve"> $106,606,000,000 </t>
  </si>
  <si>
    <t xml:space="preserve"> $10,830,000,000 </t>
  </si>
  <si>
    <t xml:space="preserve"> $4,475,000,000 </t>
  </si>
  <si>
    <t>Information Technology</t>
  </si>
  <si>
    <t>Computer Hardware</t>
  </si>
  <si>
    <t>9/27/2014</t>
  </si>
  <si>
    <t xml:space="preserve"> $182,795,000,000 </t>
  </si>
  <si>
    <t xml:space="preserve"> $112,258,000,000 </t>
  </si>
  <si>
    <t xml:space="preserve"> $11,993,000,000 </t>
  </si>
  <si>
    <t xml:space="preserve"> $6,041,000,000 </t>
  </si>
  <si>
    <t>9/26/2015</t>
  </si>
  <si>
    <t xml:space="preserve"> $233,715,000,000 </t>
  </si>
  <si>
    <t xml:space="preserve"> $140,089,000,000 </t>
  </si>
  <si>
    <t xml:space="preserve"> $14,329,000,000 </t>
  </si>
  <si>
    <t xml:space="preserve"> $8,067,000,000 </t>
  </si>
  <si>
    <t>9/24/2016</t>
  </si>
  <si>
    <t xml:space="preserve"> $215,639,000,000 </t>
  </si>
  <si>
    <t xml:space="preserve"> $131,376,000,000 </t>
  </si>
  <si>
    <t xml:space="preserve"> $14,194,000,000 </t>
  </si>
  <si>
    <t xml:space="preserve"> $10,045,000,000 </t>
  </si>
  <si>
    <t>ABBV</t>
  </si>
  <si>
    <t xml:space="preserve"> $18,380,000,000 </t>
  </si>
  <si>
    <t xml:space="preserve"> $4,508,000,000 </t>
  </si>
  <si>
    <t xml:space="preserve"> $4,989,000,000 </t>
  </si>
  <si>
    <t xml:space="preserve"> $2,778,000,000 </t>
  </si>
  <si>
    <t>Health Care</t>
  </si>
  <si>
    <t>Pharmaceuticals</t>
  </si>
  <si>
    <t xml:space="preserve"> $18,790,000,000 </t>
  </si>
  <si>
    <t xml:space="preserve"> $4,581,000,000 </t>
  </si>
  <si>
    <t xml:space="preserve"> $5,352,000,000 </t>
  </si>
  <si>
    <t xml:space="preserve"> $2,855,000,000 </t>
  </si>
  <si>
    <t xml:space="preserve"> $19,960,000,000 </t>
  </si>
  <si>
    <t xml:space="preserve"> $4,426,000,000 </t>
  </si>
  <si>
    <t xml:space="preserve"> $8,474,000,000 </t>
  </si>
  <si>
    <t xml:space="preserve"> $3,297,000,000 </t>
  </si>
  <si>
    <t xml:space="preserve"> $22,859,000,000 </t>
  </si>
  <si>
    <t xml:space="preserve"> $4,500,000,000 </t>
  </si>
  <si>
    <t xml:space="preserve"> $6,387,000,000 </t>
  </si>
  <si>
    <t xml:space="preserve"> $4,285,000,000 </t>
  </si>
  <si>
    <t>ABC</t>
  </si>
  <si>
    <t>9/30/2013</t>
  </si>
  <si>
    <t xml:space="preserve"> $87,959,167,000 </t>
  </si>
  <si>
    <t xml:space="preserve"> $85,451,348,000 </t>
  </si>
  <si>
    <t xml:space="preserve"> $1,447,234,000 </t>
  </si>
  <si>
    <t xml:space="preserve"> $162,186,000 </t>
  </si>
  <si>
    <t>Health Care Distributors</t>
  </si>
  <si>
    <t>9/30/2014</t>
  </si>
  <si>
    <t xml:space="preserve"> $119,569,127,000 </t>
  </si>
  <si>
    <t xml:space="preserve"> $116,586,761,000 </t>
  </si>
  <si>
    <t xml:space="preserve"> $2,011,595,000 </t>
  </si>
  <si>
    <t xml:space="preserve"> $188,680,000 </t>
  </si>
  <si>
    <t>9/30/2015</t>
  </si>
  <si>
    <t xml:space="preserve"> $135,961,803,000 </t>
  </si>
  <si>
    <t xml:space="preserve"> $132,432,490,000 </t>
  </si>
  <si>
    <t xml:space="preserve"> $2,858,458,000 </t>
  </si>
  <si>
    <t xml:space="preserve"> $248,635,000 </t>
  </si>
  <si>
    <t>9/30/2016</t>
  </si>
  <si>
    <t xml:space="preserve"> $146,849,686,000 </t>
  </si>
  <si>
    <t xml:space="preserve"> $142,577,080,000 </t>
  </si>
  <si>
    <t xml:space="preserve"> $2,382,097,000 </t>
  </si>
  <si>
    <t xml:space="preserve"> $364,735,000 </t>
  </si>
  <si>
    <t>ABT</t>
  </si>
  <si>
    <t xml:space="preserve"> $19,050,000,000 </t>
  </si>
  <si>
    <t xml:space="preserve"> $8,899,000,000 </t>
  </si>
  <si>
    <t xml:space="preserve"> $6,735,000,000 </t>
  </si>
  <si>
    <t xml:space="preserve"> $1,461,000,000 </t>
  </si>
  <si>
    <t xml:space="preserve"> $595,000,000 </t>
  </si>
  <si>
    <t>Health Care Equipment</t>
  </si>
  <si>
    <t xml:space="preserve"> $19,657,000,000 </t>
  </si>
  <si>
    <t xml:space="preserve"> $9,193,000,000 </t>
  </si>
  <si>
    <t xml:space="preserve"> $6,372,000,000 </t>
  </si>
  <si>
    <t xml:space="preserve"> $1,371,000,000 </t>
  </si>
  <si>
    <t xml:space="preserve"> $588,000,000 </t>
  </si>
  <si>
    <t xml:space="preserve"> $20,247,000,000 </t>
  </si>
  <si>
    <t xml:space="preserve"> $9,218,000,000 </t>
  </si>
  <si>
    <t xml:space="preserve"> $6,530,000,000 </t>
  </si>
  <si>
    <t xml:space="preserve"> $1,345,000,000 </t>
  </si>
  <si>
    <t xml:space="preserve"> $555,000,000 </t>
  </si>
  <si>
    <t xml:space="preserve"> $20,405,000,000 </t>
  </si>
  <si>
    <t xml:space="preserve"> $8,747,000,000 </t>
  </si>
  <si>
    <t xml:space="preserve"> $6,785,000,000 </t>
  </si>
  <si>
    <t xml:space="preserve"> $1,405,000,000 </t>
  </si>
  <si>
    <t xml:space="preserve"> $601,000,000 </t>
  </si>
  <si>
    <t>ADBE</t>
  </si>
  <si>
    <t>11/29/2013</t>
  </si>
  <si>
    <t xml:space="preserve"> $4,055,240,000 </t>
  </si>
  <si>
    <t xml:space="preserve"> $586,557,000 </t>
  </si>
  <si>
    <t xml:space="preserve"> $2,140,578,000 </t>
  </si>
  <si>
    <t xml:space="preserve"> $826,631,000 </t>
  </si>
  <si>
    <t xml:space="preserve"> $52,254,000 </t>
  </si>
  <si>
    <t>Application Software</t>
  </si>
  <si>
    <t>11/28/2014</t>
  </si>
  <si>
    <t xml:space="preserve"> $4,147,065,000 </t>
  </si>
  <si>
    <t xml:space="preserve"> $622,080,000 </t>
  </si>
  <si>
    <t xml:space="preserve"> $2,195,640,000 </t>
  </si>
  <si>
    <t xml:space="preserve"> $844,353,000 </t>
  </si>
  <si>
    <t xml:space="preserve"> $52,424,000 </t>
  </si>
  <si>
    <t>11/27/2015</t>
  </si>
  <si>
    <t xml:space="preserve"> $4,795,511,000 </t>
  </si>
  <si>
    <t xml:space="preserve"> $744,317,000 </t>
  </si>
  <si>
    <t xml:space="preserve"> $2,215,161,000 </t>
  </si>
  <si>
    <t xml:space="preserve"> $862,730,000 </t>
  </si>
  <si>
    <t xml:space="preserve"> $68,649,000 </t>
  </si>
  <si>
    <t>12/2/2016</t>
  </si>
  <si>
    <t xml:space="preserve"> $5,854,430,000 </t>
  </si>
  <si>
    <t xml:space="preserve"> $819,908,000 </t>
  </si>
  <si>
    <t xml:space="preserve"> $2,487,907,000 </t>
  </si>
  <si>
    <t xml:space="preserve"> $975,987,000 </t>
  </si>
  <si>
    <t xml:space="preserve"> $78,534,000 </t>
  </si>
  <si>
    <t>ADI</t>
  </si>
  <si>
    <t>11/2/2013</t>
  </si>
  <si>
    <t xml:space="preserve"> $2,633,689,000 </t>
  </si>
  <si>
    <t xml:space="preserve"> $941,278,000 </t>
  </si>
  <si>
    <t xml:space="preserve"> $396,233,000 </t>
  </si>
  <si>
    <t xml:space="preserve"> $513,035,000 </t>
  </si>
  <si>
    <t xml:space="preserve"> $220,000 </t>
  </si>
  <si>
    <t>Semiconductors</t>
  </si>
  <si>
    <t>11/1/2014</t>
  </si>
  <si>
    <t xml:space="preserve"> $2,864,773,000 </t>
  </si>
  <si>
    <t xml:space="preserve"> $1,034,585,000 </t>
  </si>
  <si>
    <t xml:space="preserve"> $454,676,000 </t>
  </si>
  <si>
    <t xml:space="preserve"> $559,686,000 </t>
  </si>
  <si>
    <t xml:space="preserve"> $26,020,000 </t>
  </si>
  <si>
    <t>10/31/2015</t>
  </si>
  <si>
    <t xml:space="preserve"> $3,435,092,000 </t>
  </si>
  <si>
    <t xml:space="preserve"> $1,175,830,000 </t>
  </si>
  <si>
    <t xml:space="preserve"> $702,644,000 </t>
  </si>
  <si>
    <t xml:space="preserve"> $637,459,000 </t>
  </si>
  <si>
    <t xml:space="preserve"> $88,318,000 </t>
  </si>
  <si>
    <t>10/29/2016</t>
  </si>
  <si>
    <t xml:space="preserve"> $3,421,409,000 </t>
  </si>
  <si>
    <t xml:space="preserve"> $1,194,236,000 </t>
  </si>
  <si>
    <t xml:space="preserve"> $461,438,000 </t>
  </si>
  <si>
    <t xml:space="preserve"> $653,816,000 </t>
  </si>
  <si>
    <t xml:space="preserve"> $70,123,000 </t>
  </si>
  <si>
    <t>ADM</t>
  </si>
  <si>
    <t xml:space="preserve"> $90,559,000,000 </t>
  </si>
  <si>
    <t xml:space="preserve"> $86,936,000,000 </t>
  </si>
  <si>
    <t xml:space="preserve"> $1,665,000,000 </t>
  </si>
  <si>
    <t>Consumer Staples</t>
  </si>
  <si>
    <t>Agricultural Products</t>
  </si>
  <si>
    <t xml:space="preserve"> $89,804,000,000 </t>
  </si>
  <si>
    <t xml:space="preserve"> $85,915,000,000 </t>
  </si>
  <si>
    <t xml:space="preserve"> $1,759,000,000 </t>
  </si>
  <si>
    <t xml:space="preserve"> $81,201,000,000 </t>
  </si>
  <si>
    <t xml:space="preserve"> $76,433,000,000 </t>
  </si>
  <si>
    <t xml:space="preserve"> $1,907,000,000 </t>
  </si>
  <si>
    <t xml:space="preserve"> $67,702,000,000 </t>
  </si>
  <si>
    <t xml:space="preserve"> $63,682,000,000 </t>
  </si>
  <si>
    <t xml:space="preserve"> $2,010,000,000 </t>
  </si>
  <si>
    <t>ADS</t>
  </si>
  <si>
    <t xml:space="preserve"> $3,641,390,000 </t>
  </si>
  <si>
    <t xml:space="preserve"> $2,392,091,000 </t>
  </si>
  <si>
    <t xml:space="preserve"> $108,059,000 </t>
  </si>
  <si>
    <t xml:space="preserve"> $166,876,000 </t>
  </si>
  <si>
    <t>Data Processing &amp; Outsourced Services</t>
  </si>
  <si>
    <t xml:space="preserve"> $4,319,063,000 </t>
  </si>
  <si>
    <t xml:space="preserve"> $2,894,917,000 </t>
  </si>
  <si>
    <t xml:space="preserve"> $109,115,000 </t>
  </si>
  <si>
    <t xml:space="preserve"> $216,119,000 </t>
  </si>
  <si>
    <t xml:space="preserve"> $5,302,940,000 </t>
  </si>
  <si>
    <t xml:space="preserve"> $3,643,979,000 </t>
  </si>
  <si>
    <t xml:space="preserve"> $247,412,000 </t>
  </si>
  <si>
    <t xml:space="preserve"> $313,082,000 </t>
  </si>
  <si>
    <t xml:space="preserve"> $6,439,746,000 </t>
  </si>
  <si>
    <t xml:space="preserve"> $4,482,700,000 </t>
  </si>
  <si>
    <t xml:space="preserve"> $203,046,000 </t>
  </si>
  <si>
    <t xml:space="preserve"> $492,140,000 </t>
  </si>
  <si>
    <t>ADSK</t>
  </si>
  <si>
    <t>1/31/2013</t>
  </si>
  <si>
    <t xml:space="preserve"> $2,312,200,000 </t>
  </si>
  <si>
    <t xml:space="preserve"> $238,500,000 </t>
  </si>
  <si>
    <t xml:space="preserve"> $1,081,800,000 </t>
  </si>
  <si>
    <t xml:space="preserve"> $600,000,000 </t>
  </si>
  <si>
    <t xml:space="preserve"> $42,100,000 </t>
  </si>
  <si>
    <t>1/31/2014</t>
  </si>
  <si>
    <t xml:space="preserve"> $2,273,900,000 </t>
  </si>
  <si>
    <t xml:space="preserve"> $274,300,000 </t>
  </si>
  <si>
    <t xml:space="preserve"> $1,054,400,000 </t>
  </si>
  <si>
    <t xml:space="preserve"> $611,100,000 </t>
  </si>
  <si>
    <t xml:space="preserve"> $36,500,000 </t>
  </si>
  <si>
    <t>1/31/2015</t>
  </si>
  <si>
    <t xml:space="preserve"> $2,512,200,000 </t>
  </si>
  <si>
    <t xml:space="preserve"> $342,100,000 </t>
  </si>
  <si>
    <t xml:space="preserve"> $1,281,300,000 </t>
  </si>
  <si>
    <t xml:space="preserve"> $725,200,000 </t>
  </si>
  <si>
    <t xml:space="preserve"> $39,800,000 </t>
  </si>
  <si>
    <t>1/31/2016</t>
  </si>
  <si>
    <t xml:space="preserve"> $2,504,100,000 </t>
  </si>
  <si>
    <t xml:space="preserve"> $370,700,000 </t>
  </si>
  <si>
    <t xml:space="preserve"> $1,308,900,000 </t>
  </si>
  <si>
    <t xml:space="preserve"> $790,000,000 </t>
  </si>
  <si>
    <t xml:space="preserve"> $33,200,000 </t>
  </si>
  <si>
    <t>AEE</t>
  </si>
  <si>
    <t xml:space="preserve"> $5,781,000,000 </t>
  </si>
  <si>
    <t xml:space="preserve"> $3,477,000,000 </t>
  </si>
  <si>
    <t xml:space="preserve"> $443,000,000 </t>
  </si>
  <si>
    <t xml:space="preserve"> $673,000,000 </t>
  </si>
  <si>
    <t>Utilities</t>
  </si>
  <si>
    <t>MultiUtilities</t>
  </si>
  <si>
    <t xml:space="preserve"> $5,838,000,000 </t>
  </si>
  <si>
    <t xml:space="preserve"> $3,490,000,000 </t>
  </si>
  <si>
    <t xml:space="preserve"> $458,000,000 </t>
  </si>
  <si>
    <t xml:space="preserve"> $706,000,000 </t>
  </si>
  <si>
    <t xml:space="preserve"> $6,053,000,000 </t>
  </si>
  <si>
    <t xml:space="preserve"> $3,586,000,000 </t>
  </si>
  <si>
    <t xml:space="preserve"> $468,000,000 </t>
  </si>
  <si>
    <t xml:space="preserve"> $745,000,000 </t>
  </si>
  <si>
    <t xml:space="preserve"> $6,098,000,000 </t>
  </si>
  <si>
    <t xml:space="preserve"> $3,501,000,000 </t>
  </si>
  <si>
    <t xml:space="preserve"> $542,000,000 </t>
  </si>
  <si>
    <t xml:space="preserve"> $796,000,000 </t>
  </si>
  <si>
    <t>AEP</t>
  </si>
  <si>
    <t xml:space="preserve"> $14,945,000,000 </t>
  </si>
  <si>
    <t xml:space="preserve"> $6,395,000,000 </t>
  </si>
  <si>
    <t xml:space="preserve"> $3,812,000,000 </t>
  </si>
  <si>
    <t xml:space="preserve"> $1,782,000,000 </t>
  </si>
  <si>
    <t>Electric Utilities</t>
  </si>
  <si>
    <t xml:space="preserve"> $14,813,500,000 </t>
  </si>
  <si>
    <t xml:space="preserve"> $6,722,300,000 </t>
  </si>
  <si>
    <t xml:space="preserve"> $3,329,800,000 </t>
  </si>
  <si>
    <t xml:space="preserve"> $1,712,500,000 </t>
  </si>
  <si>
    <t xml:space="preserve"> $16,378,600,000 </t>
  </si>
  <si>
    <t xml:space="preserve"> $7,685,700,000 </t>
  </si>
  <si>
    <t xml:space="preserve"> $3,667,900,000 </t>
  </si>
  <si>
    <t xml:space="preserve"> $1,897,600,000 </t>
  </si>
  <si>
    <t xml:space="preserve"> $16,453,200,000 </t>
  </si>
  <si>
    <t xml:space="preserve"> $7,433,500,000 </t>
  </si>
  <si>
    <t xml:space="preserve"> $3,676,500,000 </t>
  </si>
  <si>
    <t xml:space="preserve"> $2,009,700,000 </t>
  </si>
  <si>
    <t>AFL</t>
  </si>
  <si>
    <t xml:space="preserve"> $25,364,000,000 </t>
  </si>
  <si>
    <t xml:space="preserve"> $17,074,000,000 </t>
  </si>
  <si>
    <t xml:space="preserve"> $3,727,000,000 </t>
  </si>
  <si>
    <t>Financials</t>
  </si>
  <si>
    <t>Life &amp; Health Insurance</t>
  </si>
  <si>
    <t xml:space="preserve"> $23,939,000,000 </t>
  </si>
  <si>
    <t xml:space="preserve"> $15,341,000,000 </t>
  </si>
  <si>
    <t xml:space="preserve"> $3,489,000,000 </t>
  </si>
  <si>
    <t xml:space="preserve"> $22,728,000,000 </t>
  </si>
  <si>
    <t xml:space="preserve"> $14,373,000,000 </t>
  </si>
  <si>
    <t xml:space="preserve"> $3,547,000,000 </t>
  </si>
  <si>
    <t xml:space="preserve"> $20,872,000,000 </t>
  </si>
  <si>
    <t xml:space="preserve"> $13,049,000,000 </t>
  </si>
  <si>
    <t xml:space="preserve"> $3,672,000,000 </t>
  </si>
  <si>
    <t>AIG</t>
  </si>
  <si>
    <t xml:space="preserve"> $71,214,000,000 </t>
  </si>
  <si>
    <t xml:space="preserve"> $37,745,000,000 </t>
  </si>
  <si>
    <t xml:space="preserve"> $21,491,000,000 </t>
  </si>
  <si>
    <t>Property &amp; Casualty Insurance</t>
  </si>
  <si>
    <t xml:space="preserve"> $68,874,000,000 </t>
  </si>
  <si>
    <t xml:space="preserve"> $34,660,000,000 </t>
  </si>
  <si>
    <t xml:space="preserve"> $22,005,000,000 </t>
  </si>
  <si>
    <t xml:space="preserve"> $64,406,000,000 </t>
  </si>
  <si>
    <t xml:space="preserve"> $33,611,000,000 </t>
  </si>
  <si>
    <t xml:space="preserve"> $18,491,000,000 </t>
  </si>
  <si>
    <t xml:space="preserve"> $58,327,000,000 </t>
  </si>
  <si>
    <t xml:space="preserve"> $36,581,000,000 </t>
  </si>
  <si>
    <t xml:space="preserve"> $16,417,000,000 </t>
  </si>
  <si>
    <t>AIV</t>
  </si>
  <si>
    <t xml:space="preserve"> $958,511,000 </t>
  </si>
  <si>
    <t xml:space="preserve"> $386,355,000 </t>
  </si>
  <si>
    <t xml:space="preserve"> $61,732,000 </t>
  </si>
  <si>
    <t xml:space="preserve"> $325,173,000 </t>
  </si>
  <si>
    <t>Real Estate</t>
  </si>
  <si>
    <t>REITs</t>
  </si>
  <si>
    <t xml:space="preserve"> $974,053,000 </t>
  </si>
  <si>
    <t xml:space="preserve"> $380,051,000 </t>
  </si>
  <si>
    <t xml:space="preserve"> $53,073,000 </t>
  </si>
  <si>
    <t xml:space="preserve"> $291,910,000 </t>
  </si>
  <si>
    <t xml:space="preserve"> $984,363,000 </t>
  </si>
  <si>
    <t xml:space="preserve"> $380,964,000 </t>
  </si>
  <si>
    <t xml:space="preserve"> $56,621,000 </t>
  </si>
  <si>
    <t xml:space="preserve"> $282,608,000 </t>
  </si>
  <si>
    <t xml:space="preserve"> $981,310,000 </t>
  </si>
  <si>
    <t xml:space="preserve"> $365,248,000 </t>
  </si>
  <si>
    <t xml:space="preserve"> $53,546,000 </t>
  </si>
  <si>
    <t xml:space="preserve"> $306,301,000 </t>
  </si>
  <si>
    <t>AIZ</t>
  </si>
  <si>
    <t xml:space="preserve"> $9,047,657,000 </t>
  </si>
  <si>
    <t xml:space="preserve"> $6,709,936,000 </t>
  </si>
  <si>
    <t xml:space="preserve"> $1,470,287,000 </t>
  </si>
  <si>
    <t>Multi-line Insurance</t>
  </si>
  <si>
    <t xml:space="preserve"> $10,381,653,000 </t>
  </si>
  <si>
    <t xml:space="preserve"> $8,093,563,000 </t>
  </si>
  <si>
    <t xml:space="preserve"> $1,485,558,000 </t>
  </si>
  <si>
    <t xml:space="preserve"> $10,325,494,000 </t>
  </si>
  <si>
    <t xml:space="preserve"> $8,666,624,000 </t>
  </si>
  <si>
    <t xml:space="preserve"> $1,402,573,000 </t>
  </si>
  <si>
    <t>12/31/2016</t>
  </si>
  <si>
    <t xml:space="preserve"> $7,531,780,000 </t>
  </si>
  <si>
    <t xml:space="preserve"> $5,251,228,000 </t>
  </si>
  <si>
    <t xml:space="preserve"> $1,351,314,000 </t>
  </si>
  <si>
    <t>AKAM</t>
  </si>
  <si>
    <t xml:space="preserve"> $1,373,947,000 </t>
  </si>
  <si>
    <t xml:space="preserve"> $529,900,000 </t>
  </si>
  <si>
    <t xml:space="preserve"> $433,448,000 </t>
  </si>
  <si>
    <t xml:space="preserve"> $74,744,000 </t>
  </si>
  <si>
    <t xml:space="preserve"> $20,962,000 </t>
  </si>
  <si>
    <t>Internet Software &amp; Services</t>
  </si>
  <si>
    <t xml:space="preserve"> $1,577,922,000 </t>
  </si>
  <si>
    <t xml:space="preserve"> $511,087,000 </t>
  </si>
  <si>
    <t xml:space="preserve"> $535,598,000 </t>
  </si>
  <si>
    <t xml:space="preserve"> $93,879,000 </t>
  </si>
  <si>
    <t xml:space="preserve"> $21,547,000 </t>
  </si>
  <si>
    <t xml:space="preserve"> $1,963,874,000 </t>
  </si>
  <si>
    <t xml:space="preserve"> $610,943,000 </t>
  </si>
  <si>
    <t xml:space="preserve"> $704,880,000 </t>
  </si>
  <si>
    <t xml:space="preserve"> $125,286,000 </t>
  </si>
  <si>
    <t xml:space="preserve"> $32,057,000 </t>
  </si>
  <si>
    <t xml:space="preserve"> $2,197,448,000 </t>
  </si>
  <si>
    <t xml:space="preserve"> $725,620,000 </t>
  </si>
  <si>
    <t xml:space="preserve"> $829,253,000 </t>
  </si>
  <si>
    <t xml:space="preserve"> $148,591,000 </t>
  </si>
  <si>
    <t xml:space="preserve"> $27,067,000 </t>
  </si>
  <si>
    <t>ALB</t>
  </si>
  <si>
    <t xml:space="preserve"> $2,519,154,000 </t>
  </si>
  <si>
    <t xml:space="preserve"> $1,620,311,000 </t>
  </si>
  <si>
    <t xml:space="preserve"> $308,456,000 </t>
  </si>
  <si>
    <t xml:space="preserve"> $78,919,000 </t>
  </si>
  <si>
    <t>Materials</t>
  </si>
  <si>
    <t>Specialty Chemicals</t>
  </si>
  <si>
    <t xml:space="preserve"> $2,394,270,000 </t>
  </si>
  <si>
    <t xml:space="preserve"> $1,543,799,000 </t>
  </si>
  <si>
    <t xml:space="preserve"> $158,189,000 </t>
  </si>
  <si>
    <t xml:space="preserve"> $82,246,000 </t>
  </si>
  <si>
    <t xml:space="preserve"> $2,445,548,000 </t>
  </si>
  <si>
    <t xml:space="preserve"> $1,674,700,000 </t>
  </si>
  <si>
    <t xml:space="preserve"> $355,135,000 </t>
  </si>
  <si>
    <t xml:space="preserve"> $88,310,000 </t>
  </si>
  <si>
    <t xml:space="preserve"> $3,651,335,000 </t>
  </si>
  <si>
    <t xml:space="preserve"> $2,454,463,000 </t>
  </si>
  <si>
    <t xml:space="preserve"> $512,274,000 </t>
  </si>
  <si>
    <t xml:space="preserve"> $102,871,000 </t>
  </si>
  <si>
    <t>ALK</t>
  </si>
  <si>
    <t xml:space="preserve"> $4,657,000,000 </t>
  </si>
  <si>
    <t xml:space="preserve"> $2,319,000,000 </t>
  </si>
  <si>
    <t xml:space="preserve"> $1,542,000,000 </t>
  </si>
  <si>
    <t xml:space="preserve"> $264,000,000 </t>
  </si>
  <si>
    <t xml:space="preserve"> $5,156,000,000 </t>
  </si>
  <si>
    <t xml:space="preserve"> $2,355,000,000 </t>
  </si>
  <si>
    <t xml:space="preserve"> $1,693,000,000 </t>
  </si>
  <si>
    <t xml:space="preserve"> $270,000,000 </t>
  </si>
  <si>
    <t xml:space="preserve"> $5,368,000,000 </t>
  </si>
  <si>
    <t xml:space="preserve"> $2,325,000,000 </t>
  </si>
  <si>
    <t xml:space="preserve"> $1,817,000,000 </t>
  </si>
  <si>
    <t xml:space="preserve"> $294,000,000 </t>
  </si>
  <si>
    <t xml:space="preserve"> $5,598,000,000 </t>
  </si>
  <si>
    <t xml:space="preserve"> $1,935,000,000 </t>
  </si>
  <si>
    <t xml:space="preserve"> $2,013,000,000 </t>
  </si>
  <si>
    <t xml:space="preserve"> $320,000,000 </t>
  </si>
  <si>
    <t>ALL</t>
  </si>
  <si>
    <t xml:space="preserve"> $33,315,000,000 </t>
  </si>
  <si>
    <t xml:space="preserve"> $21,618,000,000 </t>
  </si>
  <si>
    <t xml:space="preserve"> $8,002,000,000 </t>
  </si>
  <si>
    <t xml:space="preserve"> $34,507,000,000 </t>
  </si>
  <si>
    <t xml:space="preserve"> $19,828,000,000 </t>
  </si>
  <si>
    <t xml:space="preserve"> $1,278,000,000 </t>
  </si>
  <si>
    <t xml:space="preserve"> $8,389,000,000 </t>
  </si>
  <si>
    <t xml:space="preserve"> $35,239,000,000 </t>
  </si>
  <si>
    <t xml:space="preserve"> $21,193,000,000 </t>
  </si>
  <si>
    <t xml:space="preserve"> $919,000,000 </t>
  </si>
  <si>
    <t xml:space="preserve"> $8,476,000,000 </t>
  </si>
  <si>
    <t xml:space="preserve"> $35,653,000,000 </t>
  </si>
  <si>
    <t xml:space="preserve"> $22,837,000,000 </t>
  </si>
  <si>
    <t xml:space="preserve"> $761,000,000 </t>
  </si>
  <si>
    <t xml:space="preserve"> $8,445,000,000 </t>
  </si>
  <si>
    <t>ALLE</t>
  </si>
  <si>
    <t xml:space="preserve"> $2,069,600,000 </t>
  </si>
  <si>
    <t xml:space="preserve"> $1,208,100,000 </t>
  </si>
  <si>
    <t xml:space="preserve"> $483,100,000 </t>
  </si>
  <si>
    <t>Building Products</t>
  </si>
  <si>
    <t xml:space="preserve"> $2,118,300,000 </t>
  </si>
  <si>
    <t xml:space="preserve"> $1,264,600,000 </t>
  </si>
  <si>
    <t xml:space="preserve"> $527,400,000 </t>
  </si>
  <si>
    <t xml:space="preserve"> $2,068,100,000 </t>
  </si>
  <si>
    <t xml:space="preserve"> $1,199,000,000 </t>
  </si>
  <si>
    <t xml:space="preserve"> $510,500,000 </t>
  </si>
  <si>
    <t xml:space="preserve"> $2,238,000,000 </t>
  </si>
  <si>
    <t xml:space="preserve"> $1,252,700,000 </t>
  </si>
  <si>
    <t xml:space="preserve"> $559,800,000 </t>
  </si>
  <si>
    <t>ALXN</t>
  </si>
  <si>
    <t xml:space="preserve"> $1,551,346,000 </t>
  </si>
  <si>
    <t xml:space="preserve"> $177,556,000 </t>
  </si>
  <si>
    <t xml:space="preserve"> $493,726,000 </t>
  </si>
  <si>
    <t xml:space="preserve"> $317,093,000 </t>
  </si>
  <si>
    <t xml:space="preserve"> $417,000 </t>
  </si>
  <si>
    <t>Biotechnology</t>
  </si>
  <si>
    <t xml:space="preserve"> $2,234,000,000 </t>
  </si>
  <si>
    <t xml:space="preserve"> $174,000,000 </t>
  </si>
  <si>
    <t xml:space="preserve"> $650,000,000 </t>
  </si>
  <si>
    <t xml:space="preserve"> $514,000,000 </t>
  </si>
  <si>
    <t xml:space="preserve"> $2,604,000,000 </t>
  </si>
  <si>
    <t xml:space="preserve"> $233,000,000 </t>
  </si>
  <si>
    <t xml:space="preserve"> $927,000,000 </t>
  </si>
  <si>
    <t xml:space="preserve"> $709,000,000 </t>
  </si>
  <si>
    <t xml:space="preserve"> $117,000,000 </t>
  </si>
  <si>
    <t xml:space="preserve"> $3,084,000,000 </t>
  </si>
  <si>
    <t xml:space="preserve"> $258,000,000 </t>
  </si>
  <si>
    <t xml:space="preserve"> $990,000,000 </t>
  </si>
  <si>
    <t xml:space="preserve"> $757,000,000 </t>
  </si>
  <si>
    <t xml:space="preserve"> $322,000,000 </t>
  </si>
  <si>
    <t>AMAT</t>
  </si>
  <si>
    <t>10/27/2013</t>
  </si>
  <si>
    <t xml:space="preserve"> $7,509,000,000 </t>
  </si>
  <si>
    <t xml:space="preserve"> $4,518,000,000 </t>
  </si>
  <si>
    <t xml:space="preserve"> $898,000,000 </t>
  </si>
  <si>
    <t xml:space="preserve"> $1,320,000,000 </t>
  </si>
  <si>
    <t>Semiconductor Equipment</t>
  </si>
  <si>
    <t>10/26/2014</t>
  </si>
  <si>
    <t xml:space="preserve"> $9,072,000,000 </t>
  </si>
  <si>
    <t xml:space="preserve"> $5,229,000,000 </t>
  </si>
  <si>
    <t xml:space="preserve"> $895,000,000 </t>
  </si>
  <si>
    <t xml:space="preserve"> $1,428,000,000 </t>
  </si>
  <si>
    <t>10/25/2015</t>
  </si>
  <si>
    <t xml:space="preserve"> $9,659,000,000 </t>
  </si>
  <si>
    <t xml:space="preserve"> $5,707,000,000 </t>
  </si>
  <si>
    <t xml:space="preserve"> $808,000,000 </t>
  </si>
  <si>
    <t xml:space="preserve"> $1,451,000,000 </t>
  </si>
  <si>
    <t>10/30/2016</t>
  </si>
  <si>
    <t xml:space="preserve"> $10,825,000,000 </t>
  </si>
  <si>
    <t xml:space="preserve"> $6,314,000,000 </t>
  </si>
  <si>
    <t xml:space="preserve"> $819,000,000 </t>
  </si>
  <si>
    <t xml:space="preserve"> $1,540,000,000 </t>
  </si>
  <si>
    <t>AME</t>
  </si>
  <si>
    <t xml:space="preserve"> $3,334,213,000 </t>
  </si>
  <si>
    <t xml:space="preserve"> $2,154,132,000 </t>
  </si>
  <si>
    <t xml:space="preserve"> $380,532,000 </t>
  </si>
  <si>
    <t xml:space="preserve"> $53,677,000 </t>
  </si>
  <si>
    <t>Electrical Components &amp; Equipment</t>
  </si>
  <si>
    <t xml:space="preserve"> $3,594,136,000 </t>
  </si>
  <si>
    <t xml:space="preserve"> $2,323,642,000 </t>
  </si>
  <si>
    <t xml:space="preserve"> $398,177,000 </t>
  </si>
  <si>
    <t xml:space="preserve"> $57,238,000 </t>
  </si>
  <si>
    <t xml:space="preserve"> $4,021,964,000 </t>
  </si>
  <si>
    <t xml:space="preserve"> $2,597,017,000 </t>
  </si>
  <si>
    <t xml:space="preserve"> $462,637,000 </t>
  </si>
  <si>
    <t xml:space="preserve"> $63,724,000 </t>
  </si>
  <si>
    <t xml:space="preserve"> $3,974,295,000 </t>
  </si>
  <si>
    <t xml:space="preserve"> $2,549,280,000 </t>
  </si>
  <si>
    <t xml:space="preserve"> $448,592,000 </t>
  </si>
  <si>
    <t xml:space="preserve"> $68,707,000 </t>
  </si>
  <si>
    <t>AMGN</t>
  </si>
  <si>
    <t xml:space="preserve"> $18,676,000,000 </t>
  </si>
  <si>
    <t xml:space="preserve"> $3,346,000,000 </t>
  </si>
  <si>
    <t xml:space="preserve"> $5,380,000,000 </t>
  </si>
  <si>
    <t xml:space="preserve"> $4,083,000,000 </t>
  </si>
  <si>
    <t xml:space="preserve"> $20,063,000,000 </t>
  </si>
  <si>
    <t xml:space="preserve"> $4,422,000,000 </t>
  </si>
  <si>
    <t xml:space="preserve"> $5,153,000,000 </t>
  </si>
  <si>
    <t xml:space="preserve"> $4,297,000,000 </t>
  </si>
  <si>
    <t xml:space="preserve"> $21,662,000,000 </t>
  </si>
  <si>
    <t xml:space="preserve"> $4,227,000,000 </t>
  </si>
  <si>
    <t xml:space="preserve"> $4,895,000,000 </t>
  </si>
  <si>
    <t xml:space="preserve"> $4,070,000,000 </t>
  </si>
  <si>
    <t xml:space="preserve"> $22,991,000,000 </t>
  </si>
  <si>
    <t xml:space="preserve"> $4,162,000,000 </t>
  </si>
  <si>
    <t xml:space="preserve"> $5,195,000,000 </t>
  </si>
  <si>
    <t xml:space="preserve"> $3,840,000,000 </t>
  </si>
  <si>
    <t>AMP</t>
  </si>
  <si>
    <t xml:space="preserve"> $10,259,000,000 </t>
  </si>
  <si>
    <t xml:space="preserve"> $1,899,000,000 </t>
  </si>
  <si>
    <t xml:space="preserve"> $3,927,000,000 </t>
  </si>
  <si>
    <t xml:space="preserve"> $2,877,000,000 </t>
  </si>
  <si>
    <t>Asset Management &amp; Custody Banks</t>
  </si>
  <si>
    <t xml:space="preserve"> $11,230,000,000 </t>
  </si>
  <si>
    <t xml:space="preserve"> $1,954,000,000 </t>
  </si>
  <si>
    <t xml:space="preserve"> $3,862,000,000 </t>
  </si>
  <si>
    <t xml:space="preserve"> $3,132,000,000 </t>
  </si>
  <si>
    <t xml:space="preserve"> $12,296,000,000 </t>
  </si>
  <si>
    <t xml:space="preserve"> $1,982,000,000 </t>
  </si>
  <si>
    <t xml:space="preserve"> $3,808,000,000 </t>
  </si>
  <si>
    <t xml:space="preserve"> $3,603,000,000 </t>
  </si>
  <si>
    <t xml:space="preserve"> $12,200,000,000 </t>
  </si>
  <si>
    <t xml:space="preserve"> $2,261,000,000 </t>
  </si>
  <si>
    <t xml:space="preserve"> $3,750,000,000 </t>
  </si>
  <si>
    <t xml:space="preserve"> $3,630,000,000 </t>
  </si>
  <si>
    <t>AMT</t>
  </si>
  <si>
    <t xml:space="preserve"> $2,875,960,000 </t>
  </si>
  <si>
    <t xml:space="preserve"> $722,479,000 </t>
  </si>
  <si>
    <t xml:space="preserve"> $389,486,000 </t>
  </si>
  <si>
    <t xml:space="preserve"> $644,276,000 </t>
  </si>
  <si>
    <t>Specialized REITs</t>
  </si>
  <si>
    <t xml:space="preserve"> $3,361,407,000 </t>
  </si>
  <si>
    <t xml:space="preserve"> $859,873,000 </t>
  </si>
  <si>
    <t xml:space="preserve"> $487,084,000 </t>
  </si>
  <si>
    <t xml:space="preserve"> $800,145,000 </t>
  </si>
  <si>
    <t xml:space="preserve"> $4,100,048,000 </t>
  </si>
  <si>
    <t xml:space="preserve"> $1,094,265,000 </t>
  </si>
  <si>
    <t xml:space="preserve"> $515,059,000 </t>
  </si>
  <si>
    <t xml:space="preserve"> $1,003,802,000 </t>
  </si>
  <si>
    <t xml:space="preserve"> $4,771,516,000 </t>
  </si>
  <si>
    <t xml:space="preserve"> $1,308,868,000 </t>
  </si>
  <si>
    <t xml:space="preserve"> $564,531,000 </t>
  </si>
  <si>
    <t xml:space="preserve"> $1,285,328,000 </t>
  </si>
  <si>
    <t>AMZN</t>
  </si>
  <si>
    <t xml:space="preserve"> $74,452,000,000 </t>
  </si>
  <si>
    <t xml:space="preserve"> $54,181,000,000 </t>
  </si>
  <si>
    <t xml:space="preserve"> $19,526,000,000 </t>
  </si>
  <si>
    <t>Internet &amp; Direct Marketing Retail</t>
  </si>
  <si>
    <t xml:space="preserve"> $88,988,000,000 </t>
  </si>
  <si>
    <t xml:space="preserve"> $62,752,000,000 </t>
  </si>
  <si>
    <t xml:space="preserve"> $26,058,000,000 </t>
  </si>
  <si>
    <t xml:space="preserve"> $107,006,000,000 </t>
  </si>
  <si>
    <t xml:space="preserve"> $71,651,000,000 </t>
  </si>
  <si>
    <t xml:space="preserve"> $33,122,000,000 </t>
  </si>
  <si>
    <t xml:space="preserve"> $135,987,000,000 </t>
  </si>
  <si>
    <t xml:space="preserve"> $88,265,000,000 </t>
  </si>
  <si>
    <t xml:space="preserve"> $43,536,000,000 </t>
  </si>
  <si>
    <t>AN</t>
  </si>
  <si>
    <t xml:space="preserve"> $17,517,600,000 </t>
  </si>
  <si>
    <t xml:space="preserve"> $14,757,700,000 </t>
  </si>
  <si>
    <t xml:space="preserve"> $1,924,300,000 </t>
  </si>
  <si>
    <t xml:space="preserve"> $95,300,000 </t>
  </si>
  <si>
    <t>Specialty Stores</t>
  </si>
  <si>
    <t xml:space="preserve"> $19,108,800,000 </t>
  </si>
  <si>
    <t xml:space="preserve"> $16,120,100,000 </t>
  </si>
  <si>
    <t xml:space="preserve"> $2,061,000,000 </t>
  </si>
  <si>
    <t xml:space="preserve"> $106,900,000 </t>
  </si>
  <si>
    <t xml:space="preserve"> $20,862,000,000 </t>
  </si>
  <si>
    <t xml:space="preserve"> $17,600,500,000 </t>
  </si>
  <si>
    <t xml:space="preserve"> $2,245,600,000 </t>
  </si>
  <si>
    <t xml:space="preserve"> $127,400,000 </t>
  </si>
  <si>
    <t xml:space="preserve"> $21,609,000,000 </t>
  </si>
  <si>
    <t xml:space="preserve"> $18,295,800,000 </t>
  </si>
  <si>
    <t xml:space="preserve"> $2,280,300,000 </t>
  </si>
  <si>
    <t xml:space="preserve"> $143,400,000 </t>
  </si>
  <si>
    <t>ANTM</t>
  </si>
  <si>
    <t xml:space="preserve"> $61,497,200,000 </t>
  </si>
  <si>
    <t xml:space="preserve"> $48,213,600,000 </t>
  </si>
  <si>
    <t xml:space="preserve"> $8,680,500,000 </t>
  </si>
  <si>
    <t>Managed Health Care</t>
  </si>
  <si>
    <t xml:space="preserve"> $71,023,500,000 </t>
  </si>
  <si>
    <t xml:space="preserve"> $56,237,100,000 </t>
  </si>
  <si>
    <t xml:space="preserve"> $9,952,900,000 </t>
  </si>
  <si>
    <t xml:space="preserve"> $245,300,000 </t>
  </si>
  <si>
    <t xml:space="preserve"> $73,874,100,000 </t>
  </si>
  <si>
    <t xml:space="preserve"> $56,854,900,000 </t>
  </si>
  <si>
    <t xml:space="preserve"> $11,748,400,000 </t>
  </si>
  <si>
    <t xml:space="preserve"> $220,900,000 </t>
  </si>
  <si>
    <t xml:space="preserve"> $79,156,500,000 </t>
  </si>
  <si>
    <t xml:space="preserve"> $61,116,900,000 </t>
  </si>
  <si>
    <t xml:space="preserve"> $12,534,800,000 </t>
  </si>
  <si>
    <t xml:space="preserve"> $230,100,000 </t>
  </si>
  <si>
    <t>APA</t>
  </si>
  <si>
    <t xml:space="preserve"> $16,428,000,000 </t>
  </si>
  <si>
    <t xml:space="preserve"> $3,079,000,000 </t>
  </si>
  <si>
    <t xml:space="preserve"> $1,333,000,000 </t>
  </si>
  <si>
    <t xml:space="preserve"> $6,881,000,000 </t>
  </si>
  <si>
    <t>Energy</t>
  </si>
  <si>
    <t>Oil &amp; Gas Exploration &amp; Production</t>
  </si>
  <si>
    <t xml:space="preserve"> $14,771,000,000 </t>
  </si>
  <si>
    <t xml:space="preserve"> $2,938,000,000 </t>
  </si>
  <si>
    <t xml:space="preserve"> $1,286,000,000 </t>
  </si>
  <si>
    <t xml:space="preserve"> $5,866,000,000 </t>
  </si>
  <si>
    <t xml:space="preserve"> $12,691,000,000 </t>
  </si>
  <si>
    <t xml:space="preserve"> $2,511,000,000 </t>
  </si>
  <si>
    <t xml:space="preserve"> $1,095,000,000 </t>
  </si>
  <si>
    <t xml:space="preserve"> $9,720,000,000 </t>
  </si>
  <si>
    <t xml:space="preserve"> $6,383,000,000 </t>
  </si>
  <si>
    <t xml:space="preserve"> $2,065,000,000 </t>
  </si>
  <si>
    <t xml:space="preserve"> $791,000,000 </t>
  </si>
  <si>
    <t xml:space="preserve"> $29,372,000,000 </t>
  </si>
  <si>
    <t>APC</t>
  </si>
  <si>
    <t xml:space="preserve"> $14,581,000,000 </t>
  </si>
  <si>
    <t xml:space="preserve"> $2,942,000,000 </t>
  </si>
  <si>
    <t xml:space="preserve"> $2,256,000,000 </t>
  </si>
  <si>
    <t xml:space="preserve"> $18,470,000,000 </t>
  </si>
  <si>
    <t xml:space="preserve"> $3,317,000,000 </t>
  </si>
  <si>
    <t xml:space="preserve"> $2,725,000,000 </t>
  </si>
  <si>
    <t xml:space="preserve"> $4,550,000,000 </t>
  </si>
  <si>
    <t xml:space="preserve"> $8,698,000,000 </t>
  </si>
  <si>
    <t xml:space="preserve"> $3,185,000,000 </t>
  </si>
  <si>
    <t xml:space="preserve"> $2,000,000,000 </t>
  </si>
  <si>
    <t xml:space="preserve"> $4,603,000,000 </t>
  </si>
  <si>
    <t xml:space="preserve"> $7,869,000,000 </t>
  </si>
  <si>
    <t xml:space="preserve"> $2,900,000,000 </t>
  </si>
  <si>
    <t xml:space="preserve"> $2,094,000,000 </t>
  </si>
  <si>
    <t xml:space="preserve"> $4,301,000,000 </t>
  </si>
  <si>
    <t>APD</t>
  </si>
  <si>
    <t xml:space="preserve"> $10,180,400,000 </t>
  </si>
  <si>
    <t xml:space="preserve"> $7,472,100,000 </t>
  </si>
  <si>
    <t xml:space="preserve"> $1,018,600,000 </t>
  </si>
  <si>
    <t xml:space="preserve"> $133,700,000 </t>
  </si>
  <si>
    <t>Industrial Gases</t>
  </si>
  <si>
    <t xml:space="preserve"> $10,439,000,000 </t>
  </si>
  <si>
    <t xml:space="preserve"> $7,629,900,000 </t>
  </si>
  <si>
    <t xml:space="preserve"> $1,007,400,000 </t>
  </si>
  <si>
    <t xml:space="preserve"> $139,800,000 </t>
  </si>
  <si>
    <t xml:space="preserve"> $9,894,900,000 </t>
  </si>
  <si>
    <t xml:space="preserve"> $6,939,000,000 </t>
  </si>
  <si>
    <t xml:space="preserve"> $895,300,000 </t>
  </si>
  <si>
    <t xml:space="preserve"> $137,100,000 </t>
  </si>
  <si>
    <t xml:space="preserve"> $9,524,400,000 </t>
  </si>
  <si>
    <t xml:space="preserve"> $6,402,700,000 </t>
  </si>
  <si>
    <t xml:space="preserve"> $797,600,000 </t>
  </si>
  <si>
    <t xml:space="preserve"> $132,000,000 </t>
  </si>
  <si>
    <t>APH</t>
  </si>
  <si>
    <t xml:space="preserve"> $4,292,100,000 </t>
  </si>
  <si>
    <t xml:space="preserve"> $2,948,900,000 </t>
  </si>
  <si>
    <t xml:space="preserve"> $512,900,000 </t>
  </si>
  <si>
    <t>Electronic Components</t>
  </si>
  <si>
    <t xml:space="preserve"> $4,614,700,000 </t>
  </si>
  <si>
    <t xml:space="preserve"> $3,163,900,000 </t>
  </si>
  <si>
    <t xml:space="preserve"> $548,000,000 </t>
  </si>
  <si>
    <t xml:space="preserve"> $5,345,500,000 </t>
  </si>
  <si>
    <t xml:space="preserve"> $3,651,700,000 </t>
  </si>
  <si>
    <t xml:space="preserve"> $645,100,000 </t>
  </si>
  <si>
    <t xml:space="preserve"> $5,568,700,000 </t>
  </si>
  <si>
    <t xml:space="preserve"> $3,789,200,000 </t>
  </si>
  <si>
    <t xml:space="preserve"> $669,100,000 </t>
  </si>
  <si>
    <t>ARNC</t>
  </si>
  <si>
    <t xml:space="preserve"> $23,700,000,000 </t>
  </si>
  <si>
    <t xml:space="preserve"> $20,401,000,000 </t>
  </si>
  <si>
    <t xml:space="preserve"> $997,000,000 </t>
  </si>
  <si>
    <t xml:space="preserve"> $197,000,000 </t>
  </si>
  <si>
    <t xml:space="preserve"> $1,460,000,000 </t>
  </si>
  <si>
    <t>Aerospace &amp; Defense</t>
  </si>
  <si>
    <t xml:space="preserve"> $23,032,000,000 </t>
  </si>
  <si>
    <t xml:space="preserve"> $19,286,000,000 </t>
  </si>
  <si>
    <t xml:space="preserve"> $1,008,000,000 </t>
  </si>
  <si>
    <t xml:space="preserve"> $192,000,000 </t>
  </si>
  <si>
    <t xml:space="preserve"> $1,421,000,000 </t>
  </si>
  <si>
    <t xml:space="preserve"> $23,906,000,000 </t>
  </si>
  <si>
    <t xml:space="preserve"> $19,137,000,000 </t>
  </si>
  <si>
    <t xml:space="preserve"> $995,000,000 </t>
  </si>
  <si>
    <t xml:space="preserve"> $218,000,000 </t>
  </si>
  <si>
    <t xml:space="preserve"> $22,534,000,000 </t>
  </si>
  <si>
    <t xml:space="preserve"> $18,069,000,000 </t>
  </si>
  <si>
    <t xml:space="preserve"> $979,000,000 </t>
  </si>
  <si>
    <t xml:space="preserve"> $238,000,000 </t>
  </si>
  <si>
    <t xml:space="preserve"> $1,280,000,000 </t>
  </si>
  <si>
    <t>ATVI</t>
  </si>
  <si>
    <t xml:space="preserve"> $4,856,000,000 </t>
  </si>
  <si>
    <t xml:space="preserve"> $1,662,000,000 </t>
  </si>
  <si>
    <t xml:space="preserve"> $1,139,000,000 </t>
  </si>
  <si>
    <t xml:space="preserve"> $604,000,000 </t>
  </si>
  <si>
    <t>Home Entertainment Software</t>
  </si>
  <si>
    <t xml:space="preserve"> $4,583,000,000 </t>
  </si>
  <si>
    <t xml:space="preserve"> $1,531,000,000 </t>
  </si>
  <si>
    <t xml:space="preserve"> $1,096,000,000 </t>
  </si>
  <si>
    <t xml:space="preserve"> $584,000,000 </t>
  </si>
  <si>
    <t xml:space="preserve"> $4,408,000,000 </t>
  </si>
  <si>
    <t xml:space="preserve"> $1,525,000,000 </t>
  </si>
  <si>
    <t xml:space="preserve"> $1,129,000,000 </t>
  </si>
  <si>
    <t xml:space="preserve"> $571,000,000 </t>
  </si>
  <si>
    <t xml:space="preserve"> $4,664,000,000 </t>
  </si>
  <si>
    <t xml:space="preserve"> $1,585,000,000 </t>
  </si>
  <si>
    <t xml:space="preserve"> $1,114,000,000 </t>
  </si>
  <si>
    <t xml:space="preserve"> $646,000,000 </t>
  </si>
  <si>
    <t>AVGO</t>
  </si>
  <si>
    <t>11/1/2015</t>
  </si>
  <si>
    <t xml:space="preserve"> $6,824,000,000 </t>
  </si>
  <si>
    <t xml:space="preserve"> $3,271,000,000 </t>
  </si>
  <si>
    <t xml:space="preserve"> $486,000,000 </t>
  </si>
  <si>
    <t xml:space="preserve"> $1,049,000,000 </t>
  </si>
  <si>
    <t xml:space="preserve"> $249,000,000 </t>
  </si>
  <si>
    <t xml:space="preserve"> $13,240,000,000 </t>
  </si>
  <si>
    <t xml:space="preserve"> $7,300,000,000 </t>
  </si>
  <si>
    <t xml:space="preserve"> $806,000,000 </t>
  </si>
  <si>
    <t xml:space="preserve"> $2,674,000,000 </t>
  </si>
  <si>
    <t xml:space="preserve"> $1,873,000,000 </t>
  </si>
  <si>
    <t>AVY</t>
  </si>
  <si>
    <t xml:space="preserve"> $5,863,500,000 </t>
  </si>
  <si>
    <t xml:space="preserve"> $4,335,300,000 </t>
  </si>
  <si>
    <t xml:space="preserve"> $1,148,900,000 </t>
  </si>
  <si>
    <t>Paper Packaging</t>
  </si>
  <si>
    <t xml:space="preserve"> $6,140,000,000 </t>
  </si>
  <si>
    <t xml:space="preserve"> $4,502,300,000 </t>
  </si>
  <si>
    <t xml:space="preserve"> $1,174,200,000 </t>
  </si>
  <si>
    <t xml:space="preserve"> $6,330,300,000 </t>
  </si>
  <si>
    <t xml:space="preserve"> $4,679,100,000 </t>
  </si>
  <si>
    <t xml:space="preserve"> $1,158,900,000 </t>
  </si>
  <si>
    <t xml:space="preserve"> $5,966,900,000 </t>
  </si>
  <si>
    <t xml:space="preserve"> $4,321,100,000 </t>
  </si>
  <si>
    <t xml:space="preserve"> $1,108,100,000 </t>
  </si>
  <si>
    <t>AWK</t>
  </si>
  <si>
    <t xml:space="preserve"> $2,853,926,000 </t>
  </si>
  <si>
    <t xml:space="preserve"> $1,329,500,000 </t>
  </si>
  <si>
    <t xml:space="preserve"> $220,758,000 </t>
  </si>
  <si>
    <t xml:space="preserve"> $380,402,000 </t>
  </si>
  <si>
    <t>Water Utilities</t>
  </si>
  <si>
    <t xml:space="preserve"> $2,879,000,000 </t>
  </si>
  <si>
    <t xml:space="preserve"> $1,289,000,000 </t>
  </si>
  <si>
    <t xml:space="preserve"> $234,000,000 </t>
  </si>
  <si>
    <t xml:space="preserve"> $407,000,000 </t>
  </si>
  <si>
    <t xml:space="preserve"> $3,011,000,000 </t>
  </si>
  <si>
    <t xml:space="preserve"> $1,350,000,000 </t>
  </si>
  <si>
    <t xml:space="preserve"> $236,000,000 </t>
  </si>
  <si>
    <t xml:space="preserve"> $424,000,000 </t>
  </si>
  <si>
    <t xml:space="preserve"> $3,159,000,000 </t>
  </si>
  <si>
    <t xml:space="preserve"> $1,404,000,000 </t>
  </si>
  <si>
    <t xml:space="preserve"> $243,000,000 </t>
  </si>
  <si>
    <t xml:space="preserve"> $440,000,000 </t>
  </si>
  <si>
    <t>AXP</t>
  </si>
  <si>
    <t xml:space="preserve"> $33,781,000,000 </t>
  </si>
  <si>
    <t xml:space="preserve"> $480,000,000 </t>
  </si>
  <si>
    <t xml:space="preserve"> $23,392,000,000 </t>
  </si>
  <si>
    <t xml:space="preserve"> $1,712,000,000 </t>
  </si>
  <si>
    <t>Consumer Finance</t>
  </si>
  <si>
    <t xml:space="preserve"> $34,828,000,000 </t>
  </si>
  <si>
    <t xml:space="preserve"> $442,000,000 </t>
  </si>
  <si>
    <t xml:space="preserve"> $23,150,000,000 </t>
  </si>
  <si>
    <t xml:space="preserve"> $1,832,000,000 </t>
  </si>
  <si>
    <t xml:space="preserve"> $35,895,000,000 </t>
  </si>
  <si>
    <t xml:space="preserve"> $373,000,000 </t>
  </si>
  <si>
    <t xml:space="preserve"> $23,153,000,000 </t>
  </si>
  <si>
    <t xml:space="preserve"> $2,044,000,000 </t>
  </si>
  <si>
    <t xml:space="preserve"> $34,441,000,000 </t>
  </si>
  <si>
    <t xml:space="preserve"> $475,000,000 </t>
  </si>
  <si>
    <t xml:space="preserve"> $22,892,000,000 </t>
  </si>
  <si>
    <t xml:space="preserve"> $1,988,000,000 </t>
  </si>
  <si>
    <t>AYI</t>
  </si>
  <si>
    <t>8/31/2013</t>
  </si>
  <si>
    <t xml:space="preserve"> $2,089,100,000 </t>
  </si>
  <si>
    <t xml:space="preserve"> $1,251,500,000 </t>
  </si>
  <si>
    <t xml:space="preserve"> $607,600,000 </t>
  </si>
  <si>
    <t>8/31/2014</t>
  </si>
  <si>
    <t xml:space="preserve"> $2,393,500,000 </t>
  </si>
  <si>
    <t xml:space="preserve"> $1,414,300,000 </t>
  </si>
  <si>
    <t xml:space="preserve"> $680,300,000 </t>
  </si>
  <si>
    <t>8/31/2015</t>
  </si>
  <si>
    <t xml:space="preserve"> $2,706,700,000 </t>
  </si>
  <si>
    <t xml:space="preserve"> $1,561,100,000 </t>
  </si>
  <si>
    <t xml:space="preserve"> $756,900,000 </t>
  </si>
  <si>
    <t>8/31/2016</t>
  </si>
  <si>
    <t xml:space="preserve"> $3,291,300,000 </t>
  </si>
  <si>
    <t xml:space="preserve"> $1,855,100,000 </t>
  </si>
  <si>
    <t xml:space="preserve"> $946,000,000 </t>
  </si>
  <si>
    <t>AZO</t>
  </si>
  <si>
    <t xml:space="preserve"> $9,147,530,000 </t>
  </si>
  <si>
    <t xml:space="preserve"> $4,406,595,000 </t>
  </si>
  <si>
    <t xml:space="preserve"> $2,967,837,000 </t>
  </si>
  <si>
    <t>8/30/2014</t>
  </si>
  <si>
    <t xml:space="preserve"> $9,475,313,000 </t>
  </si>
  <si>
    <t xml:space="preserve"> $4,540,406,000 </t>
  </si>
  <si>
    <t xml:space="preserve"> $3,104,684,000 </t>
  </si>
  <si>
    <t>8/29/2015</t>
  </si>
  <si>
    <t xml:space="preserve"> $10,187,340,000 </t>
  </si>
  <si>
    <t xml:space="preserve"> $4,860,309,000 </t>
  </si>
  <si>
    <t xml:space="preserve"> $3,373,980,000 </t>
  </si>
  <si>
    <t>8/27/2016</t>
  </si>
  <si>
    <t xml:space="preserve"> $10,635,676,000 </t>
  </si>
  <si>
    <t xml:space="preserve"> $5,026,940,000 </t>
  </si>
  <si>
    <t xml:space="preserve"> $3,548,341,000 </t>
  </si>
  <si>
    <t>BA</t>
  </si>
  <si>
    <t xml:space="preserve"> $86,623,000,000 </t>
  </si>
  <si>
    <t xml:space="preserve"> $73,268,000,000 </t>
  </si>
  <si>
    <t xml:space="preserve"> $3,742,000,000 </t>
  </si>
  <si>
    <t xml:space="preserve"> $3,071,000,000 </t>
  </si>
  <si>
    <t xml:space="preserve"> $90,762,000,000 </t>
  </si>
  <si>
    <t xml:space="preserve"> $76,752,000,000 </t>
  </si>
  <si>
    <t xml:space="preserve"> $3,480,000,000 </t>
  </si>
  <si>
    <t xml:space="preserve"> $3,047,000,000 </t>
  </si>
  <si>
    <t xml:space="preserve"> $96,114,000,000 </t>
  </si>
  <si>
    <t xml:space="preserve"> $82,088,000,000 </t>
  </si>
  <si>
    <t xml:space="preserve"> $3,251,000,000 </t>
  </si>
  <si>
    <t xml:space="preserve"> $3,331,000,000 </t>
  </si>
  <si>
    <t xml:space="preserve"> $94,571,000,000 </t>
  </si>
  <si>
    <t xml:space="preserve"> $80,790,000,000 </t>
  </si>
  <si>
    <t xml:space="preserve"> $3,313,000,000 </t>
  </si>
  <si>
    <t xml:space="preserve"> $4,627,000,000 </t>
  </si>
  <si>
    <t>BAC</t>
  </si>
  <si>
    <t xml:space="preserve"> $100,078,000,000 </t>
  </si>
  <si>
    <t xml:space="preserve"> $3,753,000,000 </t>
  </si>
  <si>
    <t xml:space="preserve"> $70,829,000,000 </t>
  </si>
  <si>
    <t xml:space="preserve"> $9,433,000,000 </t>
  </si>
  <si>
    <t>Banks</t>
  </si>
  <si>
    <t xml:space="preserve"> $101,697,000,000 </t>
  </si>
  <si>
    <t xml:space="preserve"> $3,034,000,000 </t>
  </si>
  <si>
    <t xml:space="preserve"> $68,128,000,000 </t>
  </si>
  <si>
    <t xml:space="preserve"> $4,642,000,000 </t>
  </si>
  <si>
    <t xml:space="preserve"> $95,181,000,000 </t>
  </si>
  <si>
    <t xml:space="preserve"> $2,656,000,000 </t>
  </si>
  <si>
    <t xml:space="preserve"> $74,181,000,000 </t>
  </si>
  <si>
    <t xml:space="preserve"> $3,211,000,000 </t>
  </si>
  <si>
    <t xml:space="preserve"> $93,056,000,000 </t>
  </si>
  <si>
    <t xml:space="preserve"> $2,204,000,000 </t>
  </si>
  <si>
    <t xml:space="preserve"> $56,358,000,000 </t>
  </si>
  <si>
    <t xml:space="preserve"> $3,995,000,000 </t>
  </si>
  <si>
    <t>BAX</t>
  </si>
  <si>
    <t xml:space="preserve"> $13,936,000,000 </t>
  </si>
  <si>
    <t xml:space="preserve"> $6,802,000,000 </t>
  </si>
  <si>
    <t xml:space="preserve"> $3,283,000,000 </t>
  </si>
  <si>
    <t xml:space="preserve"> $1,081,000,000 </t>
  </si>
  <si>
    <t xml:space="preserve"> $9,413,000,000 </t>
  </si>
  <si>
    <t xml:space="preserve"> $5,251,000,000 </t>
  </si>
  <si>
    <t xml:space="preserve"> $582,000,000 </t>
  </si>
  <si>
    <t xml:space="preserve"> $10,719,000,000 </t>
  </si>
  <si>
    <t xml:space="preserve"> $6,138,000,000 </t>
  </si>
  <si>
    <t xml:space="preserve"> $3,315,000,000 </t>
  </si>
  <si>
    <t xml:space="preserve"> $610,000,000 </t>
  </si>
  <si>
    <t xml:space="preserve"> $9,968,000,000 </t>
  </si>
  <si>
    <t xml:space="preserve"> $5,822,000,000 </t>
  </si>
  <si>
    <t xml:space="preserve"> $3,094,000,000 </t>
  </si>
  <si>
    <t xml:space="preserve"> $603,000,000 </t>
  </si>
  <si>
    <t>BBBY</t>
  </si>
  <si>
    <t>3/2/2013</t>
  </si>
  <si>
    <t xml:space="preserve"> $10,914,585,000 </t>
  </si>
  <si>
    <t xml:space="preserve"> $6,525,830,000 </t>
  </si>
  <si>
    <t xml:space="preserve"> $2,750,537,000 </t>
  </si>
  <si>
    <t>3/1/2014</t>
  </si>
  <si>
    <t xml:space="preserve"> $11,503,963,000 </t>
  </si>
  <si>
    <t xml:space="preserve"> $6,938,381,000 </t>
  </si>
  <si>
    <t xml:space="preserve"> $2,950,995,000 </t>
  </si>
  <si>
    <t>2/28/2015</t>
  </si>
  <si>
    <t xml:space="preserve"> $11,881,176,000 </t>
  </si>
  <si>
    <t xml:space="preserve"> $7,261,397,000 </t>
  </si>
  <si>
    <t xml:space="preserve"> $3,065,486,000 </t>
  </si>
  <si>
    <t>2/27/2016</t>
  </si>
  <si>
    <t xml:space="preserve"> $12,103,887,000 </t>
  </si>
  <si>
    <t xml:space="preserve"> $7,483,577,000 </t>
  </si>
  <si>
    <t xml:space="preserve"> $3,205,407,000 </t>
  </si>
  <si>
    <t>BBT</t>
  </si>
  <si>
    <t xml:space="preserve"> $10,737,000,000 </t>
  </si>
  <si>
    <t xml:space="preserve"> $429,000,000 </t>
  </si>
  <si>
    <t xml:space="preserve"> $5,650,000,000 </t>
  </si>
  <si>
    <t xml:space="preserve"> $1,167,000,000 </t>
  </si>
  <si>
    <t xml:space="preserve"> $10,543,000,000 </t>
  </si>
  <si>
    <t xml:space="preserve"> $301,000,000 </t>
  </si>
  <si>
    <t xml:space="preserve"> $5,625,000,000 </t>
  </si>
  <si>
    <t xml:space="preserve"> $698,000,000 </t>
  </si>
  <si>
    <t xml:space="preserve"> $9,998,000,000 </t>
  </si>
  <si>
    <t xml:space="preserve"> $239,000,000 </t>
  </si>
  <si>
    <t xml:space="preserve"> $5,715,000,000 </t>
  </si>
  <si>
    <t xml:space="preserve"> $342,000,000 </t>
  </si>
  <si>
    <t xml:space="preserve"> $10,346,000,000 </t>
  </si>
  <si>
    <t xml:space="preserve"> $5,996,000,000 </t>
  </si>
  <si>
    <t xml:space="preserve"> $533,000,000 </t>
  </si>
  <si>
    <t>BBY</t>
  </si>
  <si>
    <t>3/3/2012</t>
  </si>
  <si>
    <t xml:space="preserve"> $45,457,000,000 </t>
  </si>
  <si>
    <t xml:space="preserve"> $34,473,000,000 </t>
  </si>
  <si>
    <t xml:space="preserve"> $8,755,000,000 </t>
  </si>
  <si>
    <t>Computer &amp; Electronics Retail</t>
  </si>
  <si>
    <t>2/1/2014</t>
  </si>
  <si>
    <t xml:space="preserve"> $40,611,000,000 </t>
  </si>
  <si>
    <t xml:space="preserve"> $31,212,000,000 </t>
  </si>
  <si>
    <t xml:space="preserve"> $8,106,000,000 </t>
  </si>
  <si>
    <t xml:space="preserve"> $40,339,000,000 </t>
  </si>
  <si>
    <t xml:space="preserve"> $31,292,000,000 </t>
  </si>
  <si>
    <t xml:space="preserve"> $7,592,000,000 </t>
  </si>
  <si>
    <t>1/30/2016</t>
  </si>
  <si>
    <t xml:space="preserve"> $39,528,000,000 </t>
  </si>
  <si>
    <t xml:space="preserve"> $30,337,000,000 </t>
  </si>
  <si>
    <t xml:space="preserve"> $7,618,000,000 </t>
  </si>
  <si>
    <t>BCR</t>
  </si>
  <si>
    <t xml:space="preserve"> $3,049,500,000 </t>
  </si>
  <si>
    <t xml:space="preserve"> $1,194,400,000 </t>
  </si>
  <si>
    <t xml:space="preserve"> $920,300,000 </t>
  </si>
  <si>
    <t xml:space="preserve"> $295,700,000 </t>
  </si>
  <si>
    <t xml:space="preserve"> $3,323,600,000 </t>
  </si>
  <si>
    <t xml:space="preserve"> $1,258,600,000 </t>
  </si>
  <si>
    <t xml:space="preserve"> $981,500,000 </t>
  </si>
  <si>
    <t xml:space="preserve"> $302,000,000 </t>
  </si>
  <si>
    <t xml:space="preserve"> $3,416,000,000 </t>
  </si>
  <si>
    <t xml:space="preserve"> $1,301,200,000 </t>
  </si>
  <si>
    <t xml:space="preserve"> $1,012,100,000 </t>
  </si>
  <si>
    <t xml:space="preserve"> $259,200,000 </t>
  </si>
  <si>
    <t xml:space="preserve"> $3,714,000,000 </t>
  </si>
  <si>
    <t xml:space="preserve"> $1,371,700,000 </t>
  </si>
  <si>
    <t xml:space="preserve"> $1,101,900,000 </t>
  </si>
  <si>
    <t xml:space="preserve"> $292,800,000 </t>
  </si>
  <si>
    <t>BDX</t>
  </si>
  <si>
    <t xml:space="preserve"> $8,054,000,000 </t>
  </si>
  <si>
    <t xml:space="preserve"> $3,883,000,000 </t>
  </si>
  <si>
    <t xml:space="preserve"> $2,422,000,000 </t>
  </si>
  <si>
    <t xml:space="preserve"> $494,000,000 </t>
  </si>
  <si>
    <t xml:space="preserve"> $8,446,000,000 </t>
  </si>
  <si>
    <t xml:space="preserve"> $4,145,000,000 </t>
  </si>
  <si>
    <t xml:space="preserve"> $2,145,000,000 </t>
  </si>
  <si>
    <t xml:space="preserve"> $550,000,000 </t>
  </si>
  <si>
    <t xml:space="preserve"> $10,282,000,000 </t>
  </si>
  <si>
    <t xml:space="preserve"> $5,587,000,000 </t>
  </si>
  <si>
    <t xml:space="preserve"> $2,563,000,000 </t>
  </si>
  <si>
    <t xml:space="preserve"> $632,000,000 </t>
  </si>
  <si>
    <t xml:space="preserve"> $12,483,000,000 </t>
  </si>
  <si>
    <t xml:space="preserve"> $6,492,000,000 </t>
  </si>
  <si>
    <t xml:space="preserve"> $3,005,000,000 </t>
  </si>
  <si>
    <t xml:space="preserve"> $828,000,000 </t>
  </si>
  <si>
    <t>BHI</t>
  </si>
  <si>
    <t xml:space="preserve"> $22,364,000,000 </t>
  </si>
  <si>
    <t xml:space="preserve"> $18,553,000,000 </t>
  </si>
  <si>
    <t xml:space="preserve"> $1,306,000,000 </t>
  </si>
  <si>
    <t xml:space="preserve"> $556,000,000 </t>
  </si>
  <si>
    <t>Oil &amp; Gas Equipment &amp; Services</t>
  </si>
  <si>
    <t xml:space="preserve"> $24,551,000,000 </t>
  </si>
  <si>
    <t xml:space="preserve"> $19,746,000,000 </t>
  </si>
  <si>
    <t xml:space="preserve"> $613,000,000 </t>
  </si>
  <si>
    <t xml:space="preserve"> $15,742,000,000 </t>
  </si>
  <si>
    <t xml:space="preserve"> $14,415,000,000 </t>
  </si>
  <si>
    <t xml:space="preserve"> $969,000,000 </t>
  </si>
  <si>
    <t xml:space="preserve"> $466,000,000 </t>
  </si>
  <si>
    <t xml:space="preserve"> $9,841,000,000 </t>
  </si>
  <si>
    <t xml:space="preserve"> $9,973,000,000 </t>
  </si>
  <si>
    <t xml:space="preserve"> $815,000,000 </t>
  </si>
  <si>
    <t xml:space="preserve"> $384,000,000 </t>
  </si>
  <si>
    <t>BIIB</t>
  </si>
  <si>
    <t xml:space="preserve"> $6,932,200,000 </t>
  </si>
  <si>
    <t xml:space="preserve"> $857,700,000 </t>
  </si>
  <si>
    <t xml:space="preserve"> $1,797,000,000 </t>
  </si>
  <si>
    <t xml:space="preserve"> $1,444,100,000 </t>
  </si>
  <si>
    <t xml:space="preserve"> $342,900,000 </t>
  </si>
  <si>
    <t xml:space="preserve"> $9,703,300,000 </t>
  </si>
  <si>
    <t xml:space="preserve"> $1,171,000,000 </t>
  </si>
  <si>
    <t xml:space="preserve"> $2,193,400,000 </t>
  </si>
  <si>
    <t xml:space="preserve"> $1,893,400,000 </t>
  </si>
  <si>
    <t xml:space="preserve"> $489,800,000 </t>
  </si>
  <si>
    <t xml:space="preserve"> $10,763,800,000 </t>
  </si>
  <si>
    <t xml:space="preserve"> $1,240,400,000 </t>
  </si>
  <si>
    <t xml:space="preserve"> $2,143,600,000 </t>
  </si>
  <si>
    <t xml:space="preserve"> $2,012,800,000 </t>
  </si>
  <si>
    <t xml:space="preserve"> $382,600,000 </t>
  </si>
  <si>
    <t xml:space="preserve"> $11,448,800,000 </t>
  </si>
  <si>
    <t xml:space="preserve"> $1,478,700,000 </t>
  </si>
  <si>
    <t xml:space="preserve"> $1,972,900,000 </t>
  </si>
  <si>
    <t xml:space="preserve"> $1,973,300,000 </t>
  </si>
  <si>
    <t xml:space="preserve"> $385,600,000 </t>
  </si>
  <si>
    <t>BLL</t>
  </si>
  <si>
    <t xml:space="preserve"> $8,735,700,000 </t>
  </si>
  <si>
    <t xml:space="preserve"> $7,174,000,000 </t>
  </si>
  <si>
    <t xml:space="preserve"> $488,300,000 </t>
  </si>
  <si>
    <t xml:space="preserve"> $282,900,000 </t>
  </si>
  <si>
    <t>Metal &amp; Glass Containers</t>
  </si>
  <si>
    <t xml:space="preserve"> $8,468,100,000 </t>
  </si>
  <si>
    <t xml:space="preserve"> $6,875,400,000 </t>
  </si>
  <si>
    <t xml:space="preserve"> $497,400,000 </t>
  </si>
  <si>
    <t xml:space="preserve"> $299,900,000 </t>
  </si>
  <si>
    <t xml:space="preserve"> $8,570,000,000 </t>
  </si>
  <si>
    <t xml:space="preserve"> $6,903,500,000 </t>
  </si>
  <si>
    <t xml:space="preserve"> $547,000,000 </t>
  </si>
  <si>
    <t xml:space="preserve"> $280,900,000 </t>
  </si>
  <si>
    <t xml:space="preserve"> $7,997,000,000 </t>
  </si>
  <si>
    <t xml:space="preserve"> $6,460,300,000 </t>
  </si>
  <si>
    <t xml:space="preserve"> $285,500,000 </t>
  </si>
  <si>
    <t>BMY</t>
  </si>
  <si>
    <t xml:space="preserve"> $17,621,000,000 </t>
  </si>
  <si>
    <t xml:space="preserve"> $4,610,000,000 </t>
  </si>
  <si>
    <t xml:space="preserve"> $5,017,000,000 </t>
  </si>
  <si>
    <t xml:space="preserve"> $3,904,000,000 </t>
  </si>
  <si>
    <t xml:space="preserve"> $16,385,000,000 </t>
  </si>
  <si>
    <t xml:space="preserve"> $4,619,000,000 </t>
  </si>
  <si>
    <t xml:space="preserve"> $4,939,000,000 </t>
  </si>
  <si>
    <t xml:space="preserve"> $3,731,000,000 </t>
  </si>
  <si>
    <t xml:space="preserve"> $15,879,000,000 </t>
  </si>
  <si>
    <t xml:space="preserve"> $3,932,000,000 </t>
  </si>
  <si>
    <t xml:space="preserve"> $4,822,000,000 </t>
  </si>
  <si>
    <t xml:space="preserve"> $4,534,000,000 </t>
  </si>
  <si>
    <t xml:space="preserve"> $16,560,000,000 </t>
  </si>
  <si>
    <t xml:space="preserve"> $3,909,000,000 </t>
  </si>
  <si>
    <t xml:space="preserve"> $4,841,000,000 </t>
  </si>
  <si>
    <t xml:space="preserve"> $5,920,000,000 </t>
  </si>
  <si>
    <t>BSX</t>
  </si>
  <si>
    <t xml:space="preserve"> $7,249,000,000 </t>
  </si>
  <si>
    <t xml:space="preserve"> $2,349,000,000 </t>
  </si>
  <si>
    <t xml:space="preserve"> $2,529,000,000 </t>
  </si>
  <si>
    <t xml:space="preserve"> $886,000,000 </t>
  </si>
  <si>
    <t xml:space="preserve"> $395,000,000 </t>
  </si>
  <si>
    <t xml:space="preserve"> $7,143,000,000 </t>
  </si>
  <si>
    <t xml:space="preserve"> $2,174,000,000 </t>
  </si>
  <si>
    <t xml:space="preserve"> $2,678,000,000 </t>
  </si>
  <si>
    <t xml:space="preserve"> $861,000,000 </t>
  </si>
  <si>
    <t xml:space="preserve"> $410,000,000 </t>
  </si>
  <si>
    <t xml:space="preserve"> $7,380,000,000 </t>
  </si>
  <si>
    <t xml:space="preserve"> $2,210,000,000 </t>
  </si>
  <si>
    <t xml:space="preserve"> $2,817,000,000 </t>
  </si>
  <si>
    <t xml:space="preserve"> $817,000,000 </t>
  </si>
  <si>
    <t xml:space="preserve"> $438,000,000 </t>
  </si>
  <si>
    <t xml:space="preserve"> $7,477,000,000 </t>
  </si>
  <si>
    <t xml:space="preserve"> $2,173,000,000 </t>
  </si>
  <si>
    <t xml:space="preserve"> $2,996,000,000 </t>
  </si>
  <si>
    <t xml:space="preserve"> $876,000,000 </t>
  </si>
  <si>
    <t xml:space="preserve"> $495,000,000 </t>
  </si>
  <si>
    <t>BWA</t>
  </si>
  <si>
    <t xml:space="preserve"> $7,436,600,000 </t>
  </si>
  <si>
    <t xml:space="preserve"> $5,879,100,000 </t>
  </si>
  <si>
    <t xml:space="preserve"> $702,300,000 </t>
  </si>
  <si>
    <t>Auto Parts &amp; Equipment</t>
  </si>
  <si>
    <t xml:space="preserve"> $8,305,100,000 </t>
  </si>
  <si>
    <t xml:space="preserve"> $6,548,700,000 </t>
  </si>
  <si>
    <t xml:space="preserve"> $792,700,000 </t>
  </si>
  <si>
    <t xml:space="preserve"> $8,023,200,000 </t>
  </si>
  <si>
    <t xml:space="preserve"> $6,320,100,000 </t>
  </si>
  <si>
    <t xml:space="preserve"> $763,400,000 </t>
  </si>
  <si>
    <t xml:space="preserve"> $9,071,000,000 </t>
  </si>
  <si>
    <t xml:space="preserve"> $7,137,900,000 </t>
  </si>
  <si>
    <t xml:space="preserve"> $1,707,200,000 </t>
  </si>
  <si>
    <t>BXP</t>
  </si>
  <si>
    <t xml:space="preserve"> $1,847,186,000 </t>
  </si>
  <si>
    <t xml:space="preserve"> $667,208,000 </t>
  </si>
  <si>
    <t xml:space="preserve"> $93,782,000 </t>
  </si>
  <si>
    <t xml:space="preserve"> $445,875,000 </t>
  </si>
  <si>
    <t xml:space="preserve"> $2,135,539,000 </t>
  </si>
  <si>
    <t xml:space="preserve"> $771,403,000 </t>
  </si>
  <si>
    <t xml:space="preserve"> $117,073,000 </t>
  </si>
  <si>
    <t xml:space="preserve"> $560,637,000 </t>
  </si>
  <si>
    <t xml:space="preserve"> $2,396,998,000 </t>
  </si>
  <si>
    <t xml:space="preserve"> $864,526,000 </t>
  </si>
  <si>
    <t xml:space="preserve"> $102,077,000 </t>
  </si>
  <si>
    <t xml:space="preserve"> $628,573,000 </t>
  </si>
  <si>
    <t xml:space="preserve"> $2,490,821,000 </t>
  </si>
  <si>
    <t xml:space="preserve"> $904,336,000 </t>
  </si>
  <si>
    <t xml:space="preserve"> $97,578,000 </t>
  </si>
  <si>
    <t xml:space="preserve"> $639,542,000 </t>
  </si>
  <si>
    <t>CAG</t>
  </si>
  <si>
    <t>5/26/2013</t>
  </si>
  <si>
    <t xml:space="preserve"> $13,469,300,000 </t>
  </si>
  <si>
    <t xml:space="preserve"> $10,104,400,000 </t>
  </si>
  <si>
    <t xml:space="preserve"> $2,065,900,000 </t>
  </si>
  <si>
    <t>Packaged Foods &amp; Meats</t>
  </si>
  <si>
    <t>5/25/2014</t>
  </si>
  <si>
    <t xml:space="preserve"> $11,838,200,000 </t>
  </si>
  <si>
    <t xml:space="preserve"> $8,910,800,000 </t>
  </si>
  <si>
    <t xml:space="preserve"> $1,778,900,000 </t>
  </si>
  <si>
    <t>5/31/2015</t>
  </si>
  <si>
    <t xml:space="preserve"> $11,937,000,000 </t>
  </si>
  <si>
    <t xml:space="preserve"> $9,061,400,000 </t>
  </si>
  <si>
    <t xml:space="preserve"> $1,545,300,000 </t>
  </si>
  <si>
    <t>5/29/2016</t>
  </si>
  <si>
    <t xml:space="preserve"> $11,642,900,000 </t>
  </si>
  <si>
    <t xml:space="preserve"> $8,552,100,000 </t>
  </si>
  <si>
    <t xml:space="preserve"> $2,209,400,000 </t>
  </si>
  <si>
    <t>CAH</t>
  </si>
  <si>
    <t>6/30/2013</t>
  </si>
  <si>
    <t xml:space="preserve"> $101,093,000,000 </t>
  </si>
  <si>
    <t xml:space="preserve"> $96,172,000,000 </t>
  </si>
  <si>
    <t xml:space="preserve"> $2,875,000,000 </t>
  </si>
  <si>
    <t xml:space="preserve"> $158,000,000 </t>
  </si>
  <si>
    <t>6/30/2014</t>
  </si>
  <si>
    <t xml:space="preserve"> $91,084,000,000 </t>
  </si>
  <si>
    <t xml:space="preserve"> $85,923,000,000 </t>
  </si>
  <si>
    <t xml:space="preserve"> $3,028,000,000 </t>
  </si>
  <si>
    <t xml:space="preserve"> $223,000,000 </t>
  </si>
  <si>
    <t>6/30/2015</t>
  </si>
  <si>
    <t xml:space="preserve"> $102,531,000,000 </t>
  </si>
  <si>
    <t xml:space="preserve"> $96,819,000,000 </t>
  </si>
  <si>
    <t xml:space="preserve"> $3,240,000,000 </t>
  </si>
  <si>
    <t xml:space="preserve"> $281,000,000 </t>
  </si>
  <si>
    <t>6/30/2016</t>
  </si>
  <si>
    <t xml:space="preserve"> $121,546,000,000 </t>
  </si>
  <si>
    <t xml:space="preserve"> $115,003,000,000 </t>
  </si>
  <si>
    <t xml:space="preserve"> $3,648,000,000 </t>
  </si>
  <si>
    <t xml:space="preserve"> $459,000,000 </t>
  </si>
  <si>
    <t>CAT</t>
  </si>
  <si>
    <t xml:space="preserve"> $55,656,000,000 </t>
  </si>
  <si>
    <t xml:space="preserve"> $41,454,000,000 </t>
  </si>
  <si>
    <t xml:space="preserve"> $6,528,000,000 </t>
  </si>
  <si>
    <t xml:space="preserve"> $2,046,000,000 </t>
  </si>
  <si>
    <t>Construction &amp; Farm Machinery &amp; Heavy Trucks</t>
  </si>
  <si>
    <t xml:space="preserve"> $55,184,000,000 </t>
  </si>
  <si>
    <t xml:space="preserve"> $41,342,000,000 </t>
  </si>
  <si>
    <t xml:space="preserve"> $8,148,000,000 </t>
  </si>
  <si>
    <t xml:space="preserve"> $2,380,000,000 </t>
  </si>
  <si>
    <t xml:space="preserve"> $47,011,000,000 </t>
  </si>
  <si>
    <t xml:space="preserve"> $34,133,000,000 </t>
  </si>
  <si>
    <t xml:space="preserve"> $6,974,000,000 </t>
  </si>
  <si>
    <t xml:space="preserve"> $2,119,000,000 </t>
  </si>
  <si>
    <t xml:space="preserve"> $38,537,000,000 </t>
  </si>
  <si>
    <t xml:space="preserve"> $28,905,000,000 </t>
  </si>
  <si>
    <t xml:space="preserve"> $6,588,000,000 </t>
  </si>
  <si>
    <t xml:space="preserve"> $1,951,000,000 </t>
  </si>
  <si>
    <t>CB</t>
  </si>
  <si>
    <t xml:space="preserve"> $17,936,000,000 </t>
  </si>
  <si>
    <t xml:space="preserve"> $12,620,000,000 </t>
  </si>
  <si>
    <t xml:space="preserve"> $2,096,000,000 </t>
  </si>
  <si>
    <t xml:space="preserve"> $(6,000,000)</t>
  </si>
  <si>
    <t xml:space="preserve"> $19,261,000,000 </t>
  </si>
  <si>
    <t xml:space="preserve"> $12,522,000,000 </t>
  </si>
  <si>
    <t xml:space="preserve"> $2,211,000,000 </t>
  </si>
  <si>
    <t xml:space="preserve"> $15,000,000 </t>
  </si>
  <si>
    <t xml:space="preserve"> $19,171,000,000 </t>
  </si>
  <si>
    <t xml:space="preserve"> $13,241,000,000 </t>
  </si>
  <si>
    <t xml:space="preserve"> $2,245,000,000 </t>
  </si>
  <si>
    <t xml:space="preserve"> $(82,000,000)</t>
  </si>
  <si>
    <t xml:space="preserve"> $18,987,000,000 </t>
  </si>
  <si>
    <t xml:space="preserve"> $12,968,000,000 </t>
  </si>
  <si>
    <t xml:space="preserve"> $2,270,000,000 </t>
  </si>
  <si>
    <t xml:space="preserve"> $120,000,000 </t>
  </si>
  <si>
    <t>CBG</t>
  </si>
  <si>
    <t xml:space="preserve"> $6,514,099,000 </t>
  </si>
  <si>
    <t xml:space="preserve"> $5,745,428,000 </t>
  </si>
  <si>
    <t xml:space="preserve"> $169,645,000 </t>
  </si>
  <si>
    <t>Real Estate Services</t>
  </si>
  <si>
    <t xml:space="preserve"> $7,184,794,000 </t>
  </si>
  <si>
    <t xml:space="preserve"> $6,293,699,000 </t>
  </si>
  <si>
    <t xml:space="preserve"> $190,390,000 </t>
  </si>
  <si>
    <t xml:space="preserve"> $9,049,918,000 </t>
  </si>
  <si>
    <t xml:space="preserve"> $8,050,222,000 </t>
  </si>
  <si>
    <t xml:space="preserve"> $265,101,000 </t>
  </si>
  <si>
    <t xml:space="preserve"> $10,855,810,000 </t>
  </si>
  <si>
    <t xml:space="preserve"> $9,716,541,000 </t>
  </si>
  <si>
    <t xml:space="preserve"> $314,096,000 </t>
  </si>
  <si>
    <t>CCI</t>
  </si>
  <si>
    <t xml:space="preserve"> $2,432,680,000 </t>
  </si>
  <si>
    <t xml:space="preserve"> $728,989,000 </t>
  </si>
  <si>
    <t xml:space="preserve"> $212,572,000 </t>
  </si>
  <si>
    <t xml:space="preserve"> $622,592,000 </t>
  </si>
  <si>
    <t xml:space="preserve"> $2,865,751,000 </t>
  </si>
  <si>
    <t xml:space="preserve"> $991,017,000 </t>
  </si>
  <si>
    <t xml:space="preserve"> $213,519,000 </t>
  </si>
  <si>
    <t xml:space="preserve"> $741,342,000 </t>
  </si>
  <si>
    <t xml:space="preserve"> $3,538,756,000 </t>
  </si>
  <si>
    <t xml:space="preserve"> $1,306,606,000 </t>
  </si>
  <si>
    <t xml:space="preserve"> $257,296,000 </t>
  </si>
  <si>
    <t xml:space="preserve"> $985,781,000 </t>
  </si>
  <si>
    <t xml:space="preserve"> $3,663,851,000 </t>
  </si>
  <si>
    <t xml:space="preserve"> $1,321,426,000 </t>
  </si>
  <si>
    <t xml:space="preserve"> $310,921,000 </t>
  </si>
  <si>
    <t xml:space="preserve"> $1,036,178,000 </t>
  </si>
  <si>
    <t>CCL</t>
  </si>
  <si>
    <t>11/30/2013</t>
  </si>
  <si>
    <t xml:space="preserve"> $15,456,000,000 </t>
  </si>
  <si>
    <t xml:space="preserve"> $10,645,000,000 </t>
  </si>
  <si>
    <t xml:space="preserve"> $1,879,000,000 </t>
  </si>
  <si>
    <t xml:space="preserve"> $1,590,000,000 </t>
  </si>
  <si>
    <t>Hotels, Resorts &amp; Cruise Lines</t>
  </si>
  <si>
    <t>11/30/2014</t>
  </si>
  <si>
    <t xml:space="preserve"> $15,884,000,000 </t>
  </si>
  <si>
    <t xml:space="preserve"> $10,421,000,000 </t>
  </si>
  <si>
    <t xml:space="preserve"> $2,054,000,000 </t>
  </si>
  <si>
    <t xml:space="preserve"> $1,637,000,000 </t>
  </si>
  <si>
    <t>11/30/2015</t>
  </si>
  <si>
    <t xml:space="preserve"> $15,714,000,000 </t>
  </si>
  <si>
    <t xml:space="preserve"> $9,447,000,000 </t>
  </si>
  <si>
    <t xml:space="preserve"> $2,067,000,000 </t>
  </si>
  <si>
    <t xml:space="preserve"> $1,626,000,000 </t>
  </si>
  <si>
    <t>11/30/2016</t>
  </si>
  <si>
    <t xml:space="preserve"> $16,389,000,000 </t>
  </si>
  <si>
    <t xml:space="preserve"> $9,383,000,000 </t>
  </si>
  <si>
    <t xml:space="preserve"> $2,197,000,000 </t>
  </si>
  <si>
    <t xml:space="preserve"> $1,738,000,000 </t>
  </si>
  <si>
    <t>CELG</t>
  </si>
  <si>
    <t xml:space="preserve"> $6,493,900,000 </t>
  </si>
  <si>
    <t xml:space="preserve"> $340,400,000 </t>
  </si>
  <si>
    <t xml:space="preserve"> $1,684,500,000 </t>
  </si>
  <si>
    <t xml:space="preserve"> $2,226,200,000 </t>
  </si>
  <si>
    <t xml:space="preserve"> $262,800,000 </t>
  </si>
  <si>
    <t xml:space="preserve"> $7,670,400,000 </t>
  </si>
  <si>
    <t xml:space="preserve"> $385,900,000 </t>
  </si>
  <si>
    <t xml:space="preserve"> $2,027,900,000 </t>
  </si>
  <si>
    <t xml:space="preserve"> $2,430,600,000 </t>
  </si>
  <si>
    <t xml:space="preserve"> $258,300,000 </t>
  </si>
  <si>
    <t xml:space="preserve"> $9,256,000,000 </t>
  </si>
  <si>
    <t xml:space="preserve"> $420,100,000 </t>
  </si>
  <si>
    <t xml:space="preserve"> $2,305,400,000 </t>
  </si>
  <si>
    <t xml:space="preserve"> $3,697,300,000 </t>
  </si>
  <si>
    <t xml:space="preserve"> $279,000,000 </t>
  </si>
  <si>
    <t xml:space="preserve"> $11,229,200,000 </t>
  </si>
  <si>
    <t xml:space="preserve"> $2,657,700,000 </t>
  </si>
  <si>
    <t xml:space="preserve"> $4,470,100,000 </t>
  </si>
  <si>
    <t>CERN</t>
  </si>
  <si>
    <t xml:space="preserve"> $2,910,748,000 </t>
  </si>
  <si>
    <t xml:space="preserve"> $514,722,000 </t>
  </si>
  <si>
    <t xml:space="preserve"> $1,468,434,000 </t>
  </si>
  <si>
    <t xml:space="preserve"> $338,786,000 </t>
  </si>
  <si>
    <t xml:space="preserve"> $12,794,000 </t>
  </si>
  <si>
    <t>Health Care Technology</t>
  </si>
  <si>
    <t xml:space="preserve"> $3,402,703,000 </t>
  </si>
  <si>
    <t xml:space="preserve"> $604,377,000 </t>
  </si>
  <si>
    <t xml:space="preserve"> $1,628,961,000 </t>
  </si>
  <si>
    <t xml:space="preserve"> $392,805,000 </t>
  </si>
  <si>
    <t xml:space="preserve"> $13,476,000 </t>
  </si>
  <si>
    <t xml:space="preserve"> $4,425,267,000 </t>
  </si>
  <si>
    <t xml:space="preserve"> $750,781,000 </t>
  </si>
  <si>
    <t xml:space="preserve"> $2,262,024,000 </t>
  </si>
  <si>
    <t xml:space="preserve"> $539,799,000 </t>
  </si>
  <si>
    <t xml:space="preserve"> $91,527,000 </t>
  </si>
  <si>
    <t xml:space="preserve"> $4,796,473,000 </t>
  </si>
  <si>
    <t xml:space="preserve"> $779,116,000 </t>
  </si>
  <si>
    <t xml:space="preserve"> $2,464,380,000 </t>
  </si>
  <si>
    <t xml:space="preserve"> $551,418,000 </t>
  </si>
  <si>
    <t xml:space="preserve"> $90,546,000 </t>
  </si>
  <si>
    <t>CF</t>
  </si>
  <si>
    <t xml:space="preserve"> $6,104,000,000 </t>
  </si>
  <si>
    <t xml:space="preserve"> $2,990,700,000 </t>
  </si>
  <si>
    <t xml:space="preserve"> $200,900,000 </t>
  </si>
  <si>
    <t>Fertilizers &amp; Agricultural Chemicals</t>
  </si>
  <si>
    <t xml:space="preserve"> $5,474,700,000 </t>
  </si>
  <si>
    <t xml:space="preserve"> $2,954,500,000 </t>
  </si>
  <si>
    <t xml:space="preserve"> $150,200,000 </t>
  </si>
  <si>
    <t xml:space="preserve"> $4,743,200,000 </t>
  </si>
  <si>
    <t xml:space="preserve"> $2,964,700,000 </t>
  </si>
  <si>
    <t xml:space="preserve"> $205,200,000 </t>
  </si>
  <si>
    <t xml:space="preserve"> $4,308,300,000 </t>
  </si>
  <si>
    <t xml:space="preserve"> $2,761,200,000 </t>
  </si>
  <si>
    <t xml:space="preserve"> $319,000,000 </t>
  </si>
  <si>
    <t>CFG</t>
  </si>
  <si>
    <t xml:space="preserve"> $5,513,000,000 </t>
  </si>
  <si>
    <t xml:space="preserve"> $375,000,000 </t>
  </si>
  <si>
    <t xml:space="preserve"> $3,380,000,000 </t>
  </si>
  <si>
    <t xml:space="preserve"> $490,000,000 </t>
  </si>
  <si>
    <t>Regional Banks</t>
  </si>
  <si>
    <t xml:space="preserve"> $5,133,000,000 </t>
  </si>
  <si>
    <t xml:space="preserve"> $216,000,000 </t>
  </si>
  <si>
    <t xml:space="preserve"> $3,142,000,000 </t>
  </si>
  <si>
    <t xml:space="preserve"> $581,000,000 </t>
  </si>
  <si>
    <t xml:space="preserve"> $5,342,000,000 </t>
  </si>
  <si>
    <t xml:space="preserve"> $160,000,000 </t>
  </si>
  <si>
    <t xml:space="preserve"> $3,247,000,000 </t>
  </si>
  <si>
    <t xml:space="preserve"> $464,000,000 </t>
  </si>
  <si>
    <t xml:space="preserve"> $5,276,000,000 </t>
  </si>
  <si>
    <t xml:space="preserve"> $237,000,000 </t>
  </si>
  <si>
    <t xml:space="preserve"> $3,113,000,000 </t>
  </si>
  <si>
    <t xml:space="preserve"> $448,000,000 </t>
  </si>
  <si>
    <t>CHD</t>
  </si>
  <si>
    <t xml:space="preserve"> $2,921,900,000 </t>
  </si>
  <si>
    <t xml:space="preserve"> $1,630,500,000 </t>
  </si>
  <si>
    <t xml:space="preserve"> $746,300,000 </t>
  </si>
  <si>
    <t>Household Products</t>
  </si>
  <si>
    <t xml:space="preserve"> $3,194,300,000 </t>
  </si>
  <si>
    <t xml:space="preserve"> $1,756,300,000 </t>
  </si>
  <si>
    <t xml:space="preserve"> $815,800,000 </t>
  </si>
  <si>
    <t xml:space="preserve"> $3,297,600,000 </t>
  </si>
  <si>
    <t xml:space="preserve"> $1,844,700,000 </t>
  </si>
  <si>
    <t xml:space="preserve"> $811,700,000 </t>
  </si>
  <si>
    <t xml:space="preserve"> $3,394,800,000 </t>
  </si>
  <si>
    <t xml:space="preserve"> $1,883,000,000 </t>
  </si>
  <si>
    <t xml:space="preserve"> $837,600,000 </t>
  </si>
  <si>
    <t>CHK</t>
  </si>
  <si>
    <t xml:space="preserve"> $12,316,000,000 </t>
  </si>
  <si>
    <t xml:space="preserve"> $7,081,000,000 </t>
  </si>
  <si>
    <t xml:space="preserve"> $723,000,000 </t>
  </si>
  <si>
    <t xml:space="preserve"> $2,811,000,000 </t>
  </si>
  <si>
    <t>Integrated Oil &amp; Gas</t>
  </si>
  <si>
    <t xml:space="preserve"> $19,080,000,000 </t>
  </si>
  <si>
    <t xml:space="preserve"> $12,930,000,000 </t>
  </si>
  <si>
    <t xml:space="preserve"> $686,000,000 </t>
  </si>
  <si>
    <t xml:space="preserve"> $2,903,000,000 </t>
  </si>
  <si>
    <t xml:space="preserve"> $23,125,000,000 </t>
  </si>
  <si>
    <t xml:space="preserve"> $16,049,000,000 </t>
  </si>
  <si>
    <t xml:space="preserve"> $554,000,000 </t>
  </si>
  <si>
    <t xml:space="preserve"> $2,915,000,000 </t>
  </si>
  <si>
    <t xml:space="preserve"> $12,764,000,000 </t>
  </si>
  <si>
    <t xml:space="preserve"> $10,295,000,000 </t>
  </si>
  <si>
    <t xml:space="preserve"> $334,000,000 </t>
  </si>
  <si>
    <t xml:space="preserve"> $2,229,000,000 </t>
  </si>
  <si>
    <t>CHRW</t>
  </si>
  <si>
    <t xml:space="preserve"> $11,359,113,000 </t>
  </si>
  <si>
    <t xml:space="preserve"> $9,641,542,000 </t>
  </si>
  <si>
    <t xml:space="preserve"> $1,042,251,000 </t>
  </si>
  <si>
    <t>Air Freight &amp; Logistics</t>
  </si>
  <si>
    <t xml:space="preserve"> $12,752,076,000 </t>
  </si>
  <si>
    <t xml:space="preserve"> $10,915,981,000 </t>
  </si>
  <si>
    <t xml:space="preserve"> $1,153,445,000 </t>
  </si>
  <si>
    <t xml:space="preserve"> $13,470,067,000 </t>
  </si>
  <si>
    <t xml:space="preserve"> $11,462,415,000 </t>
  </si>
  <si>
    <t xml:space="preserve"> $1,259,234,000 </t>
  </si>
  <si>
    <t xml:space="preserve"> $13,476,084,000 </t>
  </si>
  <si>
    <t xml:space="preserve"> $11,207,604,000 </t>
  </si>
  <si>
    <t xml:space="preserve"> $1,410,170,000 </t>
  </si>
  <si>
    <t>CHTR</t>
  </si>
  <si>
    <t xml:space="preserve"> $8,155,000,000 </t>
  </si>
  <si>
    <t xml:space="preserve"> $5,345,000,000 </t>
  </si>
  <si>
    <t xml:space="preserve"> $47,000,000 </t>
  </si>
  <si>
    <t xml:space="preserve"> $1,854,000,000 </t>
  </si>
  <si>
    <t>Cable &amp; Satellite</t>
  </si>
  <si>
    <t xml:space="preserve"> $9,108,000,000 </t>
  </si>
  <si>
    <t xml:space="preserve"> $5,973,000,000 </t>
  </si>
  <si>
    <t xml:space="preserve"> $62,000,000 </t>
  </si>
  <si>
    <t xml:space="preserve"> $2,102,000,000 </t>
  </si>
  <si>
    <t xml:space="preserve"> $9,754,000,000 </t>
  </si>
  <si>
    <t xml:space="preserve"> $6,426,000,000 </t>
  </si>
  <si>
    <t xml:space="preserve"> $89,000,000 </t>
  </si>
  <si>
    <t xml:space="preserve"> $2,125,000,000 </t>
  </si>
  <si>
    <t xml:space="preserve"> $29,003,000,000 </t>
  </si>
  <si>
    <t xml:space="preserve"> $18,655,000,000 </t>
  </si>
  <si>
    <t xml:space="preserve"> $86,000,000 </t>
  </si>
  <si>
    <t xml:space="preserve"> $6,907,000,000 </t>
  </si>
  <si>
    <t>CI</t>
  </si>
  <si>
    <t xml:space="preserve"> $29,119,000,000 </t>
  </si>
  <si>
    <t xml:space="preserve"> $17,900,000,000 </t>
  </si>
  <si>
    <t xml:space="preserve"> $8,742,000,000 </t>
  </si>
  <si>
    <t xml:space="preserve"> $32,380,000,000 </t>
  </si>
  <si>
    <t xml:space="preserve"> $20,865,000,000 </t>
  </si>
  <si>
    <t xml:space="preserve"> $9,339,000,000 </t>
  </si>
  <si>
    <t xml:space="preserve"> $34,914,000,000 </t>
  </si>
  <si>
    <t xml:space="preserve"> $21,334,000,000 </t>
  </si>
  <si>
    <t xml:space="preserve"> $10,276,000,000 </t>
  </si>
  <si>
    <t xml:space="preserve"> $37,876,000,000 </t>
  </si>
  <si>
    <t xml:space="preserve"> $23,290,000,000 </t>
  </si>
  <si>
    <t xml:space="preserve"> $11,259,000,000 </t>
  </si>
  <si>
    <t>CINF</t>
  </si>
  <si>
    <t xml:space="preserve"> $4,111,000,000 </t>
  </si>
  <si>
    <t xml:space="preserve"> $14,000,000 </t>
  </si>
  <si>
    <t xml:space="preserve"> $4,531,000,000 </t>
  </si>
  <si>
    <t xml:space="preserve"> $3,748,000,000 </t>
  </si>
  <si>
    <t xml:space="preserve"> $4,945,000,000 </t>
  </si>
  <si>
    <t xml:space="preserve"> $4,157,000,000 </t>
  </si>
  <si>
    <t xml:space="preserve"> $5,142,000,000 </t>
  </si>
  <si>
    <t xml:space="preserve"> $4,195,000,000 </t>
  </si>
  <si>
    <t xml:space="preserve"> $13,000,000 </t>
  </si>
  <si>
    <t>CL</t>
  </si>
  <si>
    <t xml:space="preserve"> $17,085,000,000 </t>
  </si>
  <si>
    <t xml:space="preserve"> $7,153,000,000 </t>
  </si>
  <si>
    <t xml:space="preserve"> $6,043,000,000 </t>
  </si>
  <si>
    <t xml:space="preserve"> $17,420,000,000 </t>
  </si>
  <si>
    <t xml:space="preserve"> $7,219,000,000 </t>
  </si>
  <si>
    <t xml:space="preserve"> $6,645,000,000 </t>
  </si>
  <si>
    <t xml:space="preserve"> $17,277,000,000 </t>
  </si>
  <si>
    <t xml:space="preserve"> $7,168,000,000 </t>
  </si>
  <si>
    <t xml:space="preserve"> $6,552,000,000 </t>
  </si>
  <si>
    <t xml:space="preserve"> $16,034,000,000 </t>
  </si>
  <si>
    <t xml:space="preserve"> $6,635,000,000 </t>
  </si>
  <si>
    <t xml:space="preserve"> $6,610,000,000 </t>
  </si>
  <si>
    <t>CLX</t>
  </si>
  <si>
    <t xml:space="preserve"> $5,533,000,000 </t>
  </si>
  <si>
    <t xml:space="preserve"> $1,291,000,000 </t>
  </si>
  <si>
    <t xml:space="preserve"> $130,000,000 </t>
  </si>
  <si>
    <t xml:space="preserve"> $5,514,000,000 </t>
  </si>
  <si>
    <t xml:space="preserve"> $3,158,000,000 </t>
  </si>
  <si>
    <t xml:space="preserve"> $1,254,000,000 </t>
  </si>
  <si>
    <t xml:space="preserve"> $125,000,000 </t>
  </si>
  <si>
    <t xml:space="preserve"> $5,655,000,000 </t>
  </si>
  <si>
    <t xml:space="preserve"> $3,190,000,000 </t>
  </si>
  <si>
    <t xml:space="preserve"> $1,321,000,000 </t>
  </si>
  <si>
    <t xml:space="preserve"> $136,000,000 </t>
  </si>
  <si>
    <t xml:space="preserve"> $5,761,000,000 </t>
  </si>
  <si>
    <t xml:space="preserve"> $3,163,000,000 </t>
  </si>
  <si>
    <t xml:space="preserve"> $1,393,000,000 </t>
  </si>
  <si>
    <t xml:space="preserve"> $141,000,000 </t>
  </si>
  <si>
    <t>CMA</t>
  </si>
  <si>
    <t xml:space="preserve"> $2,666,000,000 </t>
  </si>
  <si>
    <t xml:space="preserve"> $55,000,000 </t>
  </si>
  <si>
    <t xml:space="preserve"> $1,670,000,000 </t>
  </si>
  <si>
    <t xml:space="preserve"> $46,000,000 </t>
  </si>
  <si>
    <t xml:space="preserve"> $2,607,000,000 </t>
  </si>
  <si>
    <t xml:space="preserve"> $45,000,000 </t>
  </si>
  <si>
    <t xml:space="preserve"> $1,611,000,000 </t>
  </si>
  <si>
    <t xml:space="preserve"> $27,000,000 </t>
  </si>
  <si>
    <t xml:space="preserve"> $2,819,000,000 </t>
  </si>
  <si>
    <t xml:space="preserve"> $43,000,000 </t>
  </si>
  <si>
    <t xml:space="preserve"> $1,859,000,000 </t>
  </si>
  <si>
    <t xml:space="preserve"> $147,000,000 </t>
  </si>
  <si>
    <t xml:space="preserve"> $2,960,000,000 </t>
  </si>
  <si>
    <t xml:space="preserve"> $40,000,000 </t>
  </si>
  <si>
    <t xml:space="preserve"> $1,836,000,000 </t>
  </si>
  <si>
    <t xml:space="preserve"> $248,000,000 </t>
  </si>
  <si>
    <t>CMG</t>
  </si>
  <si>
    <t xml:space="preserve"> $3,214,591,000 </t>
  </si>
  <si>
    <t xml:space="preserve"> $2,359,822,000 </t>
  </si>
  <si>
    <t xml:space="preserve"> $203,733,000 </t>
  </si>
  <si>
    <t xml:space="preserve"> $96,054,000 </t>
  </si>
  <si>
    <t>Restaurants</t>
  </si>
  <si>
    <t xml:space="preserve"> $4,108,269,000 </t>
  </si>
  <si>
    <t xml:space="preserve"> $2,990,513,000 </t>
  </si>
  <si>
    <t xml:space="preserve"> $273,897,000 </t>
  </si>
  <si>
    <t xml:space="preserve"> $110,474,000 </t>
  </si>
  <si>
    <t xml:space="preserve"> $4,501,223,000 </t>
  </si>
  <si>
    <t xml:space="preserve"> $3,326,936,000 </t>
  </si>
  <si>
    <t xml:space="preserve"> $250,214,000 </t>
  </si>
  <si>
    <t xml:space="preserve"> $130,368,000 </t>
  </si>
  <si>
    <t xml:space="preserve"> $3,904,384,000 </t>
  </si>
  <si>
    <t xml:space="preserve"> $3,406,170,000 </t>
  </si>
  <si>
    <t xml:space="preserve"> $276,240,000 </t>
  </si>
  <si>
    <t xml:space="preserve"> $146,368,000 </t>
  </si>
  <si>
    <t>CMI</t>
  </si>
  <si>
    <t xml:space="preserve"> $17,301,000,000 </t>
  </si>
  <si>
    <t xml:space="preserve"> $13,021,000,000 </t>
  </si>
  <si>
    <t xml:space="preserve"> $1,827,000,000 </t>
  </si>
  <si>
    <t xml:space="preserve"> $713,000,000 </t>
  </si>
  <si>
    <t>Industrial Machinery</t>
  </si>
  <si>
    <t xml:space="preserve"> $19,221,000,000 </t>
  </si>
  <si>
    <t xml:space="preserve"> $14,360,000,000 </t>
  </si>
  <si>
    <t xml:space="preserve"> $2,112,000,000 </t>
  </si>
  <si>
    <t xml:space="preserve"> $754,000,000 </t>
  </si>
  <si>
    <t xml:space="preserve"> $19,110,000,000 </t>
  </si>
  <si>
    <t xml:space="preserve"> $14,163,000,000 </t>
  </si>
  <si>
    <t xml:space="preserve"> $2,169,000,000 </t>
  </si>
  <si>
    <t xml:space="preserve"> $735,000,000 </t>
  </si>
  <si>
    <t xml:space="preserve"> $17,509,000,000 </t>
  </si>
  <si>
    <t xml:space="preserve"> $13,057,000,000 </t>
  </si>
  <si>
    <t xml:space="preserve"> $2,189,000,000 </t>
  </si>
  <si>
    <t xml:space="preserve"> $636,000,000 </t>
  </si>
  <si>
    <t>CMS</t>
  </si>
  <si>
    <t xml:space="preserve"> $6,566,000,000 </t>
  </si>
  <si>
    <t xml:space="preserve"> $4,562,000,000 </t>
  </si>
  <si>
    <t xml:space="preserve"> $628,000,000 </t>
  </si>
  <si>
    <t xml:space="preserve"> $7,179,000,000 </t>
  </si>
  <si>
    <t xml:space="preserve"> $5,090,000,000 </t>
  </si>
  <si>
    <t xml:space="preserve"> $252,000,000 </t>
  </si>
  <si>
    <t xml:space="preserve"> $685,000,000 </t>
  </si>
  <si>
    <t xml:space="preserve"> $6,456,000,000 </t>
  </si>
  <si>
    <t xml:space="preserve"> $4,281,000,000 </t>
  </si>
  <si>
    <t xml:space="preserve"> $262,000,000 </t>
  </si>
  <si>
    <t xml:space="preserve"> $750,000,000 </t>
  </si>
  <si>
    <t xml:space="preserve"> $6,399,000,000 </t>
  </si>
  <si>
    <t xml:space="preserve"> $4,010,000,000 </t>
  </si>
  <si>
    <t xml:space="preserve"> $811,000,000 </t>
  </si>
  <si>
    <t>CNC</t>
  </si>
  <si>
    <t xml:space="preserve"> $8,110,000,000 </t>
  </si>
  <si>
    <t xml:space="preserve"> $6,781,000,000 </t>
  </si>
  <si>
    <t xml:space="preserve"> $1,105,000,000 </t>
  </si>
  <si>
    <t xml:space="preserve"> $88,000,000 </t>
  </si>
  <si>
    <t xml:space="preserve"> $10,863,000,000 </t>
  </si>
  <si>
    <t xml:space="preserve"> $8,995,000,000 </t>
  </si>
  <si>
    <t xml:space="preserve"> $1,264,000,000 </t>
  </si>
  <si>
    <t xml:space="preserve"> $327,000,000 </t>
  </si>
  <si>
    <t xml:space="preserve"> $12,678,000,000 </t>
  </si>
  <si>
    <t xml:space="preserve"> $2,012,000,000 </t>
  </si>
  <si>
    <t xml:space="preserve"> $1,406,000,000 </t>
  </si>
  <si>
    <t xml:space="preserve"> $22,760,000,000 </t>
  </si>
  <si>
    <t xml:space="preserve"> $17,242,000,000 </t>
  </si>
  <si>
    <t xml:space="preserve"> $2,977,000,000 </t>
  </si>
  <si>
    <t>CNP</t>
  </si>
  <si>
    <t xml:space="preserve"> $7,452,000,000 </t>
  </si>
  <si>
    <t xml:space="preserve"> $4,747,000,000 </t>
  </si>
  <si>
    <t xml:space="preserve"> $365,000,000 </t>
  </si>
  <si>
    <t xml:space="preserve"> $1,050,000,000 </t>
  </si>
  <si>
    <t xml:space="preserve"> $5,755,000,000 </t>
  </si>
  <si>
    <t xml:space="preserve"> $387,000,000 </t>
  </si>
  <si>
    <t xml:space="preserve"> $954,000,000 </t>
  </si>
  <si>
    <t xml:space="preserve"> $9,226,000,000 </t>
  </si>
  <si>
    <t xml:space="preserve"> $6,890,000,000 </t>
  </si>
  <si>
    <t xml:space="preserve"> $388,000,000 </t>
  </si>
  <si>
    <t xml:space="preserve"> $1,013,000,000 </t>
  </si>
  <si>
    <t xml:space="preserve"> $7,386,000,000 </t>
  </si>
  <si>
    <t xml:space="preserve"> $5,109,000,000 </t>
  </si>
  <si>
    <t xml:space="preserve"> $374,000,000 </t>
  </si>
  <si>
    <t xml:space="preserve"> $970,000,000 </t>
  </si>
  <si>
    <t>COF</t>
  </si>
  <si>
    <t xml:space="preserve"> $23,771,000,000 </t>
  </si>
  <si>
    <t xml:space="preserve"> $1,403,000,000 </t>
  </si>
  <si>
    <t xml:space="preserve"> $11,188,000,000 </t>
  </si>
  <si>
    <t xml:space="preserve"> $5,024,000,000 </t>
  </si>
  <si>
    <t xml:space="preserve"> $24,176,000,000 </t>
  </si>
  <si>
    <t xml:space="preserve"> $1,241,000,000 </t>
  </si>
  <si>
    <t xml:space="preserve"> $11,682,000,000 </t>
  </si>
  <si>
    <t xml:space="preserve"> $4,124,000,000 </t>
  </si>
  <si>
    <t xml:space="preserve"> $23,869,000,000 </t>
  </si>
  <si>
    <t xml:space="preserve"> $1,088,000,000 </t>
  </si>
  <si>
    <t xml:space="preserve"> $11,648,000,000 </t>
  </si>
  <si>
    <t xml:space="preserve"> $4,073,000,000 </t>
  </si>
  <si>
    <t xml:space="preserve"> $25,038,000,000 </t>
  </si>
  <si>
    <t xml:space="preserve"> $1,091,000,000 </t>
  </si>
  <si>
    <t xml:space="preserve"> $12,566,000,000 </t>
  </si>
  <si>
    <t xml:space="preserve"> $4,966,000,000 </t>
  </si>
  <si>
    <t>COG</t>
  </si>
  <si>
    <t xml:space="preserve"> $1,204,546,000 </t>
  </si>
  <si>
    <t xml:space="preserve"> $290,054,000 </t>
  </si>
  <si>
    <t xml:space="preserve"> $170,113,000 </t>
  </si>
  <si>
    <t xml:space="preserve"> $451,405,000 </t>
  </si>
  <si>
    <t xml:space="preserve"> $1,746,278,000 </t>
  </si>
  <si>
    <t xml:space="preserve"> $400,281,000 </t>
  </si>
  <si>
    <t xml:space="preserve"> $147,651,000 </t>
  </si>
  <si>
    <t xml:space="preserve"> $651,052,000 </t>
  </si>
  <si>
    <t xml:space="preserve"> $2,173,011,000 </t>
  </si>
  <si>
    <t xml:space="preserve"> $524,880,000 </t>
  </si>
  <si>
    <t xml:space="preserve"> $129,602,000 </t>
  </si>
  <si>
    <t xml:space="preserve"> $632,760,000 </t>
  </si>
  <si>
    <t xml:space="preserve"> $1,357,150,000 </t>
  </si>
  <si>
    <t xml:space="preserve"> $580,994,000 </t>
  </si>
  <si>
    <t xml:space="preserve"> $112,253,000 </t>
  </si>
  <si>
    <t xml:space="preserve"> $622,211,000 </t>
  </si>
  <si>
    <t>COL</t>
  </si>
  <si>
    <t xml:space="preserve"> $4,474,000,000 </t>
  </si>
  <si>
    <t xml:space="preserve"> $3,103,000,000 </t>
  </si>
  <si>
    <t>Industrial Conglomerates</t>
  </si>
  <si>
    <t xml:space="preserve"> $4,979,000,000 </t>
  </si>
  <si>
    <t xml:space="preserve"> $3,469,000,000 </t>
  </si>
  <si>
    <t xml:space="preserve"> $594,000,000 </t>
  </si>
  <si>
    <t xml:space="preserve"> $5,244,000,000 </t>
  </si>
  <si>
    <t xml:space="preserve"> $606,000,000 </t>
  </si>
  <si>
    <t xml:space="preserve"> $5,259,000,000 </t>
  </si>
  <si>
    <t xml:space="preserve"> $3,642,000,000 </t>
  </si>
  <si>
    <t xml:space="preserve"> $638,000,000 </t>
  </si>
  <si>
    <t>COO</t>
  </si>
  <si>
    <t>10/31/2013</t>
  </si>
  <si>
    <t xml:space="preserve"> $1,587,725,000 </t>
  </si>
  <si>
    <t xml:space="preserve"> $560,917,000 </t>
  </si>
  <si>
    <t xml:space="preserve"> $610,735,000 </t>
  </si>
  <si>
    <t xml:space="preserve"> $58,827,000 </t>
  </si>
  <si>
    <t xml:space="preserve"> $30,239,000 </t>
  </si>
  <si>
    <t>Health Care Supplies</t>
  </si>
  <si>
    <t>10/31/2014</t>
  </si>
  <si>
    <t xml:space="preserve"> $1,717,776,000 </t>
  </si>
  <si>
    <t xml:space="preserve"> $626,206,000 </t>
  </si>
  <si>
    <t xml:space="preserve"> $683,115,000 </t>
  </si>
  <si>
    <t xml:space="preserve"> $66,259,000 </t>
  </si>
  <si>
    <t xml:space="preserve"> $35,710,000 </t>
  </si>
  <si>
    <t xml:space="preserve"> $1,797,060,000 </t>
  </si>
  <si>
    <t xml:space="preserve"> $726,798,000 </t>
  </si>
  <si>
    <t xml:space="preserve"> $712,543,000 </t>
  </si>
  <si>
    <t xml:space="preserve"> $69,589,000 </t>
  </si>
  <si>
    <t xml:space="preserve"> $51,459,000 </t>
  </si>
  <si>
    <t>10/31/2016</t>
  </si>
  <si>
    <t xml:space="preserve"> $1,966,814,000 </t>
  </si>
  <si>
    <t xml:space="preserve"> $793,735,000 </t>
  </si>
  <si>
    <t xml:space="preserve"> $722,798,000 </t>
  </si>
  <si>
    <t xml:space="preserve"> $65,411,000 </t>
  </si>
  <si>
    <t xml:space="preserve"> $60,790,000 </t>
  </si>
  <si>
    <t>COST</t>
  </si>
  <si>
    <t>9/1/2013</t>
  </si>
  <si>
    <t xml:space="preserve"> $105,156,000,000 </t>
  </si>
  <si>
    <t xml:space="preserve"> $91,948,000,000 </t>
  </si>
  <si>
    <t xml:space="preserve"> $10,104,000,000 </t>
  </si>
  <si>
    <t>Hypermarkets &amp; Super Centers</t>
  </si>
  <si>
    <t xml:space="preserve"> $112,640,000,000 </t>
  </si>
  <si>
    <t xml:space="preserve"> $98,458,000,000 </t>
  </si>
  <si>
    <t xml:space="preserve"> $10,899,000,000 </t>
  </si>
  <si>
    <t>8/30/2015</t>
  </si>
  <si>
    <t xml:space="preserve"> $116,199,000,000 </t>
  </si>
  <si>
    <t xml:space="preserve"> $101,065,000,000 </t>
  </si>
  <si>
    <t xml:space="preserve"> $11,445,000,000 </t>
  </si>
  <si>
    <t>8/28/2016</t>
  </si>
  <si>
    <t xml:space="preserve"> $118,719,000,000 </t>
  </si>
  <si>
    <t xml:space="preserve"> $102,901,000,000 </t>
  </si>
  <si>
    <t xml:space="preserve"> $12,068,000,000 </t>
  </si>
  <si>
    <t>COTY</t>
  </si>
  <si>
    <t>6/30/2003</t>
  </si>
  <si>
    <t xml:space="preserve"> $1,577,000 </t>
  </si>
  <si>
    <t xml:space="preserve"> $258,000 </t>
  </si>
  <si>
    <t xml:space="preserve"> $2,410,000 </t>
  </si>
  <si>
    <t xml:space="preserve"> $65,000 </t>
  </si>
  <si>
    <t>Personal Products</t>
  </si>
  <si>
    <t>6/30/2004</t>
  </si>
  <si>
    <t xml:space="preserve"> $1,514,000 </t>
  </si>
  <si>
    <t xml:space="preserve"> $142,000 </t>
  </si>
  <si>
    <t xml:space="preserve"> $3,940,000 </t>
  </si>
  <si>
    <t xml:space="preserve"> $30,000 </t>
  </si>
  <si>
    <t xml:space="preserve"> $163,000 </t>
  </si>
  <si>
    <t>2/28/2006</t>
  </si>
  <si>
    <t xml:space="preserve"> $79,562,000 </t>
  </si>
  <si>
    <t xml:space="preserve"> $75,508,000 </t>
  </si>
  <si>
    <t xml:space="preserve"> $15,359,000 </t>
  </si>
  <si>
    <t>2/28/2007</t>
  </si>
  <si>
    <t xml:space="preserve"> $99,642,000 </t>
  </si>
  <si>
    <t xml:space="preserve"> $84,477,000 </t>
  </si>
  <si>
    <t xml:space="preserve"> $25,853,000 </t>
  </si>
  <si>
    <t>CPB</t>
  </si>
  <si>
    <t>7/28/2013</t>
  </si>
  <si>
    <t xml:space="preserve"> $8,052,000,000 </t>
  </si>
  <si>
    <t xml:space="preserve"> $5,140,000,000 </t>
  </si>
  <si>
    <t xml:space="preserve"> $1,653,000,000 </t>
  </si>
  <si>
    <t xml:space="preserve"> $128,000,000 </t>
  </si>
  <si>
    <t>8/3/2014</t>
  </si>
  <si>
    <t xml:space="preserve"> $8,268,000,000 </t>
  </si>
  <si>
    <t xml:space="preserve"> $5,297,000,000 </t>
  </si>
  <si>
    <t xml:space="preserve"> $1,527,000,000 </t>
  </si>
  <si>
    <t xml:space="preserve"> $122,000,000 </t>
  </si>
  <si>
    <t>8/2/2015</t>
  </si>
  <si>
    <t xml:space="preserve"> $8,082,000,000 </t>
  </si>
  <si>
    <t xml:space="preserve"> $5,300,000,000 </t>
  </si>
  <si>
    <t xml:space="preserve"> $1,509,000,000 </t>
  </si>
  <si>
    <t>7/31/2016</t>
  </si>
  <si>
    <t xml:space="preserve"> $7,961,000,000 </t>
  </si>
  <si>
    <t xml:space="preserve"> $5,181,000,000 </t>
  </si>
  <si>
    <t xml:space="preserve"> $124,000,000 </t>
  </si>
  <si>
    <t>CRM</t>
  </si>
  <si>
    <t xml:space="preserve"> $3,050,195,000 </t>
  </si>
  <si>
    <t xml:space="preserve"> $683,579,000 </t>
  </si>
  <si>
    <t xml:space="preserve"> $2,047,847,000 </t>
  </si>
  <si>
    <t xml:space="preserve"> $429,479,000 </t>
  </si>
  <si>
    <t xml:space="preserve"> $4,071,003,000 </t>
  </si>
  <si>
    <t xml:space="preserve"> $968,428,000 </t>
  </si>
  <si>
    <t xml:space="preserve"> $2,764,851,000 </t>
  </si>
  <si>
    <t xml:space="preserve"> $623,798,000 </t>
  </si>
  <si>
    <t xml:space="preserve"> $5,373,586,000 </t>
  </si>
  <si>
    <t xml:space="preserve"> $1,289,270,000 </t>
  </si>
  <si>
    <t xml:space="preserve"> $3,437,032,000 </t>
  </si>
  <si>
    <t xml:space="preserve"> $792,917,000 </t>
  </si>
  <si>
    <t xml:space="preserve"> $6,667,216,000 </t>
  </si>
  <si>
    <t xml:space="preserve"> $1,654,548,000 </t>
  </si>
  <si>
    <t xml:space="preserve"> $3,951,445,000 </t>
  </si>
  <si>
    <t xml:space="preserve"> $946,300,000 </t>
  </si>
  <si>
    <t>CSCO</t>
  </si>
  <si>
    <t>7/27/2013</t>
  </si>
  <si>
    <t xml:space="preserve"> $48,607,000,000 </t>
  </si>
  <si>
    <t xml:space="preserve"> $19,167,000,000 </t>
  </si>
  <si>
    <t xml:space="preserve"> $11,802,000,000 </t>
  </si>
  <si>
    <t xml:space="preserve"> $5,942,000,000 </t>
  </si>
  <si>
    <t>Networking Equipment</t>
  </si>
  <si>
    <t>7/26/2014</t>
  </si>
  <si>
    <t xml:space="preserve"> $47,142,000,000 </t>
  </si>
  <si>
    <t xml:space="preserve"> $19,373,000,000 </t>
  </si>
  <si>
    <t xml:space="preserve"> $11,437,000,000 </t>
  </si>
  <si>
    <t xml:space="preserve"> $6,294,000,000 </t>
  </si>
  <si>
    <t xml:space="preserve"> $275,000,000 </t>
  </si>
  <si>
    <t>7/25/2015</t>
  </si>
  <si>
    <t xml:space="preserve"> $49,161,000,000 </t>
  </si>
  <si>
    <t xml:space="preserve"> $19,480,000,000 </t>
  </si>
  <si>
    <t xml:space="preserve"> $11,861,000,000 </t>
  </si>
  <si>
    <t xml:space="preserve"> $6,207,000,000 </t>
  </si>
  <si>
    <t xml:space="preserve"> $359,000,000 </t>
  </si>
  <si>
    <t>7/30/2016</t>
  </si>
  <si>
    <t xml:space="preserve"> $49,247,000,000 </t>
  </si>
  <si>
    <t xml:space="preserve"> $18,287,000,000 </t>
  </si>
  <si>
    <t xml:space="preserve"> $11,433,000,000 </t>
  </si>
  <si>
    <t xml:space="preserve"> $6,296,000,000 </t>
  </si>
  <si>
    <t xml:space="preserve"> $303,000,000 </t>
  </si>
  <si>
    <t>CSRA</t>
  </si>
  <si>
    <t>4/3/2015</t>
  </si>
  <si>
    <t xml:space="preserve"> $4,069,746,000 </t>
  </si>
  <si>
    <t xml:space="preserve"> $3,282,301,000 </t>
  </si>
  <si>
    <t xml:space="preserve"> $194,207,000 </t>
  </si>
  <si>
    <t xml:space="preserve"> $137,058,000 </t>
  </si>
  <si>
    <t>IT Consulting &amp; Other Services</t>
  </si>
  <si>
    <t>4/1/2016</t>
  </si>
  <si>
    <t xml:space="preserve"> $4,250,447,000 </t>
  </si>
  <si>
    <t xml:space="preserve"> $3,575,631,000 </t>
  </si>
  <si>
    <t xml:space="preserve"> $187,244,000 </t>
  </si>
  <si>
    <t xml:space="preserve"> $182,242,000 </t>
  </si>
  <si>
    <t>CSX</t>
  </si>
  <si>
    <t xml:space="preserve"> $12,026,000,000 </t>
  </si>
  <si>
    <t xml:space="preserve"> $3,931,000,000 </t>
  </si>
  <si>
    <t xml:space="preserve"> $3,518,000,000 </t>
  </si>
  <si>
    <t xml:space="preserve"> $1,104,000,000 </t>
  </si>
  <si>
    <t>Railroads</t>
  </si>
  <si>
    <t>12/26/2014</t>
  </si>
  <si>
    <t xml:space="preserve"> $12,669,000,000 </t>
  </si>
  <si>
    <t xml:space="preserve"> $4,100,000,000 </t>
  </si>
  <si>
    <t xml:space="preserve"> $3,805,000,000 </t>
  </si>
  <si>
    <t xml:space="preserve"> $1,151,000,000 </t>
  </si>
  <si>
    <t>12/25/2015</t>
  </si>
  <si>
    <t xml:space="preserve"> $11,811,000,000 </t>
  </si>
  <si>
    <t xml:space="preserve"> $3,293,000,000 </t>
  </si>
  <si>
    <t xml:space="preserve"> $3,726,000,000 </t>
  </si>
  <si>
    <t xml:space="preserve"> $1,208,000,000 </t>
  </si>
  <si>
    <t>12/30/2016</t>
  </si>
  <si>
    <t xml:space="preserve"> $11,069,000,000 </t>
  </si>
  <si>
    <t xml:space="preserve"> $2,782,000,000 </t>
  </si>
  <si>
    <t xml:space="preserve"> $3,597,000,000 </t>
  </si>
  <si>
    <t xml:space="preserve"> $1,301,000,000 </t>
  </si>
  <si>
    <t>CTAS</t>
  </si>
  <si>
    <t>5/31/2013</t>
  </si>
  <si>
    <t xml:space="preserve"> $4,245,964,000 </t>
  </si>
  <si>
    <t xml:space="preserve"> $2,492,655,000 </t>
  </si>
  <si>
    <t xml:space="preserve"> $1,187,331,000 </t>
  </si>
  <si>
    <t>Diversified Support Services</t>
  </si>
  <si>
    <t>5/31/2014</t>
  </si>
  <si>
    <t xml:space="preserve"> $4,193,844,000 </t>
  </si>
  <si>
    <t xml:space="preserve"> $2,444,085,000 </t>
  </si>
  <si>
    <t xml:space="preserve"> $1,147,039,000 </t>
  </si>
  <si>
    <t xml:space="preserve"> $4,476,886,000 </t>
  </si>
  <si>
    <t xml:space="preserve"> $2,555,549,000 </t>
  </si>
  <si>
    <t xml:space="preserve"> $1,224,930,000 </t>
  </si>
  <si>
    <t>5/31/2016</t>
  </si>
  <si>
    <t xml:space="preserve"> $4,905,458,000 </t>
  </si>
  <si>
    <t xml:space="preserve"> $2,775,588,000 </t>
  </si>
  <si>
    <t xml:space="preserve"> $1,348,122,000 </t>
  </si>
  <si>
    <t>CTL</t>
  </si>
  <si>
    <t xml:space="preserve"> $18,376,000,000 </t>
  </si>
  <si>
    <t xml:space="preserve"> $7,639,000,000 </t>
  </si>
  <si>
    <t xml:space="preserve"> $3,244,000,000 </t>
  </si>
  <si>
    <t xml:space="preserve"> $4,780,000,000 </t>
  </si>
  <si>
    <t>Telecommunications Services</t>
  </si>
  <si>
    <t>Integrated Telecommunications Services</t>
  </si>
  <si>
    <t xml:space="preserve"> $18,095,000,000 </t>
  </si>
  <si>
    <t xml:space="preserve"> $7,507,000,000 </t>
  </si>
  <si>
    <t xml:space="preserve"> $3,502,000,000 </t>
  </si>
  <si>
    <t xml:space="preserve"> $4,541,000,000 </t>
  </si>
  <si>
    <t xml:space="preserve"> $18,031,000,000 </t>
  </si>
  <si>
    <t xml:space="preserve"> $7,846,000,000 </t>
  </si>
  <si>
    <t xml:space="preserve"> $3,347,000,000 </t>
  </si>
  <si>
    <t xml:space="preserve"> $4,428,000,000 </t>
  </si>
  <si>
    <t xml:space="preserve"> $7,778,000,000 </t>
  </si>
  <si>
    <t xml:space="preserve"> $3,328,000,000 </t>
  </si>
  <si>
    <t xml:space="preserve"> $4,189,000,000 </t>
  </si>
  <si>
    <t>CTSH</t>
  </si>
  <si>
    <t xml:space="preserve"> $7,346,472,000 </t>
  </si>
  <si>
    <t xml:space="preserve"> $4,278,241,000 </t>
  </si>
  <si>
    <t xml:space="preserve"> $1,557,646,000 </t>
  </si>
  <si>
    <t xml:space="preserve"> $149,089,000 </t>
  </si>
  <si>
    <t xml:space="preserve"> $8,843,200,000 </t>
  </si>
  <si>
    <t xml:space="preserve"> $5,265,500,000 </t>
  </si>
  <si>
    <t xml:space="preserve"> $1,727,600,000 </t>
  </si>
  <si>
    <t xml:space="preserve"> $172,200,000 </t>
  </si>
  <si>
    <t xml:space="preserve"> $10,262,700,000 </t>
  </si>
  <si>
    <t xml:space="preserve"> $6,141,100,000 </t>
  </si>
  <si>
    <t xml:space="preserve"> $2,037,000,000 </t>
  </si>
  <si>
    <t xml:space="preserve"> $199,700,000 </t>
  </si>
  <si>
    <t xml:space="preserve"> $12,416,000,000 </t>
  </si>
  <si>
    <t xml:space="preserve"> $7,440,200,000 </t>
  </si>
  <si>
    <t xml:space="preserve"> $2,508,600,000 </t>
  </si>
  <si>
    <t xml:space="preserve"> $325,200,000 </t>
  </si>
  <si>
    <t>CTXS</t>
  </si>
  <si>
    <t xml:space="preserve"> $2,918,434,000 </t>
  </si>
  <si>
    <t xml:space="preserve"> $502,795,000 </t>
  </si>
  <si>
    <t xml:space="preserve"> $1,476,916,000 </t>
  </si>
  <si>
    <t xml:space="preserve"> $516,338,000 </t>
  </si>
  <si>
    <t xml:space="preserve"> $41,668,000 </t>
  </si>
  <si>
    <t xml:space="preserve"> $3,142,856,000 </t>
  </si>
  <si>
    <t xml:space="preserve"> $620,219,000 </t>
  </si>
  <si>
    <t xml:space="preserve"> $1,600,187,000 </t>
  </si>
  <si>
    <t xml:space="preserve"> $553,817,000 </t>
  </si>
  <si>
    <t xml:space="preserve"> $39,577,000 </t>
  </si>
  <si>
    <t xml:space="preserve"> $3,275,594,000 </t>
  </si>
  <si>
    <t xml:space="preserve"> $614,364,000 </t>
  </si>
  <si>
    <t xml:space="preserve"> $1,538,027,000 </t>
  </si>
  <si>
    <t xml:space="preserve"> $563,975,000 </t>
  </si>
  <si>
    <t xml:space="preserve"> $41,595,000 </t>
  </si>
  <si>
    <t xml:space="preserve"> $3,418,265,000 </t>
  </si>
  <si>
    <t xml:space="preserve"> $559,541,000 </t>
  </si>
  <si>
    <t xml:space="preserve"> $1,620,006,000 </t>
  </si>
  <si>
    <t xml:space="preserve"> $489,265,000 </t>
  </si>
  <si>
    <t xml:space="preserve"> $29,173,000 </t>
  </si>
  <si>
    <t>CVS</t>
  </si>
  <si>
    <t xml:space="preserve"> $126,761,000,000 </t>
  </si>
  <si>
    <t xml:space="preserve"> $102,978,000,000 </t>
  </si>
  <si>
    <t>Drug Retail</t>
  </si>
  <si>
    <t xml:space="preserve"> $139,367,000,000 </t>
  </si>
  <si>
    <t xml:space="preserve"> $114,000,000,000 </t>
  </si>
  <si>
    <t xml:space="preserve"> $153,290,000,000 </t>
  </si>
  <si>
    <t xml:space="preserve"> $126,762,000,000 </t>
  </si>
  <si>
    <t xml:space="preserve"> $177,526,000,000 </t>
  </si>
  <si>
    <t xml:space="preserve"> $148,669,000,000 </t>
  </si>
  <si>
    <t>CVX</t>
  </si>
  <si>
    <t xml:space="preserve"> $230,590,000,000 </t>
  </si>
  <si>
    <t xml:space="preserve"> $163,336,000,000 </t>
  </si>
  <si>
    <t xml:space="preserve"> $17,100,000,000 </t>
  </si>
  <si>
    <t xml:space="preserve"> $13,413,000,000 </t>
  </si>
  <si>
    <t xml:space="preserve"> $220,156,000,000 </t>
  </si>
  <si>
    <t xml:space="preserve"> $159,323,000,000 </t>
  </si>
  <si>
    <t xml:space="preserve"> $17,573,000,000 </t>
  </si>
  <si>
    <t xml:space="preserve"> $14,186,000,000 </t>
  </si>
  <si>
    <t xml:space="preserve"> $200,494,000,000 </t>
  </si>
  <si>
    <t xml:space="preserve"> $144,956,000,000 </t>
  </si>
  <si>
    <t xml:space="preserve"> $17,034,000,000 </t>
  </si>
  <si>
    <t xml:space="preserve"> $16,793,000,000 </t>
  </si>
  <si>
    <t xml:space="preserve"> $129,925,000,000 </t>
  </si>
  <si>
    <t xml:space="preserve"> $92,785,000,000 </t>
  </si>
  <si>
    <t xml:space="preserve"> $16,473,000,000 </t>
  </si>
  <si>
    <t xml:space="preserve"> $21,037,000,000 </t>
  </si>
  <si>
    <t>CXO</t>
  </si>
  <si>
    <t xml:space="preserve"> $1,819,814,000 </t>
  </si>
  <si>
    <t xml:space="preserve"> $343,743,000 </t>
  </si>
  <si>
    <t xml:space="preserve"> $133,796,000 </t>
  </si>
  <si>
    <t xml:space="preserve"> $579,315,000 </t>
  </si>
  <si>
    <t xml:space="preserve"> $2,319,919,000 </t>
  </si>
  <si>
    <t xml:space="preserve"> $455,436,000 </t>
  </si>
  <si>
    <t xml:space="preserve"> $169,815,000 </t>
  </si>
  <si>
    <t xml:space="preserve"> $778,655,000 </t>
  </si>
  <si>
    <t xml:space="preserve"> $2,660,147,000 </t>
  </si>
  <si>
    <t xml:space="preserve"> $538,374,000 </t>
  </si>
  <si>
    <t xml:space="preserve"> $204,161,000 </t>
  </si>
  <si>
    <t xml:space="preserve"> $986,812,000 </t>
  </si>
  <si>
    <t xml:space="preserve"> $1,803,573,000 </t>
  </si>
  <si>
    <t xml:space="preserve"> $541,359,000 </t>
  </si>
  <si>
    <t xml:space="preserve"> $230,734,000 </t>
  </si>
  <si>
    <t xml:space="preserve"> $1,230,853,000 </t>
  </si>
  <si>
    <t>D</t>
  </si>
  <si>
    <t xml:space="preserve"> $12,835,000,000 </t>
  </si>
  <si>
    <t xml:space="preserve"> $8,300,000,000 </t>
  </si>
  <si>
    <t xml:space="preserve"> $1,127,000,000 </t>
  </si>
  <si>
    <t xml:space="preserve"> $13,120,000,000 </t>
  </si>
  <si>
    <t xml:space="preserve"> $8,033,000,000 </t>
  </si>
  <si>
    <t xml:space="preserve"> $563,000,000 </t>
  </si>
  <si>
    <t xml:space="preserve"> $12,436,000,000 </t>
  </si>
  <si>
    <t xml:space="preserve"> $7,881,000,000 </t>
  </si>
  <si>
    <t xml:space="preserve"> $1,292,000,000 </t>
  </si>
  <si>
    <t xml:space="preserve"> $11,683,000,000 </t>
  </si>
  <si>
    <t xml:space="preserve"> $6,201,000,000 </t>
  </si>
  <si>
    <t xml:space="preserve"> $551,000,000 </t>
  </si>
  <si>
    <t xml:space="preserve"> $1,395,000,000 </t>
  </si>
  <si>
    <t>DAL</t>
  </si>
  <si>
    <t xml:space="preserve"> $37,773,000,000 </t>
  </si>
  <si>
    <t xml:space="preserve"> $20,964,000,000 </t>
  </si>
  <si>
    <t xml:space="preserve"> $11,349,000,000 </t>
  </si>
  <si>
    <t xml:space="preserve"> $1,658,000,000 </t>
  </si>
  <si>
    <t xml:space="preserve"> $40,362,000,000 </t>
  </si>
  <si>
    <t xml:space="preserve"> $22,967,000,000 </t>
  </si>
  <si>
    <t xml:space="preserve"> $12,702,000,000 </t>
  </si>
  <si>
    <t xml:space="preserve"> $1,771,000,000 </t>
  </si>
  <si>
    <t xml:space="preserve"> $40,704,000,000 </t>
  </si>
  <si>
    <t xml:space="preserve"> $17,096,000,000 </t>
  </si>
  <si>
    <t xml:space="preserve"> $1,835,000,000 </t>
  </si>
  <si>
    <t xml:space="preserve"> $39,639,000,000 </t>
  </si>
  <si>
    <t xml:space="preserve"> $15,940,000,000 </t>
  </si>
  <si>
    <t xml:space="preserve"> $14,845,000,000 </t>
  </si>
  <si>
    <t xml:space="preserve"> $1,902,000,000 </t>
  </si>
  <si>
    <t>DD</t>
  </si>
  <si>
    <t xml:space="preserve"> $28,998,000,000 </t>
  </si>
  <si>
    <t xml:space="preserve"> $17,642,000,000 </t>
  </si>
  <si>
    <t xml:space="preserve"> $6,564,000,000 </t>
  </si>
  <si>
    <t>Diversified Chemicals</t>
  </si>
  <si>
    <t xml:space="preserve"> $28,406,000,000 </t>
  </si>
  <si>
    <t xml:space="preserve"> $17,023,000,000 </t>
  </si>
  <si>
    <t xml:space="preserve"> $5,536,000,000 </t>
  </si>
  <si>
    <t xml:space="preserve"> $1,958,000,000 </t>
  </si>
  <si>
    <t xml:space="preserve"> $25,130,000,000 </t>
  </si>
  <si>
    <t xml:space="preserve"> $15,112,000,000 </t>
  </si>
  <si>
    <t xml:space="preserve"> $5,074,000,000 </t>
  </si>
  <si>
    <t xml:space="preserve"> $1,898,000,000 </t>
  </si>
  <si>
    <t xml:space="preserve"> $24,594,000,000 </t>
  </si>
  <si>
    <t xml:space="preserve"> $14,469,000,000 </t>
  </si>
  <si>
    <t xml:space="preserve"> $5,005,000,000 </t>
  </si>
  <si>
    <t xml:space="preserve"> $1,641,000,000 </t>
  </si>
  <si>
    <t>DE</t>
  </si>
  <si>
    <t xml:space="preserve"> $37,795,400,000 </t>
  </si>
  <si>
    <t xml:space="preserve"> $25,667,300,000 </t>
  </si>
  <si>
    <t xml:space="preserve"> $4,426,100,000 </t>
  </si>
  <si>
    <t xml:space="preserve"> $1,477,300,000 </t>
  </si>
  <si>
    <t xml:space="preserve"> $36,066,900,000 </t>
  </si>
  <si>
    <t xml:space="preserve"> $24,775,800,000 </t>
  </si>
  <si>
    <t xml:space="preserve"> $4,377,700,000 </t>
  </si>
  <si>
    <t xml:space="preserve"> $1,452,000,000 </t>
  </si>
  <si>
    <t xml:space="preserve"> $28,862,800,000 </t>
  </si>
  <si>
    <t xml:space="preserve"> $20,143,200,000 </t>
  </si>
  <si>
    <t xml:space="preserve"> $3,834,400,000 </t>
  </si>
  <si>
    <t xml:space="preserve"> $1,425,100,000 </t>
  </si>
  <si>
    <t xml:space="preserve"> $26,644,000,000 </t>
  </si>
  <si>
    <t xml:space="preserve"> $18,248,900,000 </t>
  </si>
  <si>
    <t xml:space="preserve"> $4,018,300,000 </t>
  </si>
  <si>
    <t xml:space="preserve"> $1,389,100,000 </t>
  </si>
  <si>
    <t>DFS</t>
  </si>
  <si>
    <t>11/30/2012</t>
  </si>
  <si>
    <t xml:space="preserve"> $8,984,000,000 </t>
  </si>
  <si>
    <t xml:space="preserve"> $3,052,000,000 </t>
  </si>
  <si>
    <t xml:space="preserve"> $848,000,000 </t>
  </si>
  <si>
    <t xml:space="preserve"> $9,370,000,000 </t>
  </si>
  <si>
    <t xml:space="preserve"> $3,194,000,000 </t>
  </si>
  <si>
    <t xml:space="preserve"> $1,086,000,000 </t>
  </si>
  <si>
    <t xml:space="preserve"> $9,611,000,000 </t>
  </si>
  <si>
    <t xml:space="preserve"> $614,000,000 </t>
  </si>
  <si>
    <t xml:space="preserve"> $3,340,000,000 </t>
  </si>
  <si>
    <t xml:space="preserve"> $1,443,000,000 </t>
  </si>
  <si>
    <t xml:space="preserve"> $10,002,000,000 </t>
  </si>
  <si>
    <t xml:space="preserve"> $623,000,000 </t>
  </si>
  <si>
    <t xml:space="preserve"> $3,615,000,000 </t>
  </si>
  <si>
    <t xml:space="preserve"> $1,512,000,000 </t>
  </si>
  <si>
    <t>DG</t>
  </si>
  <si>
    <t>2/1/2013</t>
  </si>
  <si>
    <t xml:space="preserve"> $16,022,128,000 </t>
  </si>
  <si>
    <t xml:space="preserve"> $10,936,727,000 </t>
  </si>
  <si>
    <t xml:space="preserve"> $3,430,125,000 </t>
  </si>
  <si>
    <t>General Merchandise Stores</t>
  </si>
  <si>
    <t xml:space="preserve"> $17,504,167,000 </t>
  </si>
  <si>
    <t xml:space="preserve"> $12,068,425,000 </t>
  </si>
  <si>
    <t xml:space="preserve"> $3,699,557,000 </t>
  </si>
  <si>
    <t>1/30/2015</t>
  </si>
  <si>
    <t xml:space="preserve"> $18,909,588,000 </t>
  </si>
  <si>
    <t xml:space="preserve"> $13,107,081,000 </t>
  </si>
  <si>
    <t xml:space="preserve"> $4,033,414,000 </t>
  </si>
  <si>
    <t>1/29/2016</t>
  </si>
  <si>
    <t xml:space="preserve"> $20,368,562,000 </t>
  </si>
  <si>
    <t xml:space="preserve"> $14,062,471,000 </t>
  </si>
  <si>
    <t xml:space="preserve"> $4,365,797,000 </t>
  </si>
  <si>
    <t>DGX</t>
  </si>
  <si>
    <t xml:space="preserve"> $7,383,000,000 </t>
  </si>
  <si>
    <t xml:space="preserve"> $4,365,000,000 </t>
  </si>
  <si>
    <t xml:space="preserve"> $1,742,000,000 </t>
  </si>
  <si>
    <t xml:space="preserve"> $75,000,000 </t>
  </si>
  <si>
    <t>Health Care Facilities</t>
  </si>
  <si>
    <t xml:space="preserve"> $7,146,000,000 </t>
  </si>
  <si>
    <t xml:space="preserve"> $4,326,000,000 </t>
  </si>
  <si>
    <t xml:space="preserve"> $1,740,000,000 </t>
  </si>
  <si>
    <t xml:space="preserve"> $79,000,000 </t>
  </si>
  <si>
    <t xml:space="preserve"> $7,435,000,000 </t>
  </si>
  <si>
    <t xml:space="preserve"> $4,637,000,000 </t>
  </si>
  <si>
    <t xml:space="preserve"> $1,721,000,000 </t>
  </si>
  <si>
    <t xml:space="preserve"> $94,000,000 </t>
  </si>
  <si>
    <t xml:space="preserve"> $7,493,000,000 </t>
  </si>
  <si>
    <t xml:space="preserve"> $1,356,000,000 </t>
  </si>
  <si>
    <t xml:space="preserve"> $81,000,000 </t>
  </si>
  <si>
    <t>DHI</t>
  </si>
  <si>
    <t xml:space="preserve"> $6,259,300,000 </t>
  </si>
  <si>
    <t xml:space="preserve"> $4,853,500,000 </t>
  </si>
  <si>
    <t xml:space="preserve"> $649,900,000 </t>
  </si>
  <si>
    <t>Homebuilding</t>
  </si>
  <si>
    <t xml:space="preserve"> $8,024,900,000 </t>
  </si>
  <si>
    <t xml:space="preserve"> $6,268,600,000 </t>
  </si>
  <si>
    <t xml:space="preserve"> $826,900,000 </t>
  </si>
  <si>
    <t xml:space="preserve"> $10,824,000,000 </t>
  </si>
  <si>
    <t xml:space="preserve"> $8,535,700,000 </t>
  </si>
  <si>
    <t xml:space="preserve"> $1,003,000,000 </t>
  </si>
  <si>
    <t xml:space="preserve"> $12,157,400,000 </t>
  </si>
  <si>
    <t xml:space="preserve"> $9,502,600,000 </t>
  </si>
  <si>
    <t xml:space="preserve"> $1,100,300,000 </t>
  </si>
  <si>
    <t>DHR</t>
  </si>
  <si>
    <t xml:space="preserve"> $18,260,400,000 </t>
  </si>
  <si>
    <t xml:space="preserve"> $8,846,100,000 </t>
  </si>
  <si>
    <t xml:space="preserve"> $5,181,200,000 </t>
  </si>
  <si>
    <t xml:space="preserve"> $1,137,900,000 </t>
  </si>
  <si>
    <t xml:space="preserve"> $18,283,100,000 </t>
  </si>
  <si>
    <t xml:space="preserve"> $8,941,100,000 </t>
  </si>
  <si>
    <t xml:space="preserve"> $5,117,100,000 </t>
  </si>
  <si>
    <t xml:space="preserve"> $1,104,400,000 </t>
  </si>
  <si>
    <t xml:space="preserve"> $19,154,000,000 </t>
  </si>
  <si>
    <t xml:space="preserve"> $9,261,400,000 </t>
  </si>
  <si>
    <t xml:space="preserve"> $5,389,000,000 </t>
  </si>
  <si>
    <t xml:space="preserve"> $1,157,000,000 </t>
  </si>
  <si>
    <t xml:space="preserve"> $20,563,100,000 </t>
  </si>
  <si>
    <t xml:space="preserve"> $9,800,600,000 </t>
  </si>
  <si>
    <t xml:space="preserve"> $6,054,300,000 </t>
  </si>
  <si>
    <t xml:space="preserve"> $1,239,100,000 </t>
  </si>
  <si>
    <t>DIS</t>
  </si>
  <si>
    <t xml:space="preserve"> $45,041,000,000 </t>
  </si>
  <si>
    <t xml:space="preserve"> $25,034,000,000 </t>
  </si>
  <si>
    <t xml:space="preserve"> $8,365,000,000 </t>
  </si>
  <si>
    <t xml:space="preserve"> $2,192,000,000 </t>
  </si>
  <si>
    <t>Broadcasting &amp; Cable TV</t>
  </si>
  <si>
    <t xml:space="preserve"> $48,813,000,000 </t>
  </si>
  <si>
    <t xml:space="preserve"> $26,420,000,000 </t>
  </si>
  <si>
    <t xml:space="preserve"> $8,565,000,000 </t>
  </si>
  <si>
    <t xml:space="preserve"> $2,288,000,000 </t>
  </si>
  <si>
    <t>10/3/2015</t>
  </si>
  <si>
    <t xml:space="preserve"> $52,465,000,000 </t>
  </si>
  <si>
    <t xml:space="preserve"> $28,364,000,000 </t>
  </si>
  <si>
    <t xml:space="preserve"> $8,523,000,000 </t>
  </si>
  <si>
    <t xml:space="preserve"> $2,354,000,000 </t>
  </si>
  <si>
    <t>10/1/2016</t>
  </si>
  <si>
    <t xml:space="preserve"> $55,632,000,000 </t>
  </si>
  <si>
    <t xml:space="preserve"> $29,993,000,000 </t>
  </si>
  <si>
    <t xml:space="preserve"> $8,754,000,000 </t>
  </si>
  <si>
    <t xml:space="preserve"> $2,527,000,000 </t>
  </si>
  <si>
    <t>DISCA</t>
  </si>
  <si>
    <t xml:space="preserve"> $5,535,000,000 </t>
  </si>
  <si>
    <t xml:space="preserve"> $1,689,000,000 </t>
  </si>
  <si>
    <t xml:space="preserve"> $1,598,000,000 </t>
  </si>
  <si>
    <t xml:space="preserve"> $276,000,000 </t>
  </si>
  <si>
    <t xml:space="preserve"> $6,265,000,000 </t>
  </si>
  <si>
    <t xml:space="preserve"> $2,124,000,000 </t>
  </si>
  <si>
    <t xml:space="preserve"> $1,692,000,000 </t>
  </si>
  <si>
    <t xml:space="preserve"> $329,000,000 </t>
  </si>
  <si>
    <t xml:space="preserve"> $6,394,000,000 </t>
  </si>
  <si>
    <t xml:space="preserve"> $2,343,000,000 </t>
  </si>
  <si>
    <t xml:space="preserve"> $1,669,000,000 </t>
  </si>
  <si>
    <t xml:space="preserve"> $330,000,000 </t>
  </si>
  <si>
    <t xml:space="preserve"> $6,497,000,000 </t>
  </si>
  <si>
    <t xml:space="preserve"> $2,432,000,000 </t>
  </si>
  <si>
    <t xml:space="preserve"> $1,690,000,000 </t>
  </si>
  <si>
    <t>DISCK</t>
  </si>
  <si>
    <t>DLPH</t>
  </si>
  <si>
    <t xml:space="preserve"> $15,051,000,000 </t>
  </si>
  <si>
    <t xml:space="preserve"> $12,274,000,000 </t>
  </si>
  <si>
    <t xml:space="preserve"> $916,000,000 </t>
  </si>
  <si>
    <t xml:space="preserve"> $97,000,000 </t>
  </si>
  <si>
    <t xml:space="preserve"> $15,499,000,000 </t>
  </si>
  <si>
    <t xml:space="preserve"> $12,471,000,000 </t>
  </si>
  <si>
    <t xml:space="preserve"> $1,036,000,000 </t>
  </si>
  <si>
    <t xml:space="preserve"> $15,165,000,000 </t>
  </si>
  <si>
    <t xml:space="preserve"> $12,155,000,000 </t>
  </si>
  <si>
    <t xml:space="preserve"> $1,017,000,000 </t>
  </si>
  <si>
    <t xml:space="preserve"> $93,000,000 </t>
  </si>
  <si>
    <t xml:space="preserve"> $16,661,000,000 </t>
  </si>
  <si>
    <t xml:space="preserve"> $13,107,000,000 </t>
  </si>
  <si>
    <t xml:space="preserve"> $1,145,000,000 </t>
  </si>
  <si>
    <t xml:space="preserve"> $134,000,000 </t>
  </si>
  <si>
    <t>DLR</t>
  </si>
  <si>
    <t xml:space="preserve"> $1,279,067,000 </t>
  </si>
  <si>
    <t xml:space="preserve"> $461,898,000 </t>
  </si>
  <si>
    <t xml:space="preserve"> $68,538,000 </t>
  </si>
  <si>
    <t xml:space="preserve"> $382,553,000 </t>
  </si>
  <si>
    <t xml:space="preserve"> $1,482,259,000 </t>
  </si>
  <si>
    <t xml:space="preserve"> $555,660,000 </t>
  </si>
  <si>
    <t xml:space="preserve"> $69,323,000 </t>
  </si>
  <si>
    <t xml:space="preserve"> $475,464,000 </t>
  </si>
  <si>
    <t xml:space="preserve"> $1,616,438,000 </t>
  </si>
  <si>
    <t xml:space="preserve"> $603,321,000 </t>
  </si>
  <si>
    <t xml:space="preserve"> $89,468,000 </t>
  </si>
  <si>
    <t xml:space="preserve"> $538,513,000 </t>
  </si>
  <si>
    <t xml:space="preserve"> $1,763,336,000 </t>
  </si>
  <si>
    <t xml:space="preserve"> $651,282,000 </t>
  </si>
  <si>
    <t xml:space="preserve"> $139,616,000 </t>
  </si>
  <si>
    <t xml:space="preserve"> $570,527,000 </t>
  </si>
  <si>
    <t>DLTR</t>
  </si>
  <si>
    <t>2/2/2013</t>
  </si>
  <si>
    <t xml:space="preserve"> $7,394,500,000 </t>
  </si>
  <si>
    <t xml:space="preserve"> $4,741,800,000 </t>
  </si>
  <si>
    <t xml:space="preserve"> $1,732,600,000 </t>
  </si>
  <si>
    <t xml:space="preserve"> $7,840,300,000 </t>
  </si>
  <si>
    <t xml:space="preserve"> $5,050,500,000 </t>
  </si>
  <si>
    <t xml:space="preserve"> $1,819,500,000 </t>
  </si>
  <si>
    <t xml:space="preserve"> $8,602,200,000 </t>
  </si>
  <si>
    <t xml:space="preserve"> $5,568,200,000 </t>
  </si>
  <si>
    <t xml:space="preserve"> $1,993,800,000 </t>
  </si>
  <si>
    <t xml:space="preserve"> $15,498,400,000 </t>
  </si>
  <si>
    <t xml:space="preserve"> $10,841,700,000 </t>
  </si>
  <si>
    <t xml:space="preserve"> $3,607,000,000 </t>
  </si>
  <si>
    <t>DNB</t>
  </si>
  <si>
    <t xml:space="preserve"> $1,663,000,000 </t>
  </si>
  <si>
    <t xml:space="preserve"> $1,123,200,000 </t>
  </si>
  <si>
    <t xml:space="preserve"> $78,300,000 </t>
  </si>
  <si>
    <t>Research &amp; Consulting Services</t>
  </si>
  <si>
    <t xml:space="preserve"> $1,558,400,000 </t>
  </si>
  <si>
    <t xml:space="preserve"> $1,058,000,000 </t>
  </si>
  <si>
    <t xml:space="preserve"> $60,400,000 </t>
  </si>
  <si>
    <t xml:space="preserve"> $1,584,500,000 </t>
  </si>
  <si>
    <t xml:space="preserve"> $1,105,700,000 </t>
  </si>
  <si>
    <t xml:space="preserve"> $52,500,000 </t>
  </si>
  <si>
    <t xml:space="preserve"> $1,637,100,000 </t>
  </si>
  <si>
    <t xml:space="preserve"> $1,209,100,000 </t>
  </si>
  <si>
    <t xml:space="preserve"> $58,700,000 </t>
  </si>
  <si>
    <t>DOV</t>
  </si>
  <si>
    <t xml:space="preserve"> $7,155,096,000 </t>
  </si>
  <si>
    <t xml:space="preserve"> $4,376,505,000 </t>
  </si>
  <si>
    <t xml:space="preserve"> $1,616,921,000 </t>
  </si>
  <si>
    <t xml:space="preserve"> $7,752,728,000 </t>
  </si>
  <si>
    <t xml:space="preserve"> $4,778,479,000 </t>
  </si>
  <si>
    <t xml:space="preserve"> $1,758,765,000 </t>
  </si>
  <si>
    <t xml:space="preserve"> $6,956,311,000 </t>
  </si>
  <si>
    <t xml:space="preserve"> $4,388,167,000 </t>
  </si>
  <si>
    <t xml:space="preserve"> $1,647,382,000 </t>
  </si>
  <si>
    <t xml:space="preserve"> $6,794,342,000 </t>
  </si>
  <si>
    <t xml:space="preserve"> $4,322,373,000 </t>
  </si>
  <si>
    <t xml:space="preserve"> $1,757,523,000 </t>
  </si>
  <si>
    <t>DPS</t>
  </si>
  <si>
    <t xml:space="preserve"> $5,997,000,000 </t>
  </si>
  <si>
    <t xml:space="preserve"> $2,499,000,000 </t>
  </si>
  <si>
    <t xml:space="preserve"> $2,337,000,000 </t>
  </si>
  <si>
    <t xml:space="preserve"> $115,000,000 </t>
  </si>
  <si>
    <t>Soft Drinks</t>
  </si>
  <si>
    <t xml:space="preserve"> $6,121,000,000 </t>
  </si>
  <si>
    <t xml:space="preserve"> $2,491,000,000 </t>
  </si>
  <si>
    <t xml:space="preserve"> $2,335,000,000 </t>
  </si>
  <si>
    <t xml:space="preserve"> $6,282,000,000 </t>
  </si>
  <si>
    <t xml:space="preserve"> $2,559,000,000 </t>
  </si>
  <si>
    <t xml:space="preserve"> $2,320,000,000 </t>
  </si>
  <si>
    <t xml:space="preserve"> $105,000,000 </t>
  </si>
  <si>
    <t xml:space="preserve"> $6,440,000,000 </t>
  </si>
  <si>
    <t xml:space="preserve"> $2,582,000,000 </t>
  </si>
  <si>
    <t xml:space="preserve"> $2,326,000,000 </t>
  </si>
  <si>
    <t xml:space="preserve"> $99,000,000 </t>
  </si>
  <si>
    <t>DRI</t>
  </si>
  <si>
    <t xml:space="preserve"> $5,921,000,000 </t>
  </si>
  <si>
    <t xml:space="preserve"> $4,616,600,000 </t>
  </si>
  <si>
    <t xml:space="preserve"> $625,200,000 </t>
  </si>
  <si>
    <t xml:space="preserve"> $278,300,000 </t>
  </si>
  <si>
    <t xml:space="preserve"> $6,285,600,000 </t>
  </si>
  <si>
    <t xml:space="preserve"> $4,990,500,000 </t>
  </si>
  <si>
    <t xml:space="preserve"> $665,400,000 </t>
  </si>
  <si>
    <t xml:space="preserve"> $304,400,000 </t>
  </si>
  <si>
    <t xml:space="preserve"> $6,764,000,000 </t>
  </si>
  <si>
    <t xml:space="preserve"> $5,341,500,000 </t>
  </si>
  <si>
    <t xml:space="preserve"> $673,500,000 </t>
  </si>
  <si>
    <t xml:space="preserve"> $319,300,000 </t>
  </si>
  <si>
    <t xml:space="preserve"> $6,933,500,000 </t>
  </si>
  <si>
    <t xml:space="preserve"> $5,392,400,000 </t>
  </si>
  <si>
    <t xml:space="preserve"> $622,900,000 </t>
  </si>
  <si>
    <t xml:space="preserve"> $290,200,000 </t>
  </si>
  <si>
    <t>DUK</t>
  </si>
  <si>
    <t xml:space="preserve"> $17,912,000,000 </t>
  </si>
  <si>
    <t xml:space="preserve"> $11,235,000,000 </t>
  </si>
  <si>
    <t xml:space="preserve"> $965,000,000 </t>
  </si>
  <si>
    <t xml:space="preserve"> $22,756,000,000 </t>
  </si>
  <si>
    <t xml:space="preserve"> $13,545,000,000 </t>
  </si>
  <si>
    <t xml:space="preserve"> $1,274,000,000 </t>
  </si>
  <si>
    <t xml:space="preserve"> $2,668,000,000 </t>
  </si>
  <si>
    <t xml:space="preserve"> $23,925,000,000 </t>
  </si>
  <si>
    <t xml:space="preserve"> $14,323,000,000 </t>
  </si>
  <si>
    <t xml:space="preserve"> $1,213,000,000 </t>
  </si>
  <si>
    <t xml:space="preserve"> $3,066,000,000 </t>
  </si>
  <si>
    <t xml:space="preserve"> $23,459,000,000 </t>
  </si>
  <si>
    <t xml:space="preserve"> $13,728,000,000 </t>
  </si>
  <si>
    <t xml:space="preserve"> $1,135,000,000 </t>
  </si>
  <si>
    <t xml:space="preserve"> $3,144,000,000 </t>
  </si>
  <si>
    <t>DVA</t>
  </si>
  <si>
    <t xml:space="preserve"> $8,186,280,000 </t>
  </si>
  <si>
    <t xml:space="preserve"> $5,583,549,000 </t>
  </si>
  <si>
    <t xml:space="preserve"> $889,879,000 </t>
  </si>
  <si>
    <t xml:space="preserve"> $341,969,000 </t>
  </si>
  <si>
    <t xml:space="preserve"> $11,764,050,000 </t>
  </si>
  <si>
    <t xml:space="preserve"> $8,198,377,000 </t>
  </si>
  <si>
    <t xml:space="preserve"> $1,516,508,000 </t>
  </si>
  <si>
    <t xml:space="preserve"> $528,737,000 </t>
  </si>
  <si>
    <t xml:space="preserve"> $12,795,106,000 </t>
  </si>
  <si>
    <t xml:space="preserve"> $9,119,305,000 </t>
  </si>
  <si>
    <t xml:space="preserve"> $1,278,506,000 </t>
  </si>
  <si>
    <t xml:space="preserve"> $590,935,000 </t>
  </si>
  <si>
    <t xml:space="preserve"> $13,781,837,000 </t>
  </si>
  <si>
    <t xml:space="preserve"> $9,824,834,000 </t>
  </si>
  <si>
    <t xml:space="preserve"> $1,947,135,000 </t>
  </si>
  <si>
    <t xml:space="preserve"> $638,024,000 </t>
  </si>
  <si>
    <t>DVN</t>
  </si>
  <si>
    <t xml:space="preserve"> $10,397,000,000 </t>
  </si>
  <si>
    <t xml:space="preserve"> $2,268,000,000 </t>
  </si>
  <si>
    <t xml:space="preserve"> $2,743,000,000 </t>
  </si>
  <si>
    <t xml:space="preserve"> $2,780,000,000 </t>
  </si>
  <si>
    <t xml:space="preserve"> $20,638,000,000 </t>
  </si>
  <si>
    <t xml:space="preserve"> $2,332,000,000 </t>
  </si>
  <si>
    <t xml:space="preserve"> $8,290,000,000 </t>
  </si>
  <si>
    <t xml:space="preserve"> $3,319,000,000 </t>
  </si>
  <si>
    <t xml:space="preserve"> $13,145,000,000 </t>
  </si>
  <si>
    <t xml:space="preserve"> $2,104,000,000 </t>
  </si>
  <si>
    <t xml:space="preserve"> $7,741,000,000 </t>
  </si>
  <si>
    <t xml:space="preserve"> $3,129,000,000 </t>
  </si>
  <si>
    <t xml:space="preserve"> $12,197,000,000 </t>
  </si>
  <si>
    <t xml:space="preserve"> $1,582,000,000 </t>
  </si>
  <si>
    <t xml:space="preserve"> $6,476,000,000 </t>
  </si>
  <si>
    <t xml:space="preserve"> $1,792,000,000 </t>
  </si>
  <si>
    <t>EA</t>
  </si>
  <si>
    <t>3/31/2013</t>
  </si>
  <si>
    <t xml:space="preserve"> $3,797,000,000 </t>
  </si>
  <si>
    <t xml:space="preserve"> $1,388,000,000 </t>
  </si>
  <si>
    <t xml:space="preserve"> $1,078,000,000 </t>
  </si>
  <si>
    <t xml:space="preserve"> $1,153,000,000 </t>
  </si>
  <si>
    <t xml:space="preserve"> $30,000,000 </t>
  </si>
  <si>
    <t>3/31/2014</t>
  </si>
  <si>
    <t xml:space="preserve"> $3,575,000,000 </t>
  </si>
  <si>
    <t xml:space="preserve"> $1,347,000,000 </t>
  </si>
  <si>
    <t xml:space="preserve"> $1,055,000,000 </t>
  </si>
  <si>
    <t xml:space="preserve"> $1,125,000,000 </t>
  </si>
  <si>
    <t xml:space="preserve"> $16,000,000 </t>
  </si>
  <si>
    <t>3/31/2015</t>
  </si>
  <si>
    <t xml:space="preserve"> $4,515,000,000 </t>
  </si>
  <si>
    <t xml:space="preserve"> $1,429,000,000 </t>
  </si>
  <si>
    <t xml:space="preserve"> $1,030,000,000 </t>
  </si>
  <si>
    <t xml:space="preserve"> $1,094,000,000 </t>
  </si>
  <si>
    <t>3/31/2016</t>
  </si>
  <si>
    <t xml:space="preserve"> $4,396,000,000 </t>
  </si>
  <si>
    <t xml:space="preserve"> $1,354,000,000 </t>
  </si>
  <si>
    <t xml:space="preserve"> $1,028,000,000 </t>
  </si>
  <si>
    <t xml:space="preserve"> $1,109,000,000 </t>
  </si>
  <si>
    <t xml:space="preserve"> $7,000,000 </t>
  </si>
  <si>
    <t>EBAY</t>
  </si>
  <si>
    <t xml:space="preserve"> $8,257,000,000 </t>
  </si>
  <si>
    <t xml:space="preserve"> $1,492,000,000 </t>
  </si>
  <si>
    <t xml:space="preserve"> $3,260,000,000 </t>
  </si>
  <si>
    <t xml:space="preserve"> $915,000,000 </t>
  </si>
  <si>
    <t xml:space="preserve"> $8,790,000,000 </t>
  </si>
  <si>
    <t xml:space="preserve"> $3,593,000,000 </t>
  </si>
  <si>
    <t xml:space="preserve"> $983,000,000 </t>
  </si>
  <si>
    <t xml:space="preserve"> $8,592,000,000 </t>
  </si>
  <si>
    <t xml:space="preserve"> $3,660,000,000 </t>
  </si>
  <si>
    <t xml:space="preserve"> $923,000,000 </t>
  </si>
  <si>
    <t xml:space="preserve"> $41,000,000 </t>
  </si>
  <si>
    <t xml:space="preserve"> $8,979,000,000 </t>
  </si>
  <si>
    <t xml:space="preserve"> $2,007,000,000 </t>
  </si>
  <si>
    <t xml:space="preserve"> $3,499,000,000 </t>
  </si>
  <si>
    <t xml:space="preserve"> $34,000,000 </t>
  </si>
  <si>
    <t>ECL</t>
  </si>
  <si>
    <t xml:space="preserve"> $11,838,700,000 </t>
  </si>
  <si>
    <t xml:space="preserve"> $6,385,400,000 </t>
  </si>
  <si>
    <t xml:space="preserve"> $13,253,400,000 </t>
  </si>
  <si>
    <t xml:space="preserve"> $7,161,200,000 </t>
  </si>
  <si>
    <t xml:space="preserve"> $4,360,300,000 </t>
  </si>
  <si>
    <t xml:space="preserve"> $14,280,500,000 </t>
  </si>
  <si>
    <t xml:space="preserve"> $7,679,100,000 </t>
  </si>
  <si>
    <t xml:space="preserve"> $4,577,600,000 </t>
  </si>
  <si>
    <t xml:space="preserve"> $13,545,100,000 </t>
  </si>
  <si>
    <t xml:space="preserve"> $7,223,500,000 </t>
  </si>
  <si>
    <t xml:space="preserve"> $4,345,500,000 </t>
  </si>
  <si>
    <t>ED</t>
  </si>
  <si>
    <t xml:space="preserve"> $12,354,000,000 </t>
  </si>
  <si>
    <t xml:space="preserve"> $7,191,000,000 </t>
  </si>
  <si>
    <t xml:space="preserve"> $1,895,000,000 </t>
  </si>
  <si>
    <t xml:space="preserve"> $1,024,000,000 </t>
  </si>
  <si>
    <t xml:space="preserve"> $12,919,000,000 </t>
  </si>
  <si>
    <t xml:space="preserve"> $7,807,000,000 </t>
  </si>
  <si>
    <t xml:space="preserve"> $1,877,000,000 </t>
  </si>
  <si>
    <t xml:space="preserve"> $1,071,000,000 </t>
  </si>
  <si>
    <t xml:space="preserve"> $12,554,000,000 </t>
  </si>
  <si>
    <t xml:space="preserve"> $7,060,000,000 </t>
  </si>
  <si>
    <t xml:space="preserve"> $1,937,000,000 </t>
  </si>
  <si>
    <t xml:space="preserve"> $1,130,000,000 </t>
  </si>
  <si>
    <t xml:space="preserve"> $12,075,000,000 </t>
  </si>
  <si>
    <t xml:space="preserve"> $6,357,000,000 </t>
  </si>
  <si>
    <t xml:space="preserve"> $2,031,000,000 </t>
  </si>
  <si>
    <t xml:space="preserve"> $1,216,000,000 </t>
  </si>
  <si>
    <t>EFX</t>
  </si>
  <si>
    <t xml:space="preserve"> $2,073,000,000 </t>
  </si>
  <si>
    <t xml:space="preserve"> $759,500,000 </t>
  </si>
  <si>
    <t xml:space="preserve"> $2,303,900,000 </t>
  </si>
  <si>
    <t xml:space="preserve"> $787,300,000 </t>
  </si>
  <si>
    <t xml:space="preserve"> $715,800,000 </t>
  </si>
  <si>
    <t xml:space="preserve"> $189,600,000 </t>
  </si>
  <si>
    <t xml:space="preserve"> $2,436,400,000 </t>
  </si>
  <si>
    <t xml:space="preserve"> $844,700,000 </t>
  </si>
  <si>
    <t xml:space="preserve"> $751,700,000 </t>
  </si>
  <si>
    <t xml:space="preserve"> $201,800,000 </t>
  </si>
  <si>
    <t xml:space="preserve"> $2,663,600,000 </t>
  </si>
  <si>
    <t xml:space="preserve"> $887,400,000 </t>
  </si>
  <si>
    <t xml:space="preserve"> $884,300,000 </t>
  </si>
  <si>
    <t xml:space="preserve"> $198,000,000 </t>
  </si>
  <si>
    <t>EIX</t>
  </si>
  <si>
    <t xml:space="preserve"> $11,862,000,000 </t>
  </si>
  <si>
    <t xml:space="preserve"> $7,747,000,000 </t>
  </si>
  <si>
    <t xml:space="preserve"> $296,000,000 </t>
  </si>
  <si>
    <t xml:space="preserve"> $1,562,000,000 </t>
  </si>
  <si>
    <t xml:space="preserve"> $12,581,000,000 </t>
  </si>
  <si>
    <t xml:space="preserve"> $8,364,000,000 </t>
  </si>
  <si>
    <t xml:space="preserve"> $309,000,000 </t>
  </si>
  <si>
    <t xml:space="preserve"> $1,622,000,000 </t>
  </si>
  <si>
    <t xml:space="preserve"> $1,720,000,000 </t>
  </si>
  <si>
    <t xml:space="preserve"> $11,524,000,000 </t>
  </si>
  <si>
    <t xml:space="preserve"> $7,256,000,000 </t>
  </si>
  <si>
    <t xml:space="preserve"> $336,000,000 </t>
  </si>
  <si>
    <t xml:space="preserve"> $1,919,000,000 </t>
  </si>
  <si>
    <t>EL</t>
  </si>
  <si>
    <t xml:space="preserve"> $10,181,700,000 </t>
  </si>
  <si>
    <t xml:space="preserve"> $2,025,900,000 </t>
  </si>
  <si>
    <t xml:space="preserve"> $6,597,000,000 </t>
  </si>
  <si>
    <t xml:space="preserve"> $10,968,800,000 </t>
  </si>
  <si>
    <t xml:space="preserve"> $2,158,200,000 </t>
  </si>
  <si>
    <t xml:space="preserve"> $6,985,900,000 </t>
  </si>
  <si>
    <t xml:space="preserve"> $10,780,400,000 </t>
  </si>
  <si>
    <t xml:space="preserve"> $2,100,600,000 </t>
  </si>
  <si>
    <t xml:space="preserve"> $7,073,500,000 </t>
  </si>
  <si>
    <t xml:space="preserve"> $11,262,300,000 </t>
  </si>
  <si>
    <t xml:space="preserve"> $2,181,100,000 </t>
  </si>
  <si>
    <t xml:space="preserve"> $7,337,800,000 </t>
  </si>
  <si>
    <t>EMN</t>
  </si>
  <si>
    <t xml:space="preserve"> $8,102,000,000 </t>
  </si>
  <si>
    <t xml:space="preserve"> $6,340,000,000 </t>
  </si>
  <si>
    <t xml:space="preserve"> $644,000,000 </t>
  </si>
  <si>
    <t xml:space="preserve"> $9,350,000,000 </t>
  </si>
  <si>
    <t xml:space="preserve"> $6,574,000,000 </t>
  </si>
  <si>
    <t xml:space="preserve"> $645,000,000 </t>
  </si>
  <si>
    <t xml:space="preserve"> $193,000,000 </t>
  </si>
  <si>
    <t xml:space="preserve"> $9,527,000,000 </t>
  </si>
  <si>
    <t xml:space="preserve"> $7,306,000,000 </t>
  </si>
  <si>
    <t xml:space="preserve"> $755,000,000 </t>
  </si>
  <si>
    <t xml:space="preserve"> $227,000,000 </t>
  </si>
  <si>
    <t xml:space="preserve"> $9,648,000,000 </t>
  </si>
  <si>
    <t xml:space="preserve"> $7,068,000,000 </t>
  </si>
  <si>
    <t xml:space="preserve"> $762,000,000 </t>
  </si>
  <si>
    <t xml:space="preserve"> $251,000,000 </t>
  </si>
  <si>
    <t>EMR</t>
  </si>
  <si>
    <t xml:space="preserve"> $24,669,000,000 </t>
  </si>
  <si>
    <t xml:space="preserve"> $14,717,000,000 </t>
  </si>
  <si>
    <t xml:space="preserve"> $6,010,000,000 </t>
  </si>
  <si>
    <t xml:space="preserve"> $17,733,000,000 </t>
  </si>
  <si>
    <t xml:space="preserve"> $9,971,000,000 </t>
  </si>
  <si>
    <t xml:space="preserve"> $4,375,000,000 </t>
  </si>
  <si>
    <t xml:space="preserve"> $16,249,000,000 </t>
  </si>
  <si>
    <t xml:space="preserve"> $9,241,000,000 </t>
  </si>
  <si>
    <t xml:space="preserve"> $4,065,000,000 </t>
  </si>
  <si>
    <t xml:space="preserve"> $14,522,000,000 </t>
  </si>
  <si>
    <t xml:space="preserve"> $8,260,000,000 </t>
  </si>
  <si>
    <t xml:space="preserve"> $3,758,000,000 </t>
  </si>
  <si>
    <t>EOG</t>
  </si>
  <si>
    <t xml:space="preserve"> $11,682,636,000 </t>
  </si>
  <si>
    <t xml:space="preserve"> $1,699,428,000 </t>
  </si>
  <si>
    <t xml:space="preserve"> $3,862,434,000 </t>
  </si>
  <si>
    <t xml:space="preserve"> $3,169,703,000 </t>
  </si>
  <si>
    <t xml:space="preserve"> $14,487,118,000 </t>
  </si>
  <si>
    <t xml:space="preserve"> $2,066,893,000 </t>
  </si>
  <si>
    <t xml:space="preserve"> $4,621,096,000 </t>
  </si>
  <si>
    <t xml:space="preserve"> $3,600,976,000 </t>
  </si>
  <si>
    <t xml:space="preserve"> $18,035,340,000 </t>
  </si>
  <si>
    <t xml:space="preserve"> $2,534,389,000 </t>
  </si>
  <si>
    <t xml:space="preserve"> $5,285,634,000 </t>
  </si>
  <si>
    <t xml:space="preserve"> $3,997,041,000 </t>
  </si>
  <si>
    <t xml:space="preserve"> $8,757,428,000 </t>
  </si>
  <si>
    <t xml:space="preserve"> $2,177,757,000 </t>
  </si>
  <si>
    <t xml:space="preserve"> $3,174,320,000 </t>
  </si>
  <si>
    <t xml:space="preserve"> $3,313,644,000 </t>
  </si>
  <si>
    <t>EQIX</t>
  </si>
  <si>
    <t xml:space="preserve"> $1,887,376,000 </t>
  </si>
  <si>
    <t xml:space="preserve"> $944,617,000 </t>
  </si>
  <si>
    <t xml:space="preserve"> $531,180,000 </t>
  </si>
  <si>
    <t xml:space="preserve"> $2,152,766,000 </t>
  </si>
  <si>
    <t xml:space="preserve"> $1,064,403,000 </t>
  </si>
  <si>
    <t xml:space="preserve"> $621,413,000 </t>
  </si>
  <si>
    <t xml:space="preserve"> $2,443,776,000 </t>
  </si>
  <si>
    <t xml:space="preserve"> $1,197,885,000 </t>
  </si>
  <si>
    <t xml:space="preserve"> $734,119,000 </t>
  </si>
  <si>
    <t xml:space="preserve"> $2,725,867,000 </t>
  </si>
  <si>
    <t xml:space="preserve"> $1,291,506,000 </t>
  </si>
  <si>
    <t xml:space="preserve"> $825,296,000 </t>
  </si>
  <si>
    <t>EQR</t>
  </si>
  <si>
    <t xml:space="preserve"> $1,747,502,000 </t>
  </si>
  <si>
    <t xml:space="preserve"> $625,507,000 </t>
  </si>
  <si>
    <t xml:space="preserve"> $47,233,000 </t>
  </si>
  <si>
    <t xml:space="preserve"> $560,669,000 </t>
  </si>
  <si>
    <t xml:space="preserve"> $2,387,702,000 </t>
  </si>
  <si>
    <t xml:space="preserve"> $834,228,000 </t>
  </si>
  <si>
    <t xml:space="preserve"> $62,179,000 </t>
  </si>
  <si>
    <t xml:space="preserve"> $978,973,000 </t>
  </si>
  <si>
    <t xml:space="preserve"> $2,614,748,000 </t>
  </si>
  <si>
    <t xml:space="preserve"> $883,564,000 </t>
  </si>
  <si>
    <t xml:space="preserve"> $50,948,000 </t>
  </si>
  <si>
    <t xml:space="preserve"> $758,861,000 </t>
  </si>
  <si>
    <t xml:space="preserve"> $2,744,965,000 </t>
  </si>
  <si>
    <t xml:space="preserve"> $905,168,000 </t>
  </si>
  <si>
    <t xml:space="preserve"> $65,082,000 </t>
  </si>
  <si>
    <t xml:space="preserve"> $765,895,000 </t>
  </si>
  <si>
    <t>EQT</t>
  </si>
  <si>
    <t xml:space="preserve"> $1,859,177,000 </t>
  </si>
  <si>
    <t xml:space="preserve"> $354,561,000 </t>
  </si>
  <si>
    <t xml:space="preserve"> $200,849,000 </t>
  </si>
  <si>
    <t xml:space="preserve"> $653,132,000 </t>
  </si>
  <si>
    <t xml:space="preserve"> $2,388,768,000 </t>
  </si>
  <si>
    <t xml:space="preserve"> $443,974,000 </t>
  </si>
  <si>
    <t xml:space="preserve"> $238,134,000 </t>
  </si>
  <si>
    <t xml:space="preserve"> $679,298,000 </t>
  </si>
  <si>
    <t xml:space="preserve"> $523,043,000 </t>
  </si>
  <si>
    <t xml:space="preserve"> $249,925,000 </t>
  </si>
  <si>
    <t xml:space="preserve"> $819,216,000 </t>
  </si>
  <si>
    <t xml:space="preserve"> $1,857,339,000 </t>
  </si>
  <si>
    <t xml:space="preserve"> $613,909,000 </t>
  </si>
  <si>
    <t xml:space="preserve"> $272,747,000 </t>
  </si>
  <si>
    <t xml:space="preserve"> $927,920,000 </t>
  </si>
  <si>
    <t>ES</t>
  </si>
  <si>
    <t xml:space="preserve"> $6,273,787,000 </t>
  </si>
  <si>
    <t xml:space="preserve"> $3,667,434,000 </t>
  </si>
  <si>
    <t xml:space="preserve"> $747,356,000 </t>
  </si>
  <si>
    <t xml:space="preserve"> $740,791,000 </t>
  </si>
  <si>
    <t xml:space="preserve"> $7,301,204,000 </t>
  </si>
  <si>
    <t xml:space="preserve"> $3,997,940,000 </t>
  </si>
  <si>
    <t xml:space="preserve"> $914,149,000 </t>
  </si>
  <si>
    <t xml:space="preserve"> $859,680,000 </t>
  </si>
  <si>
    <t xml:space="preserve"> $7,741,856,000 </t>
  </si>
  <si>
    <t xml:space="preserve"> $4,449,139,000 </t>
  </si>
  <si>
    <t xml:space="preserve"> $1,034,507,000 </t>
  </si>
  <si>
    <t xml:space="preserve"> $625,361,000 </t>
  </si>
  <si>
    <t xml:space="preserve"> $7,954,827,000 </t>
  </si>
  <si>
    <t xml:space="preserve"> $4,416,194,000 </t>
  </si>
  <si>
    <t xml:space="preserve"> $1,086,274,000 </t>
  </si>
  <si>
    <t xml:space="preserve"> $688,195,000 </t>
  </si>
  <si>
    <t>ESS</t>
  </si>
  <si>
    <t xml:space="preserve"> $535,153,000 </t>
  </si>
  <si>
    <t xml:space="preserve"> $172,167,000 </t>
  </si>
  <si>
    <t xml:space="preserve"> $24,573,000 </t>
  </si>
  <si>
    <t xml:space="preserve"> $169,173,000 </t>
  </si>
  <si>
    <t>Residential REITs</t>
  </si>
  <si>
    <t xml:space="preserve"> $610,590,000 </t>
  </si>
  <si>
    <t xml:space="preserve"> $197,336,000 </t>
  </si>
  <si>
    <t xml:space="preserve"> $26,684,000 </t>
  </si>
  <si>
    <t xml:space="preserve"> $192,420,000 </t>
  </si>
  <si>
    <t xml:space="preserve"> $970,938,000 </t>
  </si>
  <si>
    <t xml:space="preserve"> $312,546,000 </t>
  </si>
  <si>
    <t xml:space="preserve"> $40,878,000 </t>
  </si>
  <si>
    <t xml:space="preserve"> $360,592,000 </t>
  </si>
  <si>
    <t xml:space="preserve"> $1,194,407,000 </t>
  </si>
  <si>
    <t xml:space="preserve"> $363,508,000 </t>
  </si>
  <si>
    <t xml:space="preserve"> $40,090,000 </t>
  </si>
  <si>
    <t xml:space="preserve"> $453,423,000 </t>
  </si>
  <si>
    <t>ETFC</t>
  </si>
  <si>
    <t xml:space="preserve"> $1,365,000,000 </t>
  </si>
  <si>
    <t xml:space="preserve"> $921,000,000 </t>
  </si>
  <si>
    <t xml:space="preserve"> $471,000,000 </t>
  </si>
  <si>
    <t>Investment Banking &amp; Brokerage</t>
  </si>
  <si>
    <t xml:space="preserve"> $1,466,000,000 </t>
  </si>
  <si>
    <t xml:space="preserve"> $888,000,000 </t>
  </si>
  <si>
    <t xml:space="preserve"> $256,000,000 </t>
  </si>
  <si>
    <t xml:space="preserve"> $958,000,000 </t>
  </si>
  <si>
    <t xml:space="preserve"> $1,048,000,000 </t>
  </si>
  <si>
    <t xml:space="preserve"> $61,000,000 </t>
  </si>
  <si>
    <t>ETN</t>
  </si>
  <si>
    <t xml:space="preserve"> $16,311,000,000 </t>
  </si>
  <si>
    <t xml:space="preserve"> $11,448,000,000 </t>
  </si>
  <si>
    <t xml:space="preserve"> $2,894,000,000 </t>
  </si>
  <si>
    <t xml:space="preserve"> $439,000,000 </t>
  </si>
  <si>
    <t xml:space="preserve"> $22,046,000,000 </t>
  </si>
  <si>
    <t xml:space="preserve"> $15,369,000,000 </t>
  </si>
  <si>
    <t xml:space="preserve"> $3,886,000,000 </t>
  </si>
  <si>
    <t xml:space="preserve"> $22,552,000,000 </t>
  </si>
  <si>
    <t xml:space="preserve"> $15,646,000,000 </t>
  </si>
  <si>
    <t xml:space="preserve"> $3,810,000,000 </t>
  </si>
  <si>
    <t xml:space="preserve"> $647,000,000 </t>
  </si>
  <si>
    <t xml:space="preserve"> $20,855,000,000 </t>
  </si>
  <si>
    <t xml:space="preserve"> $14,292,000,000 </t>
  </si>
  <si>
    <t xml:space="preserve"> $3,596,000,000 </t>
  </si>
  <si>
    <t xml:space="preserve"> $625,000,000 </t>
  </si>
  <si>
    <t>ETR</t>
  </si>
  <si>
    <t xml:space="preserve"> $10,302,079,000 </t>
  </si>
  <si>
    <t xml:space="preserve"> $6,583,627,000 </t>
  </si>
  <si>
    <t xml:space="preserve"> $917,162,000 </t>
  </si>
  <si>
    <t xml:space="preserve"> $1,144,585,000 </t>
  </si>
  <si>
    <t xml:space="preserve"> $11,390,947,000 </t>
  </si>
  <si>
    <t xml:space="preserve"> $7,588,885,000 </t>
  </si>
  <si>
    <t xml:space="preserve"> $888,051,000 </t>
  </si>
  <si>
    <t xml:space="preserve"> $1,261,044,000 </t>
  </si>
  <si>
    <t xml:space="preserve"> $12,494,921,000 </t>
  </si>
  <si>
    <t xml:space="preserve"> $8,126,187,000 </t>
  </si>
  <si>
    <t xml:space="preserve"> $863,455,000 </t>
  </si>
  <si>
    <t xml:space="preserve"> $1,318,638,000 </t>
  </si>
  <si>
    <t xml:space="preserve"> $11,513,251,000 </t>
  </si>
  <si>
    <t xml:space="preserve"> $7,449,273,000 </t>
  </si>
  <si>
    <t xml:space="preserve"> $1,074,998,000 </t>
  </si>
  <si>
    <t xml:space="preserve"> $1,337,276,000 </t>
  </si>
  <si>
    <t>EW</t>
  </si>
  <si>
    <t xml:space="preserve"> $1,899,600,000 </t>
  </si>
  <si>
    <t xml:space="preserve"> $491,000,000 </t>
  </si>
  <si>
    <t xml:space="preserve"> $697,400,000 </t>
  </si>
  <si>
    <t xml:space="preserve"> $291,300,000 </t>
  </si>
  <si>
    <t xml:space="preserve"> $2,045,500,000 </t>
  </si>
  <si>
    <t xml:space="preserve"> $516,600,000 </t>
  </si>
  <si>
    <t xml:space="preserve"> $749,700,000 </t>
  </si>
  <si>
    <t xml:space="preserve"> $323,000,000 </t>
  </si>
  <si>
    <t xml:space="preserve"> $2,322,900,000 </t>
  </si>
  <si>
    <t xml:space="preserve"> $625,600,000 </t>
  </si>
  <si>
    <t xml:space="preserve"> $928,700,000 </t>
  </si>
  <si>
    <t xml:space="preserve"> $346,500,000 </t>
  </si>
  <si>
    <t xml:space="preserve"> $2,493,700,000 </t>
  </si>
  <si>
    <t xml:space="preserve"> $617,200,000 </t>
  </si>
  <si>
    <t xml:space="preserve"> $850,700,000 </t>
  </si>
  <si>
    <t xml:space="preserve"> $383,100,000 </t>
  </si>
  <si>
    <t>EXC</t>
  </si>
  <si>
    <t xml:space="preserve"> $24,888,000,000 </t>
  </si>
  <si>
    <t xml:space="preserve"> $17,994,000,000 </t>
  </si>
  <si>
    <t xml:space="preserve"> $2,153,000,000 </t>
  </si>
  <si>
    <t xml:space="preserve"> $27,429,000,000 </t>
  </si>
  <si>
    <t xml:space="preserve"> $21,571,000,000 </t>
  </si>
  <si>
    <t xml:space="preserve"> $1,154,000,000 </t>
  </si>
  <si>
    <t xml:space="preserve"> $2,314,000,000 </t>
  </si>
  <si>
    <t xml:space="preserve"> $29,447,000,000 </t>
  </si>
  <si>
    <t xml:space="preserve"> $21,406,000,000 </t>
  </si>
  <si>
    <t xml:space="preserve"> $1,200,000,000 </t>
  </si>
  <si>
    <t xml:space="preserve"> $2,450,000,000 </t>
  </si>
  <si>
    <t xml:space="preserve"> $31,360,000,000 </t>
  </si>
  <si>
    <t xml:space="preserve"> $22,688,000,000 </t>
  </si>
  <si>
    <t xml:space="preserve"> $1,576,000,000 </t>
  </si>
  <si>
    <t xml:space="preserve"> $3,936,000,000 </t>
  </si>
  <si>
    <t>EXPD</t>
  </si>
  <si>
    <t xml:space="preserve"> $5,992,215,000 </t>
  </si>
  <si>
    <t xml:space="preserve"> $4,156,845,000 </t>
  </si>
  <si>
    <t xml:space="preserve"> $1,264,632,000 </t>
  </si>
  <si>
    <t xml:space="preserve"> $39,940,000 </t>
  </si>
  <si>
    <t xml:space="preserve"> $6,080,257,000 </t>
  </si>
  <si>
    <t xml:space="preserve"> $4,197,404,000 </t>
  </si>
  <si>
    <t xml:space="preserve"> $1,282,709,000 </t>
  </si>
  <si>
    <t xml:space="preserve"> $48,071,000 </t>
  </si>
  <si>
    <t xml:space="preserve"> $6,564,721,000 </t>
  </si>
  <si>
    <t xml:space="preserve"> $4,583,294,000 </t>
  </si>
  <si>
    <t xml:space="preserve"> $1,337,487,000 </t>
  </si>
  <si>
    <t xml:space="preserve"> $49,292,000 </t>
  </si>
  <si>
    <t xml:space="preserve"> $6,616,632,000 </t>
  </si>
  <si>
    <t xml:space="preserve"> $4,428,855,000 </t>
  </si>
  <si>
    <t xml:space="preserve"> $1,420,281,000 </t>
  </si>
  <si>
    <t xml:space="preserve"> $46,012,000 </t>
  </si>
  <si>
    <t>EXPE</t>
  </si>
  <si>
    <t xml:space="preserve"> $4,771,259,000 </t>
  </si>
  <si>
    <t xml:space="preserve"> $1,038,034,000 </t>
  </si>
  <si>
    <t xml:space="preserve"> $3,151,043,000 </t>
  </si>
  <si>
    <t xml:space="preserve"> $71,731,000 </t>
  </si>
  <si>
    <t xml:space="preserve"> $5,763,485,000 </t>
  </si>
  <si>
    <t xml:space="preserve"> $1,179,081,000 </t>
  </si>
  <si>
    <t xml:space="preserve"> $3,919,856,000 </t>
  </si>
  <si>
    <t xml:space="preserve"> $76,773,000 </t>
  </si>
  <si>
    <t xml:space="preserve"> $6,672,317,000 </t>
  </si>
  <si>
    <t xml:space="preserve"> $1,309,559,000 </t>
  </si>
  <si>
    <t xml:space="preserve"> $4,785,243,000 </t>
  </si>
  <si>
    <t xml:space="preserve"> $156,458,000 </t>
  </si>
  <si>
    <t xml:space="preserve"> $8,773,564,000 </t>
  </si>
  <si>
    <t xml:space="preserve"> $1,596,698,000 </t>
  </si>
  <si>
    <t xml:space="preserve"> $6,280,728,000 </t>
  </si>
  <si>
    <t xml:space="preserve"> $317,141,000 </t>
  </si>
  <si>
    <t>EXR</t>
  </si>
  <si>
    <t xml:space="preserve"> $409,396,000 </t>
  </si>
  <si>
    <t xml:space="preserve"> $114,028,000 </t>
  </si>
  <si>
    <t xml:space="preserve"> $58,323,000 </t>
  </si>
  <si>
    <t xml:space="preserve"> $74,453,000 </t>
  </si>
  <si>
    <t xml:space="preserve"> $520,613,000 </t>
  </si>
  <si>
    <t xml:space="preserve"> $140,012,000 </t>
  </si>
  <si>
    <t xml:space="preserve"> $63,268,000 </t>
  </si>
  <si>
    <t xml:space="preserve"> $95,232,000 </t>
  </si>
  <si>
    <t xml:space="preserve"> $647,155,000 </t>
  </si>
  <si>
    <t xml:space="preserve"> $172,416,000 </t>
  </si>
  <si>
    <t xml:space="preserve"> $71,369,000 </t>
  </si>
  <si>
    <t xml:space="preserve"> $115,076,000 </t>
  </si>
  <si>
    <t xml:space="preserve"> $782,270,000 </t>
  </si>
  <si>
    <t xml:space="preserve"> $203,965,000 </t>
  </si>
  <si>
    <t xml:space="preserve"> $80,791,000 </t>
  </si>
  <si>
    <t xml:space="preserve"> $133,457,000 </t>
  </si>
  <si>
    <t>F</t>
  </si>
  <si>
    <t xml:space="preserve"> $146,917,000,000 </t>
  </si>
  <si>
    <t xml:space="preserve"> $123,050,000,000 </t>
  </si>
  <si>
    <t xml:space="preserve"> $10,850,000,000 </t>
  </si>
  <si>
    <t>Automobile Manufacturers</t>
  </si>
  <si>
    <t xml:space="preserve"> $144,077,000,000 </t>
  </si>
  <si>
    <t xml:space="preserve"> $131,903,000,000 </t>
  </si>
  <si>
    <t xml:space="preserve"> $11,842,000,000 </t>
  </si>
  <si>
    <t xml:space="preserve"> $149,558,000,000 </t>
  </si>
  <si>
    <t xml:space="preserve"> $131,409,000,000 </t>
  </si>
  <si>
    <t xml:space="preserve"> $10,502,000,000 </t>
  </si>
  <si>
    <t xml:space="preserve"> $151,800,000,000 </t>
  </si>
  <si>
    <t xml:space="preserve"> $135,488,000,000 </t>
  </si>
  <si>
    <t xml:space="preserve"> $12,196,000,000 </t>
  </si>
  <si>
    <t>FAST</t>
  </si>
  <si>
    <t xml:space="preserve"> $3,326,106,000 </t>
  </si>
  <si>
    <t xml:space="preserve"> $1,606,661,000 </t>
  </si>
  <si>
    <t xml:space="preserve"> $1,007,431,000 </t>
  </si>
  <si>
    <t xml:space="preserve"> $3,733,507,000 </t>
  </si>
  <si>
    <t xml:space="preserve"> $1,836,105,000 </t>
  </si>
  <si>
    <t xml:space="preserve"> $1,110,776,000 </t>
  </si>
  <si>
    <t xml:space="preserve"> $3,869,187,000 </t>
  </si>
  <si>
    <t xml:space="preserve"> $1,920,253,000 </t>
  </si>
  <si>
    <t xml:space="preserve"> $1,121,590,000 </t>
  </si>
  <si>
    <t xml:space="preserve"> $3,962,036,000 </t>
  </si>
  <si>
    <t xml:space="preserve"> $1,997,259,000 </t>
  </si>
  <si>
    <t xml:space="preserve"> $1,169,470,000 </t>
  </si>
  <si>
    <t>FB</t>
  </si>
  <si>
    <t xml:space="preserve"> $7,872,000,000 </t>
  </si>
  <si>
    <t xml:space="preserve"> $1,875,000,000 </t>
  </si>
  <si>
    <t xml:space="preserve"> $1,778,000,000 </t>
  </si>
  <si>
    <t xml:space="preserve"> $1,415,000,000 </t>
  </si>
  <si>
    <t xml:space="preserve"> $12,466,000,000 </t>
  </si>
  <si>
    <t xml:space="preserve"> $2,653,000,000 </t>
  </si>
  <si>
    <t xml:space="preserve"> $17,928,000,000 </t>
  </si>
  <si>
    <t xml:space="preserve"> $2,867,000,000 </t>
  </si>
  <si>
    <t xml:space="preserve"> $4,020,000,000 </t>
  </si>
  <si>
    <t xml:space="preserve"> $4,816,000,000 </t>
  </si>
  <si>
    <t xml:space="preserve"> $27,638,000,000 </t>
  </si>
  <si>
    <t xml:space="preserve"> $3,789,000,000 </t>
  </si>
  <si>
    <t xml:space="preserve"> $5,503,000,000 </t>
  </si>
  <si>
    <t xml:space="preserve"> $5,919,000,000 </t>
  </si>
  <si>
    <t>FBHS</t>
  </si>
  <si>
    <t xml:space="preserve"> $3,134,800,000 </t>
  </si>
  <si>
    <t xml:space="preserve"> $2,093,200,000 </t>
  </si>
  <si>
    <t xml:space="preserve"> $873,100,000 </t>
  </si>
  <si>
    <t xml:space="preserve"> $7,400,000 </t>
  </si>
  <si>
    <t xml:space="preserve"> $3,703,600,000 </t>
  </si>
  <si>
    <t xml:space="preserve"> $2,408,500,000 </t>
  </si>
  <si>
    <t xml:space="preserve"> $938,700,000 </t>
  </si>
  <si>
    <t xml:space="preserve"> $9,400,000 </t>
  </si>
  <si>
    <t xml:space="preserve"> $4,013,600,000 </t>
  </si>
  <si>
    <t xml:space="preserve"> $2,646,700,000 </t>
  </si>
  <si>
    <t xml:space="preserve"> $943,300,000 </t>
  </si>
  <si>
    <t xml:space="preserve"> $13,100,000 </t>
  </si>
  <si>
    <t xml:space="preserve"> $4,579,400,000 </t>
  </si>
  <si>
    <t xml:space="preserve"> $2,997,500,000 </t>
  </si>
  <si>
    <t xml:space="preserve"> $1,047,600,000 </t>
  </si>
  <si>
    <t xml:space="preserve"> $21,600,000 </t>
  </si>
  <si>
    <t>FCX</t>
  </si>
  <si>
    <t xml:space="preserve"> $18,010,000,000 </t>
  </si>
  <si>
    <t xml:space="preserve"> $11,561,000,000 </t>
  </si>
  <si>
    <t xml:space="preserve"> $431,000,000 </t>
  </si>
  <si>
    <t xml:space="preserve"> $285,000,000 </t>
  </si>
  <si>
    <t>Copper</t>
  </si>
  <si>
    <t xml:space="preserve"> $20,921,000,000 </t>
  </si>
  <si>
    <t xml:space="preserve"> $14,637,000,000 </t>
  </si>
  <si>
    <t xml:space="preserve"> $657,000,000 </t>
  </si>
  <si>
    <t xml:space="preserve"> $210,000,000 </t>
  </si>
  <si>
    <t xml:space="preserve"> $21,438,000,000 </t>
  </si>
  <si>
    <t xml:space="preserve"> $19,504,000,000 </t>
  </si>
  <si>
    <t xml:space="preserve"> $592,000,000 </t>
  </si>
  <si>
    <t xml:space="preserve"> $126,000,000 </t>
  </si>
  <si>
    <t xml:space="preserve"> $15,877,000,000 </t>
  </si>
  <si>
    <t xml:space="preserve"> $28,524,000,000 </t>
  </si>
  <si>
    <t xml:space="preserve"> $569,000,000 </t>
  </si>
  <si>
    <t xml:space="preserve"> $127,000,000 </t>
  </si>
  <si>
    <t>FDX</t>
  </si>
  <si>
    <t xml:space="preserve"> $44,287,000,000 </t>
  </si>
  <si>
    <t xml:space="preserve"> $16,448,000,000 </t>
  </si>
  <si>
    <t xml:space="preserve"> $20,359,000,000 </t>
  </si>
  <si>
    <t xml:space="preserve"> $2,386,000,000 </t>
  </si>
  <si>
    <t xml:space="preserve"> $45,567,000,000 </t>
  </si>
  <si>
    <t xml:space="preserve"> $17,052,000,000 </t>
  </si>
  <si>
    <t xml:space="preserve"> $22,113,000,000 </t>
  </si>
  <si>
    <t xml:space="preserve"> $2,587,000,000 </t>
  </si>
  <si>
    <t xml:space="preserve"> $47,453,000,000 </t>
  </si>
  <si>
    <t xml:space="preserve"> $16,984,000,000 </t>
  </si>
  <si>
    <t xml:space="preserve"> $25,715,000,000 </t>
  </si>
  <si>
    <t xml:space="preserve"> $2,611,000,000 </t>
  </si>
  <si>
    <t xml:space="preserve"> $50,365,000,000 </t>
  </si>
  <si>
    <t xml:space="preserve"> $17,327,000,000 </t>
  </si>
  <si>
    <t xml:space="preserve"> $27,330,000,000 </t>
  </si>
  <si>
    <t xml:space="preserve"> $2,631,000,000 </t>
  </si>
  <si>
    <t>FE</t>
  </si>
  <si>
    <t xml:space="preserve"> $15,255,000,000 </t>
  </si>
  <si>
    <t xml:space="preserve"> $6,717,000,000 </t>
  </si>
  <si>
    <t xml:space="preserve"> $5,353,000,000 </t>
  </si>
  <si>
    <t xml:space="preserve"> $1,051,000,000 </t>
  </si>
  <si>
    <t xml:space="preserve"> $14,892,000,000 </t>
  </si>
  <si>
    <t xml:space="preserve"> $6,459,000,000 </t>
  </si>
  <si>
    <t xml:space="preserve"> $4,315,000,000 </t>
  </si>
  <si>
    <t xml:space="preserve"> $1,741,000,000 </t>
  </si>
  <si>
    <t xml:space="preserve"> $15,049,000,000 </t>
  </si>
  <si>
    <t xml:space="preserve"> $6,996,000,000 </t>
  </si>
  <si>
    <t xml:space="preserve"> $5,759,000,000 </t>
  </si>
  <si>
    <t xml:space="preserve"> $1,232,000,000 </t>
  </si>
  <si>
    <t xml:space="preserve"> $15,026,000,000 </t>
  </si>
  <si>
    <t xml:space="preserve"> $6,173,000,000 </t>
  </si>
  <si>
    <t xml:space="preserve"> $4,969,000,000 </t>
  </si>
  <si>
    <t xml:space="preserve"> $1,550,000,000 </t>
  </si>
  <si>
    <t>FFIV</t>
  </si>
  <si>
    <t xml:space="preserve"> $1,481,314,000 </t>
  </si>
  <si>
    <t xml:space="preserve"> $253,047,000 </t>
  </si>
  <si>
    <t xml:space="preserve"> $587,835,000 </t>
  </si>
  <si>
    <t xml:space="preserve"> $209,614,000 </t>
  </si>
  <si>
    <t xml:space="preserve"> $1,732,046,000 </t>
  </si>
  <si>
    <t xml:space="preserve"> $309,959,000 </t>
  </si>
  <si>
    <t xml:space="preserve"> $664,738,000 </t>
  </si>
  <si>
    <t xml:space="preserve"> $263,792,000 </t>
  </si>
  <si>
    <t xml:space="preserve"> $1,919,823,000 </t>
  </si>
  <si>
    <t xml:space="preserve"> $332,261,000 </t>
  </si>
  <si>
    <t xml:space="preserve"> $738,080,000 </t>
  </si>
  <si>
    <t xml:space="preserve"> $296,583,000 </t>
  </si>
  <si>
    <t xml:space="preserve"> $1,995,034,000 </t>
  </si>
  <si>
    <t xml:space="preserve"> $337,205,000 </t>
  </si>
  <si>
    <t xml:space="preserve"> $767,174,000 </t>
  </si>
  <si>
    <t xml:space="preserve"> $334,227,000 </t>
  </si>
  <si>
    <t>FIS</t>
  </si>
  <si>
    <t xml:space="preserve"> $5,795,800,000 </t>
  </si>
  <si>
    <t xml:space="preserve"> $3,956,200,000 </t>
  </si>
  <si>
    <t xml:space="preserve"> $763,300,000 </t>
  </si>
  <si>
    <t xml:space="preserve"> $6,063,400,000 </t>
  </si>
  <si>
    <t xml:space="preserve"> $4,092,700,000 </t>
  </si>
  <si>
    <t xml:space="preserve"> $907,800,000 </t>
  </si>
  <si>
    <t xml:space="preserve"> $6,413,800,000 </t>
  </si>
  <si>
    <t xml:space="preserve"> $4,328,300,000 </t>
  </si>
  <si>
    <t xml:space="preserve"> $814,900,000 </t>
  </si>
  <si>
    <t xml:space="preserve"> $6,595,200,000 </t>
  </si>
  <si>
    <t xml:space="preserve"> $4,393,200,000 </t>
  </si>
  <si>
    <t xml:space="preserve"> $1,102,800,000 </t>
  </si>
  <si>
    <t>FISV</t>
  </si>
  <si>
    <t xml:space="preserve"> $4,436,000,000 </t>
  </si>
  <si>
    <t xml:space="preserve"> $2,564,000,000 </t>
  </si>
  <si>
    <t xml:space="preserve"> $824,000,000 </t>
  </si>
  <si>
    <t xml:space="preserve"> $4,814,000,000 </t>
  </si>
  <si>
    <t xml:space="preserve"> $2,776,000,000 </t>
  </si>
  <si>
    <t xml:space="preserve"> $977,000,000 </t>
  </si>
  <si>
    <t xml:space="preserve"> $5,066,000,000 </t>
  </si>
  <si>
    <t xml:space="preserve"> $2,881,000,000 </t>
  </si>
  <si>
    <t xml:space="preserve"> $975,000,000 </t>
  </si>
  <si>
    <t xml:space="preserve"> $5,254,000,000 </t>
  </si>
  <si>
    <t xml:space="preserve"> $2,909,000,000 </t>
  </si>
  <si>
    <t xml:space="preserve"> $1,034,000,000 </t>
  </si>
  <si>
    <t>FL</t>
  </si>
  <si>
    <t xml:space="preserve"> $6,182,000,000 </t>
  </si>
  <si>
    <t xml:space="preserve"> $4,148,000,000 </t>
  </si>
  <si>
    <t xml:space="preserve"> $1,294,000,000 </t>
  </si>
  <si>
    <t xml:space="preserve"> $118,000,000 </t>
  </si>
  <si>
    <t>Apparel Retail</t>
  </si>
  <si>
    <t xml:space="preserve"> $6,505,000,000 </t>
  </si>
  <si>
    <t xml:space="preserve"> $4,372,000,000 </t>
  </si>
  <si>
    <t xml:space="preserve"> $1,334,000,000 </t>
  </si>
  <si>
    <t xml:space="preserve"> $133,000,000 </t>
  </si>
  <si>
    <t xml:space="preserve"> $7,151,000,000 </t>
  </si>
  <si>
    <t xml:space="preserve"> $4,777,000,000 </t>
  </si>
  <si>
    <t xml:space="preserve"> $1,426,000,000 </t>
  </si>
  <si>
    <t xml:space="preserve"> $139,000,000 </t>
  </si>
  <si>
    <t xml:space="preserve"> $7,412,000,000 </t>
  </si>
  <si>
    <t xml:space="preserve"> $4,907,000,000 </t>
  </si>
  <si>
    <t xml:space="preserve"> $148,000,000 </t>
  </si>
  <si>
    <t>FLIR</t>
  </si>
  <si>
    <t xml:space="preserve"> $1,405,358,000 </t>
  </si>
  <si>
    <t xml:space="preserve"> $670,174,000 </t>
  </si>
  <si>
    <t xml:space="preserve"> $292,500,000 </t>
  </si>
  <si>
    <t xml:space="preserve"> $137,354,000 </t>
  </si>
  <si>
    <t>Electronic Equipment &amp; Instruments</t>
  </si>
  <si>
    <t xml:space="preserve"> $1,496,372,000 </t>
  </si>
  <si>
    <t xml:space="preserve"> $759,362,000 </t>
  </si>
  <si>
    <t xml:space="preserve"> $322,739,000 </t>
  </si>
  <si>
    <t xml:space="preserve"> $147,696,000 </t>
  </si>
  <si>
    <t xml:space="preserve"> $1,530,654,000 </t>
  </si>
  <si>
    <t xml:space="preserve"> $780,281,000 </t>
  </si>
  <si>
    <t xml:space="preserve"> $331,995,000 </t>
  </si>
  <si>
    <t xml:space="preserve"> $142,751,000 </t>
  </si>
  <si>
    <t xml:space="preserve"> $1,557,067,000 </t>
  </si>
  <si>
    <t xml:space="preserve"> $803,506,000 </t>
  </si>
  <si>
    <t xml:space="preserve"> $313,544,000 </t>
  </si>
  <si>
    <t xml:space="preserve"> $132,892,000 </t>
  </si>
  <si>
    <t>FLR</t>
  </si>
  <si>
    <t xml:space="preserve"> $27,351,573,000 </t>
  </si>
  <si>
    <t xml:space="preserve"> $25,986,382,000 </t>
  </si>
  <si>
    <t xml:space="preserve"> $175,148,000 </t>
  </si>
  <si>
    <t>Diversified Commercial Services</t>
  </si>
  <si>
    <t xml:space="preserve"> $21,531,577,000 </t>
  </si>
  <si>
    <t xml:space="preserve"> $20,132,544,000 </t>
  </si>
  <si>
    <t xml:space="preserve"> $182,711,000 </t>
  </si>
  <si>
    <t xml:space="preserve"> $18,114,048,000 </t>
  </si>
  <si>
    <t xml:space="preserve"> $17,019,352,000 </t>
  </si>
  <si>
    <t xml:space="preserve"> $408,225,000 </t>
  </si>
  <si>
    <t xml:space="preserve"> $19,036,525,000 </t>
  </si>
  <si>
    <t xml:space="preserve"> $18,246,209,000 </t>
  </si>
  <si>
    <t xml:space="preserve"> $191,073,000 </t>
  </si>
  <si>
    <t>FLS</t>
  </si>
  <si>
    <t xml:space="preserve"> $4,954,619,000 </t>
  </si>
  <si>
    <t xml:space="preserve"> $3,266,524,000 </t>
  </si>
  <si>
    <t xml:space="preserve"> $966,829,000 </t>
  </si>
  <si>
    <t xml:space="preserve"> $4,877,885,000 </t>
  </si>
  <si>
    <t xml:space="preserve"> $3,163,268,000 </t>
  </si>
  <si>
    <t xml:space="preserve"> $936,900,000 </t>
  </si>
  <si>
    <t xml:space="preserve"> $4,561,030,000 </t>
  </si>
  <si>
    <t xml:space="preserve"> $3,073,712,000 </t>
  </si>
  <si>
    <t xml:space="preserve"> $971,611,000 </t>
  </si>
  <si>
    <t xml:space="preserve"> $3,991,462,000 </t>
  </si>
  <si>
    <t xml:space="preserve"> $2,759,908,000 </t>
  </si>
  <si>
    <t xml:space="preserve"> $965,322,000 </t>
  </si>
  <si>
    <t>FMC</t>
  </si>
  <si>
    <t xml:space="preserve"> $3,409,900,000 </t>
  </si>
  <si>
    <t xml:space="preserve"> $2,141,600,000 </t>
  </si>
  <si>
    <t xml:space="preserve"> $489,700,000 </t>
  </si>
  <si>
    <t xml:space="preserve"> $112,000,000 </t>
  </si>
  <si>
    <t xml:space="preserve"> $3,130,700,000 </t>
  </si>
  <si>
    <t xml:space="preserve"> $1,929,800,000 </t>
  </si>
  <si>
    <t xml:space="preserve"> $496,100,000 </t>
  </si>
  <si>
    <t xml:space="preserve"> $115,600,000 </t>
  </si>
  <si>
    <t xml:space="preserve"> $3,258,700,000 </t>
  </si>
  <si>
    <t xml:space="preserve"> $2,047,800,000 </t>
  </si>
  <si>
    <t xml:space="preserve"> $589,800,000 </t>
  </si>
  <si>
    <t xml:space="preserve"> $126,300,000 </t>
  </si>
  <si>
    <t xml:space="preserve"> $3,276,500,000 </t>
  </si>
  <si>
    <t xml:space="preserve"> $2,201,100,000 </t>
  </si>
  <si>
    <t xml:space="preserve"> $737,900,000 </t>
  </si>
  <si>
    <t xml:space="preserve"> $143,700,000 </t>
  </si>
  <si>
    <t>FRT</t>
  </si>
  <si>
    <t xml:space="preserve"> $637,413,000 </t>
  </si>
  <si>
    <t xml:space="preserve"> $190,454,000 </t>
  </si>
  <si>
    <t xml:space="preserve"> $31,970,000 </t>
  </si>
  <si>
    <t xml:space="preserve"> $160,828,000 </t>
  </si>
  <si>
    <t>Retail REITs</t>
  </si>
  <si>
    <t xml:space="preserve"> $686,090,000 </t>
  </si>
  <si>
    <t xml:space="preserve"> $211,923,000 </t>
  </si>
  <si>
    <t xml:space="preserve"> $32,316,000 </t>
  </si>
  <si>
    <t xml:space="preserve"> $170,814,000 </t>
  </si>
  <si>
    <t xml:space="preserve"> $744,012,000 </t>
  </si>
  <si>
    <t xml:space="preserve"> $233,417,000 </t>
  </si>
  <si>
    <t xml:space="preserve"> $35,645,000 </t>
  </si>
  <si>
    <t xml:space="preserve"> $174,796,000 </t>
  </si>
  <si>
    <t xml:space="preserve"> $801,591,000 </t>
  </si>
  <si>
    <t xml:space="preserve"> $253,612,000 </t>
  </si>
  <si>
    <t xml:space="preserve"> $33,399,000 </t>
  </si>
  <si>
    <t xml:space="preserve"> $193,585,000 </t>
  </si>
  <si>
    <t>FSLR</t>
  </si>
  <si>
    <t xml:space="preserve"> $3,368,545,000 </t>
  </si>
  <si>
    <t xml:space="preserve"> $2,515,796,000 </t>
  </si>
  <si>
    <t xml:space="preserve"> $280,928,000 </t>
  </si>
  <si>
    <t xml:space="preserve"> $132,460,000 </t>
  </si>
  <si>
    <t xml:space="preserve"> $3,309,616,000 </t>
  </si>
  <si>
    <t xml:space="preserve"> $2,444,984,000 </t>
  </si>
  <si>
    <t xml:space="preserve"> $270,261,000 </t>
  </si>
  <si>
    <t xml:space="preserve"> $134,300,000 </t>
  </si>
  <si>
    <t xml:space="preserve"> $3,391,187,000 </t>
  </si>
  <si>
    <t xml:space="preserve"> $2,566,246,000 </t>
  </si>
  <si>
    <t xml:space="preserve"> $253,827,000 </t>
  </si>
  <si>
    <t xml:space="preserve"> $143,969,000 </t>
  </si>
  <si>
    <t xml:space="preserve"> $3,578,995,000 </t>
  </si>
  <si>
    <t xml:space="preserve"> $2,659,728,000 </t>
  </si>
  <si>
    <t xml:space="preserve"> $255,192,000 </t>
  </si>
  <si>
    <t xml:space="preserve"> $130,593,000 </t>
  </si>
  <si>
    <t>FTR</t>
  </si>
  <si>
    <t xml:space="preserve"> $5,011,853,000 </t>
  </si>
  <si>
    <t xml:space="preserve"> $2,676,141,000 </t>
  </si>
  <si>
    <t xml:space="preserve"> $1,266,807,000 </t>
  </si>
  <si>
    <t xml:space="preserve"> $4,762,000,000 </t>
  </si>
  <si>
    <t xml:space="preserve"> $2,616,000,000 </t>
  </si>
  <si>
    <t xml:space="preserve"> $1,170,000,000 </t>
  </si>
  <si>
    <t xml:space="preserve"> $4,772,000,000 </t>
  </si>
  <si>
    <t xml:space="preserve"> $2,671,000,000 </t>
  </si>
  <si>
    <t xml:space="preserve"> $5,576,000,000 </t>
  </si>
  <si>
    <t xml:space="preserve"> $3,275,000,000 </t>
  </si>
  <si>
    <t>GD</t>
  </si>
  <si>
    <t xml:space="preserve"> $30,930,000,000 </t>
  </si>
  <si>
    <t xml:space="preserve"> $25,202,000,000 </t>
  </si>
  <si>
    <t xml:space="preserve"> $2,039,000,000 </t>
  </si>
  <si>
    <t xml:space="preserve"> $30,852,000,000 </t>
  </si>
  <si>
    <t xml:space="preserve"> $24,979,000,000 </t>
  </si>
  <si>
    <t xml:space="preserve"> $1,984,000,000 </t>
  </si>
  <si>
    <t xml:space="preserve"> $31,469,000,000 </t>
  </si>
  <si>
    <t xml:space="preserve"> $25,339,000,000 </t>
  </si>
  <si>
    <t xml:space="preserve"> $1,952,000,000 </t>
  </si>
  <si>
    <t xml:space="preserve"> $31,353,000,000 </t>
  </si>
  <si>
    <t xml:space="preserve"> $25,104,000,000 </t>
  </si>
  <si>
    <t xml:space="preserve"> $1,940,000,000 </t>
  </si>
  <si>
    <t>GGP</t>
  </si>
  <si>
    <t xml:space="preserve"> $2,426,301,000 </t>
  </si>
  <si>
    <t xml:space="preserve"> $800,336,000 </t>
  </si>
  <si>
    <t xml:space="preserve"> $72,163,000 </t>
  </si>
  <si>
    <t xml:space="preserve"> $768,820,000 </t>
  </si>
  <si>
    <t xml:space="preserve"> $2,486,017,000 </t>
  </si>
  <si>
    <t xml:space="preserve"> $815,095,000 </t>
  </si>
  <si>
    <t xml:space="preserve"> $76,864,000 </t>
  </si>
  <si>
    <t xml:space="preserve"> $749,722,000 </t>
  </si>
  <si>
    <t xml:space="preserve"> $2,535,559,000 </t>
  </si>
  <si>
    <t xml:space="preserve"> $783,602,000 </t>
  </si>
  <si>
    <t xml:space="preserve"> $88,705,000 </t>
  </si>
  <si>
    <t xml:space="preserve"> $708,406,000 </t>
  </si>
  <si>
    <t xml:space="preserve"> $2,403,906,000 </t>
  </si>
  <si>
    <t xml:space="preserve"> $747,276,000 </t>
  </si>
  <si>
    <t xml:space="preserve"> $72,363,000 </t>
  </si>
  <si>
    <t xml:space="preserve"> $643,689,000 </t>
  </si>
  <si>
    <t>GILD</t>
  </si>
  <si>
    <t xml:space="preserve"> $9,702,000,000 </t>
  </si>
  <si>
    <t xml:space="preserve"> $2,471,000,000 </t>
  </si>
  <si>
    <t xml:space="preserve"> $1,760,000,000 </t>
  </si>
  <si>
    <t xml:space="preserve"> $11,202,000,000 </t>
  </si>
  <si>
    <t xml:space="preserve"> $2,859,000,000 </t>
  </si>
  <si>
    <t xml:space="preserve"> $1,699,000,000 </t>
  </si>
  <si>
    <t xml:space="preserve"> $2,120,000,000 </t>
  </si>
  <si>
    <t xml:space="preserve"> $24,890,000,000 </t>
  </si>
  <si>
    <t xml:space="preserve"> $3,788,000,000 </t>
  </si>
  <si>
    <t xml:space="preserve"> $2,983,000,000 </t>
  </si>
  <si>
    <t xml:space="preserve"> $2,854,000,000 </t>
  </si>
  <si>
    <t xml:space="preserve"> $32,639,000,000 </t>
  </si>
  <si>
    <t xml:space="preserve"> $4,006,000,000 </t>
  </si>
  <si>
    <t xml:space="preserve"> $3,426,000,000 </t>
  </si>
  <si>
    <t xml:space="preserve"> $3,014,000,000 </t>
  </si>
  <si>
    <t>GIS</t>
  </si>
  <si>
    <t xml:space="preserve"> $17,774,100,000 </t>
  </si>
  <si>
    <t xml:space="preserve"> $11,350,200,000 </t>
  </si>
  <si>
    <t xml:space="preserve"> $3,552,300,000 </t>
  </si>
  <si>
    <t xml:space="preserve"> $17,909,600,000 </t>
  </si>
  <si>
    <t xml:space="preserve"> $11,539,800,000 </t>
  </si>
  <si>
    <t xml:space="preserve"> $3,474,300,000 </t>
  </si>
  <si>
    <t xml:space="preserve"> $17,630,300,000 </t>
  </si>
  <si>
    <t xml:space="preserve"> $11,681,100,000 </t>
  </si>
  <si>
    <t xml:space="preserve"> $16,563,100,000 </t>
  </si>
  <si>
    <t xml:space="preserve"> $10,733,600,000 </t>
  </si>
  <si>
    <t xml:space="preserve"> $3,118,900,000 </t>
  </si>
  <si>
    <t>GLW</t>
  </si>
  <si>
    <t xml:space="preserve"> $7,819,000,000 </t>
  </si>
  <si>
    <t xml:space="preserve"> $4,495,000,000 </t>
  </si>
  <si>
    <t xml:space="preserve"> $1,126,000,000 </t>
  </si>
  <si>
    <t xml:space="preserve"> $710,000,000 </t>
  </si>
  <si>
    <t xml:space="preserve"> $31,000,000 </t>
  </si>
  <si>
    <t xml:space="preserve"> $9,715,000,000 </t>
  </si>
  <si>
    <t xml:space="preserve"> $5,663,000,000 </t>
  </si>
  <si>
    <t xml:space="preserve"> $1,202,000,000 </t>
  </si>
  <si>
    <t xml:space="preserve"> $33,000,000 </t>
  </si>
  <si>
    <t xml:space="preserve"> $9,111,000,000 </t>
  </si>
  <si>
    <t xml:space="preserve"> $5,458,000,000 </t>
  </si>
  <si>
    <t xml:space="preserve"> $1,508,000,000 </t>
  </si>
  <si>
    <t xml:space="preserve"> $769,000,000 </t>
  </si>
  <si>
    <t xml:space="preserve"> $54,000,000 </t>
  </si>
  <si>
    <t xml:space="preserve"> $9,390,000,000 </t>
  </si>
  <si>
    <t xml:space="preserve"> $5,644,000,000 </t>
  </si>
  <si>
    <t xml:space="preserve"> $1,472,000,000 </t>
  </si>
  <si>
    <t xml:space="preserve"> $742,000,000 </t>
  </si>
  <si>
    <t xml:space="preserve"> $64,000,000 </t>
  </si>
  <si>
    <t>GM</t>
  </si>
  <si>
    <t xml:space="preserve"> $155,427,000,000 </t>
  </si>
  <si>
    <t xml:space="preserve"> $137,373,000,000 </t>
  </si>
  <si>
    <t xml:space="preserve"> $12,382,000,000 </t>
  </si>
  <si>
    <t xml:space="preserve"> $155,929,000,000 </t>
  </si>
  <si>
    <t xml:space="preserve"> $142,121,000,000 </t>
  </si>
  <si>
    <t xml:space="preserve"> $12,158,000,000 </t>
  </si>
  <si>
    <t xml:space="preserve"> $152,356,000,000 </t>
  </si>
  <si>
    <t xml:space="preserve"> $134,054,000,000 </t>
  </si>
  <si>
    <t xml:space="preserve"> $13,405,000,000 </t>
  </si>
  <si>
    <t xml:space="preserve"> $166,380,000,000 </t>
  </si>
  <si>
    <t xml:space="preserve"> $145,125,000,000 </t>
  </si>
  <si>
    <t xml:space="preserve"> $11,710,000,000 </t>
  </si>
  <si>
    <t>GPC</t>
  </si>
  <si>
    <t xml:space="preserve"> $13,013,868,000 </t>
  </si>
  <si>
    <t xml:space="preserve"> $9,235,777,000 </t>
  </si>
  <si>
    <t xml:space="preserve"> $2,656,530,000 </t>
  </si>
  <si>
    <t xml:space="preserve"> $98,383,000 </t>
  </si>
  <si>
    <t xml:space="preserve"> $14,077,843,000 </t>
  </si>
  <si>
    <t xml:space="preserve"> $9,857,923,000 </t>
  </si>
  <si>
    <t xml:space="preserve"> $3,028,028,000 </t>
  </si>
  <si>
    <t xml:space="preserve"> $133,957,000 </t>
  </si>
  <si>
    <t xml:space="preserve"> $15,341,647,000 </t>
  </si>
  <si>
    <t xml:space="preserve"> $10,747,886,000 </t>
  </si>
  <si>
    <t xml:space="preserve"> $3,314,030,000 </t>
  </si>
  <si>
    <t xml:space="preserve"> $148,313,000 </t>
  </si>
  <si>
    <t xml:space="preserve"> $15,280,044,000 </t>
  </si>
  <si>
    <t xml:space="preserve"> $10,724,192,000 </t>
  </si>
  <si>
    <t xml:space="preserve"> $3,277,390,000 </t>
  </si>
  <si>
    <t xml:space="preserve"> $141,675,000 </t>
  </si>
  <si>
    <t>GPN</t>
  </si>
  <si>
    <t xml:space="preserve"> $2,375,923,000 </t>
  </si>
  <si>
    <t xml:space="preserve"> $862,075,000 </t>
  </si>
  <si>
    <t xml:space="preserve"> $1,156,635,000 </t>
  </si>
  <si>
    <t xml:space="preserve"> $2,554,236,000 </t>
  </si>
  <si>
    <t xml:space="preserve"> $952,225,000 </t>
  </si>
  <si>
    <t xml:space="preserve"> $1,196,512,000 </t>
  </si>
  <si>
    <t xml:space="preserve"> $2,773,718,000 </t>
  </si>
  <si>
    <t xml:space="preserve"> $1,022,107,000 </t>
  </si>
  <si>
    <t xml:space="preserve"> $1,295,014,000 </t>
  </si>
  <si>
    <t xml:space="preserve"> $2,898,150,000 </t>
  </si>
  <si>
    <t xml:space="preserve"> $1,147,639,000 </t>
  </si>
  <si>
    <t xml:space="preserve"> $1,325,567,000 </t>
  </si>
  <si>
    <t>GPS</t>
  </si>
  <si>
    <t xml:space="preserve"> $15,651,000,000 </t>
  </si>
  <si>
    <t xml:space="preserve"> $9,480,000,000 </t>
  </si>
  <si>
    <t xml:space="preserve"> $16,148,000,000 </t>
  </si>
  <si>
    <t xml:space="preserve"> $9,855,000,000 </t>
  </si>
  <si>
    <t xml:space="preserve"> $16,435,000,000 </t>
  </si>
  <si>
    <t xml:space="preserve"> $10,146,000,000 </t>
  </si>
  <si>
    <t xml:space="preserve"> $15,797,000,000 </t>
  </si>
  <si>
    <t xml:space="preserve"> $10,077,000,000 </t>
  </si>
  <si>
    <t>GRMN</t>
  </si>
  <si>
    <t xml:space="preserve"> $2,715,675,000 </t>
  </si>
  <si>
    <t xml:space="preserve"> $1,277,195,000 </t>
  </si>
  <si>
    <t xml:space="preserve"> $508,547,000 </t>
  </si>
  <si>
    <t xml:space="preserve"> $325,773,000 </t>
  </si>
  <si>
    <t>Consumer Electronics</t>
  </si>
  <si>
    <t xml:space="preserve"> $2,631,851,000 </t>
  </si>
  <si>
    <t xml:space="preserve"> $1,224,551,000 </t>
  </si>
  <si>
    <t xml:space="preserve"> $468,345,000 </t>
  </si>
  <si>
    <t xml:space="preserve"> $364,923,000 </t>
  </si>
  <si>
    <t>12/27/2014</t>
  </si>
  <si>
    <t xml:space="preserve"> $2,870,658,000 </t>
  </si>
  <si>
    <t xml:space="preserve"> $1,266,246,000 </t>
  </si>
  <si>
    <t xml:space="preserve"> $518,665,000 </t>
  </si>
  <si>
    <t xml:space="preserve"> $395,121,000 </t>
  </si>
  <si>
    <t>12/26/2015</t>
  </si>
  <si>
    <t xml:space="preserve"> $2,820,270,000 </t>
  </si>
  <si>
    <t xml:space="preserve"> $1,281,566,000 </t>
  </si>
  <si>
    <t xml:space="preserve"> $562,080,000 </t>
  </si>
  <si>
    <t xml:space="preserve"> $427,043,000 </t>
  </si>
  <si>
    <t>GT</t>
  </si>
  <si>
    <t xml:space="preserve"> $19,540,000,000 </t>
  </si>
  <si>
    <t xml:space="preserve"> $15,422,000,000 </t>
  </si>
  <si>
    <t xml:space="preserve"> $2,816,000,000 </t>
  </si>
  <si>
    <t>Tires &amp; Rubber</t>
  </si>
  <si>
    <t xml:space="preserve"> $18,138,000,000 </t>
  </si>
  <si>
    <t xml:space="preserve"> $13,906,000,000 </t>
  </si>
  <si>
    <t xml:space="preserve"> $2,815,000,000 </t>
  </si>
  <si>
    <t xml:space="preserve"> $16,443,000,000 </t>
  </si>
  <si>
    <t xml:space="preserve"> $12,164,000,000 </t>
  </si>
  <si>
    <t xml:space="preserve"> $2,728,000,000 </t>
  </si>
  <si>
    <t xml:space="preserve"> $15,158,000,000 </t>
  </si>
  <si>
    <t xml:space="preserve"> $10,972,000,000 </t>
  </si>
  <si>
    <t xml:space="preserve"> $2,617,000,000 </t>
  </si>
  <si>
    <t>GWW</t>
  </si>
  <si>
    <t xml:space="preserve"> $8,950,045,000 </t>
  </si>
  <si>
    <t xml:space="preserve"> $5,033,885,000 </t>
  </si>
  <si>
    <t xml:space="preserve"> $2,785,035,000 </t>
  </si>
  <si>
    <t>Industrial Materials</t>
  </si>
  <si>
    <t xml:space="preserve"> $9,437,758,000 </t>
  </si>
  <si>
    <t xml:space="preserve"> $5,301,275,000 </t>
  </si>
  <si>
    <t xml:space="preserve"> $2,839,629,000 </t>
  </si>
  <si>
    <t xml:space="preserve"> $9,964,953,000 </t>
  </si>
  <si>
    <t xml:space="preserve"> $5,650,711,000 </t>
  </si>
  <si>
    <t xml:space="preserve"> $2,967,125,000 </t>
  </si>
  <si>
    <t xml:space="preserve"> $9,973,384,000 </t>
  </si>
  <si>
    <t xml:space="preserve"> $5,741,956,000 </t>
  </si>
  <si>
    <t xml:space="preserve"> $2,931,108,000 </t>
  </si>
  <si>
    <t>HAL</t>
  </si>
  <si>
    <t xml:space="preserve"> $29,402,000,000 </t>
  </si>
  <si>
    <t xml:space="preserve"> $24,931,000,000 </t>
  </si>
  <si>
    <t xml:space="preserve"> $32,870,000,000 </t>
  </si>
  <si>
    <t xml:space="preserve"> $27,334,000,000 </t>
  </si>
  <si>
    <t xml:space="preserve"> $293,000,000 </t>
  </si>
  <si>
    <t xml:space="preserve"> $23,633,000,000 </t>
  </si>
  <si>
    <t xml:space="preserve"> $21,113,000,000 </t>
  </si>
  <si>
    <t xml:space="preserve"> $200,000,000 </t>
  </si>
  <si>
    <t xml:space="preserve"> $15,887,000,000 </t>
  </si>
  <si>
    <t xml:space="preserve"> $15,023,000,000 </t>
  </si>
  <si>
    <t xml:space="preserve"> $228,000,000 </t>
  </si>
  <si>
    <t>HAR</t>
  </si>
  <si>
    <t xml:space="preserve"> $4,297,842,000 </t>
  </si>
  <si>
    <t xml:space="preserve"> $3,193,722,000 </t>
  </si>
  <si>
    <t xml:space="preserve"> $902,869,000 </t>
  </si>
  <si>
    <t xml:space="preserve"> $5,348,483,000 </t>
  </si>
  <si>
    <t xml:space="preserve"> $3,891,816,000 </t>
  </si>
  <si>
    <t xml:space="preserve"> $1,126,940,000 </t>
  </si>
  <si>
    <t xml:space="preserve"> $6,155,297,000 </t>
  </si>
  <si>
    <t xml:space="preserve"> $4,338,193,000 </t>
  </si>
  <si>
    <t xml:space="preserve"> $1,347,510,000 </t>
  </si>
  <si>
    <t xml:space="preserve"> $6,911,676,000 </t>
  </si>
  <si>
    <t xml:space="preserve"> $4,818,585,000 </t>
  </si>
  <si>
    <t xml:space="preserve"> $1,513,064,000 </t>
  </si>
  <si>
    <t>HAS</t>
  </si>
  <si>
    <t xml:space="preserve"> $4,088,983,000 </t>
  </si>
  <si>
    <t xml:space="preserve"> $1,671,980,000 </t>
  </si>
  <si>
    <t xml:space="preserve"> $1,269,586,000 </t>
  </si>
  <si>
    <t xml:space="preserve"> $201,197,000 </t>
  </si>
  <si>
    <t xml:space="preserve"> $92,369,000 </t>
  </si>
  <si>
    <t>Leisure Products</t>
  </si>
  <si>
    <t>12/29/2013</t>
  </si>
  <si>
    <t xml:space="preserve"> $4,082,157,000 </t>
  </si>
  <si>
    <t xml:space="preserve"> $1,672,901,000 </t>
  </si>
  <si>
    <t xml:space="preserve"> $1,269,777,000 </t>
  </si>
  <si>
    <t xml:space="preserve"> $207,591,000 </t>
  </si>
  <si>
    <t xml:space="preserve"> $125,876,000 </t>
  </si>
  <si>
    <t>12/28/2014</t>
  </si>
  <si>
    <t xml:space="preserve"> $4,277,207,000 </t>
  </si>
  <si>
    <t xml:space="preserve"> $1,698,372,000 </t>
  </si>
  <si>
    <t xml:space="preserve"> $1,315,793,000 </t>
  </si>
  <si>
    <t xml:space="preserve"> $222,556,000 </t>
  </si>
  <si>
    <t xml:space="preserve"> $99,794,000 </t>
  </si>
  <si>
    <t>12/27/2015</t>
  </si>
  <si>
    <t xml:space="preserve"> $4,447,509,000 </t>
  </si>
  <si>
    <t xml:space="preserve"> $1,677,033,000 </t>
  </si>
  <si>
    <t xml:space="preserve"> $1,370,183,000 </t>
  </si>
  <si>
    <t xml:space="preserve"> $242,944,000 </t>
  </si>
  <si>
    <t xml:space="preserve"> $86,171,000 </t>
  </si>
  <si>
    <t>HBAN</t>
  </si>
  <si>
    <t xml:space="preserve"> $3,036,584,000 </t>
  </si>
  <si>
    <t xml:space="preserve"> $162,167,000 </t>
  </si>
  <si>
    <t xml:space="preserve"> $1,789,327,000 </t>
  </si>
  <si>
    <t xml:space="preserve"> $193,937,000 </t>
  </si>
  <si>
    <t xml:space="preserve"> $2,872,833,000 </t>
  </si>
  <si>
    <t xml:space="preserve"> $116,241,000 </t>
  </si>
  <si>
    <t xml:space="preserve"> $1,716,639,000 </t>
  </si>
  <si>
    <t xml:space="preserve"> $131,409,000 </t>
  </si>
  <si>
    <t xml:space="preserve"> $2,955,641,000 </t>
  </si>
  <si>
    <t xml:space="preserve"> $86,453,000 </t>
  </si>
  <si>
    <t xml:space="preserve"> $1,843,069,000 </t>
  </si>
  <si>
    <t xml:space="preserve"> $120,266,000 </t>
  </si>
  <si>
    <t xml:space="preserve"> $3,153,251,000 </t>
  </si>
  <si>
    <t xml:space="preserve"> $82,175,000 </t>
  </si>
  <si>
    <t xml:space="preserve"> $1,948,041,000 </t>
  </si>
  <si>
    <t xml:space="preserve"> $127,821,000 </t>
  </si>
  <si>
    <t>HBI</t>
  </si>
  <si>
    <t xml:space="preserve"> $4,627,802,000 </t>
  </si>
  <si>
    <t xml:space="preserve"> $3,016,109,000 </t>
  </si>
  <si>
    <t xml:space="preserve"> $1,096,507,000 </t>
  </si>
  <si>
    <t>Apparel, Accessories &amp; Luxury Goods</t>
  </si>
  <si>
    <t xml:space="preserve"> $5,324,746,000 </t>
  </si>
  <si>
    <t xml:space="preserve"> $3,420,339,000 </t>
  </si>
  <si>
    <t xml:space="preserve"> $1,340,453,000 </t>
  </si>
  <si>
    <t xml:space="preserve"> $5,731,549,000 </t>
  </si>
  <si>
    <t xml:space="preserve"> $3,595,217,000 </t>
  </si>
  <si>
    <t xml:space="preserve"> $1,541,214,000 </t>
  </si>
  <si>
    <t xml:space="preserve"> $6,028,199,000 </t>
  </si>
  <si>
    <t xml:space="preserve"> $3,752,151,000 </t>
  </si>
  <si>
    <t xml:space="preserve"> $1,500,399,000 </t>
  </si>
  <si>
    <t>HCA</t>
  </si>
  <si>
    <t xml:space="preserve"> $33,013,000,000 </t>
  </si>
  <si>
    <t xml:space="preserve"> $5,717,000,000 </t>
  </si>
  <si>
    <t xml:space="preserve"> $20,801,000,000 </t>
  </si>
  <si>
    <t xml:space="preserve"> $1,679,000,000 </t>
  </si>
  <si>
    <t xml:space="preserve"> $34,182,000,000 </t>
  </si>
  <si>
    <t xml:space="preserve"> $5,970,000,000 </t>
  </si>
  <si>
    <t xml:space="preserve"> $21,667,000,000 </t>
  </si>
  <si>
    <t xml:space="preserve"> $1,753,000,000 </t>
  </si>
  <si>
    <t xml:space="preserve"> $36,918,000,000 </t>
  </si>
  <si>
    <t xml:space="preserve"> $6,262,000,000 </t>
  </si>
  <si>
    <t xml:space="preserve"> $23,271,000,000 </t>
  </si>
  <si>
    <t xml:space="preserve"> $1,820,000,000 </t>
  </si>
  <si>
    <t xml:space="preserve"> $39,678,000,000 </t>
  </si>
  <si>
    <t xml:space="preserve"> $6,638,000,000 </t>
  </si>
  <si>
    <t xml:space="preserve"> $25,171,000,000 </t>
  </si>
  <si>
    <t xml:space="preserve"> $1,904,000,000 </t>
  </si>
  <si>
    <t>HCN</t>
  </si>
  <si>
    <t xml:space="preserve"> $1,765,979,000 </t>
  </si>
  <si>
    <t xml:space="preserve"> $567,989,000 </t>
  </si>
  <si>
    <t xml:space="preserve"> $158,950,000 </t>
  </si>
  <si>
    <t xml:space="preserve"> $506,220,000 </t>
  </si>
  <si>
    <t xml:space="preserve"> $2,847,945,000 </t>
  </si>
  <si>
    <t xml:space="preserve"> $1,206,813,000 </t>
  </si>
  <si>
    <t xml:space="preserve"> $241,719,000 </t>
  </si>
  <si>
    <t xml:space="preserve"> $865,800,000 </t>
  </si>
  <si>
    <t xml:space="preserve"> $3,305,879,000 </t>
  </si>
  <si>
    <t xml:space="preserve"> $1,403,358,000 </t>
  </si>
  <si>
    <t xml:space="preserve"> $212,481,000 </t>
  </si>
  <si>
    <t xml:space="preserve"> $844,130,000 </t>
  </si>
  <si>
    <t xml:space="preserve"> $3,775,685,000 </t>
  </si>
  <si>
    <t xml:space="preserve"> $1,622,257,000 </t>
  </si>
  <si>
    <t xml:space="preserve"> $258,342,000 </t>
  </si>
  <si>
    <t xml:space="preserve"> $826,240,000 </t>
  </si>
  <si>
    <t>HCP</t>
  </si>
  <si>
    <t xml:space="preserve"> $2,013,719,000 </t>
  </si>
  <si>
    <t xml:space="preserve"> $401,324,000 </t>
  </si>
  <si>
    <t xml:space="preserve"> $423,312,000 </t>
  </si>
  <si>
    <t xml:space="preserve"> $1,563,210,000 </t>
  </si>
  <si>
    <t xml:space="preserve"> $463,059,000 </t>
  </si>
  <si>
    <t xml:space="preserve"> $455,016,000 </t>
  </si>
  <si>
    <t xml:space="preserve"> $1,828,305,000 </t>
  </si>
  <si>
    <t xml:space="preserve"> $706,644,000 </t>
  </si>
  <si>
    <t xml:space="preserve"> $504,905,000 </t>
  </si>
  <si>
    <t xml:space="preserve"> $2,040,486,000 </t>
  </si>
  <si>
    <t xml:space="preserve"> $842,010,000 </t>
  </si>
  <si>
    <t xml:space="preserve"> $568,108,000 </t>
  </si>
  <si>
    <t>HD</t>
  </si>
  <si>
    <t>2/3/2013</t>
  </si>
  <si>
    <t xml:space="preserve"> $74,754,000,000 </t>
  </si>
  <si>
    <t xml:space="preserve"> $48,912,000,000 </t>
  </si>
  <si>
    <t xml:space="preserve"> $16,508,000,000 </t>
  </si>
  <si>
    <t xml:space="preserve"> $1,568,000,000 </t>
  </si>
  <si>
    <t>Home Improvement Retail</t>
  </si>
  <si>
    <t>2/2/2014</t>
  </si>
  <si>
    <t xml:space="preserve"> $78,812,000,000 </t>
  </si>
  <si>
    <t xml:space="preserve"> $51,897,000,000 </t>
  </si>
  <si>
    <t xml:space="preserve"> $16,122,000,000 </t>
  </si>
  <si>
    <t xml:space="preserve"> $1,627,000,000 </t>
  </si>
  <si>
    <t>2/1/2015</t>
  </si>
  <si>
    <t xml:space="preserve"> $83,176,000,000 </t>
  </si>
  <si>
    <t xml:space="preserve"> $54,787,000,000 </t>
  </si>
  <si>
    <t xml:space="preserve"> $16,280,000,000 </t>
  </si>
  <si>
    <t xml:space="preserve"> $1,640,000,000 </t>
  </si>
  <si>
    <t xml:space="preserve"> $88,519,000,000 </t>
  </si>
  <si>
    <t xml:space="preserve"> $58,254,000,000 </t>
  </si>
  <si>
    <t xml:space="preserve"> $16,801,000,000 </t>
  </si>
  <si>
    <t>HES</t>
  </si>
  <si>
    <t xml:space="preserve"> $12,245,000,000 </t>
  </si>
  <si>
    <t xml:space="preserve"> $3,535,000,000 </t>
  </si>
  <si>
    <t xml:space="preserve"> $2,866,000,000 </t>
  </si>
  <si>
    <t xml:space="preserve"> $11,905,000,000 </t>
  </si>
  <si>
    <t xml:space="preserve"> $3,969,000,000 </t>
  </si>
  <si>
    <t xml:space="preserve"> $1,045,000,000 </t>
  </si>
  <si>
    <t xml:space="preserve"> $2,687,000,000 </t>
  </si>
  <si>
    <t xml:space="preserve"> $863,000,000 </t>
  </si>
  <si>
    <t xml:space="preserve"> $3,224,000,000 </t>
  </si>
  <si>
    <t xml:space="preserve"> $6,636,000,000 </t>
  </si>
  <si>
    <t xml:space="preserve"> $3,323,000,000 </t>
  </si>
  <si>
    <t xml:space="preserve"> $703,000,000 </t>
  </si>
  <si>
    <t xml:space="preserve"> $3,955,000,000 </t>
  </si>
  <si>
    <t>HIG</t>
  </si>
  <si>
    <t xml:space="preserve"> $22,086,000,000 </t>
  </si>
  <si>
    <t xml:space="preserve"> $13,195,000,000 </t>
  </si>
  <si>
    <t xml:space="preserve"> $7,080,000,000 </t>
  </si>
  <si>
    <t xml:space="preserve"> $20,673,000,000 </t>
  </si>
  <si>
    <t xml:space="preserve"> $11,048,000,000 </t>
  </si>
  <si>
    <t xml:space="preserve"> $18,614,000,000 </t>
  </si>
  <si>
    <t xml:space="preserve"> $10,805,000,000 </t>
  </si>
  <si>
    <t xml:space="preserve"> $5,757,000,000 </t>
  </si>
  <si>
    <t xml:space="preserve"> $18,377,000,000 </t>
  </si>
  <si>
    <t xml:space="preserve"> $10,775,000,000 </t>
  </si>
  <si>
    <t xml:space="preserve"> $5,274,000,000 </t>
  </si>
  <si>
    <t>HOG</t>
  </si>
  <si>
    <t xml:space="preserve"> $5,580,506,000 </t>
  </si>
  <si>
    <t xml:space="preserve"> $3,440,623,000 </t>
  </si>
  <si>
    <t xml:space="preserve"> $1,111,232,000 </t>
  </si>
  <si>
    <t>Motorcycle Manufacturers</t>
  </si>
  <si>
    <t xml:space="preserve"> $5,899,872,000 </t>
  </si>
  <si>
    <t xml:space="preserve"> $3,621,417,000 </t>
  </si>
  <si>
    <t xml:space="preserve"> $1,124,753,000 </t>
  </si>
  <si>
    <t xml:space="preserve"> $6,228,508,000 </t>
  </si>
  <si>
    <t xml:space="preserve"> $3,788,023,000 </t>
  </si>
  <si>
    <t xml:space="preserve"> $1,159,502,000 </t>
  </si>
  <si>
    <t xml:space="preserve"> $5,995,402,000 </t>
  </si>
  <si>
    <t xml:space="preserve"> $3,619,612,000 </t>
  </si>
  <si>
    <t xml:space="preserve"> $1,220,095,000 </t>
  </si>
  <si>
    <t>HOLX</t>
  </si>
  <si>
    <t xml:space="preserve"> $2,492,300,000 </t>
  </si>
  <si>
    <t xml:space="preserve"> $1,330,900,000 </t>
  </si>
  <si>
    <t xml:space="preserve"> $661,100,000 </t>
  </si>
  <si>
    <t xml:space="preserve"> $197,600,000 </t>
  </si>
  <si>
    <t xml:space="preserve"> $112,600,000 </t>
  </si>
  <si>
    <t xml:space="preserve"> $2,530,700,000 </t>
  </si>
  <si>
    <t xml:space="preserve"> $1,285,200,000 </t>
  </si>
  <si>
    <t xml:space="preserve"> $591,500,000 </t>
  </si>
  <si>
    <t xml:space="preserve"> $203,200,000 </t>
  </si>
  <si>
    <t xml:space="preserve"> $113,800,000 </t>
  </si>
  <si>
    <t xml:space="preserve"> $2,705,000,000 </t>
  </si>
  <si>
    <t xml:space="preserve"> $1,272,300,000 </t>
  </si>
  <si>
    <t xml:space="preserve"> $624,000,000 </t>
  </si>
  <si>
    <t xml:space="preserve"> $214,900,000 </t>
  </si>
  <si>
    <t xml:space="preserve"> $110,200,000 </t>
  </si>
  <si>
    <t xml:space="preserve"> $2,832,700,000 </t>
  </si>
  <si>
    <t xml:space="preserve"> $1,269,400,000 </t>
  </si>
  <si>
    <t xml:space="preserve"> $682,400,000 </t>
  </si>
  <si>
    <t xml:space="preserve"> $232,100,000 </t>
  </si>
  <si>
    <t xml:space="preserve"> $89,700,000 </t>
  </si>
  <si>
    <t>HON</t>
  </si>
  <si>
    <t xml:space="preserve"> $39,055,000,000 </t>
  </si>
  <si>
    <t xml:space="preserve"> $5,190,000,000 </t>
  </si>
  <si>
    <t xml:space="preserve"> $40,306,000,000 </t>
  </si>
  <si>
    <t xml:space="preserve"> $28,957,000,000 </t>
  </si>
  <si>
    <t xml:space="preserve"> $5,518,000,000 </t>
  </si>
  <si>
    <t xml:space="preserve"> $38,581,000,000 </t>
  </si>
  <si>
    <t xml:space="preserve"> $26,747,000,000 </t>
  </si>
  <si>
    <t xml:space="preserve"> $5,006,000,000 </t>
  </si>
  <si>
    <t xml:space="preserve"> $39,302,000,000 </t>
  </si>
  <si>
    <t xml:space="preserve"> $27,150,000,000 </t>
  </si>
  <si>
    <t xml:space="preserve"> $5,469,000,000 </t>
  </si>
  <si>
    <t>HP</t>
  </si>
  <si>
    <t xml:space="preserve"> $3,387,614,000 </t>
  </si>
  <si>
    <t xml:space="preserve"> $1,852,768,000 </t>
  </si>
  <si>
    <t xml:space="preserve"> $126,250,000 </t>
  </si>
  <si>
    <t xml:space="preserve"> $15,235,000 </t>
  </si>
  <si>
    <t xml:space="preserve"> $455,623,000 </t>
  </si>
  <si>
    <t>Oil &amp; Gas Drilling</t>
  </si>
  <si>
    <t xml:space="preserve"> $3,715,968,000 </t>
  </si>
  <si>
    <t xml:space="preserve"> $2,006,715,000 </t>
  </si>
  <si>
    <t xml:space="preserve"> $116,190,000 </t>
  </si>
  <si>
    <t xml:space="preserve"> $15,905,000 </t>
  </si>
  <si>
    <t xml:space="preserve"> $523,984,000 </t>
  </si>
  <si>
    <t xml:space="preserve"> $3,161,702,000 </t>
  </si>
  <si>
    <t xml:space="preserve"> $1,703,476,000 </t>
  </si>
  <si>
    <t xml:space="preserve"> $122,878,000 </t>
  </si>
  <si>
    <t xml:space="preserve"> $16,104,000 </t>
  </si>
  <si>
    <t xml:space="preserve"> $608,039,000 </t>
  </si>
  <si>
    <t xml:space="preserve"> $1,624,232,000 </t>
  </si>
  <si>
    <t xml:space="preserve"> $898,805,000 </t>
  </si>
  <si>
    <t xml:space="preserve"> $136,287,000 </t>
  </si>
  <si>
    <t xml:space="preserve"> $10,269,000 </t>
  </si>
  <si>
    <t xml:space="preserve"> $598,587,000 </t>
  </si>
  <si>
    <t>HPE</t>
  </si>
  <si>
    <t xml:space="preserve"> $55,123,000,000 </t>
  </si>
  <si>
    <t xml:space="preserve"> $39,486,000,000 </t>
  </si>
  <si>
    <t xml:space="preserve"> $8,717,000,000 </t>
  </si>
  <si>
    <t xml:space="preserve"> $906,000,000 </t>
  </si>
  <si>
    <t>Technology Hardware, Storage &amp; Peripherals</t>
  </si>
  <si>
    <t xml:space="preserve"> $52,107,000,000 </t>
  </si>
  <si>
    <t xml:space="preserve"> $37,168,000,000 </t>
  </si>
  <si>
    <t xml:space="preserve"> $9,047,000,000 </t>
  </si>
  <si>
    <t xml:space="preserve"> $2,338,000,000 </t>
  </si>
  <si>
    <t xml:space="preserve"> $852,000,000 </t>
  </si>
  <si>
    <t xml:space="preserve"> $50,123,000,000 </t>
  </si>
  <si>
    <t xml:space="preserve"> $35,507,000,000 </t>
  </si>
  <si>
    <t xml:space="preserve"> $8,419,000,000 </t>
  </si>
  <si>
    <t xml:space="preserve"> $2,298,000,000 </t>
  </si>
  <si>
    <t>HPQ</t>
  </si>
  <si>
    <t xml:space="preserve"> $112,298,000,000 </t>
  </si>
  <si>
    <t xml:space="preserve"> $86,380,000,000 </t>
  </si>
  <si>
    <t xml:space="preserve"> $13,267,000,000 </t>
  </si>
  <si>
    <t xml:space="preserve"> $3,135,000,000 </t>
  </si>
  <si>
    <t xml:space="preserve"> $1,373,000,000 </t>
  </si>
  <si>
    <t xml:space="preserve"> $56,651,000,000 </t>
  </si>
  <si>
    <t xml:space="preserve"> $45,431,000,000 </t>
  </si>
  <si>
    <t xml:space="preserve"> $5,361,000,000 </t>
  </si>
  <si>
    <t xml:space="preserve"> $1,298,000,000 </t>
  </si>
  <si>
    <t xml:space="preserve"> $129,000,000 </t>
  </si>
  <si>
    <t xml:space="preserve"> $51,463,000,000 </t>
  </si>
  <si>
    <t xml:space="preserve"> $41,524,000,000 </t>
  </si>
  <si>
    <t xml:space="preserve"> $4,663,000,000 </t>
  </si>
  <si>
    <t xml:space="preserve"> $1,191,000,000 </t>
  </si>
  <si>
    <t xml:space="preserve"> $102,000,000 </t>
  </si>
  <si>
    <t xml:space="preserve"> $48,238,000,000 </t>
  </si>
  <si>
    <t xml:space="preserve"> $39,240,000,000 </t>
  </si>
  <si>
    <t xml:space="preserve"> $4,019,000,000 </t>
  </si>
  <si>
    <t xml:space="preserve"> $1,209,000,000 </t>
  </si>
  <si>
    <t>HRB</t>
  </si>
  <si>
    <t>4/30/2013</t>
  </si>
  <si>
    <t xml:space="preserve"> $2,807,114,000 </t>
  </si>
  <si>
    <t xml:space="preserve"> $1,123,773,000 </t>
  </si>
  <si>
    <t xml:space="preserve"> $828,095,000 </t>
  </si>
  <si>
    <t xml:space="preserve"> $92,407,000 </t>
  </si>
  <si>
    <t>4/30/2014</t>
  </si>
  <si>
    <t xml:space="preserve"> $3,024,295,000 </t>
  </si>
  <si>
    <t xml:space="preserve"> $1,179,405,000 </t>
  </si>
  <si>
    <t xml:space="preserve"> $830,789,000 </t>
  </si>
  <si>
    <t xml:space="preserve"> $115,604,000 </t>
  </si>
  <si>
    <t>4/30/2015</t>
  </si>
  <si>
    <t xml:space="preserve"> $3,078,658,000 </t>
  </si>
  <si>
    <t xml:space="preserve"> $1,231,104,000 </t>
  </si>
  <si>
    <t xml:space="preserve"> $818,091,000 </t>
  </si>
  <si>
    <t xml:space="preserve"> $159,804,000 </t>
  </si>
  <si>
    <t>4/30/2016</t>
  </si>
  <si>
    <t xml:space="preserve"> $3,038,153,000 </t>
  </si>
  <si>
    <t xml:space="preserve"> $1,250,320,000 </t>
  </si>
  <si>
    <t xml:space="preserve"> $905,648,000 </t>
  </si>
  <si>
    <t xml:space="preserve"> $173,598,000 </t>
  </si>
  <si>
    <t>HRL</t>
  </si>
  <si>
    <t xml:space="preserve"> $8,751,654,000 </t>
  </si>
  <si>
    <t xml:space="preserve"> $7,338,838,000 </t>
  </si>
  <si>
    <t xml:space="preserve"> $627,340,000 </t>
  </si>
  <si>
    <t xml:space="preserve"> $9,316,256,000 </t>
  </si>
  <si>
    <t xml:space="preserve"> $7,751,273,000 </t>
  </si>
  <si>
    <t xml:space="preserve"> $650,948,000 </t>
  </si>
  <si>
    <t xml:space="preserve"> $9,263,863,000 </t>
  </si>
  <si>
    <t xml:space="preserve"> $7,455,282,000 </t>
  </si>
  <si>
    <t xml:space="preserve"> $743,611,000 </t>
  </si>
  <si>
    <t xml:space="preserve"> $9,523,224,000 </t>
  </si>
  <si>
    <t xml:space="preserve"> $7,365,049,000 </t>
  </si>
  <si>
    <t xml:space="preserve"> $871,974,000 </t>
  </si>
  <si>
    <t>HRS</t>
  </si>
  <si>
    <t>6/28/2013</t>
  </si>
  <si>
    <t xml:space="preserve"> $5,112,000,000 </t>
  </si>
  <si>
    <t xml:space="preserve"> $3,385,000,000 </t>
  </si>
  <si>
    <t xml:space="preserve"> $914,000,000 </t>
  </si>
  <si>
    <t>Telecommunications Equipment</t>
  </si>
  <si>
    <t>6/27/2014</t>
  </si>
  <si>
    <t xml:space="preserve"> $5,012,000,000 </t>
  </si>
  <si>
    <t xml:space="preserve"> $3,310,000,000 </t>
  </si>
  <si>
    <t xml:space="preserve"> $820,000,000 </t>
  </si>
  <si>
    <t>7/3/2015</t>
  </si>
  <si>
    <t xml:space="preserve"> $5,083,000,000 </t>
  </si>
  <si>
    <t xml:space="preserve"> $3,348,000,000 </t>
  </si>
  <si>
    <t xml:space="preserve"> $976,000,000 </t>
  </si>
  <si>
    <t>7/1/2016</t>
  </si>
  <si>
    <t xml:space="preserve"> $7,467,000,000 </t>
  </si>
  <si>
    <t xml:space="preserve"> $5,132,000,000 </t>
  </si>
  <si>
    <t xml:space="preserve"> $1,186,000,000 </t>
  </si>
  <si>
    <t>HSIC</t>
  </si>
  <si>
    <t xml:space="preserve"> $8,939,967,000 </t>
  </si>
  <si>
    <t xml:space="preserve"> $6,432,454,000 </t>
  </si>
  <si>
    <t xml:space="preserve"> $1,873,360,000 </t>
  </si>
  <si>
    <t xml:space="preserve"> $9,560,647,000 </t>
  </si>
  <si>
    <t xml:space="preserve"> $6,904,633,000 </t>
  </si>
  <si>
    <t xml:space="preserve"> $1,978,960,000 </t>
  </si>
  <si>
    <t xml:space="preserve"> $10,371,390,000 </t>
  </si>
  <si>
    <t xml:space="preserve"> $7,460,075,000 </t>
  </si>
  <si>
    <t xml:space="preserve"> $2,196,173,000 </t>
  </si>
  <si>
    <t xml:space="preserve"> $10,629,719,000 </t>
  </si>
  <si>
    <t xml:space="preserve"> $7,617,460,000 </t>
  </si>
  <si>
    <t xml:space="preserve"> $2,243,356,000 </t>
  </si>
  <si>
    <t>HST</t>
  </si>
  <si>
    <t xml:space="preserve"> $5,059,000,000 </t>
  </si>
  <si>
    <t xml:space="preserve"> $1,885,000,000 </t>
  </si>
  <si>
    <t xml:space="preserve"> $2,101,000,000 </t>
  </si>
  <si>
    <t xml:space="preserve"> $722,000,000 </t>
  </si>
  <si>
    <t xml:space="preserve"> $5,166,000,000 </t>
  </si>
  <si>
    <t xml:space="preserve"> $1,989,000,000 </t>
  </si>
  <si>
    <t xml:space="preserve"> $1,968,000,000 </t>
  </si>
  <si>
    <t xml:space="preserve"> $697,000,000 </t>
  </si>
  <si>
    <t xml:space="preserve"> $5,354,000,000 </t>
  </si>
  <si>
    <t xml:space="preserve"> $2,033,000,000 </t>
  </si>
  <si>
    <t xml:space="preserve"> $1,920,000,000 </t>
  </si>
  <si>
    <t xml:space="preserve"> $701,000,000 </t>
  </si>
  <si>
    <t xml:space="preserve"> $5,387,000,000 </t>
  </si>
  <si>
    <t xml:space="preserve"> $2,011,000,000 </t>
  </si>
  <si>
    <t xml:space="preserve"> $716,000,000 </t>
  </si>
  <si>
    <t>HSY</t>
  </si>
  <si>
    <t xml:space="preserve"> $6,644,252,000 </t>
  </si>
  <si>
    <t xml:space="preserve"> $3,784,370,000 </t>
  </si>
  <si>
    <t xml:space="preserve"> $1,703,796,000 </t>
  </si>
  <si>
    <t xml:space="preserve"> $7,146,079,000 </t>
  </si>
  <si>
    <t xml:space="preserve"> $3,865,231,000 </t>
  </si>
  <si>
    <t xml:space="preserve"> $1,924,132,000 </t>
  </si>
  <si>
    <t xml:space="preserve"> $7,421,768,000 </t>
  </si>
  <si>
    <t xml:space="preserve"> $4,085,602,000 </t>
  </si>
  <si>
    <t xml:space="preserve"> $1,898,284,000 </t>
  </si>
  <si>
    <t xml:space="preserve"> $7,386,626,000 </t>
  </si>
  <si>
    <t xml:space="preserve"> $4,003,951,000 </t>
  </si>
  <si>
    <t xml:space="preserve"> $1,969,308,000 </t>
  </si>
  <si>
    <t>HUM</t>
  </si>
  <si>
    <t xml:space="preserve"> $41,313,000,000 </t>
  </si>
  <si>
    <t xml:space="preserve"> $32,564,000,000 </t>
  </si>
  <si>
    <t xml:space="preserve"> $6,688,000,000 </t>
  </si>
  <si>
    <t xml:space="preserve"> $48,500,000,000 </t>
  </si>
  <si>
    <t xml:space="preserve"> $38,166,000,000 </t>
  </si>
  <si>
    <t xml:space="preserve"> $7,972,000,000 </t>
  </si>
  <si>
    <t xml:space="preserve"> $54,289,000,000 </t>
  </si>
  <si>
    <t xml:space="preserve"> $44,269,000,000 </t>
  </si>
  <si>
    <t xml:space="preserve"> $7,673,000,000 </t>
  </si>
  <si>
    <t xml:space="preserve"> $54,379,000,000 </t>
  </si>
  <si>
    <t xml:space="preserve"> $45,007,000,000 </t>
  </si>
  <si>
    <t xml:space="preserve"> $7,631,000,000 </t>
  </si>
  <si>
    <t>IBM</t>
  </si>
  <si>
    <t xml:space="preserve"> $102,874,000,000 </t>
  </si>
  <si>
    <t xml:space="preserve"> $52,513,000,000 </t>
  </si>
  <si>
    <t xml:space="preserve"> $22,389,000,000 </t>
  </si>
  <si>
    <t xml:space="preserve"> $5,816,000,000 </t>
  </si>
  <si>
    <t xml:space="preserve"> $98,367,000,000 </t>
  </si>
  <si>
    <t xml:space="preserve"> $49,683,000,000 </t>
  </si>
  <si>
    <t xml:space="preserve"> $22,629,000,000 </t>
  </si>
  <si>
    <t xml:space="preserve"> $5,743,000,000 </t>
  </si>
  <si>
    <t xml:space="preserve"> $92,793,000,000 </t>
  </si>
  <si>
    <t xml:space="preserve"> $46,386,000,000 </t>
  </si>
  <si>
    <t xml:space="preserve"> $22,438,000,000 </t>
  </si>
  <si>
    <t xml:space="preserve"> $5,437,000,000 </t>
  </si>
  <si>
    <t xml:space="preserve"> $81,741,000,000 </t>
  </si>
  <si>
    <t xml:space="preserve"> $41,057,000,000 </t>
  </si>
  <si>
    <t xml:space="preserve"> $19,748,000,000 </t>
  </si>
  <si>
    <t xml:space="preserve"> $5,247,000,000 </t>
  </si>
  <si>
    <t>IDXX</t>
  </si>
  <si>
    <t xml:space="preserve"> $1,293,338,000 </t>
  </si>
  <si>
    <t xml:space="preserve"> $594,190,000 </t>
  </si>
  <si>
    <t xml:space="preserve"> $354,571,000 </t>
  </si>
  <si>
    <t xml:space="preserve"> $82,014,000 </t>
  </si>
  <si>
    <t xml:space="preserve"> $1,377,058,000 </t>
  </si>
  <si>
    <t xml:space="preserve"> $620,940,000 </t>
  </si>
  <si>
    <t xml:space="preserve"> $401,353,000 </t>
  </si>
  <si>
    <t xml:space="preserve"> $88,003,000 </t>
  </si>
  <si>
    <t xml:space="preserve"> $1,485,807,000 </t>
  </si>
  <si>
    <t xml:space="preserve"> $669,691,000 </t>
  </si>
  <si>
    <t xml:space="preserve"> $457,598,000 </t>
  </si>
  <si>
    <t xml:space="preserve"> $98,263,000 </t>
  </si>
  <si>
    <t xml:space="preserve"> $1,601,892,000 </t>
  </si>
  <si>
    <t xml:space="preserve"> $711,622,000 </t>
  </si>
  <si>
    <t xml:space="preserve"> $482,465,000 </t>
  </si>
  <si>
    <t xml:space="preserve"> $99,681,000 </t>
  </si>
  <si>
    <t>IFF</t>
  </si>
  <si>
    <t xml:space="preserve"> $2,821,446,000 </t>
  </si>
  <si>
    <t xml:space="preserve"> $1,645,912,000 </t>
  </si>
  <si>
    <t xml:space="preserve"> $453,535,000 </t>
  </si>
  <si>
    <t xml:space="preserve"> $233,713,000 </t>
  </si>
  <si>
    <t xml:space="preserve"> $2,952,896,000 </t>
  </si>
  <si>
    <t xml:space="preserve"> $1,668,691,000 </t>
  </si>
  <si>
    <t xml:space="preserve"> $505,877,000 </t>
  </si>
  <si>
    <t xml:space="preserve"> $259,838,000 </t>
  </si>
  <si>
    <t xml:space="preserve"> $3,088,533,000 </t>
  </si>
  <si>
    <t xml:space="preserve"> $1,726,383,000 </t>
  </si>
  <si>
    <t xml:space="preserve"> $514,891,000 </t>
  </si>
  <si>
    <t xml:space="preserve"> $253,640,000 </t>
  </si>
  <si>
    <t xml:space="preserve"> $3,023,189,000 </t>
  </si>
  <si>
    <t xml:space="preserve"> $1,671,590,000 </t>
  </si>
  <si>
    <t xml:space="preserve"> $509,557,000 </t>
  </si>
  <si>
    <t xml:space="preserve"> $246,101,000 </t>
  </si>
  <si>
    <t>ILMN</t>
  </si>
  <si>
    <t xml:space="preserve"> $1,421,178,000 </t>
  </si>
  <si>
    <t xml:space="preserve"> $509,291,000 </t>
  </si>
  <si>
    <t xml:space="preserve"> $397,285,000 </t>
  </si>
  <si>
    <t xml:space="preserve"> $276,743,000 </t>
  </si>
  <si>
    <t>Life Sciences Tools &amp; Services</t>
  </si>
  <si>
    <t xml:space="preserve"> $1,861,358,000 </t>
  </si>
  <si>
    <t xml:space="preserve"> $563,648,000 </t>
  </si>
  <si>
    <t xml:space="preserve"> $471,921,000 </t>
  </si>
  <si>
    <t xml:space="preserve"> $388,055,000 </t>
  </si>
  <si>
    <t>1/3/2016</t>
  </si>
  <si>
    <t xml:space="preserve"> $2,219,762,000 </t>
  </si>
  <si>
    <t xml:space="preserve"> $670,472,000 </t>
  </si>
  <si>
    <t xml:space="preserve"> $522,046,000 </t>
  </si>
  <si>
    <t xml:space="preserve"> $401,527,000 </t>
  </si>
  <si>
    <t>1/1/2017</t>
  </si>
  <si>
    <t xml:space="preserve"> $2,398,373,000 </t>
  </si>
  <si>
    <t xml:space="preserve"> $731,925,000 </t>
  </si>
  <si>
    <t xml:space="preserve"> $584,491,000 </t>
  </si>
  <si>
    <t xml:space="preserve"> $504,415,000 </t>
  </si>
  <si>
    <t>INTC</t>
  </si>
  <si>
    <t xml:space="preserve"> $52,708,000,000 </t>
  </si>
  <si>
    <t xml:space="preserve"> $21,187,000,000 </t>
  </si>
  <si>
    <t xml:space="preserve"> $8,088,000,000 </t>
  </si>
  <si>
    <t xml:space="preserve"> $10,611,000,000 </t>
  </si>
  <si>
    <t xml:space="preserve"> $291,000,000 </t>
  </si>
  <si>
    <t xml:space="preserve"> $55,870,000,000 </t>
  </si>
  <si>
    <t xml:space="preserve"> $20,261,000,000 </t>
  </si>
  <si>
    <t xml:space="preserve"> $8,136,000,000 </t>
  </si>
  <si>
    <t xml:space="preserve"> $11,537,000,000 </t>
  </si>
  <si>
    <t xml:space="preserve"> $55,355,000,000 </t>
  </si>
  <si>
    <t xml:space="preserve"> $20,676,000,000 </t>
  </si>
  <si>
    <t xml:space="preserve"> $7,930,000,000 </t>
  </si>
  <si>
    <t xml:space="preserve"> $12,128,000,000 </t>
  </si>
  <si>
    <t xml:space="preserve"> $265,000,000 </t>
  </si>
  <si>
    <t xml:space="preserve"> $59,387,000,000 </t>
  </si>
  <si>
    <t xml:space="preserve"> $23,196,000,000 </t>
  </si>
  <si>
    <t xml:space="preserve"> $8,397,000,000 </t>
  </si>
  <si>
    <t xml:space="preserve"> $12,740,000,000 </t>
  </si>
  <si>
    <t>INTU</t>
  </si>
  <si>
    <t>7/31/2013</t>
  </si>
  <si>
    <t xml:space="preserve"> $3,946,000,000 </t>
  </si>
  <si>
    <t xml:space="preserve"> $527,000,000 </t>
  </si>
  <si>
    <t xml:space="preserve"> $1,534,000,000 </t>
  </si>
  <si>
    <t>7/31/2014</t>
  </si>
  <si>
    <t xml:space="preserve"> $4,243,000,000 </t>
  </si>
  <si>
    <t xml:space="preserve"> $1,601,000,000 </t>
  </si>
  <si>
    <t xml:space="preserve"> $714,000,000 </t>
  </si>
  <si>
    <t xml:space="preserve"> $25,000,000 </t>
  </si>
  <si>
    <t>7/31/2015</t>
  </si>
  <si>
    <t xml:space="preserve"> $4,192,000,000 </t>
  </si>
  <si>
    <t xml:space="preserve"> $695,000,000 </t>
  </si>
  <si>
    <t xml:space="preserve"> $798,000,000 </t>
  </si>
  <si>
    <t xml:space="preserve"> $42,000,000 </t>
  </si>
  <si>
    <t xml:space="preserve"> $4,694,000,000 </t>
  </si>
  <si>
    <t xml:space="preserve"> $730,000,000 </t>
  </si>
  <si>
    <t xml:space="preserve"> $1,807,000,000 </t>
  </si>
  <si>
    <t xml:space="preserve"> $881,000,000 </t>
  </si>
  <si>
    <t>IP</t>
  </si>
  <si>
    <t xml:space="preserve"> $21,852,000,000 </t>
  </si>
  <si>
    <t xml:space="preserve"> $15,287,000,000 </t>
  </si>
  <si>
    <t xml:space="preserve"> $3,303,000,000 </t>
  </si>
  <si>
    <t xml:space="preserve"> $1,473,000,000 </t>
  </si>
  <si>
    <t xml:space="preserve"> $23,483,000,000 </t>
  </si>
  <si>
    <t xml:space="preserve"> $16,282,000,000 </t>
  </si>
  <si>
    <t xml:space="preserve"> $3,557,000,000 </t>
  </si>
  <si>
    <t xml:space="preserve"> $23,617,000,000 </t>
  </si>
  <si>
    <t xml:space="preserve"> $16,254,000,000 </t>
  </si>
  <si>
    <t xml:space="preserve"> $3,494,000,000 </t>
  </si>
  <si>
    <t xml:space="preserve"> $22,365,000,000 </t>
  </si>
  <si>
    <t xml:space="preserve"> $15,468,000,000 </t>
  </si>
  <si>
    <t xml:space="preserve"> $3,219,000,000 </t>
  </si>
  <si>
    <t>IPG</t>
  </si>
  <si>
    <t xml:space="preserve"> $6,956,200,000 </t>
  </si>
  <si>
    <t xml:space="preserve"> $6,279,100,000 </t>
  </si>
  <si>
    <t>Advertising</t>
  </si>
  <si>
    <t xml:space="preserve"> $7,122,300,000 </t>
  </si>
  <si>
    <t xml:space="preserve"> $6,463,400,000 </t>
  </si>
  <si>
    <t xml:space="preserve"> $7,537,100,000 </t>
  </si>
  <si>
    <t xml:space="preserve"> $6,748,500,000 </t>
  </si>
  <si>
    <t xml:space="preserve"> $7,613,800,000 </t>
  </si>
  <si>
    <t xml:space="preserve"> $6,742,700,000 </t>
  </si>
  <si>
    <t>IRM</t>
  </si>
  <si>
    <t xml:space="preserve"> $3,003,955,000 </t>
  </si>
  <si>
    <t xml:space="preserve"> $1,277,113,000 </t>
  </si>
  <si>
    <t xml:space="preserve"> $850,371,000 </t>
  </si>
  <si>
    <t xml:space="preserve"> $316,344,000 </t>
  </si>
  <si>
    <t xml:space="preserve"> $3,024,623,000 </t>
  </si>
  <si>
    <t xml:space="preserve"> $1,288,878,000 </t>
  </si>
  <si>
    <t xml:space="preserve"> $924,031,000 </t>
  </si>
  <si>
    <t xml:space="preserve"> $322,037,000 </t>
  </si>
  <si>
    <t xml:space="preserve"> $3,117,693,000 </t>
  </si>
  <si>
    <t xml:space="preserve"> $1,344,636,000 </t>
  </si>
  <si>
    <t xml:space="preserve"> $869,572,000 </t>
  </si>
  <si>
    <t xml:space="preserve"> $353,143,000 </t>
  </si>
  <si>
    <t xml:space="preserve"> $3,007,976,000 </t>
  </si>
  <si>
    <t xml:space="preserve"> $1,290,025,000 </t>
  </si>
  <si>
    <t xml:space="preserve"> $844,960,000 </t>
  </si>
  <si>
    <t xml:space="preserve"> $345,464,000 </t>
  </si>
  <si>
    <t>ISRG</t>
  </si>
  <si>
    <t xml:space="preserve"> $2,265,100,000 </t>
  </si>
  <si>
    <t xml:space="preserve"> $670,900,000 </t>
  </si>
  <si>
    <t xml:space="preserve"> $574,000,000 </t>
  </si>
  <si>
    <t xml:space="preserve"> $167,700,000 </t>
  </si>
  <si>
    <t xml:space="preserve"> $2,131,700,000 </t>
  </si>
  <si>
    <t xml:space="preserve"> $717,900,000 </t>
  </si>
  <si>
    <t xml:space="preserve"> $691,000,000 </t>
  </si>
  <si>
    <t xml:space="preserve"> $178,000,000 </t>
  </si>
  <si>
    <t xml:space="preserve"> $2,384,400,000 </t>
  </si>
  <si>
    <t xml:space="preserve"> $806,500,000 </t>
  </si>
  <si>
    <t xml:space="preserve"> $640,500,000 </t>
  </si>
  <si>
    <t xml:space="preserve"> $197,400,000 </t>
  </si>
  <si>
    <t xml:space="preserve"> $2,704,400,000 </t>
  </si>
  <si>
    <t xml:space="preserve"> $814,300,000 </t>
  </si>
  <si>
    <t xml:space="preserve"> $705,300,000 </t>
  </si>
  <si>
    <t xml:space="preserve"> $239,600,000 </t>
  </si>
  <si>
    <t>ITW</t>
  </si>
  <si>
    <t xml:space="preserve"> $14,135,000,000 </t>
  </si>
  <si>
    <t xml:space="preserve"> $8,554,000,000 </t>
  </si>
  <si>
    <t xml:space="preserve"> $250,000,000 </t>
  </si>
  <si>
    <t xml:space="preserve"> $14,484,000,000 </t>
  </si>
  <si>
    <t xml:space="preserve"> $8,673,000,000 </t>
  </si>
  <si>
    <t xml:space="preserve"> $245,000,000 </t>
  </si>
  <si>
    <t xml:space="preserve"> $7,888,000,000 </t>
  </si>
  <si>
    <t xml:space="preserve"> $2,417,000,000 </t>
  </si>
  <si>
    <t xml:space="preserve"> $13,599,000,000 </t>
  </si>
  <si>
    <t xml:space="preserve"> $7,896,000,000 </t>
  </si>
  <si>
    <t xml:space="preserve"> $2,415,000,000 </t>
  </si>
  <si>
    <t xml:space="preserve"> $224,000,000 </t>
  </si>
  <si>
    <t>IVZ</t>
  </si>
  <si>
    <t xml:space="preserve"> $4,050,400,000 </t>
  </si>
  <si>
    <t xml:space="preserve"> $3,207,800,000 </t>
  </si>
  <si>
    <t xml:space="preserve"> $4,644,600,000 </t>
  </si>
  <si>
    <t xml:space="preserve"> $3,524,400,000 </t>
  </si>
  <si>
    <t xml:space="preserve"> $5,147,100,000 </t>
  </si>
  <si>
    <t xml:space="preserve"> $3,870,200,000 </t>
  </si>
  <si>
    <t xml:space="preserve"> $5,122,900,000 </t>
  </si>
  <si>
    <t xml:space="preserve"> $3,764,500,000 </t>
  </si>
  <si>
    <t>JBHT</t>
  </si>
  <si>
    <t xml:space="preserve"> $5,054,980,000 </t>
  </si>
  <si>
    <t xml:space="preserve"> $3,230,857,000 </t>
  </si>
  <si>
    <t xml:space="preserve"> $1,064,757,000 </t>
  </si>
  <si>
    <t xml:space="preserve"> $229,166,000 </t>
  </si>
  <si>
    <t>Trucking</t>
  </si>
  <si>
    <t xml:space="preserve"> $5,584,571,000 </t>
  </si>
  <si>
    <t xml:space="preserve"> $3,570,801,000 </t>
  </si>
  <si>
    <t xml:space="preserve"> $1,183,682,000 </t>
  </si>
  <si>
    <t xml:space="preserve"> $253,380,000 </t>
  </si>
  <si>
    <t xml:space="preserve"> $6,165,441,000 </t>
  </si>
  <si>
    <t xml:space="preserve"> $3,898,403,000 </t>
  </si>
  <si>
    <t xml:space="preserve"> $1,341,000,000 </t>
  </si>
  <si>
    <t xml:space="preserve"> $294,496,000 </t>
  </si>
  <si>
    <t xml:space="preserve"> $6,187,646,000 </t>
  </si>
  <si>
    <t xml:space="preserve"> $3,665,578,000 </t>
  </si>
  <si>
    <t xml:space="preserve"> $1,466,761,000 </t>
  </si>
  <si>
    <t xml:space="preserve"> $339,613,000 </t>
  </si>
  <si>
    <t>JEC</t>
  </si>
  <si>
    <t>9/27/2013</t>
  </si>
  <si>
    <t xml:space="preserve"> $11,818,376,000 </t>
  </si>
  <si>
    <t xml:space="preserve"> $9,976,057,000 </t>
  </si>
  <si>
    <t xml:space="preserve"> $1,173,340,000 </t>
  </si>
  <si>
    <t>9/26/2014</t>
  </si>
  <si>
    <t xml:space="preserve"> $12,695,157,000 </t>
  </si>
  <si>
    <t xml:space="preserve"> $10,621,373,000 </t>
  </si>
  <si>
    <t xml:space="preserve"> $1,545,716,000 </t>
  </si>
  <si>
    <t>10/2/2015</t>
  </si>
  <si>
    <t xml:space="preserve"> $12,114,832,000 </t>
  </si>
  <si>
    <t xml:space="preserve"> $10,146,494,000 </t>
  </si>
  <si>
    <t xml:space="preserve"> $1,522,811,000 </t>
  </si>
  <si>
    <t xml:space="preserve"> $10,964,157,000 </t>
  </si>
  <si>
    <t xml:space="preserve"> $9,196,326,000 </t>
  </si>
  <si>
    <t xml:space="preserve"> $1,429,233,000 </t>
  </si>
  <si>
    <t>JNPR</t>
  </si>
  <si>
    <t xml:space="preserve"> $4,365,400,000 </t>
  </si>
  <si>
    <t xml:space="preserve"> $1,656,600,000 </t>
  </si>
  <si>
    <t xml:space="preserve"> $1,252,300,000 </t>
  </si>
  <si>
    <t xml:space="preserve"> $1,101,600,000 </t>
  </si>
  <si>
    <t xml:space="preserve"> $4,669,100,000 </t>
  </si>
  <si>
    <t xml:space="preserve"> $1,727,700,000 </t>
  </si>
  <si>
    <t xml:space="preserve"> $1,293,200,000 </t>
  </si>
  <si>
    <t xml:space="preserve"> $1,043,200,000 </t>
  </si>
  <si>
    <t xml:space="preserve"> $4,627,100,000 </t>
  </si>
  <si>
    <t xml:space="preserve"> $1,768,900,000 </t>
  </si>
  <si>
    <t xml:space="preserve"> $1,254,700,000 </t>
  </si>
  <si>
    <t xml:space="preserve"> $1,006,200,000 </t>
  </si>
  <si>
    <t xml:space="preserve"> $4,857,800,000 </t>
  </si>
  <si>
    <t xml:space="preserve"> $1,779,200,000 </t>
  </si>
  <si>
    <t xml:space="preserve"> $1,172,700,000 </t>
  </si>
  <si>
    <t xml:space="preserve"> $994,500,000 </t>
  </si>
  <si>
    <t>JPM</t>
  </si>
  <si>
    <t xml:space="preserve"> $93,646,000,000 </t>
  </si>
  <si>
    <t xml:space="preserve"> $64,729,000,000 </t>
  </si>
  <si>
    <t xml:space="preserve"> $97,142,000,000 </t>
  </si>
  <si>
    <t xml:space="preserve"> $70,467,000,000 </t>
  </si>
  <si>
    <t xml:space="preserve"> $225,000,000 </t>
  </si>
  <si>
    <t xml:space="preserve"> $91,973,000,000 </t>
  </si>
  <si>
    <t xml:space="preserve"> $61,274,000,000 </t>
  </si>
  <si>
    <t xml:space="preserve"> $3,139,000,000 </t>
  </si>
  <si>
    <t xml:space="preserve"> $89,716,000,000 </t>
  </si>
  <si>
    <t xml:space="preserve"> $59,014,000,000 </t>
  </si>
  <si>
    <t xml:space="preserve"> $3,827,000,000 </t>
  </si>
  <si>
    <t>JWN</t>
  </si>
  <si>
    <t xml:space="preserve"> $12,134,000,000 </t>
  </si>
  <si>
    <t xml:space="preserve"> $7,432,000,000 </t>
  </si>
  <si>
    <t xml:space="preserve"> $3,357,000,000 </t>
  </si>
  <si>
    <t>Department Stores</t>
  </si>
  <si>
    <t xml:space="preserve"> $12,540,000,000 </t>
  </si>
  <si>
    <t xml:space="preserve"> $7,737,000,000 </t>
  </si>
  <si>
    <t xml:space="preserve"> $3,453,000,000 </t>
  </si>
  <si>
    <t xml:space="preserve"> $13,506,000,000 </t>
  </si>
  <si>
    <t xml:space="preserve"> $8,406,000,000 </t>
  </si>
  <si>
    <t xml:space="preserve"> $3,777,000,000 </t>
  </si>
  <si>
    <t xml:space="preserve"> $14,437,000,000 </t>
  </si>
  <si>
    <t xml:space="preserve"> $9,168,000,000 </t>
  </si>
  <si>
    <t xml:space="preserve"> $4,168,000,000 </t>
  </si>
  <si>
    <t>K</t>
  </si>
  <si>
    <t xml:space="preserve"> $14,197,000,000 </t>
  </si>
  <si>
    <t xml:space="preserve"> $8,763,000,000 </t>
  </si>
  <si>
    <t xml:space="preserve"> $3,872,000,000 </t>
  </si>
  <si>
    <t xml:space="preserve"> $14,792,000,000 </t>
  </si>
  <si>
    <t xml:space="preserve"> $8,689,000,000 </t>
  </si>
  <si>
    <t xml:space="preserve"> $3,266,000,000 </t>
  </si>
  <si>
    <t xml:space="preserve"> $14,580,000,000 </t>
  </si>
  <si>
    <t xml:space="preserve"> $9,517,000,000 </t>
  </si>
  <si>
    <t xml:space="preserve"> $4,039,000,000 </t>
  </si>
  <si>
    <t xml:space="preserve"> $13,525,000,000 </t>
  </si>
  <si>
    <t xml:space="preserve"> $8,844,000,000 </t>
  </si>
  <si>
    <t xml:space="preserve"> $3,590,000,000 </t>
  </si>
  <si>
    <t>KEY</t>
  </si>
  <si>
    <t xml:space="preserve"> $1,287,577,000 </t>
  </si>
  <si>
    <t xml:space="preserve"> $1,073,447,000 </t>
  </si>
  <si>
    <t xml:space="preserve"> $174,085,000 </t>
  </si>
  <si>
    <t xml:space="preserve"> $12,784,000 </t>
  </si>
  <si>
    <t xml:space="preserve"> $1,463,767,000 </t>
  </si>
  <si>
    <t xml:space="preserve"> $1,200,308,000 </t>
  </si>
  <si>
    <t xml:space="preserve"> $194,491,000 </t>
  </si>
  <si>
    <t xml:space="preserve"> $13,279,000 </t>
  </si>
  <si>
    <t xml:space="preserve"> $1,627,413,000 </t>
  </si>
  <si>
    <t xml:space="preserve"> $1,354,969,000 </t>
  </si>
  <si>
    <t xml:space="preserve"> $207,519,000 </t>
  </si>
  <si>
    <t xml:space="preserve"> $13,338,000 </t>
  </si>
  <si>
    <t xml:space="preserve"> $1,822,114,000 </t>
  </si>
  <si>
    <t xml:space="preserve"> $1,524,907,000 </t>
  </si>
  <si>
    <t xml:space="preserve"> $224,088,000 </t>
  </si>
  <si>
    <t xml:space="preserve"> $13,794,000 </t>
  </si>
  <si>
    <t>KIM</t>
  </si>
  <si>
    <t xml:space="preserve"> $793,373,000 </t>
  </si>
  <si>
    <t xml:space="preserve"> $206,974,000 </t>
  </si>
  <si>
    <t xml:space="preserve"> $123,524,000 </t>
  </si>
  <si>
    <t xml:space="preserve"> $214,827,000 </t>
  </si>
  <si>
    <t xml:space="preserve"> $861,527,000 </t>
  </si>
  <si>
    <t xml:space="preserve"> $221,498,000 </t>
  </si>
  <si>
    <t xml:space="preserve"> $127,470,000 </t>
  </si>
  <si>
    <t xml:space="preserve"> $224,713,000 </t>
  </si>
  <si>
    <t xml:space="preserve"> $258,617,000 </t>
  </si>
  <si>
    <t xml:space="preserve"> $122,201,000 </t>
  </si>
  <si>
    <t xml:space="preserve"> $258,074,000 </t>
  </si>
  <si>
    <t xml:space="preserve"> $1,166,769,000 </t>
  </si>
  <si>
    <t xml:space="preserve"> $304,477,000 </t>
  </si>
  <si>
    <t xml:space="preserve"> $122,735,000 </t>
  </si>
  <si>
    <t xml:space="preserve"> $344,527,000 </t>
  </si>
  <si>
    <t>KLAC</t>
  </si>
  <si>
    <t xml:space="preserve"> $2,842,781,000 </t>
  </si>
  <si>
    <t xml:space="preserve"> $1,237,452,000 </t>
  </si>
  <si>
    <t xml:space="preserve"> $387,812,000 </t>
  </si>
  <si>
    <t xml:space="preserve"> $487,832,000 </t>
  </si>
  <si>
    <t xml:space="preserve"> $2,929,408,000 </t>
  </si>
  <si>
    <t xml:space="preserve"> $1,232,962,000 </t>
  </si>
  <si>
    <t xml:space="preserve"> $384,907,000 </t>
  </si>
  <si>
    <t xml:space="preserve"> $539,469,000 </t>
  </si>
  <si>
    <t xml:space="preserve"> $2,814,049,000 </t>
  </si>
  <si>
    <t xml:space="preserve"> $1,215,229,000 </t>
  </si>
  <si>
    <t xml:space="preserve"> $406,864,000 </t>
  </si>
  <si>
    <t xml:space="preserve"> $530,616,000 </t>
  </si>
  <si>
    <t xml:space="preserve"> $2,984,493,000 </t>
  </si>
  <si>
    <t xml:space="preserve"> $1,163,391,000 </t>
  </si>
  <si>
    <t xml:space="preserve"> $379,399,000 </t>
  </si>
  <si>
    <t xml:space="preserve"> $481,258,000 </t>
  </si>
  <si>
    <t>KMB</t>
  </si>
  <si>
    <t xml:space="preserve"> $19,561,000,000 </t>
  </si>
  <si>
    <t xml:space="preserve"> $12,952,000,000 </t>
  </si>
  <si>
    <t xml:space="preserve"> $3,706,000,000 </t>
  </si>
  <si>
    <t xml:space="preserve"> $19,724,000,000 </t>
  </si>
  <si>
    <t xml:space="preserve"> $13,041,000,000 </t>
  </si>
  <si>
    <t xml:space="preserve"> $18,591,000,000 </t>
  </si>
  <si>
    <t xml:space="preserve"> $11,967,000,000 </t>
  </si>
  <si>
    <t xml:space="preserve"> $5,011,000,000 </t>
  </si>
  <si>
    <t xml:space="preserve"> $18,202,000,000 </t>
  </si>
  <si>
    <t xml:space="preserve"> $11,551,000,000 </t>
  </si>
  <si>
    <t xml:space="preserve"> $3,334,000,000 </t>
  </si>
  <si>
    <t>KMI</t>
  </si>
  <si>
    <t xml:space="preserve"> $14,070,000,000 </t>
  </si>
  <si>
    <t xml:space="preserve"> $7,365,000,000 </t>
  </si>
  <si>
    <t xml:space="preserve"> $1,007,000,000 </t>
  </si>
  <si>
    <t xml:space="preserve"> $1,806,000,000 </t>
  </si>
  <si>
    <t>Oil &amp; Gas Refining &amp; Marketing &amp; Transportation</t>
  </si>
  <si>
    <t xml:space="preserve"> $16,226,000,000 </t>
  </si>
  <si>
    <t xml:space="preserve"> $8,435,000,000 </t>
  </si>
  <si>
    <t xml:space="preserve"> $1,029,000,000 </t>
  </si>
  <si>
    <t xml:space="preserve"> $2,040,000,000 </t>
  </si>
  <si>
    <t xml:space="preserve"> $14,403,000,000 </t>
  </si>
  <si>
    <t xml:space="preserve"> $6,452,000,000 </t>
  </si>
  <si>
    <t xml:space="preserve"> $2,309,000,000 </t>
  </si>
  <si>
    <t xml:space="preserve"> $13,058,000,000 </t>
  </si>
  <si>
    <t xml:space="preserve"> $5,801,000,000 </t>
  </si>
  <si>
    <t xml:space="preserve"> $1,089,000,000 </t>
  </si>
  <si>
    <t xml:space="preserve"> $2,209,000,000 </t>
  </si>
  <si>
    <t>KMX</t>
  </si>
  <si>
    <t>2/28/2013</t>
  </si>
  <si>
    <t xml:space="preserve"> $10,962,818,000 </t>
  </si>
  <si>
    <t xml:space="preserve"> $9,498,456,000 </t>
  </si>
  <si>
    <t xml:space="preserve"> $731,767,000 </t>
  </si>
  <si>
    <t>2/28/2014</t>
  </si>
  <si>
    <t xml:space="preserve"> $12,574,299,000 </t>
  </si>
  <si>
    <t xml:space="preserve"> $10,925,598,000 </t>
  </si>
  <si>
    <t xml:space="preserve"> $819,048,000 </t>
  </si>
  <si>
    <t xml:space="preserve"> $14,268,716,000 </t>
  </si>
  <si>
    <t xml:space="preserve"> $12,381,189,000 </t>
  </si>
  <si>
    <t xml:space="preserve"> $890,431,000 </t>
  </si>
  <si>
    <t>2/29/2016</t>
  </si>
  <si>
    <t xml:space="preserve"> $15,149,675,000 </t>
  </si>
  <si>
    <t xml:space="preserve"> $13,130,915,000 </t>
  </si>
  <si>
    <t xml:space="preserve"> $959,899,000 </t>
  </si>
  <si>
    <t>KO</t>
  </si>
  <si>
    <t xml:space="preserve"> $48,017,000,000 </t>
  </si>
  <si>
    <t xml:space="preserve"> $19,053,000,000 </t>
  </si>
  <si>
    <t xml:space="preserve"> $18,185,000,000 </t>
  </si>
  <si>
    <t xml:space="preserve"> $46,854,000,000 </t>
  </si>
  <si>
    <t xml:space="preserve"> $18,421,000,000 </t>
  </si>
  <si>
    <t xml:space="preserve"> $18,205,000,000 </t>
  </si>
  <si>
    <t xml:space="preserve"> $45,998,000,000 </t>
  </si>
  <si>
    <t xml:space="preserve"> $17,889,000,000 </t>
  </si>
  <si>
    <t xml:space="preserve"> $18,401,000,000 </t>
  </si>
  <si>
    <t xml:space="preserve"> $44,294,000,000 </t>
  </si>
  <si>
    <t xml:space="preserve"> $17,482,000,000 </t>
  </si>
  <si>
    <t xml:space="preserve"> $18,084,000,000 </t>
  </si>
  <si>
    <t>KORS</t>
  </si>
  <si>
    <t>3/30/2013</t>
  </si>
  <si>
    <t xml:space="preserve"> $2,181,732,000 </t>
  </si>
  <si>
    <t xml:space="preserve"> $875,166,000 </t>
  </si>
  <si>
    <t xml:space="preserve"> $621,536,000 </t>
  </si>
  <si>
    <t xml:space="preserve"> $54,291,000 </t>
  </si>
  <si>
    <t>3/29/2014</t>
  </si>
  <si>
    <t xml:space="preserve"> $3,310,800,000 </t>
  </si>
  <si>
    <t xml:space="preserve"> $1,294,700,000 </t>
  </si>
  <si>
    <t xml:space="preserve"> $926,900,000 </t>
  </si>
  <si>
    <t xml:space="preserve"> $79,700,000 </t>
  </si>
  <si>
    <t>3/28/2015</t>
  </si>
  <si>
    <t xml:space="preserve"> $4,371,500,000 </t>
  </si>
  <si>
    <t xml:space="preserve"> $1,723,800,000 </t>
  </si>
  <si>
    <t xml:space="preserve"> $138,400,000 </t>
  </si>
  <si>
    <t>4/2/2016</t>
  </si>
  <si>
    <t xml:space="preserve"> $4,712,100,000 </t>
  </si>
  <si>
    <t xml:space="preserve"> $1,914,900,000 </t>
  </si>
  <si>
    <t xml:space="preserve"> $183,200,000 </t>
  </si>
  <si>
    <t>KR</t>
  </si>
  <si>
    <t xml:space="preserve"> $96,619,000,000 </t>
  </si>
  <si>
    <t xml:space="preserve"> $76,726,000,000 </t>
  </si>
  <si>
    <t xml:space="preserve"> $15,477,000,000 </t>
  </si>
  <si>
    <t xml:space="preserve"> $1,652,000,000 </t>
  </si>
  <si>
    <t>Food Retail</t>
  </si>
  <si>
    <t xml:space="preserve"> $98,375,000,000 </t>
  </si>
  <si>
    <t xml:space="preserve"> $78,138,000,000 </t>
  </si>
  <si>
    <t xml:space="preserve"> $15,809,000,000 </t>
  </si>
  <si>
    <t xml:space="preserve"> $1,703,000,000 </t>
  </si>
  <si>
    <t xml:space="preserve"> $108,465,000,000 </t>
  </si>
  <si>
    <t xml:space="preserve"> $85,512,000,000 </t>
  </si>
  <si>
    <t xml:space="preserve"> $17,868,000,000 </t>
  </si>
  <si>
    <t xml:space="preserve"> $1,948,000,000 </t>
  </si>
  <si>
    <t xml:space="preserve"> $109,830,000,000 </t>
  </si>
  <si>
    <t xml:space="preserve"> $85,496,000,000 </t>
  </si>
  <si>
    <t xml:space="preserve"> $18,669,000,000 </t>
  </si>
  <si>
    <t xml:space="preserve"> $2,089,000,000 </t>
  </si>
  <si>
    <t>KSS</t>
  </si>
  <si>
    <t xml:space="preserve"> $19,279,000,000 </t>
  </si>
  <si>
    <t xml:space="preserve"> $12,289,000,000 </t>
  </si>
  <si>
    <t xml:space="preserve"> $4,267,000,000 </t>
  </si>
  <si>
    <t xml:space="preserve"> $833,000,000 </t>
  </si>
  <si>
    <t xml:space="preserve"> $19,031,000,000 </t>
  </si>
  <si>
    <t xml:space="preserve"> $12,087,000,000 </t>
  </si>
  <si>
    <t xml:space="preserve"> $4,313,000,000 </t>
  </si>
  <si>
    <t xml:space="preserve"> $889,000,000 </t>
  </si>
  <si>
    <t xml:space="preserve"> $19,023,000,000 </t>
  </si>
  <si>
    <t xml:space="preserve"> $12,098,000,000 </t>
  </si>
  <si>
    <t xml:space="preserve"> $4,350,000,000 </t>
  </si>
  <si>
    <t xml:space="preserve"> $19,204,000,000 </t>
  </si>
  <si>
    <t xml:space="preserve"> $12,265,000,000 </t>
  </si>
  <si>
    <t xml:space="preserve"> $4,452,000,000 </t>
  </si>
  <si>
    <t xml:space="preserve"> $934,000,000 </t>
  </si>
  <si>
    <t>KSU</t>
  </si>
  <si>
    <t xml:space="preserve"> $2,369,300,000 </t>
  </si>
  <si>
    <t xml:space="preserve"> $805,300,000 </t>
  </si>
  <si>
    <t xml:space="preserve"> $602,100,000 </t>
  </si>
  <si>
    <t xml:space="preserve"> $223,300,000 </t>
  </si>
  <si>
    <t xml:space="preserve"> $2,577,100,000 </t>
  </si>
  <si>
    <t xml:space="preserve"> $877,900,000 </t>
  </si>
  <si>
    <t xml:space="preserve"> $258,100,000 </t>
  </si>
  <si>
    <t xml:space="preserve"> $2,418,800,000 </t>
  </si>
  <si>
    <t xml:space="preserve"> $759,200,000 </t>
  </si>
  <si>
    <t xml:space="preserve"> $571,200,000 </t>
  </si>
  <si>
    <t xml:space="preserve"> $284,600,000 </t>
  </si>
  <si>
    <t xml:space="preserve"> $2,334,200,000 </t>
  </si>
  <si>
    <t xml:space="preserve"> $691,100,000 </t>
  </si>
  <si>
    <t xml:space="preserve"> $519,600,000 </t>
  </si>
  <si>
    <t xml:space="preserve"> $305,000,000 </t>
  </si>
  <si>
    <t>LB</t>
  </si>
  <si>
    <t xml:space="preserve"> $10,459,000,000 </t>
  </si>
  <si>
    <t xml:space="preserve"> $6,073,000,000 </t>
  </si>
  <si>
    <t xml:space="preserve"> $2,720,000,000 </t>
  </si>
  <si>
    <t xml:space="preserve"> $10,773,000,000 </t>
  </si>
  <si>
    <t xml:space="preserve"> $6,344,000,000 </t>
  </si>
  <si>
    <t xml:space="preserve"> $2,686,000,000 </t>
  </si>
  <si>
    <t xml:space="preserve"> $11,454,000,000 </t>
  </si>
  <si>
    <t xml:space="preserve"> $6,646,000,000 </t>
  </si>
  <si>
    <t xml:space="preserve"> $12,154,000,000 </t>
  </si>
  <si>
    <t xml:space="preserve"> $6,950,000,000 </t>
  </si>
  <si>
    <t xml:space="preserve"> $3,012,000,000 </t>
  </si>
  <si>
    <t>LEG</t>
  </si>
  <si>
    <t xml:space="preserve"> $3,414,500,000 </t>
  </si>
  <si>
    <t xml:space="preserve"> $2,718,900,000 </t>
  </si>
  <si>
    <t xml:space="preserve"> $346,100,000 </t>
  </si>
  <si>
    <t xml:space="preserve"> $25,100,000 </t>
  </si>
  <si>
    <t xml:space="preserve"> $3,477,200,000 </t>
  </si>
  <si>
    <t xml:space="preserve"> $2,767,300,000 </t>
  </si>
  <si>
    <t xml:space="preserve"> $346,900,000 </t>
  </si>
  <si>
    <t xml:space="preserve"> $25,400,000 </t>
  </si>
  <si>
    <t xml:space="preserve"> $3,782,300,000 </t>
  </si>
  <si>
    <t xml:space="preserve"> $2,991,900,000 </t>
  </si>
  <si>
    <t xml:space="preserve"> $439,200,000 </t>
  </si>
  <si>
    <t xml:space="preserve"> $19,700,000 </t>
  </si>
  <si>
    <t xml:space="preserve"> $3,917,200,000 </t>
  </si>
  <si>
    <t xml:space="preserve"> $2,994,000,000 </t>
  </si>
  <si>
    <t xml:space="preserve"> $411,800,000 </t>
  </si>
  <si>
    <t xml:space="preserve"> $20,800,000 </t>
  </si>
  <si>
    <t>LEN</t>
  </si>
  <si>
    <t xml:space="preserve"> $5,935,095,000 </t>
  </si>
  <si>
    <t xml:space="preserve"> $4,920,664,000 </t>
  </si>
  <si>
    <t xml:space="preserve"> $328,595,000 </t>
  </si>
  <si>
    <t xml:space="preserve"> $7,779,812,000 </t>
  </si>
  <si>
    <t xml:space="preserve"> $6,336,272,000 </t>
  </si>
  <si>
    <t xml:space="preserve"> $521,502,000 </t>
  </si>
  <si>
    <t xml:space="preserve"> $9,474,008,000 </t>
  </si>
  <si>
    <t xml:space="preserve"> $7,757,571,000 </t>
  </si>
  <si>
    <t xml:space="preserve"> $630,421,000 </t>
  </si>
  <si>
    <t xml:space="preserve"> $10,949,999,000 </t>
  </si>
  <si>
    <t xml:space="preserve"> $8,923,519,000 </t>
  </si>
  <si>
    <t xml:space="preserve"> $764,117,000 </t>
  </si>
  <si>
    <t>LH</t>
  </si>
  <si>
    <t xml:space="preserve"> $5,671,400,000 </t>
  </si>
  <si>
    <t xml:space="preserve"> $3,421,700,000 </t>
  </si>
  <si>
    <t xml:space="preserve"> $1,114,600,000 </t>
  </si>
  <si>
    <t xml:space="preserve"> $86,300,000 </t>
  </si>
  <si>
    <t xml:space="preserve"> $5,808,300,000 </t>
  </si>
  <si>
    <t xml:space="preserve"> $3,585,100,000 </t>
  </si>
  <si>
    <t xml:space="preserve"> $1,128,800,000 </t>
  </si>
  <si>
    <t xml:space="preserve"> $81,700,000 </t>
  </si>
  <si>
    <t xml:space="preserve"> $6,011,600,000 </t>
  </si>
  <si>
    <t xml:space="preserve"> $3,808,500,000 </t>
  </si>
  <si>
    <t xml:space="preserve"> $1,198,200,000 </t>
  </si>
  <si>
    <t xml:space="preserve"> $76,700,000 </t>
  </si>
  <si>
    <t xml:space="preserve"> $8,680,100,000 </t>
  </si>
  <si>
    <t xml:space="preserve"> $5,776,800,000 </t>
  </si>
  <si>
    <t xml:space="preserve"> $164,500,000 </t>
  </si>
  <si>
    <t>LKQ</t>
  </si>
  <si>
    <t xml:space="preserve"> $4,122,930,000 </t>
  </si>
  <si>
    <t xml:space="preserve"> $2,398,790,000 </t>
  </si>
  <si>
    <t xml:space="preserve"> $1,219,343,000 </t>
  </si>
  <si>
    <t xml:space="preserve"> $64,093,000 </t>
  </si>
  <si>
    <t>Distributors</t>
  </si>
  <si>
    <t xml:space="preserve"> $5,062,528,000 </t>
  </si>
  <si>
    <t xml:space="preserve"> $2,987,126,000 </t>
  </si>
  <si>
    <t xml:space="preserve"> $1,454,080,000 </t>
  </si>
  <si>
    <t xml:space="preserve"> $80,969,000 </t>
  </si>
  <si>
    <t xml:space="preserve"> $6,740,064,000 </t>
  </si>
  <si>
    <t xml:space="preserve"> $4,088,151,000 </t>
  </si>
  <si>
    <t xml:space="preserve"> $1,866,520,000 </t>
  </si>
  <si>
    <t xml:space="preserve"> $120,719,000 </t>
  </si>
  <si>
    <t xml:space="preserve"> $7,192,633,000 </t>
  </si>
  <si>
    <t xml:space="preserve"> $4,359,104,000 </t>
  </si>
  <si>
    <t xml:space="preserve"> $1,987,271,000 </t>
  </si>
  <si>
    <t xml:space="preserve"> $122,120,000 </t>
  </si>
  <si>
    <t>LLL</t>
  </si>
  <si>
    <t xml:space="preserve"> $11,799,000,000 </t>
  </si>
  <si>
    <t xml:space="preserve"> $11,420,000,000 </t>
  </si>
  <si>
    <t xml:space="preserve"> $10,303,000,000 </t>
  </si>
  <si>
    <t xml:space="preserve"> $10,986,000,000 </t>
  </si>
  <si>
    <t xml:space="preserve"> $9,974,000,000 </t>
  </si>
  <si>
    <t xml:space="preserve"> $10,466,000,000 </t>
  </si>
  <si>
    <t xml:space="preserve"> $9,576,000,000 </t>
  </si>
  <si>
    <t>LLTC</t>
  </si>
  <si>
    <t xml:space="preserve"> $1,282,236,000 </t>
  </si>
  <si>
    <t xml:space="preserve"> $322,516,000 </t>
  </si>
  <si>
    <t xml:space="preserve"> $151,382,000 </t>
  </si>
  <si>
    <t xml:space="preserve"> $235,184,000 </t>
  </si>
  <si>
    <t>6/29/2014</t>
  </si>
  <si>
    <t xml:space="preserve"> $1,388,386,000 </t>
  </si>
  <si>
    <t xml:space="preserve"> $338,580,000 </t>
  </si>
  <si>
    <t xml:space="preserve"> $159,642,000 </t>
  </si>
  <si>
    <t xml:space="preserve"> $250,434,000 </t>
  </si>
  <si>
    <t>6/28/2015</t>
  </si>
  <si>
    <t xml:space="preserve"> $1,475,139,000 </t>
  </si>
  <si>
    <t xml:space="preserve"> $355,727,000 </t>
  </si>
  <si>
    <t xml:space="preserve"> $169,952,000 </t>
  </si>
  <si>
    <t xml:space="preserve"> $266,761,000 </t>
  </si>
  <si>
    <t>7/3/2016</t>
  </si>
  <si>
    <t xml:space="preserve"> $1,423,936,000 </t>
  </si>
  <si>
    <t xml:space="preserve"> $343,801,000 </t>
  </si>
  <si>
    <t xml:space="preserve"> $170,120,000 </t>
  </si>
  <si>
    <t xml:space="preserve"> $276,462,000 </t>
  </si>
  <si>
    <t>LLY</t>
  </si>
  <si>
    <t xml:space="preserve"> $22,603,400,000 </t>
  </si>
  <si>
    <t xml:space="preserve"> $4,796,500,000 </t>
  </si>
  <si>
    <t xml:space="preserve"> $6,839,500,000 </t>
  </si>
  <si>
    <t xml:space="preserve"> $5,278,100,000 </t>
  </si>
  <si>
    <t xml:space="preserve"> $23,113,100,000 </t>
  </si>
  <si>
    <t xml:space="preserve"> $4,908,100,000 </t>
  </si>
  <si>
    <t xml:space="preserve"> $6,606,700,000 </t>
  </si>
  <si>
    <t xml:space="preserve"> $5,531,300,000 </t>
  </si>
  <si>
    <t xml:space="preserve"> $19,615,600,000 </t>
  </si>
  <si>
    <t xml:space="preserve"> $4,932,500,000 </t>
  </si>
  <si>
    <t xml:space="preserve"> $6,280,300,000 </t>
  </si>
  <si>
    <t xml:space="preserve"> $4,733,600,000 </t>
  </si>
  <si>
    <t xml:space="preserve"> $19,958,700,000 </t>
  </si>
  <si>
    <t xml:space="preserve"> $5,037,200,000 </t>
  </si>
  <si>
    <t xml:space="preserve"> $6,432,400,000 </t>
  </si>
  <si>
    <t xml:space="preserve"> $4,796,400,000 </t>
  </si>
  <si>
    <t>LMT</t>
  </si>
  <si>
    <t xml:space="preserve"> $45,358,000,000 </t>
  </si>
  <si>
    <t xml:space="preserve"> $41,171,000,000 </t>
  </si>
  <si>
    <t xml:space="preserve"> $(318,000,000)</t>
  </si>
  <si>
    <t xml:space="preserve"> $39,946,000,000 </t>
  </si>
  <si>
    <t xml:space="preserve"> $35,263,000,000 </t>
  </si>
  <si>
    <t xml:space="preserve"> $(329,000,000)</t>
  </si>
  <si>
    <t xml:space="preserve"> $40,536,000,000 </t>
  </si>
  <si>
    <t xml:space="preserve"> $36,044,000,000 </t>
  </si>
  <si>
    <t xml:space="preserve"> $(220,000,000)</t>
  </si>
  <si>
    <t xml:space="preserve"> $47,248,000,000 </t>
  </si>
  <si>
    <t xml:space="preserve"> $42,186,000,000 </t>
  </si>
  <si>
    <t xml:space="preserve"> $(487,000,000)</t>
  </si>
  <si>
    <t>LNT</t>
  </si>
  <si>
    <t xml:space="preserve"> $3,094,500,000 </t>
  </si>
  <si>
    <t xml:space="preserve"> $2,144,200,000 </t>
  </si>
  <si>
    <t xml:space="preserve"> $98,200,000 </t>
  </si>
  <si>
    <t xml:space="preserve"> $332,400,000 </t>
  </si>
  <si>
    <t xml:space="preserve"> $3,276,800,000 </t>
  </si>
  <si>
    <t xml:space="preserve"> $2,272,400,000 </t>
  </si>
  <si>
    <t xml:space="preserve"> $99,600,000 </t>
  </si>
  <si>
    <t xml:space="preserve"> $370,900,000 </t>
  </si>
  <si>
    <t xml:space="preserve"> $3,350,300,000 </t>
  </si>
  <si>
    <t xml:space="preserve"> $2,317,500,000 </t>
  </si>
  <si>
    <t xml:space="preserve"> $101,100,000 </t>
  </si>
  <si>
    <t xml:space="preserve"> $388,100,000 </t>
  </si>
  <si>
    <t xml:space="preserve"> $3,253,600,000 </t>
  </si>
  <si>
    <t xml:space="preserve"> $2,171,600,000 </t>
  </si>
  <si>
    <t xml:space="preserve"> $103,700,000 </t>
  </si>
  <si>
    <t xml:space="preserve"> $401,300,000 </t>
  </si>
  <si>
    <t>LOW</t>
  </si>
  <si>
    <t xml:space="preserve"> $50,521,000,000 </t>
  </si>
  <si>
    <t xml:space="preserve"> $33,194,000,000 </t>
  </si>
  <si>
    <t xml:space="preserve"> $12,244,000,000 </t>
  </si>
  <si>
    <t xml:space="preserve"> $1,523,000,000 </t>
  </si>
  <si>
    <t xml:space="preserve"> $53,417,000,000 </t>
  </si>
  <si>
    <t xml:space="preserve"> $34,941,000,000 </t>
  </si>
  <si>
    <t xml:space="preserve"> $12,865,000,000 </t>
  </si>
  <si>
    <t xml:space="preserve"> $1,462,000,000 </t>
  </si>
  <si>
    <t xml:space="preserve"> $56,223,000,000 </t>
  </si>
  <si>
    <t xml:space="preserve"> $36,665,000,000 </t>
  </si>
  <si>
    <t xml:space="preserve"> $13,281,000,000 </t>
  </si>
  <si>
    <t xml:space="preserve"> $1,485,000,000 </t>
  </si>
  <si>
    <t xml:space="preserve"> $59,074,000,000 </t>
  </si>
  <si>
    <t xml:space="preserve"> $38,504,000,000 </t>
  </si>
  <si>
    <t xml:space="preserve"> $14,115,000,000 </t>
  </si>
  <si>
    <t xml:space="preserve"> $1,484,000,000 </t>
  </si>
  <si>
    <t>LRCX</t>
  </si>
  <si>
    <t xml:space="preserve"> $3,598,916,000 </t>
  </si>
  <si>
    <t xml:space="preserve"> $2,195,857,000 </t>
  </si>
  <si>
    <t xml:space="preserve"> $601,300,000 </t>
  </si>
  <si>
    <t xml:space="preserve"> $683,688,000 </t>
  </si>
  <si>
    <t xml:space="preserve"> $4,607,309,000 </t>
  </si>
  <si>
    <t xml:space="preserve"> $2,599,828,000 </t>
  </si>
  <si>
    <t xml:space="preserve"> $613,341,000 </t>
  </si>
  <si>
    <t xml:space="preserve"> $716,471,000 </t>
  </si>
  <si>
    <t xml:space="preserve"> $5,259,312,000 </t>
  </si>
  <si>
    <t xml:space="preserve"> $2,974,976,000 </t>
  </si>
  <si>
    <t xml:space="preserve"> $591,611,000 </t>
  </si>
  <si>
    <t xml:space="preserve"> $825,242,000 </t>
  </si>
  <si>
    <t>6/26/2016</t>
  </si>
  <si>
    <t xml:space="preserve"> $5,885,893,000 </t>
  </si>
  <si>
    <t xml:space="preserve"> $3,266,971,000 </t>
  </si>
  <si>
    <t xml:space="preserve"> $630,954,000 </t>
  </si>
  <si>
    <t xml:space="preserve"> $913,712,000 </t>
  </si>
  <si>
    <t>LUK</t>
  </si>
  <si>
    <t xml:space="preserve"> $7,810,610,000 </t>
  </si>
  <si>
    <t xml:space="preserve"> $7,479,746,000 </t>
  </si>
  <si>
    <t xml:space="preserve"> $360,586,000 </t>
  </si>
  <si>
    <t xml:space="preserve"> $116,388,000 </t>
  </si>
  <si>
    <t>Multi-Sector Holdings</t>
  </si>
  <si>
    <t xml:space="preserve"> $9,531,778,000 </t>
  </si>
  <si>
    <t xml:space="preserve"> $7,567,707,000 </t>
  </si>
  <si>
    <t xml:space="preserve"> $2,177,616,000 </t>
  </si>
  <si>
    <t xml:space="preserve"> $167,425,000 </t>
  </si>
  <si>
    <t xml:space="preserve"> $10,681,897,000 </t>
  </si>
  <si>
    <t xml:space="preserve"> $8,024,286,000 </t>
  </si>
  <si>
    <t xml:space="preserve"> $2,856,642,000 </t>
  </si>
  <si>
    <t xml:space="preserve"> $185,993,000 </t>
  </si>
  <si>
    <t xml:space="preserve"> $10,116,502,000 </t>
  </si>
  <si>
    <t xml:space="preserve"> $7,677,233,000 </t>
  </si>
  <si>
    <t xml:space="preserve"> $2,620,072,000 </t>
  </si>
  <si>
    <t xml:space="preserve"> $224,133,000 </t>
  </si>
  <si>
    <t>LUV</t>
  </si>
  <si>
    <t xml:space="preserve"> $17,699,000,000 </t>
  </si>
  <si>
    <t xml:space="preserve"> $8,307,000,000 </t>
  </si>
  <si>
    <t xml:space="preserve"> $7,161,000,000 </t>
  </si>
  <si>
    <t xml:space="preserve"> $867,000,000 </t>
  </si>
  <si>
    <t xml:space="preserve"> $18,605,000,000 </t>
  </si>
  <si>
    <t xml:space="preserve"> $7,677,000,000 </t>
  </si>
  <si>
    <t xml:space="preserve"> $938,000,000 </t>
  </si>
  <si>
    <t xml:space="preserve"> $19,820,000,000 </t>
  </si>
  <si>
    <t xml:space="preserve"> $6,025,000,000 </t>
  </si>
  <si>
    <t xml:space="preserve"> $8,625,000,000 </t>
  </si>
  <si>
    <t xml:space="preserve"> $1,015,000,000 </t>
  </si>
  <si>
    <t xml:space="preserve"> $20,425,000,000 </t>
  </si>
  <si>
    <t xml:space="preserve"> $6,132,000,000 </t>
  </si>
  <si>
    <t xml:space="preserve"> $9,312,000,000 </t>
  </si>
  <si>
    <t xml:space="preserve"> $1,221,000,000 </t>
  </si>
  <si>
    <t>LVLT</t>
  </si>
  <si>
    <t xml:space="preserve"> $6,376,000,000 </t>
  </si>
  <si>
    <t xml:space="preserve"> $3,851,000,000 </t>
  </si>
  <si>
    <t xml:space="preserve"> $1,201,000,000 </t>
  </si>
  <si>
    <t xml:space="preserve"> $749,000,000 </t>
  </si>
  <si>
    <t>Alternative Carriers</t>
  </si>
  <si>
    <t xml:space="preserve"> $6,313,000,000 </t>
  </si>
  <si>
    <t xml:space="preserve"> $3,685,000,000 </t>
  </si>
  <si>
    <t xml:space="preserve"> $1,162,000,000 </t>
  </si>
  <si>
    <t xml:space="preserve"> $800,000,000 </t>
  </si>
  <si>
    <t xml:space="preserve"> $6,777,000,000 </t>
  </si>
  <si>
    <t xml:space="preserve"> $3,775,000,000 </t>
  </si>
  <si>
    <t xml:space="preserve"> $1,181,000,000 </t>
  </si>
  <si>
    <t xml:space="preserve"> $8,229,000,000 </t>
  </si>
  <si>
    <t xml:space="preserve"> $4,265,000,000 </t>
  </si>
  <si>
    <t xml:space="preserve"> $1,467,000,000 </t>
  </si>
  <si>
    <t xml:space="preserve"> $1,166,000,000 </t>
  </si>
  <si>
    <t>LYB</t>
  </si>
  <si>
    <t xml:space="preserve"> $45,352,000,000 </t>
  </si>
  <si>
    <t xml:space="preserve"> $39,595,000,000 </t>
  </si>
  <si>
    <t xml:space="preserve"> $909,000,000 </t>
  </si>
  <si>
    <t xml:space="preserve"> $172,000,000 </t>
  </si>
  <si>
    <t xml:space="preserve"> $44,062,000,000 </t>
  </si>
  <si>
    <t xml:space="preserve"> $37,940,000,000 </t>
  </si>
  <si>
    <t xml:space="preserve"> $870,000,000 </t>
  </si>
  <si>
    <t xml:space="preserve"> $150,000,000 </t>
  </si>
  <si>
    <t xml:space="preserve"> $45,608,000,000 </t>
  </si>
  <si>
    <t xml:space="preserve"> $38,939,000,000 </t>
  </si>
  <si>
    <t xml:space="preserve"> $32,735,000,000 </t>
  </si>
  <si>
    <t xml:space="preserve"> $25,683,000,000 </t>
  </si>
  <si>
    <t>M</t>
  </si>
  <si>
    <t xml:space="preserve"> $27,686,000,000 </t>
  </si>
  <si>
    <t xml:space="preserve"> $16,538,000,000 </t>
  </si>
  <si>
    <t xml:space="preserve"> $8,482,000,000 </t>
  </si>
  <si>
    <t xml:space="preserve"> $27,931,000,000 </t>
  </si>
  <si>
    <t xml:space="preserve"> $16,725,000,000 </t>
  </si>
  <si>
    <t xml:space="preserve"> $8,440,000,000 </t>
  </si>
  <si>
    <t xml:space="preserve"> $28,105,000,000 </t>
  </si>
  <si>
    <t xml:space="preserve"> $16,863,000,000 </t>
  </si>
  <si>
    <t xml:space="preserve"> $8,355,000,000 </t>
  </si>
  <si>
    <t xml:space="preserve"> $27,079,000,000 </t>
  </si>
  <si>
    <t xml:space="preserve"> $16,496,000,000 </t>
  </si>
  <si>
    <t xml:space="preserve"> $8,256,000,000 </t>
  </si>
  <si>
    <t>MA</t>
  </si>
  <si>
    <t xml:space="preserve"> $8,312,000,000 </t>
  </si>
  <si>
    <t xml:space="preserve"> $3,456,000,000 </t>
  </si>
  <si>
    <t xml:space="preserve"> $9,441,000,000 </t>
  </si>
  <si>
    <t xml:space="preserve"> $4,014,000,000 </t>
  </si>
  <si>
    <t xml:space="preserve"> $321,000,000 </t>
  </si>
  <si>
    <t xml:space="preserve"> $9,667,000,000 </t>
  </si>
  <si>
    <t xml:space="preserve"> $366,000,000 </t>
  </si>
  <si>
    <t xml:space="preserve"> $10,776,000,000 </t>
  </si>
  <si>
    <t xml:space="preserve"> $4,525,000,000 </t>
  </si>
  <si>
    <t>MAA</t>
  </si>
  <si>
    <t xml:space="preserve"> $475,888,000 </t>
  </si>
  <si>
    <t xml:space="preserve"> $117,275,000 </t>
  </si>
  <si>
    <t xml:space="preserve"> $47,115,000 </t>
  </si>
  <si>
    <t xml:space="preserve"> $121,211,000 </t>
  </si>
  <si>
    <t xml:space="preserve"> $635,490,000 </t>
  </si>
  <si>
    <t xml:space="preserve"> $172,050,000 </t>
  </si>
  <si>
    <t xml:space="preserve"> $43,720,000 </t>
  </si>
  <si>
    <t xml:space="preserve"> $186,979,000 </t>
  </si>
  <si>
    <t xml:space="preserve"> $992,332,000 </t>
  </si>
  <si>
    <t xml:space="preserve"> $275,379,000 </t>
  </si>
  <si>
    <t xml:space="preserve"> $57,664,000 </t>
  </si>
  <si>
    <t xml:space="preserve"> $301,812,000 </t>
  </si>
  <si>
    <t xml:space="preserve"> $1,042,779,000 </t>
  </si>
  <si>
    <t xml:space="preserve"> $280,901,000 </t>
  </si>
  <si>
    <t xml:space="preserve"> $53,992,000 </t>
  </si>
  <si>
    <t xml:space="preserve"> $294,520,000 </t>
  </si>
  <si>
    <t>MAC</t>
  </si>
  <si>
    <t xml:space="preserve"> $797,517,000 </t>
  </si>
  <si>
    <t xml:space="preserve"> $337,533,000 </t>
  </si>
  <si>
    <t xml:space="preserve"> $20,412,000 </t>
  </si>
  <si>
    <t xml:space="preserve"> $277,621,000 </t>
  </si>
  <si>
    <t xml:space="preserve"> $1,029,475,000 </t>
  </si>
  <si>
    <t xml:space="preserve"> $423,256,000 </t>
  </si>
  <si>
    <t xml:space="preserve"> $27,772,000 </t>
  </si>
  <si>
    <t xml:space="preserve"> $357,165,000 </t>
  </si>
  <si>
    <t xml:space="preserve"> $1,105,247,000 </t>
  </si>
  <si>
    <t xml:space="preserve"> $441,929,000 </t>
  </si>
  <si>
    <t xml:space="preserve"> $29,412,000 </t>
  </si>
  <si>
    <t xml:space="preserve"> $378,716,000 </t>
  </si>
  <si>
    <t xml:space="preserve"> $1,288,149,000 </t>
  </si>
  <si>
    <t xml:space="preserve"> $497,359,000 </t>
  </si>
  <si>
    <t xml:space="preserve"> $29,870,000 </t>
  </si>
  <si>
    <t xml:space="preserve"> $464,472,000 </t>
  </si>
  <si>
    <t>MAR</t>
  </si>
  <si>
    <t xml:space="preserve"> $11,814,000,000 </t>
  </si>
  <si>
    <t xml:space="preserve"> $10,190,000,000 </t>
  </si>
  <si>
    <t xml:space="preserve"> $12,784,000,000 </t>
  </si>
  <si>
    <t xml:space="preserve"> $11,020,000,000 </t>
  </si>
  <si>
    <t xml:space="preserve"> $649,000,000 </t>
  </si>
  <si>
    <t xml:space="preserve"> $13,796,000,000 </t>
  </si>
  <si>
    <t xml:space="preserve"> $11,830,000,000 </t>
  </si>
  <si>
    <t xml:space="preserve"> $659,000,000 </t>
  </si>
  <si>
    <t xml:space="preserve"> $14,486,000,000 </t>
  </si>
  <si>
    <t xml:space="preserve"> $12,363,000,000 </t>
  </si>
  <si>
    <t xml:space="preserve"> $634,000,000 </t>
  </si>
  <si>
    <t>MAS</t>
  </si>
  <si>
    <t xml:space="preserve"> $6,761,000,000 </t>
  </si>
  <si>
    <t xml:space="preserve"> $4,802,000,000 </t>
  </si>
  <si>
    <t xml:space="preserve"> $7,006,000,000 </t>
  </si>
  <si>
    <t xml:space="preserve"> $4,946,000,000 </t>
  </si>
  <si>
    <t xml:space="preserve"> $1,338,000,000 </t>
  </si>
  <si>
    <t xml:space="preserve"> $7,142,000,000 </t>
  </si>
  <si>
    <t xml:space="preserve"> $4,889,000,000 </t>
  </si>
  <si>
    <t xml:space="preserve"> $1,339,000,000 </t>
  </si>
  <si>
    <t xml:space="preserve"> $7,357,000,000 </t>
  </si>
  <si>
    <t xml:space="preserve"> $4,901,000,000 </t>
  </si>
  <si>
    <t>MAT</t>
  </si>
  <si>
    <t xml:space="preserve"> $6,420,881,000 </t>
  </si>
  <si>
    <t xml:space="preserve"> $3,011,684,000 </t>
  </si>
  <si>
    <t xml:space="preserve"> $2,388,182,000 </t>
  </si>
  <si>
    <t xml:space="preserve"> $6,484,892,000 </t>
  </si>
  <si>
    <t xml:space="preserve"> $3,006,009,000 </t>
  </si>
  <si>
    <t xml:space="preserve"> $2,310,780,000 </t>
  </si>
  <si>
    <t xml:space="preserve"> $6,023,819,000 </t>
  </si>
  <si>
    <t xml:space="preserve"> $3,022,797,000 </t>
  </si>
  <si>
    <t xml:space="preserve"> $2,347,308,000 </t>
  </si>
  <si>
    <t xml:space="preserve"> $5,702,613,000 </t>
  </si>
  <si>
    <t xml:space="preserve"> $2,896,255,000 </t>
  </si>
  <si>
    <t xml:space="preserve"> $2,265,436,000 </t>
  </si>
  <si>
    <t>MCD</t>
  </si>
  <si>
    <t xml:space="preserve"> $27,567,000,000 </t>
  </si>
  <si>
    <t xml:space="preserve"> $16,750,700,000 </t>
  </si>
  <si>
    <t xml:space="preserve"> $2,211,700,000 </t>
  </si>
  <si>
    <t xml:space="preserve"> $28,105,700,000 </t>
  </si>
  <si>
    <t xml:space="preserve"> $17,203,000,000 </t>
  </si>
  <si>
    <t xml:space="preserve"> $2,138,400,000 </t>
  </si>
  <si>
    <t xml:space="preserve"> $27,441,300,000 </t>
  </si>
  <si>
    <t xml:space="preserve"> $16,985,600,000 </t>
  </si>
  <si>
    <t xml:space="preserve"> $2,506,500,000 </t>
  </si>
  <si>
    <t xml:space="preserve"> $25,413,000,000 </t>
  </si>
  <si>
    <t xml:space="preserve"> $15,623,800,000 </t>
  </si>
  <si>
    <t xml:space="preserve"> $2,643,700,000 </t>
  </si>
  <si>
    <t>MCHP</t>
  </si>
  <si>
    <t xml:space="preserve"> $1,581,623,000 </t>
  </si>
  <si>
    <t xml:space="preserve"> $743,164,000 </t>
  </si>
  <si>
    <t xml:space="preserve"> $261,471,000 </t>
  </si>
  <si>
    <t xml:space="preserve"> $254,723,000 </t>
  </si>
  <si>
    <t xml:space="preserve"> $111,537,000 </t>
  </si>
  <si>
    <t xml:space="preserve"> $1,931,217,000 </t>
  </si>
  <si>
    <t xml:space="preserve"> $802,474,000 </t>
  </si>
  <si>
    <t xml:space="preserve"> $267,278,000 </t>
  </si>
  <si>
    <t xml:space="preserve"> $305,043,000 </t>
  </si>
  <si>
    <t xml:space="preserve"> $94,534,000 </t>
  </si>
  <si>
    <t xml:space="preserve"> $2,147,036,000 </t>
  </si>
  <si>
    <t xml:space="preserve"> $917,472,000 </t>
  </si>
  <si>
    <t xml:space="preserve"> $274,815,000 </t>
  </si>
  <si>
    <t xml:space="preserve"> $349,543,000 </t>
  </si>
  <si>
    <t xml:space="preserve"> $176,746,000 </t>
  </si>
  <si>
    <t xml:space="preserve"> $2,173,334,000 </t>
  </si>
  <si>
    <t xml:space="preserve"> $967,870,000 </t>
  </si>
  <si>
    <t xml:space="preserve"> $301,670,000 </t>
  </si>
  <si>
    <t xml:space="preserve"> $372,596,000 </t>
  </si>
  <si>
    <t xml:space="preserve"> $174,896,000 </t>
  </si>
  <si>
    <t>MCK</t>
  </si>
  <si>
    <t xml:space="preserve"> $122,196,000,000 </t>
  </si>
  <si>
    <t xml:space="preserve"> $115,315,000,000 </t>
  </si>
  <si>
    <t xml:space="preserve"> $4,110,000,000 </t>
  </si>
  <si>
    <t xml:space="preserve"> $433,000,000 </t>
  </si>
  <si>
    <t xml:space="preserve"> $137,392,000,000 </t>
  </si>
  <si>
    <t xml:space="preserve"> $129,040,000,000 </t>
  </si>
  <si>
    <t xml:space="preserve"> $5,388,000,000 </t>
  </si>
  <si>
    <t xml:space="preserve"> $457,000,000 </t>
  </si>
  <si>
    <t xml:space="preserve"> $179,045,000,000 </t>
  </si>
  <si>
    <t xml:space="preserve"> $167,634,000,000 </t>
  </si>
  <si>
    <t xml:space="preserve"> $7,901,000,000 </t>
  </si>
  <si>
    <t xml:space="preserve"> $392,000,000 </t>
  </si>
  <si>
    <t xml:space="preserve"> $190,884,000,000 </t>
  </si>
  <si>
    <t xml:space="preserve"> $179,468,000,000 </t>
  </si>
  <si>
    <t xml:space="preserve"> $7,276,000,000 </t>
  </si>
  <si>
    <t>MCO</t>
  </si>
  <si>
    <t xml:space="preserve"> $2,730,300,000 </t>
  </si>
  <si>
    <t xml:space="preserve"> $795,000,000 </t>
  </si>
  <si>
    <t xml:space="preserve"> $752,200,000 </t>
  </si>
  <si>
    <t xml:space="preserve"> $93,500,000 </t>
  </si>
  <si>
    <t>Diversified Financial Services</t>
  </si>
  <si>
    <t xml:space="preserve"> $2,972,500,000 </t>
  </si>
  <si>
    <t xml:space="preserve"> $822,400,000 </t>
  </si>
  <si>
    <t xml:space="preserve"> $822,100,000 </t>
  </si>
  <si>
    <t xml:space="preserve"> $93,400,000 </t>
  </si>
  <si>
    <t xml:space="preserve"> $3,334,300,000 </t>
  </si>
  <si>
    <t xml:space="preserve"> $930,300,000 </t>
  </si>
  <si>
    <t xml:space="preserve"> $869,300,000 </t>
  </si>
  <si>
    <t xml:space="preserve"> $95,600,000 </t>
  </si>
  <si>
    <t xml:space="preserve"> $3,484,500,000 </t>
  </si>
  <si>
    <t xml:space="preserve"> $976,300,000 </t>
  </si>
  <si>
    <t xml:space="preserve"> $921,300,000 </t>
  </si>
  <si>
    <t xml:space="preserve"> $113,500,000 </t>
  </si>
  <si>
    <t>MDLZ</t>
  </si>
  <si>
    <t xml:space="preserve"> $35,015,000,000 </t>
  </si>
  <si>
    <t xml:space="preserve"> $21,939,000,000 </t>
  </si>
  <si>
    <t xml:space="preserve"> $9,176,000,000 </t>
  </si>
  <si>
    <t xml:space="preserve"> $217,000,000 </t>
  </si>
  <si>
    <t xml:space="preserve"> $35,299,000,000 </t>
  </si>
  <si>
    <t xml:space="preserve"> $22,189,000,000 </t>
  </si>
  <si>
    <t xml:space="preserve"> $8,679,000,000 </t>
  </si>
  <si>
    <t xml:space="preserve"> $34,244,000,000 </t>
  </si>
  <si>
    <t xml:space="preserve"> $21,647,000,000 </t>
  </si>
  <si>
    <t xml:space="preserve"> $8,457,000,000 </t>
  </si>
  <si>
    <t xml:space="preserve"> $206,000,000 </t>
  </si>
  <si>
    <t xml:space="preserve"> $29,636,000,000 </t>
  </si>
  <si>
    <t xml:space="preserve"> $18,124,000,000 </t>
  </si>
  <si>
    <t xml:space="preserve"> $7,577,000,000 </t>
  </si>
  <si>
    <t xml:space="preserve"> $181,000,000 </t>
  </si>
  <si>
    <t>MET</t>
  </si>
  <si>
    <t xml:space="preserve"> $68,150,000,000 </t>
  </si>
  <si>
    <t xml:space="preserve"> $37,987,000,000 </t>
  </si>
  <si>
    <t xml:space="preserve"> $9,098,000,000 </t>
  </si>
  <si>
    <t xml:space="preserve"> $17,755,000,000 </t>
  </si>
  <si>
    <t xml:space="preserve"> $68,199,000,000 </t>
  </si>
  <si>
    <t xml:space="preserve"> $38,107,000,000 </t>
  </si>
  <si>
    <t xml:space="preserve"> $9,438,000,000 </t>
  </si>
  <si>
    <t xml:space="preserve"> $16,602,000,000 </t>
  </si>
  <si>
    <t xml:space="preserve"> $73,316,000,000 </t>
  </si>
  <si>
    <t xml:space="preserve"> $39,102,000,000 </t>
  </si>
  <si>
    <t xml:space="preserve"> $8,319,000,000 </t>
  </si>
  <si>
    <t xml:space="preserve"> $17,091,000,000 </t>
  </si>
  <si>
    <t xml:space="preserve"> $69,951,000,000 </t>
  </si>
  <si>
    <t xml:space="preserve"> $38,714,000,000 </t>
  </si>
  <si>
    <t xml:space="preserve"> $6,998,000,000 </t>
  </si>
  <si>
    <t xml:space="preserve"> $16,769,000,000 </t>
  </si>
  <si>
    <t>MHK</t>
  </si>
  <si>
    <t xml:space="preserve"> $5,787,980,000 </t>
  </si>
  <si>
    <t xml:space="preserve"> $4,297,922,000 </t>
  </si>
  <si>
    <t xml:space="preserve"> $1,110,550,000 </t>
  </si>
  <si>
    <t>Home Furnishings</t>
  </si>
  <si>
    <t xml:space="preserve"> $7,348,754,000 </t>
  </si>
  <si>
    <t xml:space="preserve"> $5,427,945,000 </t>
  </si>
  <si>
    <t xml:space="preserve"> $1,373,878,000 </t>
  </si>
  <si>
    <t xml:space="preserve"> $7,803,446,000 </t>
  </si>
  <si>
    <t xml:space="preserve"> $5,649,254,000 </t>
  </si>
  <si>
    <t xml:space="preserve"> $1,381,396,000 </t>
  </si>
  <si>
    <t xml:space="preserve"> $8,071,563,000 </t>
  </si>
  <si>
    <t xml:space="preserve"> $5,660,877,000 </t>
  </si>
  <si>
    <t xml:space="preserve"> $1,573,120,000 </t>
  </si>
  <si>
    <t>MJN</t>
  </si>
  <si>
    <t xml:space="preserve"> $3,901,300,000 </t>
  </si>
  <si>
    <t xml:space="preserve"> $1,503,800,000 </t>
  </si>
  <si>
    <t xml:space="preserve"> $1,457,300,000 </t>
  </si>
  <si>
    <t xml:space="preserve"> $100,100,000 </t>
  </si>
  <si>
    <t xml:space="preserve"> $4,200,700,000 </t>
  </si>
  <si>
    <t xml:space="preserve"> $1,528,500,000 </t>
  </si>
  <si>
    <t xml:space="preserve"> $1,548,600,000 </t>
  </si>
  <si>
    <t xml:space="preserve"> $100,200,000 </t>
  </si>
  <si>
    <t xml:space="preserve"> $4,409,300,000 </t>
  </si>
  <si>
    <t xml:space="preserve"> $1,700,600,000 </t>
  </si>
  <si>
    <t xml:space="preserve"> $1,617,600,000 </t>
  </si>
  <si>
    <t xml:space="preserve"> $115,100,000 </t>
  </si>
  <si>
    <t xml:space="preserve"> $4,071,300,000 </t>
  </si>
  <si>
    <t xml:space="preserve"> $1,455,300,000 </t>
  </si>
  <si>
    <t xml:space="preserve"> $1,532,400,000 </t>
  </si>
  <si>
    <t xml:space="preserve"> $108,400,000 </t>
  </si>
  <si>
    <t>MKC</t>
  </si>
  <si>
    <t xml:space="preserve"> $4,123,400,000 </t>
  </si>
  <si>
    <t xml:space="preserve"> $2,457,600,000 </t>
  </si>
  <si>
    <t xml:space="preserve"> $1,090,300,000 </t>
  </si>
  <si>
    <t xml:space="preserve"> $4,243,200,000 </t>
  </si>
  <si>
    <t xml:space="preserve"> $2,513,000,000 </t>
  </si>
  <si>
    <t xml:space="preserve"> $1,122,000,000 </t>
  </si>
  <si>
    <t xml:space="preserve"> $4,296,300,000 </t>
  </si>
  <si>
    <t xml:space="preserve"> $1,127,400,000 </t>
  </si>
  <si>
    <t xml:space="preserve"> $4,411,500,000 </t>
  </si>
  <si>
    <t xml:space="preserve"> $2,579,800,000 </t>
  </si>
  <si>
    <t xml:space="preserve"> $1,175,000,000 </t>
  </si>
  <si>
    <t>MLM</t>
  </si>
  <si>
    <t xml:space="preserve"> $2,031,901,000 </t>
  </si>
  <si>
    <t xml:space="preserve"> $1,704,767,000 </t>
  </si>
  <si>
    <t xml:space="preserve"> $135,824,000 </t>
  </si>
  <si>
    <t>Construction Materials</t>
  </si>
  <si>
    <t xml:space="preserve"> $2,155,551,000 </t>
  </si>
  <si>
    <t xml:space="preserve"> $1,791,594,000 </t>
  </si>
  <si>
    <t xml:space="preserve"> $145,298,000 </t>
  </si>
  <si>
    <t xml:space="preserve"> $2,957,951,000 </t>
  </si>
  <si>
    <t xml:space="preserve"> $2,435,591,000 </t>
  </si>
  <si>
    <t xml:space="preserve"> $164,596,000 </t>
  </si>
  <si>
    <t xml:space="preserve"> $3,539,570,000 </t>
  </si>
  <si>
    <t xml:space="preserve"> $2,817,803,000 </t>
  </si>
  <si>
    <t xml:space="preserve"> $233,887,000 </t>
  </si>
  <si>
    <t>MMC</t>
  </si>
  <si>
    <t xml:space="preserve"> $11,924,000,000 </t>
  </si>
  <si>
    <t xml:space="preserve"> $7,134,000,000 </t>
  </si>
  <si>
    <t xml:space="preserve"> $2,961,000,000 </t>
  </si>
  <si>
    <t>Insurance Brokers</t>
  </si>
  <si>
    <t xml:space="preserve"> $12,261,000,000 </t>
  </si>
  <si>
    <t xml:space="preserve"> $7,226,000,000 </t>
  </si>
  <si>
    <t xml:space="preserve"> $2,958,000,000 </t>
  </si>
  <si>
    <t xml:space="preserve"> $12,951,000,000 </t>
  </si>
  <si>
    <t xml:space="preserve"> $7,515,000,000 </t>
  </si>
  <si>
    <t xml:space="preserve"> $12,893,000,000 </t>
  </si>
  <si>
    <t xml:space="preserve"> $7,334,000,000 </t>
  </si>
  <si>
    <t xml:space="preserve"> $3,140,000,000 </t>
  </si>
  <si>
    <t>MMM</t>
  </si>
  <si>
    <t xml:space="preserve"> $30,871,000,000 </t>
  </si>
  <si>
    <t xml:space="preserve"> $16,106,000,000 </t>
  </si>
  <si>
    <t xml:space="preserve"> $6,384,000,000 </t>
  </si>
  <si>
    <t xml:space="preserve"> $1,715,000,000 </t>
  </si>
  <si>
    <t xml:space="preserve"> $31,821,000,000 </t>
  </si>
  <si>
    <t xml:space="preserve"> $16,447,000,000 </t>
  </si>
  <si>
    <t xml:space="preserve"> $6,469,000,000 </t>
  </si>
  <si>
    <t xml:space="preserve"> $1,770,000,000 </t>
  </si>
  <si>
    <t xml:space="preserve"> $30,274,000,000 </t>
  </si>
  <si>
    <t xml:space="preserve"> $15,383,000,000 </t>
  </si>
  <si>
    <t xml:space="preserve"> $1,763,000,000 </t>
  </si>
  <si>
    <t xml:space="preserve"> $30,109,000,000 </t>
  </si>
  <si>
    <t xml:space="preserve"> $15,040,000,000 </t>
  </si>
  <si>
    <t xml:space="preserve"> $6,111,000,000 </t>
  </si>
  <si>
    <t xml:space="preserve"> $1,735,000,000 </t>
  </si>
  <si>
    <t>MNST</t>
  </si>
  <si>
    <t xml:space="preserve"> $2,060,702,000 </t>
  </si>
  <si>
    <t xml:space="preserve"> $995,046,000 </t>
  </si>
  <si>
    <t xml:space="preserve"> $2,246,428,000 </t>
  </si>
  <si>
    <t xml:space="preserve"> $1,073,497,000 </t>
  </si>
  <si>
    <t xml:space="preserve"> $2,464,867,000 </t>
  </si>
  <si>
    <t xml:space="preserve"> $1,125,057,000 </t>
  </si>
  <si>
    <t xml:space="preserve"> $2,722,564,000 </t>
  </si>
  <si>
    <t xml:space="preserve"> $1,090,263,000 </t>
  </si>
  <si>
    <t>MO</t>
  </si>
  <si>
    <t xml:space="preserve"> $24,618,000,000 </t>
  </si>
  <si>
    <t xml:space="preserve"> $15,055,000,000 </t>
  </si>
  <si>
    <t xml:space="preserve"> $2,249,000,000 </t>
  </si>
  <si>
    <t>Tobacco</t>
  </si>
  <si>
    <t xml:space="preserve"> $24,466,000,000 </t>
  </si>
  <si>
    <t xml:space="preserve"> $14,009,000,000 </t>
  </si>
  <si>
    <t xml:space="preserve"> $2,362,000,000 </t>
  </si>
  <si>
    <t xml:space="preserve"> $24,522,000,000 </t>
  </si>
  <si>
    <t xml:space="preserve"> $14,362,000,000 </t>
  </si>
  <si>
    <t xml:space="preserve"> $2,541,000,000 </t>
  </si>
  <si>
    <t xml:space="preserve"> $25,434,000,000 </t>
  </si>
  <si>
    <t xml:space="preserve"> $14,320,000,000 </t>
  </si>
  <si>
    <t xml:space="preserve"> $2,749,000,000 </t>
  </si>
  <si>
    <t>MON</t>
  </si>
  <si>
    <t xml:space="preserve"> $14,861,000,000 </t>
  </si>
  <si>
    <t xml:space="preserve"> $7,208,000,000 </t>
  </si>
  <si>
    <t xml:space="preserve"> $2,550,000,000 </t>
  </si>
  <si>
    <t xml:space="preserve"> $1,533,000,000 </t>
  </si>
  <si>
    <t xml:space="preserve"> $15,855,000,000 </t>
  </si>
  <si>
    <t xml:space="preserve"> $7,281,000,000 </t>
  </si>
  <si>
    <t xml:space="preserve"> $2,774,000,000 </t>
  </si>
  <si>
    <t xml:space="preserve"> $1,725,000,000 </t>
  </si>
  <si>
    <t xml:space="preserve"> $15,001,000,000 </t>
  </si>
  <si>
    <t xml:space="preserve"> $6,819,000,000 </t>
  </si>
  <si>
    <t xml:space="preserve"> $1,580,000,000 </t>
  </si>
  <si>
    <t xml:space="preserve"> $13,502,000,000 </t>
  </si>
  <si>
    <t xml:space="preserve"> $6,485,000,000 </t>
  </si>
  <si>
    <t xml:space="preserve"> $2,833,000,000 </t>
  </si>
  <si>
    <t>MOS</t>
  </si>
  <si>
    <t xml:space="preserve"> $9,974,100,000 </t>
  </si>
  <si>
    <t xml:space="preserve"> $7,213,900,000 </t>
  </si>
  <si>
    <t xml:space="preserve"> $550,600,000 </t>
  </si>
  <si>
    <t xml:space="preserve"> $9,055,800,000 </t>
  </si>
  <si>
    <t xml:space="preserve"> $7,129,200,000 </t>
  </si>
  <si>
    <t xml:space="preserve"> $505,800,000 </t>
  </si>
  <si>
    <t xml:space="preserve"> $8,895,300,000 </t>
  </si>
  <si>
    <t xml:space="preserve"> $7,177,400,000 </t>
  </si>
  <si>
    <t xml:space="preserve"> $439,100,000 </t>
  </si>
  <si>
    <t xml:space="preserve"> $7,162,800,000 </t>
  </si>
  <si>
    <t xml:space="preserve"> $6,352,800,000 </t>
  </si>
  <si>
    <t>MPC</t>
  </si>
  <si>
    <t xml:space="preserve"> $82,243,000,000 </t>
  </si>
  <si>
    <t xml:space="preserve"> $68,948,000,000 </t>
  </si>
  <si>
    <t xml:space="preserve"> $7,202,000,000 </t>
  </si>
  <si>
    <t xml:space="preserve"> $100,160,000,000 </t>
  </si>
  <si>
    <t xml:space="preserve"> $87,758,000,000 </t>
  </si>
  <si>
    <t xml:space="preserve"> $7,851,000,000 </t>
  </si>
  <si>
    <t xml:space="preserve"> $1,220,000,000 </t>
  </si>
  <si>
    <t xml:space="preserve"> $97,817,000,000 </t>
  </si>
  <si>
    <t xml:space="preserve"> $84,275,000,000 </t>
  </si>
  <si>
    <t xml:space="preserve"> $8,450,000,000 </t>
  </si>
  <si>
    <t xml:space="preserve"> $1,326,000,000 </t>
  </si>
  <si>
    <t xml:space="preserve"> $72,051,000,000 </t>
  </si>
  <si>
    <t xml:space="preserve"> $55,891,000,000 </t>
  </si>
  <si>
    <t xml:space="preserve"> $10,029,000,000 </t>
  </si>
  <si>
    <t xml:space="preserve"> $1,646,000,000 </t>
  </si>
  <si>
    <t>MRK</t>
  </si>
  <si>
    <t xml:space="preserve"> $47,267,000,000 </t>
  </si>
  <si>
    <t xml:space="preserve"> $16,446,000,000 </t>
  </si>
  <si>
    <t xml:space="preserve"> $12,776,000,000 </t>
  </si>
  <si>
    <t xml:space="preserve"> $8,168,000,000 </t>
  </si>
  <si>
    <t xml:space="preserve"> $44,033,000,000 </t>
  </si>
  <si>
    <t xml:space="preserve"> $16,954,000,000 </t>
  </si>
  <si>
    <t xml:space="preserve"> $11,911,000,000 </t>
  </si>
  <si>
    <t xml:space="preserve"> $7,503,000,000 </t>
  </si>
  <si>
    <t xml:space="preserve"> $42,237,000,000 </t>
  </si>
  <si>
    <t xml:space="preserve"> $16,768,000,000 </t>
  </si>
  <si>
    <t xml:space="preserve"> $11,606,000,000 </t>
  </si>
  <si>
    <t xml:space="preserve"> $7,180,000,000 </t>
  </si>
  <si>
    <t xml:space="preserve"> $39,498,000,000 </t>
  </si>
  <si>
    <t xml:space="preserve"> $14,934,000,000 </t>
  </si>
  <si>
    <t xml:space="preserve"> $10,313,000,000 </t>
  </si>
  <si>
    <t xml:space="preserve"> $6,704,000,000 </t>
  </si>
  <si>
    <t>MRO</t>
  </si>
  <si>
    <t xml:space="preserve"> $11,966,000,000 </t>
  </si>
  <si>
    <t xml:space="preserve"> $2,079,000,000 </t>
  </si>
  <si>
    <t xml:space="preserve"> $4,017,000,000 </t>
  </si>
  <si>
    <t xml:space="preserve"> $2,008,000,000 </t>
  </si>
  <si>
    <t xml:space="preserve"> $11,325,000,000 </t>
  </si>
  <si>
    <t xml:space="preserve"> $2,156,000,000 </t>
  </si>
  <si>
    <t xml:space="preserve"> $2,500,000,000 </t>
  </si>
  <si>
    <t xml:space="preserve"> $10,846,000,000 </t>
  </si>
  <si>
    <t xml:space="preserve"> $2,246,000,000 </t>
  </si>
  <si>
    <t xml:space="preserve"> $3,627,000,000 </t>
  </si>
  <si>
    <t xml:space="preserve"> $2,861,000,000 </t>
  </si>
  <si>
    <t xml:space="preserve"> $5,522,000,000 </t>
  </si>
  <si>
    <t xml:space="preserve"> $1,694,000,000 </t>
  </si>
  <si>
    <t xml:space="preserve"> $1,831,000,000 </t>
  </si>
  <si>
    <t xml:space="preserve"> $2,957,000,000 </t>
  </si>
  <si>
    <t>MSFT</t>
  </si>
  <si>
    <t xml:space="preserve"> $77,849,000,000 </t>
  </si>
  <si>
    <t xml:space="preserve"> $20,385,000,000 </t>
  </si>
  <si>
    <t xml:space="preserve"> $20,289,000,000 </t>
  </si>
  <si>
    <t xml:space="preserve"> $10,411,000,000 </t>
  </si>
  <si>
    <t>Systems Software</t>
  </si>
  <si>
    <t xml:space="preserve"> $86,833,000,000 </t>
  </si>
  <si>
    <t xml:space="preserve"> $27,078,000,000 </t>
  </si>
  <si>
    <t xml:space="preserve"> $20,488,000,000 </t>
  </si>
  <si>
    <t xml:space="preserve"> $11,381,000,000 </t>
  </si>
  <si>
    <t xml:space="preserve"> $93,580,000,000 </t>
  </si>
  <si>
    <t xml:space="preserve"> $33,038,000,000 </t>
  </si>
  <si>
    <t xml:space="preserve"> $20,324,000,000 </t>
  </si>
  <si>
    <t xml:space="preserve"> $12,046,000,000 </t>
  </si>
  <si>
    <t xml:space="preserve"> $85,320,000,000 </t>
  </si>
  <si>
    <t xml:space="preserve"> $32,780,000,000 </t>
  </si>
  <si>
    <t xml:space="preserve"> $19,260,000,000 </t>
  </si>
  <si>
    <t xml:space="preserve"> $11,988,000,000 </t>
  </si>
  <si>
    <t>MTB</t>
  </si>
  <si>
    <t xml:space="preserve"> $4,608,955,000 </t>
  </si>
  <si>
    <t xml:space="preserve"> $116,586,000 </t>
  </si>
  <si>
    <t xml:space="preserve"> $2,448,629,000 </t>
  </si>
  <si>
    <t xml:space="preserve"> $264,631,000 </t>
  </si>
  <si>
    <t xml:space="preserve"> $4,822,539,000 </t>
  </si>
  <si>
    <t xml:space="preserve"> $83,692,000 </t>
  </si>
  <si>
    <t xml:space="preserve"> $2,540,954,000 </t>
  </si>
  <si>
    <t xml:space="preserve"> $231,912,000 </t>
  </si>
  <si>
    <t xml:space="preserve"> $4,736,150,000 </t>
  </si>
  <si>
    <t xml:space="preserve"> $63,083,000 </t>
  </si>
  <si>
    <t xml:space="preserve"> $2,655,650,000 </t>
  </si>
  <si>
    <t xml:space="preserve"> $157,824,000 </t>
  </si>
  <si>
    <t xml:space="preserve"> $4,995,881,000 </t>
  </si>
  <si>
    <t xml:space="preserve"> $73,814,000 </t>
  </si>
  <si>
    <t xml:space="preserve"> $2,796,508,000 </t>
  </si>
  <si>
    <t xml:space="preserve"> $196,424,000 </t>
  </si>
  <si>
    <t>MTD</t>
  </si>
  <si>
    <t xml:space="preserve"> $2,378,972,000 </t>
  </si>
  <si>
    <t xml:space="preserve"> $1,097,041,000 </t>
  </si>
  <si>
    <t xml:space="preserve"> $692,693,000 </t>
  </si>
  <si>
    <t xml:space="preserve"> $116,346,000 </t>
  </si>
  <si>
    <t xml:space="preserve"> $24,539,000 </t>
  </si>
  <si>
    <t xml:space="preserve"> $2,485,983,000 </t>
  </si>
  <si>
    <t xml:space="preserve"> $1,127,233,000 </t>
  </si>
  <si>
    <t xml:space="preserve"> $728,582,000 </t>
  </si>
  <si>
    <t xml:space="preserve"> $123,297,000 </t>
  </si>
  <si>
    <t xml:space="preserve"> $29,185,000 </t>
  </si>
  <si>
    <t xml:space="preserve"> $2,395,447,000 </t>
  </si>
  <si>
    <t xml:space="preserve"> $1,043,454,000 </t>
  </si>
  <si>
    <t xml:space="preserve"> $700,810,000 </t>
  </si>
  <si>
    <t xml:space="preserve"> $119,076,000 </t>
  </si>
  <si>
    <t xml:space="preserve"> $30,951,000 </t>
  </si>
  <si>
    <t xml:space="preserve"> $2,508,257,000 </t>
  </si>
  <si>
    <t xml:space="preserve"> $1,072,670,000 </t>
  </si>
  <si>
    <t xml:space="preserve"> $732,622,000 </t>
  </si>
  <si>
    <t xml:space="preserve"> $119,968,000 </t>
  </si>
  <si>
    <t xml:space="preserve"> $36,052,000 </t>
  </si>
  <si>
    <t>MU</t>
  </si>
  <si>
    <t>8/29/2013</t>
  </si>
  <si>
    <t xml:space="preserve"> $9,073,000,000 </t>
  </si>
  <si>
    <t xml:space="preserve"> $931,000,000 </t>
  </si>
  <si>
    <t>8/28/2014</t>
  </si>
  <si>
    <t xml:space="preserve"> $16,358,000,000 </t>
  </si>
  <si>
    <t xml:space="preserve"> $10,921,000,000 </t>
  </si>
  <si>
    <t xml:space="preserve"> $939,000,000 </t>
  </si>
  <si>
    <t>9/3/2015</t>
  </si>
  <si>
    <t xml:space="preserve"> $16,192,000,000 </t>
  </si>
  <si>
    <t xml:space="preserve"> $10,977,000,000 </t>
  </si>
  <si>
    <t xml:space="preserve"> $674,000,000 </t>
  </si>
  <si>
    <t>9/1/2016</t>
  </si>
  <si>
    <t xml:space="preserve"> $12,399,000,000 </t>
  </si>
  <si>
    <t xml:space="preserve"> $9,894,000,000 </t>
  </si>
  <si>
    <t xml:space="preserve"> $653,000,000 </t>
  </si>
  <si>
    <t xml:space="preserve"> $1,617,000,000 </t>
  </si>
  <si>
    <t>MUR</t>
  </si>
  <si>
    <t xml:space="preserve"> $4,608,563,000 </t>
  </si>
  <si>
    <t xml:space="preserve"> $1,079,136,000 </t>
  </si>
  <si>
    <t xml:space="preserve"> $285,144,000 </t>
  </si>
  <si>
    <t xml:space="preserve"> $1,291,456,000 </t>
  </si>
  <si>
    <t xml:space="preserve"> $5,312,686,000 </t>
  </si>
  <si>
    <t xml:space="preserve"> $1,252,812,000 </t>
  </si>
  <si>
    <t xml:space="preserve"> $466,498,000 </t>
  </si>
  <si>
    <t xml:space="preserve"> $1,602,390,000 </t>
  </si>
  <si>
    <t xml:space="preserve"> $5,288,933,000 </t>
  </si>
  <si>
    <t xml:space="preserve"> $1,089,888,000 </t>
  </si>
  <si>
    <t xml:space="preserve"> $471,219,000 </t>
  </si>
  <si>
    <t xml:space="preserve"> $1,957,025,000 </t>
  </si>
  <si>
    <t xml:space="preserve"> $2,787,116,000 </t>
  </si>
  <si>
    <t xml:space="preserve"> $832,306,000 </t>
  </si>
  <si>
    <t xml:space="preserve"> $372,457,000 </t>
  </si>
  <si>
    <t xml:space="preserve"> $1,668,489,000 </t>
  </si>
  <si>
    <t>MYL</t>
  </si>
  <si>
    <t xml:space="preserve"> $7,719,600,000 </t>
  </si>
  <si>
    <t xml:space="preserve"> $4,191,600,000 </t>
  </si>
  <si>
    <t xml:space="preserve"> $1,545,700,000 </t>
  </si>
  <si>
    <t xml:space="preserve"> $581,800,000 </t>
  </si>
  <si>
    <t xml:space="preserve"> $9,429,300,000 </t>
  </si>
  <si>
    <t xml:space="preserve"> $5,213,200,000 </t>
  </si>
  <si>
    <t xml:space="preserve"> $2,180,700,000 </t>
  </si>
  <si>
    <t xml:space="preserve"> $671,900,000 </t>
  </si>
  <si>
    <t>NBL</t>
  </si>
  <si>
    <t xml:space="preserve"> $5,015,000,000 </t>
  </si>
  <si>
    <t xml:space="preserve"> $844,000,000 </t>
  </si>
  <si>
    <t xml:space="preserve"> $446,000,000 </t>
  </si>
  <si>
    <t xml:space="preserve"> $5,115,000,000 </t>
  </si>
  <si>
    <t xml:space="preserve"> $945,000,000 </t>
  </si>
  <si>
    <t xml:space="preserve"> $3,183,000,000 </t>
  </si>
  <si>
    <t xml:space="preserve"> $2,131,000,000 </t>
  </si>
  <si>
    <t xml:space="preserve"> $3,491,000,000 </t>
  </si>
  <si>
    <t xml:space="preserve"> $1,083,000,000 </t>
  </si>
  <si>
    <t xml:space="preserve"> $2,454,000,000 </t>
  </si>
  <si>
    <t>NDAQ</t>
  </si>
  <si>
    <t xml:space="preserve"> $3,023,000,000 </t>
  </si>
  <si>
    <t xml:space="preserve"> $1,446,000,000 </t>
  </si>
  <si>
    <t xml:space="preserve"> $832,000,000 </t>
  </si>
  <si>
    <t xml:space="preserve"> $104,000,000 </t>
  </si>
  <si>
    <t xml:space="preserve"> $3,100,000,000 </t>
  </si>
  <si>
    <t xml:space="preserve"> $1,316,000,000 </t>
  </si>
  <si>
    <t xml:space="preserve"> $1,054,000,000 </t>
  </si>
  <si>
    <t xml:space="preserve"> $3,383,000,000 </t>
  </si>
  <si>
    <t xml:space="preserve"> $1,433,000,000 </t>
  </si>
  <si>
    <t xml:space="preserve"> $137,000,000 </t>
  </si>
  <si>
    <t xml:space="preserve"> $3,292,000,000 </t>
  </si>
  <si>
    <t xml:space="preserve"> $1,313,000,000 </t>
  </si>
  <si>
    <t xml:space="preserve"> $138,000,000 </t>
  </si>
  <si>
    <t>NEE</t>
  </si>
  <si>
    <t xml:space="preserve"> $14,256,000,000 </t>
  </si>
  <si>
    <t xml:space="preserve"> $8,276,000,000 </t>
  </si>
  <si>
    <t xml:space="preserve"> $1,518,000,000 </t>
  </si>
  <si>
    <t xml:space="preserve"> $15,136,000,000 </t>
  </si>
  <si>
    <t xml:space="preserve"> $8,152,000,000 </t>
  </si>
  <si>
    <t xml:space="preserve"> $2,163,000,000 </t>
  </si>
  <si>
    <t xml:space="preserve"> $17,021,000,000 </t>
  </si>
  <si>
    <t xml:space="preserve"> $8,751,000,000 </t>
  </si>
  <si>
    <t xml:space="preserve"> $1,324,000,000 </t>
  </si>
  <si>
    <t xml:space="preserve"> $2,551,000,000 </t>
  </si>
  <si>
    <t xml:space="preserve"> $17,486,000,000 </t>
  </si>
  <si>
    <t xml:space="preserve"> $8,596,000,000 </t>
  </si>
  <si>
    <t xml:space="preserve"> $1,399,000,000 </t>
  </si>
  <si>
    <t xml:space="preserve"> $2,831,000,000 </t>
  </si>
  <si>
    <t>NEM</t>
  </si>
  <si>
    <t xml:space="preserve"> $9,964,000,000 </t>
  </si>
  <si>
    <t xml:space="preserve"> $4,334,000,000 </t>
  </si>
  <si>
    <t xml:space="preserve"> $704,000,000 </t>
  </si>
  <si>
    <t xml:space="preserve"> $1,032,000,000 </t>
  </si>
  <si>
    <t>Gold</t>
  </si>
  <si>
    <t xml:space="preserve"> $8,414,000,000 </t>
  </si>
  <si>
    <t xml:space="preserve"> $5,299,000,000 </t>
  </si>
  <si>
    <t xml:space="preserve"> $469,000,000 </t>
  </si>
  <si>
    <t xml:space="preserve"> $1,362,000,000 </t>
  </si>
  <si>
    <t xml:space="preserve"> $7,292,000,000 </t>
  </si>
  <si>
    <t xml:space="preserve"> $4,457,000,000 </t>
  </si>
  <si>
    <t xml:space="preserve"> $545,000,000 </t>
  </si>
  <si>
    <t xml:space="preserve"> $325,000,000 </t>
  </si>
  <si>
    <t xml:space="preserve"> $1,229,000,000 </t>
  </si>
  <si>
    <t xml:space="preserve"> $7,729,000,000 </t>
  </si>
  <si>
    <t xml:space="preserve"> $4,312,000,000 </t>
  </si>
  <si>
    <t xml:space="preserve"> $670,000,000 </t>
  </si>
  <si>
    <t xml:space="preserve"> $289,000,000 </t>
  </si>
  <si>
    <t xml:space="preserve"> $1,239,000,000 </t>
  </si>
  <si>
    <t>NFLX</t>
  </si>
  <si>
    <t xml:space="preserve"> $4,374,562,000 </t>
  </si>
  <si>
    <t xml:space="preserve"> $3,117,203,000 </t>
  </si>
  <si>
    <t xml:space="preserve"> $650,243,000 </t>
  </si>
  <si>
    <t xml:space="preserve"> $378,769,000 </t>
  </si>
  <si>
    <t xml:space="preserve"> $5,504,656,000 </t>
  </si>
  <si>
    <t xml:space="preserve"> $3,752,760,000 </t>
  </si>
  <si>
    <t xml:space="preserve"> $876,927,000 </t>
  </si>
  <si>
    <t xml:space="preserve"> $472,321,000 </t>
  </si>
  <si>
    <t xml:space="preserve"> $6,779,511,000 </t>
  </si>
  <si>
    <t xml:space="preserve"> $4,591,476,000 </t>
  </si>
  <si>
    <t xml:space="preserve"> $1,231,421,000 </t>
  </si>
  <si>
    <t xml:space="preserve"> $650,788,000 </t>
  </si>
  <si>
    <t xml:space="preserve"> $8,830,669,000 </t>
  </si>
  <si>
    <t xml:space="preserve"> $6,029,901,000 </t>
  </si>
  <si>
    <t xml:space="preserve"> $1,568,877,000 </t>
  </si>
  <si>
    <t xml:space="preserve"> $852,098,000 </t>
  </si>
  <si>
    <t>NFX</t>
  </si>
  <si>
    <t xml:space="preserve"> $413,000,000 </t>
  </si>
  <si>
    <t xml:space="preserve"> $311,000,000 </t>
  </si>
  <si>
    <t xml:space="preserve"> $1,857,000,000 </t>
  </si>
  <si>
    <t xml:space="preserve"> $411,000,000 </t>
  </si>
  <si>
    <t xml:space="preserve"> $485,000,000 </t>
  </si>
  <si>
    <t xml:space="preserve"> $358,000,000 </t>
  </si>
  <si>
    <t xml:space="preserve"> $1,557,000,000 </t>
  </si>
  <si>
    <t xml:space="preserve"> $497,000,000 </t>
  </si>
  <si>
    <t xml:space="preserve"> $5,204,000,000 </t>
  </si>
  <si>
    <t xml:space="preserve"> $917,000,000 </t>
  </si>
  <si>
    <t>NKE</t>
  </si>
  <si>
    <t xml:space="preserve"> $25,313,000,000 </t>
  </si>
  <si>
    <t xml:space="preserve"> $14,279,000,000 </t>
  </si>
  <si>
    <t xml:space="preserve"> $7,796,000,000 </t>
  </si>
  <si>
    <t xml:space="preserve"> $27,799,000,000 </t>
  </si>
  <si>
    <t xml:space="preserve"> $15,353,000,000 </t>
  </si>
  <si>
    <t xml:space="preserve"> $8,766,000,000 </t>
  </si>
  <si>
    <t xml:space="preserve"> $30,601,000,000 </t>
  </si>
  <si>
    <t xml:space="preserve"> $16,534,000,000 </t>
  </si>
  <si>
    <t xml:space="preserve"> $9,892,000,000 </t>
  </si>
  <si>
    <t xml:space="preserve"> $32,376,000,000 </t>
  </si>
  <si>
    <t xml:space="preserve"> $17,405,000,000 </t>
  </si>
  <si>
    <t xml:space="preserve"> $10,469,000,000 </t>
  </si>
  <si>
    <t>NLSN</t>
  </si>
  <si>
    <t xml:space="preserve"> $5,703,000,000 </t>
  </si>
  <si>
    <t xml:space="preserve"> $2,398,000,000 </t>
  </si>
  <si>
    <t xml:space="preserve"> $1,815,000,000 </t>
  </si>
  <si>
    <t xml:space="preserve"> $510,000,000 </t>
  </si>
  <si>
    <t xml:space="preserve"> $6,288,000,000 </t>
  </si>
  <si>
    <t xml:space="preserve"> $2,620,000,000 </t>
  </si>
  <si>
    <t xml:space="preserve"> $1,917,000,000 </t>
  </si>
  <si>
    <t xml:space="preserve"> $573,000,000 </t>
  </si>
  <si>
    <t xml:space="preserve"> $6,172,000,000 </t>
  </si>
  <si>
    <t xml:space="preserve"> $2,539,000,000 </t>
  </si>
  <si>
    <t xml:space="preserve"> $1,915,000,000 </t>
  </si>
  <si>
    <t xml:space="preserve"> $6,309,000,000 </t>
  </si>
  <si>
    <t xml:space="preserve"> $1,851,000,000 </t>
  </si>
  <si>
    <t>NOV</t>
  </si>
  <si>
    <t xml:space="preserve"> $17,194,000,000 </t>
  </si>
  <si>
    <t xml:space="preserve"> $12,151,000,000 </t>
  </si>
  <si>
    <t xml:space="preserve"> $1,654,000,000 </t>
  </si>
  <si>
    <t xml:space="preserve"> $14,117,000,000 </t>
  </si>
  <si>
    <t xml:space="preserve"> $1,905,000,000 </t>
  </si>
  <si>
    <t xml:space="preserve"> $21,440,000,000 </t>
  </si>
  <si>
    <t xml:space="preserve"> $15,631,000,000 </t>
  </si>
  <si>
    <t xml:space="preserve"> $2,092,000,000 </t>
  </si>
  <si>
    <t xml:space="preserve"> $14,757,000,000 </t>
  </si>
  <si>
    <t xml:space="preserve"> $11,694,000,000 </t>
  </si>
  <si>
    <t xml:space="preserve"> $1,764,000,000 </t>
  </si>
  <si>
    <t>NSC</t>
  </si>
  <si>
    <t xml:space="preserve"> $11,245,000,000 </t>
  </si>
  <si>
    <t xml:space="preserve"> $3,002,000,000 </t>
  </si>
  <si>
    <t xml:space="preserve"> $11,624,000,000 </t>
  </si>
  <si>
    <t xml:space="preserve"> $4,201,000,000 </t>
  </si>
  <si>
    <t xml:space="preserve"> $2,897,000,000 </t>
  </si>
  <si>
    <t xml:space="preserve"> $951,000,000 </t>
  </si>
  <si>
    <t xml:space="preserve"> $10,511,000,000 </t>
  </si>
  <si>
    <t xml:space="preserve"> $3,662,000,000 </t>
  </si>
  <si>
    <t xml:space="preserve"> $2,911,000,000 </t>
  </si>
  <si>
    <t xml:space="preserve"> $9,888,000,000 </t>
  </si>
  <si>
    <t xml:space="preserve"> $3,045,000,000 </t>
  </si>
  <si>
    <t xml:space="preserve"> $1,026,000,000 </t>
  </si>
  <si>
    <t>NTAP</t>
  </si>
  <si>
    <t>4/26/2013</t>
  </si>
  <si>
    <t xml:space="preserve"> $6,332,400,000 </t>
  </si>
  <si>
    <t xml:space="preserve"> $2,571,300,000 </t>
  </si>
  <si>
    <t xml:space="preserve"> $2,247,400,000 </t>
  </si>
  <si>
    <t xml:space="preserve"> $904,200,000 </t>
  </si>
  <si>
    <t>4/25/2014</t>
  </si>
  <si>
    <t xml:space="preserve"> $6,325,000,000 </t>
  </si>
  <si>
    <t xml:space="preserve"> $2,406,000,000 </t>
  </si>
  <si>
    <t xml:space="preserve"> $2,179,000,000 </t>
  </si>
  <si>
    <t xml:space="preserve"> $918,000,000 </t>
  </si>
  <si>
    <t>4/24/2015</t>
  </si>
  <si>
    <t xml:space="preserve"> $6,123,000,000 </t>
  </si>
  <si>
    <t xml:space="preserve"> $2,290,000,000 </t>
  </si>
  <si>
    <t xml:space="preserve"> $920,000,000 </t>
  </si>
  <si>
    <t>4/29/2016</t>
  </si>
  <si>
    <t xml:space="preserve"> $5,546,000,000 </t>
  </si>
  <si>
    <t xml:space="preserve"> $2,099,000,000 </t>
  </si>
  <si>
    <t>NUE</t>
  </si>
  <si>
    <t xml:space="preserve"> $19,429,273,000 </t>
  </si>
  <si>
    <t xml:space="preserve"> $17,915,735,000 </t>
  </si>
  <si>
    <t xml:space="preserve"> $454,900,000 </t>
  </si>
  <si>
    <t>Steel</t>
  </si>
  <si>
    <t xml:space="preserve"> $19,052,046,000 </t>
  </si>
  <si>
    <t xml:space="preserve"> $17,641,421,000 </t>
  </si>
  <si>
    <t xml:space="preserve"> $467,904,000 </t>
  </si>
  <si>
    <t xml:space="preserve"> $21,105,141,000 </t>
  </si>
  <si>
    <t xml:space="preserve"> $19,198,615,000 </t>
  </si>
  <si>
    <t xml:space="preserve"> $520,805,000 </t>
  </si>
  <si>
    <t xml:space="preserve"> $16,439,276,000 </t>
  </si>
  <si>
    <t xml:space="preserve"> $14,858,014,000 </t>
  </si>
  <si>
    <t xml:space="preserve"> $458,989,000 </t>
  </si>
  <si>
    <t>NVDA</t>
  </si>
  <si>
    <t>1/27/2013</t>
  </si>
  <si>
    <t xml:space="preserve"> $4,280,159,000 </t>
  </si>
  <si>
    <t xml:space="preserve"> $2,053,816,000 </t>
  </si>
  <si>
    <t xml:space="preserve"> $430,822,000 </t>
  </si>
  <si>
    <t xml:space="preserve"> $1,147,282,000 </t>
  </si>
  <si>
    <t>1/26/2014</t>
  </si>
  <si>
    <t xml:space="preserve"> $4,130,000,000 </t>
  </si>
  <si>
    <t xml:space="preserve"> $1,862,000,000 </t>
  </si>
  <si>
    <t xml:space="preserve"> $436,000,000 </t>
  </si>
  <si>
    <t xml:space="preserve"> $1,336,000,000 </t>
  </si>
  <si>
    <t>1/25/2015</t>
  </si>
  <si>
    <t xml:space="preserve"> $4,682,000,000 </t>
  </si>
  <si>
    <t xml:space="preserve"> $2,083,000,000 </t>
  </si>
  <si>
    <t xml:space="preserve"> $1,360,000,000 </t>
  </si>
  <si>
    <t xml:space="preserve"> $5,010,000,000 </t>
  </si>
  <si>
    <t xml:space="preserve"> $2,199,000,000 </t>
  </si>
  <si>
    <t xml:space="preserve"> $602,000,000 </t>
  </si>
  <si>
    <t xml:space="preserve"> $1,331,000,000 </t>
  </si>
  <si>
    <t>NWL</t>
  </si>
  <si>
    <t xml:space="preserve"> $5,508,500,000 </t>
  </si>
  <si>
    <t xml:space="preserve"> $3,414,400,000 </t>
  </si>
  <si>
    <t xml:space="preserve"> $1,403,500,000 </t>
  </si>
  <si>
    <t>Housewares &amp; Specialties</t>
  </si>
  <si>
    <t xml:space="preserve"> $5,607,000,000 </t>
  </si>
  <si>
    <t xml:space="preserve"> $3,482,100,000 </t>
  </si>
  <si>
    <t xml:space="preserve"> $1,399,500,000 </t>
  </si>
  <si>
    <t xml:space="preserve"> $5,727,000,000 </t>
  </si>
  <si>
    <t xml:space="preserve"> $3,523,600,000 </t>
  </si>
  <si>
    <t xml:space="preserve"> $1,545,900,000 </t>
  </si>
  <si>
    <t xml:space="preserve"> $5,915,700,000 </t>
  </si>
  <si>
    <t xml:space="preserve"> $3,611,100,000 </t>
  </si>
  <si>
    <t>O</t>
  </si>
  <si>
    <t xml:space="preserve"> $484,581,000 </t>
  </si>
  <si>
    <t xml:space="preserve"> $21,306,000 </t>
  </si>
  <si>
    <t xml:space="preserve"> $38,123,000 </t>
  </si>
  <si>
    <t xml:space="preserve"> $147,515,000 </t>
  </si>
  <si>
    <t xml:space="preserve"> $780,209,000 </t>
  </si>
  <si>
    <t xml:space="preserve"> $38,851,000 </t>
  </si>
  <si>
    <t xml:space="preserve"> $56,881,000 </t>
  </si>
  <si>
    <t xml:space="preserve"> $306,769,000 </t>
  </si>
  <si>
    <t xml:space="preserve"> $933,505,000 </t>
  </si>
  <si>
    <t xml:space="preserve"> $53,871,000 </t>
  </si>
  <si>
    <t xml:space="preserve"> $51,085,000 </t>
  </si>
  <si>
    <t xml:space="preserve"> $374,661,000 </t>
  </si>
  <si>
    <t xml:space="preserve"> $1,023,285,000 </t>
  </si>
  <si>
    <t xml:space="preserve"> $55,352,000 </t>
  </si>
  <si>
    <t xml:space="preserve"> $49,298,000 </t>
  </si>
  <si>
    <t xml:space="preserve"> $409,215,000 </t>
  </si>
  <si>
    <t>OKE</t>
  </si>
  <si>
    <t xml:space="preserve"> $10,184,121,000 </t>
  </si>
  <si>
    <t xml:space="preserve"> $8,540,319,000 </t>
  </si>
  <si>
    <t xml:space="preserve"> $491,725,000 </t>
  </si>
  <si>
    <t xml:space="preserve"> $205,334,000 </t>
  </si>
  <si>
    <t xml:space="preserve"> $11,871,879,000 </t>
  </si>
  <si>
    <t xml:space="preserve"> $10,222,213,000 </t>
  </si>
  <si>
    <t xml:space="preserve"> $541,586,000 </t>
  </si>
  <si>
    <t xml:space="preserve"> $239,343,000 </t>
  </si>
  <si>
    <t xml:space="preserve"> $12,195,091,000 </t>
  </si>
  <si>
    <t xml:space="preserve"> $10,088,548,000 </t>
  </si>
  <si>
    <t xml:space="preserve"> $674,887,000 </t>
  </si>
  <si>
    <t xml:space="preserve"> $294,684,000 </t>
  </si>
  <si>
    <t xml:space="preserve"> $7,763,206,000 </t>
  </si>
  <si>
    <t xml:space="preserve"> $5,641,052,000 </t>
  </si>
  <si>
    <t xml:space="preserve"> $693,331,000 </t>
  </si>
  <si>
    <t xml:space="preserve"> $354,620,000 </t>
  </si>
  <si>
    <t>OMC</t>
  </si>
  <si>
    <t xml:space="preserve"> $15,317,800,000 </t>
  </si>
  <si>
    <t xml:space="preserve"> $12,602,100,000 </t>
  </si>
  <si>
    <t xml:space="preserve"> $477,200,000 </t>
  </si>
  <si>
    <t xml:space="preserve"> $294,400,000 </t>
  </si>
  <si>
    <t xml:space="preserve"> $15,134,400,000 </t>
  </si>
  <si>
    <t xml:space="preserve"> $12,491,400,000 </t>
  </si>
  <si>
    <t xml:space="preserve"> $431,800,000 </t>
  </si>
  <si>
    <t xml:space="preserve"> $291,100,000 </t>
  </si>
  <si>
    <t xml:space="preserve"> $15,416,900,000 </t>
  </si>
  <si>
    <t xml:space="preserve"> $12,671,200,000 </t>
  </si>
  <si>
    <t xml:space="preserve"> $443,900,000 </t>
  </si>
  <si>
    <t xml:space="preserve"> $292,900,000 </t>
  </si>
  <si>
    <t>ORLY</t>
  </si>
  <si>
    <t xml:space="preserve"> $6,182,184,000 </t>
  </si>
  <si>
    <t xml:space="preserve"> $3,084,766,000 </t>
  </si>
  <si>
    <t xml:space="preserve"> $2,120,025,000 </t>
  </si>
  <si>
    <t xml:space="preserve"> $6,649,237,000 </t>
  </si>
  <si>
    <t xml:space="preserve"> $3,280,236,000 </t>
  </si>
  <si>
    <t xml:space="preserve"> $2,265,516,000 </t>
  </si>
  <si>
    <t xml:space="preserve"> $7,216,081,000 </t>
  </si>
  <si>
    <t xml:space="preserve"> $3,507,180,000 </t>
  </si>
  <si>
    <t xml:space="preserve"> $2,438,527,000 </t>
  </si>
  <si>
    <t xml:space="preserve"> $7,966,674,000 </t>
  </si>
  <si>
    <t xml:space="preserve"> $3,804,031,000 </t>
  </si>
  <si>
    <t xml:space="preserve"> $2,648,622,000 </t>
  </si>
  <si>
    <t>OXY</t>
  </si>
  <si>
    <t xml:space="preserve"> $20,100,000,000 </t>
  </si>
  <si>
    <t xml:space="preserve"> $3,585,000,000 </t>
  </si>
  <si>
    <t xml:space="preserve"> $20,170,000,000 </t>
  </si>
  <si>
    <t xml:space="preserve"> $2,108,000,000 </t>
  </si>
  <si>
    <t xml:space="preserve"> $4,203,000,000 </t>
  </si>
  <si>
    <t xml:space="preserve"> $19,312,000,000 </t>
  </si>
  <si>
    <t xml:space="preserve"> $6,803,000,000 </t>
  </si>
  <si>
    <t xml:space="preserve"> $2,053,000,000 </t>
  </si>
  <si>
    <t xml:space="preserve"> $4,261,000,000 </t>
  </si>
  <si>
    <t xml:space="preserve"> $12,480,000,000 </t>
  </si>
  <si>
    <t xml:space="preserve"> $5,804,000,000 </t>
  </si>
  <si>
    <t xml:space="preserve"> $1,613,000,000 </t>
  </si>
  <si>
    <t xml:space="preserve"> $4,544,000,000 </t>
  </si>
  <si>
    <t>PBCT</t>
  </si>
  <si>
    <t xml:space="preserve"> $1,355,300,000 </t>
  </si>
  <si>
    <t xml:space="preserve"> $90,800,000 </t>
  </si>
  <si>
    <t xml:space="preserve"> $803,800,000 </t>
  </si>
  <si>
    <t xml:space="preserve"> $76,000,000 </t>
  </si>
  <si>
    <t>Thrifts &amp; Mortgage Finance</t>
  </si>
  <si>
    <t xml:space="preserve"> $1,346,100,000 </t>
  </si>
  <si>
    <t xml:space="preserve"> $81,100,000 </t>
  </si>
  <si>
    <t xml:space="preserve"> $812,800,000 </t>
  </si>
  <si>
    <t xml:space="preserve"> $69,900,000 </t>
  </si>
  <si>
    <t xml:space="preserve"> $1,381,400,000 </t>
  </si>
  <si>
    <t xml:space="preserve"> $80,900,000 </t>
  </si>
  <si>
    <t xml:space="preserve"> $816,700,000 </t>
  </si>
  <si>
    <t xml:space="preserve"> $65,400,000 </t>
  </si>
  <si>
    <t xml:space="preserve"> $1,421,300,000 </t>
  </si>
  <si>
    <t xml:space="preserve"> $95,500,000 </t>
  </si>
  <si>
    <t xml:space="preserve"> $836,700,000 </t>
  </si>
  <si>
    <t xml:space="preserve"> $57,300,000 </t>
  </si>
  <si>
    <t>PBI</t>
  </si>
  <si>
    <t xml:space="preserve"> $3,823,713,000 </t>
  </si>
  <si>
    <t xml:space="preserve"> $1,582,398,000 </t>
  </si>
  <si>
    <t xml:space="preserve"> $1,489,735,000 </t>
  </si>
  <si>
    <t xml:space="preserve"> $114,250,000 </t>
  </si>
  <si>
    <t>Technology, Hardware, Software and Supplies</t>
  </si>
  <si>
    <t xml:space="preserve"> $3,791,335,000 </t>
  </si>
  <si>
    <t xml:space="preserve"> $1,650,622,000 </t>
  </si>
  <si>
    <t xml:space="preserve"> $1,420,096,000 </t>
  </si>
  <si>
    <t xml:space="preserve"> $110,412,000 </t>
  </si>
  <si>
    <t xml:space="preserve"> $3,821,504,000 </t>
  </si>
  <si>
    <t xml:space="preserve"> $1,680,791,000 </t>
  </si>
  <si>
    <t xml:space="preserve"> $1,378,400,000 </t>
  </si>
  <si>
    <t xml:space="preserve"> $109,931,000 </t>
  </si>
  <si>
    <t xml:space="preserve"> $3,578,060,000 </t>
  </si>
  <si>
    <t xml:space="preserve"> $1,558,591,000 </t>
  </si>
  <si>
    <t xml:space="preserve"> $1,279,961,000 </t>
  </si>
  <si>
    <t xml:space="preserve"> $110,156,000 </t>
  </si>
  <si>
    <t>PCAR</t>
  </si>
  <si>
    <t xml:space="preserve"> $16,596,800,000 </t>
  </si>
  <si>
    <t xml:space="preserve"> $13,908,300,000 </t>
  </si>
  <si>
    <t xml:space="preserve"> $571,600,000 </t>
  </si>
  <si>
    <t xml:space="preserve"> $279,300,000 </t>
  </si>
  <si>
    <t xml:space="preserve"> $517,400,000 </t>
  </si>
  <si>
    <t xml:space="preserve"> $13,900,700,000 </t>
  </si>
  <si>
    <t xml:space="preserve"> $559,500,000 </t>
  </si>
  <si>
    <t xml:space="preserve"> $251,400,000 </t>
  </si>
  <si>
    <t xml:space="preserve"> $571,700,000 </t>
  </si>
  <si>
    <t xml:space="preserve"> $18,534,400,000 </t>
  </si>
  <si>
    <t xml:space="preserve"> $15,481,600,000 </t>
  </si>
  <si>
    <t xml:space="preserve"> $561,400,000 </t>
  </si>
  <si>
    <t xml:space="preserve"> $215,600,000 </t>
  </si>
  <si>
    <t xml:space="preserve"> $588,500,000 </t>
  </si>
  <si>
    <t xml:space="preserve"> $18,671,300,000 </t>
  </si>
  <si>
    <t xml:space="preserve"> $15,292,100,000 </t>
  </si>
  <si>
    <t xml:space="preserve"> $541,500,000 </t>
  </si>
  <si>
    <t xml:space="preserve"> $239,800,000 </t>
  </si>
  <si>
    <t xml:space="preserve"> $583,700,000 </t>
  </si>
  <si>
    <t>PCG</t>
  </si>
  <si>
    <t xml:space="preserve"> $15,598,000,000 </t>
  </si>
  <si>
    <t xml:space="preserve"> $11,759,000,000 </t>
  </si>
  <si>
    <t xml:space="preserve"> $2,077,000,000 </t>
  </si>
  <si>
    <t xml:space="preserve"> $17,090,000,000 </t>
  </si>
  <si>
    <t xml:space="preserve"> $12,207,000,000 </t>
  </si>
  <si>
    <t xml:space="preserve"> $2,433,000,000 </t>
  </si>
  <si>
    <t xml:space="preserve"> $16,833,000,000 </t>
  </si>
  <si>
    <t xml:space="preserve"> $12,713,000,000 </t>
  </si>
  <si>
    <t xml:space="preserve"> $2,612,000,000 </t>
  </si>
  <si>
    <t xml:space="preserve"> $17,666,000,000 </t>
  </si>
  <si>
    <t xml:space="preserve"> $12,734,000,000 </t>
  </si>
  <si>
    <t xml:space="preserve"> $2,755,000,000 </t>
  </si>
  <si>
    <t>PCLN</t>
  </si>
  <si>
    <t xml:space="preserve"> $5,260,956,000 </t>
  </si>
  <si>
    <t xml:space="preserve"> $1,177,275,000 </t>
  </si>
  <si>
    <t xml:space="preserve"> $2,188,747,000 </t>
  </si>
  <si>
    <t xml:space="preserve"> $65,141,000 </t>
  </si>
  <si>
    <t xml:space="preserve"> $6,793,306,000 </t>
  </si>
  <si>
    <t xml:space="preserve"> $1,077,420,000 </t>
  </si>
  <si>
    <t xml:space="preserve"> $3,185,497,000 </t>
  </si>
  <si>
    <t xml:space="preserve"> $117,975,000 </t>
  </si>
  <si>
    <t xml:space="preserve"> $8,441,971,000 </t>
  </si>
  <si>
    <t xml:space="preserve"> $857,841,000 </t>
  </si>
  <si>
    <t xml:space="preserve"> $4,302,998,000 </t>
  </si>
  <si>
    <t xml:space="preserve"> $207,820,000 </t>
  </si>
  <si>
    <t xml:space="preserve"> $9,223,987,000 </t>
  </si>
  <si>
    <t xml:space="preserve"> $632,180,000 </t>
  </si>
  <si>
    <t xml:space="preserve"> $5,060,406,000 </t>
  </si>
  <si>
    <t xml:space="preserve"> $272,494,000 </t>
  </si>
  <si>
    <t>PDCO</t>
  </si>
  <si>
    <t>4/27/2013</t>
  </si>
  <si>
    <t xml:space="preserve"> $3,637,212,000 </t>
  </si>
  <si>
    <t xml:space="preserve"> $2,446,443,000 </t>
  </si>
  <si>
    <t>4/26/2014</t>
  </si>
  <si>
    <t xml:space="preserve"> $3,585,141,000 </t>
  </si>
  <si>
    <t xml:space="preserve"> $2,566,444,000 </t>
  </si>
  <si>
    <t>4/25/2015</t>
  </si>
  <si>
    <t xml:space="preserve"> $3,910,865,000 </t>
  </si>
  <si>
    <t xml:space="preserve"> $2,850,316,000 </t>
  </si>
  <si>
    <t xml:space="preserve"> $5,386,703,000 </t>
  </si>
  <si>
    <t xml:space="preserve"> $4,063,955,000 </t>
  </si>
  <si>
    <t>PEG</t>
  </si>
  <si>
    <t xml:space="preserve"> $9,781,000,000 </t>
  </si>
  <si>
    <t xml:space="preserve"> $6,351,000,000 </t>
  </si>
  <si>
    <t xml:space="preserve"> $98,000,000 </t>
  </si>
  <si>
    <t xml:space="preserve"> $6,423,000,000 </t>
  </si>
  <si>
    <t xml:space="preserve"> $68,000,000 </t>
  </si>
  <si>
    <t xml:space="preserve"> $1,178,000,000 </t>
  </si>
  <si>
    <t xml:space="preserve"> $10,886,000,000 </t>
  </si>
  <si>
    <t xml:space="preserve"> $7,036,000,000 </t>
  </si>
  <si>
    <t xml:space="preserve"> $1,227,000,000 </t>
  </si>
  <si>
    <t xml:space="preserve"> $10,415,000,000 </t>
  </si>
  <si>
    <t xml:space="preserve"> $6,239,000,000 </t>
  </si>
  <si>
    <t xml:space="preserve"> $1,214,000,000 </t>
  </si>
  <si>
    <t>PEP</t>
  </si>
  <si>
    <t xml:space="preserve"> $66,415,000,000 </t>
  </si>
  <si>
    <t xml:space="preserve"> $31,243,000,000 </t>
  </si>
  <si>
    <t xml:space="preserve"> $25,357,000,000 </t>
  </si>
  <si>
    <t xml:space="preserve"> $110,000,000 </t>
  </si>
  <si>
    <t xml:space="preserve"> $66,683,000,000 </t>
  </si>
  <si>
    <t xml:space="preserve"> $31,238,000,000 </t>
  </si>
  <si>
    <t xml:space="preserve"> $25,772,000,000 </t>
  </si>
  <si>
    <t xml:space="preserve"> $92,000,000 </t>
  </si>
  <si>
    <t xml:space="preserve"> $63,056,000,000 </t>
  </si>
  <si>
    <t xml:space="preserve"> $28,731,000,000 </t>
  </si>
  <si>
    <t xml:space="preserve"> $24,538,000,000 </t>
  </si>
  <si>
    <t xml:space="preserve"> $62,799,000,000 </t>
  </si>
  <si>
    <t xml:space="preserve"> $28,209,000,000 </t>
  </si>
  <si>
    <t xml:space="preserve"> $24,735,000,000 </t>
  </si>
  <si>
    <t xml:space="preserve"> $70,000,000 </t>
  </si>
  <si>
    <t>PFE</t>
  </si>
  <si>
    <t xml:space="preserve"> $54,657,000,000 </t>
  </si>
  <si>
    <t xml:space="preserve"> $9,821,000,000 </t>
  </si>
  <si>
    <t xml:space="preserve"> $15,171,000,000 </t>
  </si>
  <si>
    <t xml:space="preserve"> $7,482,000,000 </t>
  </si>
  <si>
    <t xml:space="preserve"> $51,584,000,000 </t>
  </si>
  <si>
    <t xml:space="preserve"> $9,586,000,000 </t>
  </si>
  <si>
    <t xml:space="preserve"> $14,355,000,000 </t>
  </si>
  <si>
    <t xml:space="preserve"> $6,678,000,000 </t>
  </si>
  <si>
    <t xml:space="preserve"> $4,599,000,000 </t>
  </si>
  <si>
    <t xml:space="preserve"> $49,605,000,000 </t>
  </si>
  <si>
    <t xml:space="preserve"> $9,577,000,000 </t>
  </si>
  <si>
    <t xml:space="preserve"> $14,097,000,000 </t>
  </si>
  <si>
    <t xml:space="preserve"> $8,393,000,000 </t>
  </si>
  <si>
    <t xml:space="preserve"> $48,851,000,000 </t>
  </si>
  <si>
    <t xml:space="preserve"> $14,809,000,000 </t>
  </si>
  <si>
    <t xml:space="preserve"> $7,690,000,000 </t>
  </si>
  <si>
    <t xml:space="preserve"> $3,728,000,000 </t>
  </si>
  <si>
    <t>PFG</t>
  </si>
  <si>
    <t xml:space="preserve"> $9,289,500,000 </t>
  </si>
  <si>
    <t xml:space="preserve"> $4,683,600,000 </t>
  </si>
  <si>
    <t xml:space="preserve"> $189,000,000 </t>
  </si>
  <si>
    <t xml:space="preserve"> $3,292,900,000 </t>
  </si>
  <si>
    <t xml:space="preserve"> $10,477,600,000 </t>
  </si>
  <si>
    <t xml:space="preserve"> $5,231,000,000 </t>
  </si>
  <si>
    <t xml:space="preserve"> $177,400,000 </t>
  </si>
  <si>
    <t xml:space="preserve"> $3,574,300,000 </t>
  </si>
  <si>
    <t xml:space="preserve"> $11,964,400,000 </t>
  </si>
  <si>
    <t xml:space="preserve"> $6,697,700,000 </t>
  </si>
  <si>
    <t xml:space="preserve"> $163,500,000 </t>
  </si>
  <si>
    <t xml:space="preserve"> $3,672,400,000 </t>
  </si>
  <si>
    <t xml:space="preserve"> $12,394,100,000 </t>
  </si>
  <si>
    <t xml:space="preserve"> $6,913,200,000 </t>
  </si>
  <si>
    <t xml:space="preserve"> $156,600,000 </t>
  </si>
  <si>
    <t xml:space="preserve"> $3,732,600,000 </t>
  </si>
  <si>
    <t>PG</t>
  </si>
  <si>
    <t xml:space="preserve"> $2,104,745,000 </t>
  </si>
  <si>
    <t xml:space="preserve"> $155,355,000 </t>
  </si>
  <si>
    <t xml:space="preserve"> $346,393,000 </t>
  </si>
  <si>
    <t xml:space="preserve"> $859,947,000 </t>
  </si>
  <si>
    <t xml:space="preserve"> $2,819,557,000 </t>
  </si>
  <si>
    <t xml:space="preserve"> $205,018,000 </t>
  </si>
  <si>
    <t xml:space="preserve"> $519,267,000 </t>
  </si>
  <si>
    <t xml:space="preserve"> $1,271,353,000 </t>
  </si>
  <si>
    <t xml:space="preserve"> $4,103,728,000 </t>
  </si>
  <si>
    <t xml:space="preserve"> $392,709,000 </t>
  </si>
  <si>
    <t xml:space="preserve"> $838,526,000 </t>
  </si>
  <si>
    <t xml:space="preserve"> $1,620,577,000 </t>
  </si>
  <si>
    <t xml:space="preserve"> $4,860,427,000 </t>
  </si>
  <si>
    <t xml:space="preserve"> $299,694,000 </t>
  </si>
  <si>
    <t xml:space="preserve"> $1,177,697,000 </t>
  </si>
  <si>
    <t xml:space="preserve"> $2,052,295,000 </t>
  </si>
  <si>
    <t>PGR</t>
  </si>
  <si>
    <t xml:space="preserve"> $17,083,900,000 </t>
  </si>
  <si>
    <t xml:space="preserve"> $15,590,900,000 </t>
  </si>
  <si>
    <t xml:space="preserve"> $15,400,000 </t>
  </si>
  <si>
    <t xml:space="preserve"> $36,100,000 </t>
  </si>
  <si>
    <t xml:space="preserve"> $18,170,900,000 </t>
  </si>
  <si>
    <t xml:space="preserve"> $16,275,100,000 </t>
  </si>
  <si>
    <t xml:space="preserve"> $18,800,000 </t>
  </si>
  <si>
    <t xml:space="preserve"> $38,800,000 </t>
  </si>
  <si>
    <t xml:space="preserve"> $19,391,400,000 </t>
  </si>
  <si>
    <t xml:space="preserve"> $17,297,300,000 </t>
  </si>
  <si>
    <t xml:space="preserve"> $18,900,000 </t>
  </si>
  <si>
    <t xml:space="preserve"> $50,900,000 </t>
  </si>
  <si>
    <t xml:space="preserve"> $20,853,800,000 </t>
  </si>
  <si>
    <t xml:space="preserve"> $18,705,900,000 </t>
  </si>
  <si>
    <t xml:space="preserve"> $22,800,000 </t>
  </si>
  <si>
    <t xml:space="preserve"> $77,500,000 </t>
  </si>
  <si>
    <t>PH</t>
  </si>
  <si>
    <t xml:space="preserve"> $13,015,704,000 </t>
  </si>
  <si>
    <t xml:space="preserve"> $10,086,675,000 </t>
  </si>
  <si>
    <t xml:space="preserve"> $1,554,973,000 </t>
  </si>
  <si>
    <t xml:space="preserve"> $13,215,971,000 </t>
  </si>
  <si>
    <t xml:space="preserve"> $10,188,227,000 </t>
  </si>
  <si>
    <t xml:space="preserve"> $1,633,992,000 </t>
  </si>
  <si>
    <t xml:space="preserve"> $12,711,744,000 </t>
  </si>
  <si>
    <t xml:space="preserve"> $9,655,245,000 </t>
  </si>
  <si>
    <t xml:space="preserve"> $1,544,746,000 </t>
  </si>
  <si>
    <t xml:space="preserve"> $11,360,753,000 </t>
  </si>
  <si>
    <t xml:space="preserve"> $8,823,384,000 </t>
  </si>
  <si>
    <t xml:space="preserve"> $1,359,360,000 </t>
  </si>
  <si>
    <t>PHM</t>
  </si>
  <si>
    <t xml:space="preserve"> $5,679,595,000 </t>
  </si>
  <si>
    <t xml:space="preserve"> $4,507,196,000 </t>
  </si>
  <si>
    <t xml:space="preserve"> $568,500,000 </t>
  </si>
  <si>
    <t xml:space="preserve"> $5,822,363,000 </t>
  </si>
  <si>
    <t xml:space="preserve"> $4,244,479,000 </t>
  </si>
  <si>
    <t xml:space="preserve"> $861,390,000 </t>
  </si>
  <si>
    <t xml:space="preserve"> $5,981,964,000 </t>
  </si>
  <si>
    <t xml:space="preserve"> $4,353,850,000 </t>
  </si>
  <si>
    <t xml:space="preserve"> $794,728,000 </t>
  </si>
  <si>
    <t xml:space="preserve"> $7,668,476,000 </t>
  </si>
  <si>
    <t xml:space="preserve"> $5,728,662,000 </t>
  </si>
  <si>
    <t xml:space="preserve"> $957,150,000 </t>
  </si>
  <si>
    <t>PKI</t>
  </si>
  <si>
    <t>12/30/2012</t>
  </si>
  <si>
    <t xml:space="preserve"> $2,105,188,000 </t>
  </si>
  <si>
    <t xml:space="preserve"> $1,143,659,000 </t>
  </si>
  <si>
    <t xml:space="preserve"> $627,370,000 </t>
  </si>
  <si>
    <t xml:space="preserve"> $131,835,000 </t>
  </si>
  <si>
    <t xml:space="preserve"> $2,157,586,000 </t>
  </si>
  <si>
    <t xml:space="preserve"> $1,181,444,000 </t>
  </si>
  <si>
    <t xml:space="preserve"> $581,898,000 </t>
  </si>
  <si>
    <t xml:space="preserve"> $132,400,000 </t>
  </si>
  <si>
    <t xml:space="preserve"> $2,237,219,000 </t>
  </si>
  <si>
    <t xml:space="preserve"> $1,232,611,000 </t>
  </si>
  <si>
    <t xml:space="preserve"> $659,335,000 </t>
  </si>
  <si>
    <t xml:space="preserve"> $121,141,000 </t>
  </si>
  <si>
    <t xml:space="preserve"> $2,262,359,000 </t>
  </si>
  <si>
    <t xml:space="preserve"> $1,237,859,000 </t>
  </si>
  <si>
    <t xml:space="preserve"> $598,848,000 </t>
  </si>
  <si>
    <t xml:space="preserve"> $125,928,000 </t>
  </si>
  <si>
    <t>PM</t>
  </si>
  <si>
    <t xml:space="preserve"> $80,029,000,000 </t>
  </si>
  <si>
    <t xml:space="preserve"> $59,222,000,000 </t>
  </si>
  <si>
    <t xml:space="preserve"> $80,106,000,000 </t>
  </si>
  <si>
    <t xml:space="preserve"> $60,775,000,000 </t>
  </si>
  <si>
    <t xml:space="preserve"> $7,001,000,000 </t>
  </si>
  <si>
    <t xml:space="preserve"> $73,908,000,000 </t>
  </si>
  <si>
    <t xml:space="preserve"> $56,479,000,000 </t>
  </si>
  <si>
    <t xml:space="preserve"> $6,656,000,000 </t>
  </si>
  <si>
    <t xml:space="preserve"> $82,000,000 </t>
  </si>
  <si>
    <t xml:space="preserve"> $74,953,000,000 </t>
  </si>
  <si>
    <t xml:space="preserve"> $57,659,000,000 </t>
  </si>
  <si>
    <t xml:space="preserve"> $6,405,000,000 </t>
  </si>
  <si>
    <t xml:space="preserve"> $74,000,000 </t>
  </si>
  <si>
    <t>PNC</t>
  </si>
  <si>
    <t xml:space="preserve"> $16,606,000,000 </t>
  </si>
  <si>
    <t xml:space="preserve"> $386,000,000 </t>
  </si>
  <si>
    <t xml:space="preserve"> $10,486,000,000 </t>
  </si>
  <si>
    <t xml:space="preserve"> $987,000,000 </t>
  </si>
  <si>
    <t xml:space="preserve"> $16,872,000,000 </t>
  </si>
  <si>
    <t xml:space="preserve"> $344,000,000 </t>
  </si>
  <si>
    <t xml:space="preserve"> $9,681,000,000 </t>
  </si>
  <si>
    <t xml:space="preserve"> $643,000,000 </t>
  </si>
  <si>
    <t xml:space="preserve"> $16,281,000,000 </t>
  </si>
  <si>
    <t xml:space="preserve"> $9,488,000,000 </t>
  </si>
  <si>
    <t xml:space="preserve"> $273,000,000 </t>
  </si>
  <si>
    <t xml:space="preserve"> $16,270,000,000 </t>
  </si>
  <si>
    <t xml:space="preserve"> $403,000,000 </t>
  </si>
  <si>
    <t xml:space="preserve"> $9,463,000,000 </t>
  </si>
  <si>
    <t xml:space="preserve"> $255,000,000 </t>
  </si>
  <si>
    <t>PNR</t>
  </si>
  <si>
    <t xml:space="preserve"> $4,306,800,000 </t>
  </si>
  <si>
    <t xml:space="preserve"> $3,040,900,000 </t>
  </si>
  <si>
    <t xml:space="preserve"> $1,117,700,000 </t>
  </si>
  <si>
    <t xml:space="preserve"> $92,300,000 </t>
  </si>
  <si>
    <t xml:space="preserve"> $6,999,700,000 </t>
  </si>
  <si>
    <t xml:space="preserve"> $4,629,600,000 </t>
  </si>
  <si>
    <t xml:space="preserve"> $1,493,700,000 </t>
  </si>
  <si>
    <t xml:space="preserve"> $122,800,000 </t>
  </si>
  <si>
    <t xml:space="preserve"> $7,039,000,000 </t>
  </si>
  <si>
    <t xml:space="preserve"> $4,576,000,000 </t>
  </si>
  <si>
    <t xml:space="preserve"> $1,493,800,000 </t>
  </si>
  <si>
    <t xml:space="preserve"> $117,300,000 </t>
  </si>
  <si>
    <t xml:space="preserve"> $6,449,000,000 </t>
  </si>
  <si>
    <t xml:space="preserve"> $4,263,200,000 </t>
  </si>
  <si>
    <t xml:space="preserve"> $1,334,300,000 </t>
  </si>
  <si>
    <t xml:space="preserve"> $119,600,000 </t>
  </si>
  <si>
    <t>PNW</t>
  </si>
  <si>
    <t xml:space="preserve"> $3,301,804,000 </t>
  </si>
  <si>
    <t xml:space="preserve"> $1,879,559,000 </t>
  </si>
  <si>
    <t xml:space="preserve"> $166,154,000 </t>
  </si>
  <si>
    <t xml:space="preserve"> $404,336,000 </t>
  </si>
  <si>
    <t xml:space="preserve"> $3,454,628,000 </t>
  </si>
  <si>
    <t xml:space="preserve"> $2,020,436,000 </t>
  </si>
  <si>
    <t xml:space="preserve"> $172,161,000 </t>
  </si>
  <si>
    <t xml:space="preserve"> $415,708,000 </t>
  </si>
  <si>
    <t xml:space="preserve"> $3,491,632,000 </t>
  </si>
  <si>
    <t xml:space="preserve"> $2,087,854,000 </t>
  </si>
  <si>
    <t xml:space="preserve"> $175,178,000 </t>
  </si>
  <si>
    <t xml:space="preserve"> $417,358,000 </t>
  </si>
  <si>
    <t xml:space="preserve"> $3,495,443,000 </t>
  </si>
  <si>
    <t xml:space="preserve"> $1,969,675,000 </t>
  </si>
  <si>
    <t xml:space="preserve"> $176,744,000 </t>
  </si>
  <si>
    <t xml:space="preserve"> $494,422,000 </t>
  </si>
  <si>
    <t>PPG</t>
  </si>
  <si>
    <t xml:space="preserve"> $14,265,000,000 </t>
  </si>
  <si>
    <t xml:space="preserve"> $8,314,000,000 </t>
  </si>
  <si>
    <t xml:space="preserve"> $3,486,000,000 </t>
  </si>
  <si>
    <t xml:space="preserve"> $463,000,000 </t>
  </si>
  <si>
    <t xml:space="preserve"> $452,000,000 </t>
  </si>
  <si>
    <t xml:space="preserve"> $14,791,000,000 </t>
  </si>
  <si>
    <t xml:space="preserve"> $8,348,000,000 </t>
  </si>
  <si>
    <t xml:space="preserve"> $4,013,000,000 </t>
  </si>
  <si>
    <t xml:space="preserve"> $483,000,000 </t>
  </si>
  <si>
    <t xml:space="preserve"> $450,000,000 </t>
  </si>
  <si>
    <t xml:space="preserve"> $14,766,000,000 </t>
  </si>
  <si>
    <t xml:space="preserve"> $8,206,000,000 </t>
  </si>
  <si>
    <t xml:space="preserve"> $3,624,000,000 </t>
  </si>
  <si>
    <t xml:space="preserve"> $476,000,000 </t>
  </si>
  <si>
    <t xml:space="preserve"> $14,751,000,000 </t>
  </si>
  <si>
    <t xml:space="preserve"> $8,063,000,000 </t>
  </si>
  <si>
    <t xml:space="preserve"> $4,630,000,000 </t>
  </si>
  <si>
    <t xml:space="preserve"> $462,000,000 </t>
  </si>
  <si>
    <t>PPL</t>
  </si>
  <si>
    <t xml:space="preserve"> $12,132,000,000 </t>
  </si>
  <si>
    <t xml:space="preserve"> $4,876,000,000 </t>
  </si>
  <si>
    <t xml:space="preserve"> $3,143,000,000 </t>
  </si>
  <si>
    <t xml:space="preserve"> $1,087,000,000 </t>
  </si>
  <si>
    <t xml:space="preserve"> $7,263,000,000 </t>
  </si>
  <si>
    <t xml:space="preserve"> $1,751,000,000 </t>
  </si>
  <si>
    <t xml:space="preserve"> $843,000,000 </t>
  </si>
  <si>
    <t xml:space="preserve"> $7,852,000,000 </t>
  </si>
  <si>
    <t xml:space="preserve"> $1,889,000,000 </t>
  </si>
  <si>
    <t xml:space="preserve"> $7,669,000,000 </t>
  </si>
  <si>
    <t xml:space="preserve"> $1,718,000,000 </t>
  </si>
  <si>
    <t xml:space="preserve"> $2,237,000,000 </t>
  </si>
  <si>
    <t xml:space="preserve"> $883,000,000 </t>
  </si>
  <si>
    <t>PRU</t>
  </si>
  <si>
    <t xml:space="preserve"> $84,847,000,000 </t>
  </si>
  <si>
    <t xml:space="preserve"> $66,635,000,000 </t>
  </si>
  <si>
    <t xml:space="preserve"> $17,504,000,000 </t>
  </si>
  <si>
    <t xml:space="preserve"> $41,461,000,000 </t>
  </si>
  <si>
    <t xml:space="preserve"> $26,973,000,000 </t>
  </si>
  <si>
    <t xml:space="preserve"> $16,172,000,000 </t>
  </si>
  <si>
    <t xml:space="preserve"> $54,105,000,000 </t>
  </si>
  <si>
    <t xml:space="preserve"> $33,560,000,000 </t>
  </si>
  <si>
    <t xml:space="preserve"> $18,786,000,000 </t>
  </si>
  <si>
    <t xml:space="preserve"> $57,119,000,000 </t>
  </si>
  <si>
    <t xml:space="preserve"> $32,747,000,000 </t>
  </si>
  <si>
    <t xml:space="preserve"> $16,603,000,000 </t>
  </si>
  <si>
    <t>PSX</t>
  </si>
  <si>
    <t xml:space="preserve"> $179,290,000,000 </t>
  </si>
  <si>
    <t xml:space="preserve"> $158,446,000,000 </t>
  </si>
  <si>
    <t xml:space="preserve"> $15,443,000,000 </t>
  </si>
  <si>
    <t xml:space="preserve"> $171,596,000,000 </t>
  </si>
  <si>
    <t xml:space="preserve"> $152,451,000,000 </t>
  </si>
  <si>
    <t xml:space="preserve"> $15,597,000,000 </t>
  </si>
  <si>
    <t xml:space="preserve"> $971,000,000 </t>
  </si>
  <si>
    <t xml:space="preserve"> $161,212,000,000 </t>
  </si>
  <si>
    <t xml:space="preserve"> $140,183,000,000 </t>
  </si>
  <si>
    <t xml:space="preserve"> $16,703,000,000 </t>
  </si>
  <si>
    <t xml:space="preserve"> $1,019,000,000 </t>
  </si>
  <si>
    <t xml:space="preserve"> $98,975,000,000 </t>
  </si>
  <si>
    <t xml:space="preserve"> $77,693,000,000 </t>
  </si>
  <si>
    <t xml:space="preserve"> $15,747,000,000 </t>
  </si>
  <si>
    <t xml:space="preserve"> $1,099,000,000 </t>
  </si>
  <si>
    <t>PVH</t>
  </si>
  <si>
    <t xml:space="preserve"> $2,793,800,000 </t>
  </si>
  <si>
    <t xml:space="preserve"> $2,594,300,000 </t>
  </si>
  <si>
    <t xml:space="preserve"> $8,186,400,000 </t>
  </si>
  <si>
    <t xml:space="preserve"> $3,967,100,000 </t>
  </si>
  <si>
    <t xml:space="preserve"> $3,673,500,000 </t>
  </si>
  <si>
    <t xml:space="preserve"> $8,241,200,000 </t>
  </si>
  <si>
    <t xml:space="preserve"> $3,914,500,000 </t>
  </si>
  <si>
    <t xml:space="preserve"> $3,713,600,000 </t>
  </si>
  <si>
    <t xml:space="preserve"> $8,020,300,000 </t>
  </si>
  <si>
    <t xml:space="preserve"> $3,858,700,000 </t>
  </si>
  <si>
    <t xml:space="preserve"> $3,417,700,000 </t>
  </si>
  <si>
    <t>PWR</t>
  </si>
  <si>
    <t xml:space="preserve"> $5,920,269,000 </t>
  </si>
  <si>
    <t xml:space="preserve"> $4,982,562,000 </t>
  </si>
  <si>
    <t xml:space="preserve"> $434,894,000 </t>
  </si>
  <si>
    <t xml:space="preserve"> $37,691,000 </t>
  </si>
  <si>
    <t xml:space="preserve"> $6,411,577,000 </t>
  </si>
  <si>
    <t xml:space="preserve"> $5,424,644,000 </t>
  </si>
  <si>
    <t xml:space="preserve"> $485,069,000 </t>
  </si>
  <si>
    <t xml:space="preserve"> $25,865,000 </t>
  </si>
  <si>
    <t xml:space="preserve"> $7,747,229,000 </t>
  </si>
  <si>
    <t xml:space="preserve"> $6,578,435,000 </t>
  </si>
  <si>
    <t xml:space="preserve"> $705,477,000 </t>
  </si>
  <si>
    <t xml:space="preserve"> $34,257,000 </t>
  </si>
  <si>
    <t xml:space="preserve"> $7,572,436,000 </t>
  </si>
  <si>
    <t xml:space="preserve"> $6,648,771,000 </t>
  </si>
  <si>
    <t xml:space="preserve"> $592,863,000 </t>
  </si>
  <si>
    <t xml:space="preserve"> $34,848,000 </t>
  </si>
  <si>
    <t>PX</t>
  </si>
  <si>
    <t xml:space="preserve"> $11,224,000,000 </t>
  </si>
  <si>
    <t xml:space="preserve"> $6,396,000,000 </t>
  </si>
  <si>
    <t xml:space="preserve"> $1,001,000,000 </t>
  </si>
  <si>
    <t xml:space="preserve"> $11,925,000,000 </t>
  </si>
  <si>
    <t xml:space="preserve"> $6,744,000,000 </t>
  </si>
  <si>
    <t xml:space="preserve"> $1,349,000,000 </t>
  </si>
  <si>
    <t xml:space="preserve"> $12,273,000,000 </t>
  </si>
  <si>
    <t xml:space="preserve"> $6,962,000,000 </t>
  </si>
  <si>
    <t xml:space="preserve"> $1,437,000,000 </t>
  </si>
  <si>
    <t xml:space="preserve"> $96,000,000 </t>
  </si>
  <si>
    <t xml:space="preserve"> $5,960,000,000 </t>
  </si>
  <si>
    <t xml:space="preserve"> $1,296,000,000 </t>
  </si>
  <si>
    <t xml:space="preserve"> $1,106,000,000 </t>
  </si>
  <si>
    <t>QCOM</t>
  </si>
  <si>
    <t>9/29/2013</t>
  </si>
  <si>
    <t xml:space="preserve"> $24,866,000,000 </t>
  </si>
  <si>
    <t xml:space="preserve"> $9,820,000,000 </t>
  </si>
  <si>
    <t xml:space="preserve"> $2,849,000,000 </t>
  </si>
  <si>
    <t xml:space="preserve"> $4,967,000,000 </t>
  </si>
  <si>
    <t>9/28/2014</t>
  </si>
  <si>
    <t xml:space="preserve"> $26,487,000,000 </t>
  </si>
  <si>
    <t xml:space="preserve"> $10,686,000,000 </t>
  </si>
  <si>
    <t xml:space="preserve"> $5,477,000,000 </t>
  </si>
  <si>
    <t>9/27/2015</t>
  </si>
  <si>
    <t xml:space="preserve"> $25,281,000,000 </t>
  </si>
  <si>
    <t xml:space="preserve"> $10,378,000,000 </t>
  </si>
  <si>
    <t xml:space="preserve"> $3,637,000,000 </t>
  </si>
  <si>
    <t xml:space="preserve"> $5,490,000,000 </t>
  </si>
  <si>
    <t>9/25/2016</t>
  </si>
  <si>
    <t xml:space="preserve"> $23,554,000,000 </t>
  </si>
  <si>
    <t xml:space="preserve"> $9,749,000,000 </t>
  </si>
  <si>
    <t xml:space="preserve"> $2,159,000,000 </t>
  </si>
  <si>
    <t xml:space="preserve"> $5,151,000,000 </t>
  </si>
  <si>
    <t>QRVO</t>
  </si>
  <si>
    <t xml:space="preserve"> $1,148,231,000 </t>
  </si>
  <si>
    <t xml:space="preserve"> $743,304,000 </t>
  </si>
  <si>
    <t xml:space="preserve"> $180,317,000 </t>
  </si>
  <si>
    <t xml:space="preserve"> $197,269,000 </t>
  </si>
  <si>
    <t xml:space="preserve"> $1,710,966,000 </t>
  </si>
  <si>
    <t xml:space="preserve"> $1,021,658,000 </t>
  </si>
  <si>
    <t xml:space="preserve"> $309,348,000 </t>
  </si>
  <si>
    <t xml:space="preserve"> $257,494,000 </t>
  </si>
  <si>
    <t xml:space="preserve"> $2,610,726,000 </t>
  </si>
  <si>
    <t xml:space="preserve"> $1,561,173,000 </t>
  </si>
  <si>
    <t xml:space="preserve"> $588,822,000 </t>
  </si>
  <si>
    <t xml:space="preserve"> $448,763,000 </t>
  </si>
  <si>
    <t>R</t>
  </si>
  <si>
    <t xml:space="preserve"> $6,419,285,000 </t>
  </si>
  <si>
    <t xml:space="preserve"> $5,099,484,000 </t>
  </si>
  <si>
    <t xml:space="preserve"> $922,340,000 </t>
  </si>
  <si>
    <t xml:space="preserve"> $6,638,774,000 </t>
  </si>
  <si>
    <t xml:space="preserve"> $5,253,040,000 </t>
  </si>
  <si>
    <t xml:space="preserve"> $1,030,014,000 </t>
  </si>
  <si>
    <t xml:space="preserve"> $6,571,893,000 </t>
  </si>
  <si>
    <t xml:space="preserve"> $5,086,449,000 </t>
  </si>
  <si>
    <t xml:space="preserve"> $961,579,000 </t>
  </si>
  <si>
    <t xml:space="preserve"> $6,786,984,000 </t>
  </si>
  <si>
    <t xml:space="preserve"> $5,285,568,000 </t>
  </si>
  <si>
    <t xml:space="preserve"> $956,158,000 </t>
  </si>
  <si>
    <t>RCL</t>
  </si>
  <si>
    <t xml:space="preserve"> $7,688,024,000 </t>
  </si>
  <si>
    <t xml:space="preserve"> $5,157,434,000 </t>
  </si>
  <si>
    <t xml:space="preserve"> $1,011,543,000 </t>
  </si>
  <si>
    <t xml:space="preserve"> $730,493,000 </t>
  </si>
  <si>
    <t xml:space="preserve"> $7,959,894,000 </t>
  </si>
  <si>
    <t xml:space="preserve"> $5,305,270,000 </t>
  </si>
  <si>
    <t xml:space="preserve"> $1,044,819,000 </t>
  </si>
  <si>
    <t xml:space="preserve"> $754,711,000 </t>
  </si>
  <si>
    <t xml:space="preserve"> $8,073,855,000 </t>
  </si>
  <si>
    <t xml:space="preserve"> $5,306,281,000 </t>
  </si>
  <si>
    <t xml:space="preserve"> $1,048,952,000 </t>
  </si>
  <si>
    <t xml:space="preserve"> $772,445,000 </t>
  </si>
  <si>
    <t xml:space="preserve"> $8,299,074,000 </t>
  </si>
  <si>
    <t xml:space="preserve"> $5,099,393,000 </t>
  </si>
  <si>
    <t xml:space="preserve"> $1,086,504,000 </t>
  </si>
  <si>
    <t xml:space="preserve"> $827,008,000 </t>
  </si>
  <si>
    <t>REGN</t>
  </si>
  <si>
    <t>RHI</t>
  </si>
  <si>
    <t xml:space="preserve"> $4,245,895,000 </t>
  </si>
  <si>
    <t xml:space="preserve"> $2,522,803,000 </t>
  </si>
  <si>
    <t xml:space="preserve"> $1,324,815,000 </t>
  </si>
  <si>
    <t xml:space="preserve"> $1,700,000 </t>
  </si>
  <si>
    <t>Human Resource &amp; Employment Services</t>
  </si>
  <si>
    <t xml:space="preserve"> $4,695,014,000 </t>
  </si>
  <si>
    <t xml:space="preserve"> $2,772,098,000 </t>
  </si>
  <si>
    <t xml:space="preserve"> $1,425,734,000 </t>
  </si>
  <si>
    <t xml:space="preserve"> $557,000 </t>
  </si>
  <si>
    <t xml:space="preserve"> $5,094,933,000 </t>
  </si>
  <si>
    <t xml:space="preserve"> $2,980,462,000 </t>
  </si>
  <si>
    <t xml:space="preserve"> $1,533,799,000 </t>
  </si>
  <si>
    <t xml:space="preserve"> $192,000 </t>
  </si>
  <si>
    <t xml:space="preserve"> $5,250,399,000 </t>
  </si>
  <si>
    <t xml:space="preserve"> $3,089,723,000 </t>
  </si>
  <si>
    <t xml:space="preserve"> $1,606,217,000 </t>
  </si>
  <si>
    <t xml:space="preserve"> $1,237,000 </t>
  </si>
  <si>
    <t>RHT</t>
  </si>
  <si>
    <t xml:space="preserve"> $1,328,817,000 </t>
  </si>
  <si>
    <t xml:space="preserve"> $200,600,000 </t>
  </si>
  <si>
    <t xml:space="preserve"> $660,887,000 </t>
  </si>
  <si>
    <t xml:space="preserve"> $263,150,000 </t>
  </si>
  <si>
    <t xml:space="preserve"> $1,534,615,000 </t>
  </si>
  <si>
    <t xml:space="preserve"> $232,600,000 </t>
  </si>
  <si>
    <t xml:space="preserve"> $750,292,000 </t>
  </si>
  <si>
    <t xml:space="preserve"> $317,263,000 </t>
  </si>
  <si>
    <t xml:space="preserve"> $1,789,489,000 </t>
  </si>
  <si>
    <t xml:space="preserve"> $273,199,000 </t>
  </si>
  <si>
    <t xml:space="preserve"> $898,440,000 </t>
  </si>
  <si>
    <t xml:space="preserve"> $367,856,000 </t>
  </si>
  <si>
    <t xml:space="preserve"> $2,052,230,000 </t>
  </si>
  <si>
    <t xml:space="preserve"> $309,629,000 </t>
  </si>
  <si>
    <t xml:space="preserve"> $1,041,231,000 </t>
  </si>
  <si>
    <t xml:space="preserve"> $413,322,000 </t>
  </si>
  <si>
    <t>RL</t>
  </si>
  <si>
    <t xml:space="preserve"> $6,945,000,000 </t>
  </si>
  <si>
    <t xml:space="preserve"> $2,789,000,000 </t>
  </si>
  <si>
    <t xml:space="preserve"> $2,971,000,000 </t>
  </si>
  <si>
    <t xml:space="preserve"> $7,450,000,000 </t>
  </si>
  <si>
    <t xml:space="preserve"> $35,000,000 </t>
  </si>
  <si>
    <t xml:space="preserve"> $7,620,000,000 </t>
  </si>
  <si>
    <t xml:space="preserve"> $3,242,000,000 </t>
  </si>
  <si>
    <t xml:space="preserve"> $3,301,000,000 </t>
  </si>
  <si>
    <t xml:space="preserve"> $7,405,000,000 </t>
  </si>
  <si>
    <t xml:space="preserve"> $3,218,000,000 </t>
  </si>
  <si>
    <t xml:space="preserve"> $3,389,000,000 </t>
  </si>
  <si>
    <t xml:space="preserve"> $24,000,000 </t>
  </si>
  <si>
    <t>ROK</t>
  </si>
  <si>
    <t xml:space="preserve"> $6,351,900,000 </t>
  </si>
  <si>
    <t xml:space="preserve"> $3,778,100,000 </t>
  </si>
  <si>
    <t xml:space="preserve"> $1,537,700,000 </t>
  </si>
  <si>
    <t xml:space="preserve"> $6,623,500,000 </t>
  </si>
  <si>
    <t xml:space="preserve"> $3,869,600,000 </t>
  </si>
  <si>
    <t xml:space="preserve"> $1,570,100,000 </t>
  </si>
  <si>
    <t xml:space="preserve"> $6,307,900,000 </t>
  </si>
  <si>
    <t xml:space="preserve"> $3,604,800,000 </t>
  </si>
  <si>
    <t xml:space="preserve"> $1,506,400,000 </t>
  </si>
  <si>
    <t xml:space="preserve"> $5,879,500,000 </t>
  </si>
  <si>
    <t xml:space="preserve"> $3,404,000,000 </t>
  </si>
  <si>
    <t xml:space="preserve"> $1,467,400,000 </t>
  </si>
  <si>
    <t>ROP</t>
  </si>
  <si>
    <t xml:space="preserve"> $2,993,489,000 </t>
  </si>
  <si>
    <t xml:space="preserve"> $1,321,772,000 </t>
  </si>
  <si>
    <t xml:space="preserve"> $914,130,000 </t>
  </si>
  <si>
    <t xml:space="preserve"> $3,238,128,000 </t>
  </si>
  <si>
    <t xml:space="preserve"> $1,355,200,000 </t>
  </si>
  <si>
    <t xml:space="preserve"> $1,040,567,000 </t>
  </si>
  <si>
    <t xml:space="preserve"> $3,549,494,000 </t>
  </si>
  <si>
    <t xml:space="preserve"> $1,447,595,000 </t>
  </si>
  <si>
    <t xml:space="preserve"> $1,102,426,000 </t>
  </si>
  <si>
    <t xml:space="preserve"> $3,582,395,000 </t>
  </si>
  <si>
    <t xml:space="preserve"> $1,417,749,000 </t>
  </si>
  <si>
    <t xml:space="preserve"> $1,136,728,000 </t>
  </si>
  <si>
    <t>ROST</t>
  </si>
  <si>
    <t xml:space="preserve"> $9,721,065,000 </t>
  </si>
  <si>
    <t xml:space="preserve"> $7,011,428,000 </t>
  </si>
  <si>
    <t xml:space="preserve"> $1,437,886,000 </t>
  </si>
  <si>
    <t xml:space="preserve"> $10,230,353,000 </t>
  </si>
  <si>
    <t xml:space="preserve"> $7,360,924,000 </t>
  </si>
  <si>
    <t xml:space="preserve"> $1,526,366,000 </t>
  </si>
  <si>
    <t xml:space="preserve"> $11,041,677,000 </t>
  </si>
  <si>
    <t xml:space="preserve"> $7,937,956,000 </t>
  </si>
  <si>
    <t xml:space="preserve"> $1,615,371,000 </t>
  </si>
  <si>
    <t xml:space="preserve"> $11,939,999,000 </t>
  </si>
  <si>
    <t xml:space="preserve"> $8,576,873,000 </t>
  </si>
  <si>
    <t xml:space="preserve"> $1,738,755,000 </t>
  </si>
  <si>
    <t>RRC</t>
  </si>
  <si>
    <t xml:space="preserve"> $1,367,135,000 </t>
  </si>
  <si>
    <t xml:space="preserve"> $328,784,000 </t>
  </si>
  <si>
    <t xml:space="preserve"> $248,136,000 </t>
  </si>
  <si>
    <t xml:space="preserve"> $445,228,000 </t>
  </si>
  <si>
    <t xml:space="preserve"> $1,832,253,000 </t>
  </si>
  <si>
    <t xml:space="preserve"> $516,119,000 </t>
  </si>
  <si>
    <t xml:space="preserve"> $391,707,000 </t>
  </si>
  <si>
    <t xml:space="preserve"> $492,397,000 </t>
  </si>
  <si>
    <t xml:space="preserve"> $2,042,537,000 </t>
  </si>
  <si>
    <t xml:space="preserve"> $605,752,000 </t>
  </si>
  <si>
    <t xml:space="preserve"> $191,802,000 </t>
  </si>
  <si>
    <t xml:space="preserve"> $551,032,000 </t>
  </si>
  <si>
    <t xml:space="preserve"> $1,181,704,000 </t>
  </si>
  <si>
    <t xml:space="preserve"> $648,968,000 </t>
  </si>
  <si>
    <t xml:space="preserve"> $165,318,000 </t>
  </si>
  <si>
    <t xml:space="preserve"> $581,155,000 </t>
  </si>
  <si>
    <t>RSG</t>
  </si>
  <si>
    <t xml:space="preserve"> $8,417,200,000 </t>
  </si>
  <si>
    <t xml:space="preserve"> $5,234,700,000 </t>
  </si>
  <si>
    <t xml:space="preserve"> $1,088,100,000 </t>
  </si>
  <si>
    <t xml:space="preserve"> $877,400,000 </t>
  </si>
  <si>
    <t xml:space="preserve"> $8,803,300,000 </t>
  </si>
  <si>
    <t xml:space="preserve"> $5,643,100,000 </t>
  </si>
  <si>
    <t xml:space="preserve"> $998,400,000 </t>
  </si>
  <si>
    <t xml:space="preserve"> $906,900,000 </t>
  </si>
  <si>
    <t xml:space="preserve"> $9,115,000,000 </t>
  </si>
  <si>
    <t xml:space="preserve"> $5,518,600,000 </t>
  </si>
  <si>
    <t xml:space="preserve"> $1,067,000,000 </t>
  </si>
  <si>
    <t xml:space="preserve"> $970,600,000 </t>
  </si>
  <si>
    <t xml:space="preserve"> $9,387,700,000 </t>
  </si>
  <si>
    <t xml:space="preserve"> $5,764,000,000 </t>
  </si>
  <si>
    <t xml:space="preserve"> $1,054,500,000 </t>
  </si>
  <si>
    <t xml:space="preserve"> $991,100,000 </t>
  </si>
  <si>
    <t>SBUX</t>
  </si>
  <si>
    <t xml:space="preserve"> $14,866,800,000 </t>
  </si>
  <si>
    <t xml:space="preserve"> $6,382,300,000 </t>
  </si>
  <si>
    <t xml:space="preserve"> $5,655,800,000 </t>
  </si>
  <si>
    <t xml:space="preserve"> $621,400,000 </t>
  </si>
  <si>
    <t xml:space="preserve"> $16,447,800,000 </t>
  </si>
  <si>
    <t xml:space="preserve"> $6,858,800,000 </t>
  </si>
  <si>
    <t xml:space="preserve"> $6,086,800,000 </t>
  </si>
  <si>
    <t xml:space="preserve"> $709,600,000 </t>
  </si>
  <si>
    <t xml:space="preserve"> $19,162,700,000 </t>
  </si>
  <si>
    <t xml:space="preserve"> $7,787,500,000 </t>
  </si>
  <si>
    <t xml:space="preserve"> $7,130,200,000 </t>
  </si>
  <si>
    <t xml:space="preserve"> $893,900,000 </t>
  </si>
  <si>
    <t>10/2/2016</t>
  </si>
  <si>
    <t xml:space="preserve"> $21,315,900,000 </t>
  </si>
  <si>
    <t xml:space="preserve"> $8,511,100,000 </t>
  </si>
  <si>
    <t xml:space="preserve"> $7,970,300,000 </t>
  </si>
  <si>
    <t xml:space="preserve"> $980,800,000 </t>
  </si>
  <si>
    <t>SCG</t>
  </si>
  <si>
    <t xml:space="preserve"> $4,176,000,000 </t>
  </si>
  <si>
    <t xml:space="preserve"> $2,754,000,000 </t>
  </si>
  <si>
    <t xml:space="preserve"> $207,000,000 </t>
  </si>
  <si>
    <t xml:space="preserve"> $356,000,000 </t>
  </si>
  <si>
    <t xml:space="preserve"> $2,987,000,000 </t>
  </si>
  <si>
    <t xml:space="preserve"> $220,000,000 </t>
  </si>
  <si>
    <t xml:space="preserve"> $378,000,000 </t>
  </si>
  <si>
    <t xml:space="preserve"> $4,951,000,000 </t>
  </si>
  <si>
    <t xml:space="preserve"> $229,000,000 </t>
  </si>
  <si>
    <t xml:space="preserve"> $4,380,000,000 </t>
  </si>
  <si>
    <t xml:space="preserve"> $2,714,000,000 </t>
  </si>
  <si>
    <t>SE</t>
  </si>
  <si>
    <t xml:space="preserve"> $5,075,000,000 </t>
  </si>
  <si>
    <t xml:space="preserve"> $337,000,000 </t>
  </si>
  <si>
    <t xml:space="preserve"> $746,000,000 </t>
  </si>
  <si>
    <t xml:space="preserve"> $2,707,000,000 </t>
  </si>
  <si>
    <t xml:space="preserve"> $772,000,000 </t>
  </si>
  <si>
    <t xml:space="preserve"> $5,903,000,000 </t>
  </si>
  <si>
    <t xml:space="preserve"> $2,790,000,000 </t>
  </si>
  <si>
    <t xml:space="preserve"> $393,000,000 </t>
  </si>
  <si>
    <t xml:space="preserve"> $5,234,000,000 </t>
  </si>
  <si>
    <t xml:space="preserve"> $353,000,000 </t>
  </si>
  <si>
    <t xml:space="preserve"> $764,000,000 </t>
  </si>
  <si>
    <t>SEE</t>
  </si>
  <si>
    <t xml:space="preserve"> $7,690,800,000 </t>
  </si>
  <si>
    <t xml:space="preserve"> $5,100,900,000 </t>
  </si>
  <si>
    <t xml:space="preserve"> $1,788,300,000 </t>
  </si>
  <si>
    <t xml:space="preserve"> $123,200,000 </t>
  </si>
  <si>
    <t xml:space="preserve"> $7,750,500,000 </t>
  </si>
  <si>
    <t xml:space="preserve"> $5,062,900,000 </t>
  </si>
  <si>
    <t xml:space="preserve"> $1,849,400,000 </t>
  </si>
  <si>
    <t xml:space="preserve"> $118,900,000 </t>
  </si>
  <si>
    <t xml:space="preserve"> $7,031,500,000 </t>
  </si>
  <si>
    <t xml:space="preserve"> $4,444,900,000 </t>
  </si>
  <si>
    <t xml:space="preserve"> $1,656,200,000 </t>
  </si>
  <si>
    <t xml:space="preserve"> $88,700,000 </t>
  </si>
  <si>
    <t xml:space="preserve"> $6,778,300,000 </t>
  </si>
  <si>
    <t xml:space="preserve"> $4,246,700,000 </t>
  </si>
  <si>
    <t xml:space="preserve"> $1,604,400,000 </t>
  </si>
  <si>
    <t xml:space="preserve"> $94,900,000 </t>
  </si>
  <si>
    <t>SHW</t>
  </si>
  <si>
    <t xml:space="preserve"> $9,534,462,000 </t>
  </si>
  <si>
    <t xml:space="preserve"> $5,328,236,000 </t>
  </si>
  <si>
    <t xml:space="preserve"> $3,264,896,000 </t>
  </si>
  <si>
    <t xml:space="preserve"> $10,185,532,000 </t>
  </si>
  <si>
    <t xml:space="preserve"> $5,568,966,000 </t>
  </si>
  <si>
    <t xml:space="preserve"> $3,470,200,000 </t>
  </si>
  <si>
    <t xml:space="preserve"> $11,129,533,000 </t>
  </si>
  <si>
    <t xml:space="preserve"> $5,965,049,000 </t>
  </si>
  <si>
    <t xml:space="preserve"> $3,860,448,000 </t>
  </si>
  <si>
    <t xml:space="preserve"> $11,339,304,000 </t>
  </si>
  <si>
    <t xml:space="preserve"> $5,780,078,000 </t>
  </si>
  <si>
    <t xml:space="preserve"> $3,943,786,000 </t>
  </si>
  <si>
    <t>SIG</t>
  </si>
  <si>
    <t xml:space="preserve"> $3,983,400,000 </t>
  </si>
  <si>
    <t xml:space="preserve"> $2,446,000,000 </t>
  </si>
  <si>
    <t xml:space="preserve"> $976,900,000 </t>
  </si>
  <si>
    <t xml:space="preserve"> $4,209,200,000 </t>
  </si>
  <si>
    <t xml:space="preserve"> $2,628,700,000 </t>
  </si>
  <si>
    <t xml:space="preserve"> $1,010,000,000 </t>
  </si>
  <si>
    <t>2/2/2015</t>
  </si>
  <si>
    <t xml:space="preserve"> $5,736,300,000 </t>
  </si>
  <si>
    <t xml:space="preserve"> $3,662,100,000 </t>
  </si>
  <si>
    <t xml:space="preserve"> $1,497,600,000 </t>
  </si>
  <si>
    <t xml:space="preserve"> $6,550,200,000 </t>
  </si>
  <si>
    <t xml:space="preserve"> $4,109,800,000 </t>
  </si>
  <si>
    <t xml:space="preserve"> $1,736,700,000 </t>
  </si>
  <si>
    <t>SJM</t>
  </si>
  <si>
    <t xml:space="preserve"> $5,897,700,000 </t>
  </si>
  <si>
    <t xml:space="preserve"> $3,870,100,000 </t>
  </si>
  <si>
    <t xml:space="preserve"> $1,020,400,000 </t>
  </si>
  <si>
    <t xml:space="preserve"> $96,800,000 </t>
  </si>
  <si>
    <t xml:space="preserve"> $5,610,600,000 </t>
  </si>
  <si>
    <t xml:space="preserve"> $3,579,600,000 </t>
  </si>
  <si>
    <t xml:space="preserve"> $1,013,100,000 </t>
  </si>
  <si>
    <t xml:space="preserve"> $98,900,000 </t>
  </si>
  <si>
    <t xml:space="preserve"> $5,692,700,000 </t>
  </si>
  <si>
    <t xml:space="preserve"> $3,724,000,000 </t>
  </si>
  <si>
    <t xml:space="preserve"> $1,085,800,000 </t>
  </si>
  <si>
    <t xml:space="preserve"> $110,900,000 </t>
  </si>
  <si>
    <t xml:space="preserve"> $7,811,200,000 </t>
  </si>
  <si>
    <t xml:space="preserve"> $4,843,400,000 </t>
  </si>
  <si>
    <t xml:space="preserve"> $1,614,100,000 </t>
  </si>
  <si>
    <t xml:space="preserve"> $208,400,000 </t>
  </si>
  <si>
    <t>SLG</t>
  </si>
  <si>
    <t xml:space="preserve"> $1,290,052,000 </t>
  </si>
  <si>
    <t xml:space="preserve"> $470,243,000 </t>
  </si>
  <si>
    <t xml:space="preserve"> $120,310,000 </t>
  </si>
  <si>
    <t xml:space="preserve"> $330,418,000 </t>
  </si>
  <si>
    <t>Office REITs</t>
  </si>
  <si>
    <t xml:space="preserve"> $1,371,065,000 </t>
  </si>
  <si>
    <t xml:space="preserve"> $479,665,000 </t>
  </si>
  <si>
    <t xml:space="preserve"> $122,128,000 </t>
  </si>
  <si>
    <t xml:space="preserve"> $340,316,000 </t>
  </si>
  <si>
    <t xml:space="preserve"> $1,519,978,000 </t>
  </si>
  <si>
    <t xml:space="preserve"> $500,126,000 </t>
  </si>
  <si>
    <t xml:space="preserve"> $133,502,000 </t>
  </si>
  <si>
    <t xml:space="preserve"> $393,987,000 </t>
  </si>
  <si>
    <t xml:space="preserve"> $1,662,829,000 </t>
  </si>
  <si>
    <t xml:space="preserve"> $534,326,000 </t>
  </si>
  <si>
    <t xml:space="preserve"> $139,137,000 </t>
  </si>
  <si>
    <t xml:space="preserve"> $588,235,000 </t>
  </si>
  <si>
    <t>SNA</t>
  </si>
  <si>
    <t xml:space="preserve"> $3,237,500,000 </t>
  </si>
  <si>
    <t xml:space="preserve"> $1,638,900,000 </t>
  </si>
  <si>
    <t xml:space="preserve"> $1,012,400,000 </t>
  </si>
  <si>
    <t>Household Appliances</t>
  </si>
  <si>
    <t xml:space="preserve"> $3,492,600,000 </t>
  </si>
  <si>
    <t xml:space="preserve"> $1,759,200,000 </t>
  </si>
  <si>
    <t xml:space="preserve"> $1,048,700,000 </t>
  </si>
  <si>
    <t xml:space="preserve"> $3,593,100,000 </t>
  </si>
  <si>
    <t xml:space="preserve"> $1,774,600,000 </t>
  </si>
  <si>
    <t xml:space="preserve"> $1,053,700,000 </t>
  </si>
  <si>
    <t xml:space="preserve"> $3,711,800,000 </t>
  </si>
  <si>
    <t xml:space="preserve"> $1,803,500,000 </t>
  </si>
  <si>
    <t xml:space="preserve"> $1,054,100,000 </t>
  </si>
  <si>
    <t>SNI</t>
  </si>
  <si>
    <t xml:space="preserve"> $2,307,182,000 </t>
  </si>
  <si>
    <t xml:space="preserve"> $610,836,000 </t>
  </si>
  <si>
    <t xml:space="preserve"> $655,473,000 </t>
  </si>
  <si>
    <t xml:space="preserve"> $107,591,000 </t>
  </si>
  <si>
    <t xml:space="preserve"> $2,530,809,000 </t>
  </si>
  <si>
    <t xml:space="preserve"> $699,294,000 </t>
  </si>
  <si>
    <t xml:space="preserve"> $729,055,000 </t>
  </si>
  <si>
    <t xml:space="preserve"> $117,580,000 </t>
  </si>
  <si>
    <t xml:space="preserve"> $2,665,456,000 </t>
  </si>
  <si>
    <t xml:space="preserve"> $778,896,000 </t>
  </si>
  <si>
    <t xml:space="preserve"> $764,799,000 </t>
  </si>
  <si>
    <t xml:space="preserve"> $128,582,000 </t>
  </si>
  <si>
    <t xml:space="preserve"> $3,018,227,000 </t>
  </si>
  <si>
    <t xml:space="preserve"> $987,357,000 </t>
  </si>
  <si>
    <t xml:space="preserve"> $785,179,000 </t>
  </si>
  <si>
    <t xml:space="preserve"> $137,596,000 </t>
  </si>
  <si>
    <t>SO</t>
  </si>
  <si>
    <t xml:space="preserve"> $16,537,000,000 </t>
  </si>
  <si>
    <t xml:space="preserve"> $9,373,000,000 </t>
  </si>
  <si>
    <t xml:space="preserve"> $1,787,000,000 </t>
  </si>
  <si>
    <t xml:space="preserve"> $17,087,000,000 </t>
  </si>
  <si>
    <t xml:space="preserve"> $9,817,000,000 </t>
  </si>
  <si>
    <t xml:space="preserve"> $1,901,000,000 </t>
  </si>
  <si>
    <t xml:space="preserve"> $18,467,000,000 </t>
  </si>
  <si>
    <t xml:space="preserve"> $11,031,000,000 </t>
  </si>
  <si>
    <t xml:space="preserve"> $981,000,000 </t>
  </si>
  <si>
    <t xml:space="preserve"> $1,945,000,000 </t>
  </si>
  <si>
    <t xml:space="preserve"> $17,489,000,000 </t>
  </si>
  <si>
    <t xml:space="preserve"> $9,811,000,000 </t>
  </si>
  <si>
    <t xml:space="preserve"> $2,034,000,000 </t>
  </si>
  <si>
    <t>SPG</t>
  </si>
  <si>
    <t xml:space="preserve"> $4,256,157,000 </t>
  </si>
  <si>
    <t xml:space="preserve"> $800,380,000 </t>
  </si>
  <si>
    <t xml:space="preserve"> $376,687,000 </t>
  </si>
  <si>
    <t xml:space="preserve"> $1,068,382,000 </t>
  </si>
  <si>
    <t xml:space="preserve"> $4,543,849,000 </t>
  </si>
  <si>
    <t xml:space="preserve"> $837,946,000 </t>
  </si>
  <si>
    <t xml:space="preserve"> $402,369,000 </t>
  </si>
  <si>
    <t xml:space="preserve"> $1,107,700,000 </t>
  </si>
  <si>
    <t xml:space="preserve"> $4,870,818,000 </t>
  </si>
  <si>
    <t xml:space="preserve"> $882,803,000 </t>
  </si>
  <si>
    <t xml:space="preserve"> $446,845,000 </t>
  </si>
  <si>
    <t xml:space="preserve"> $1,143,827,000 </t>
  </si>
  <si>
    <t xml:space="preserve"> $5,266,103,000 </t>
  </si>
  <si>
    <t xml:space="preserve"> $960,192,000 </t>
  </si>
  <si>
    <t xml:space="preserve"> $452,835,000 </t>
  </si>
  <si>
    <t xml:space="preserve"> $1,177,568,000 </t>
  </si>
  <si>
    <t>SPLS</t>
  </si>
  <si>
    <t xml:space="preserve"> $24,380,510,000 </t>
  </si>
  <si>
    <t xml:space="preserve"> $17,889,249,000 </t>
  </si>
  <si>
    <t xml:space="preserve"> $4,884,284,000 </t>
  </si>
  <si>
    <t xml:space="preserve"> $78,900,000 </t>
  </si>
  <si>
    <t xml:space="preserve"> $23,114,000,000 </t>
  </si>
  <si>
    <t xml:space="preserve"> $17,082,000,000 </t>
  </si>
  <si>
    <t xml:space="preserve"> $4,735,000,000 </t>
  </si>
  <si>
    <t xml:space="preserve"> $22,492,000,000 </t>
  </si>
  <si>
    <t xml:space="preserve"> $16,691,000,000 </t>
  </si>
  <si>
    <t xml:space="preserve"> $21,059,000,000 </t>
  </si>
  <si>
    <t xml:space="preserve"> $15,545,000,000 </t>
  </si>
  <si>
    <t xml:space="preserve"> $4,600,000,000 </t>
  </si>
  <si>
    <t xml:space="preserve"> $67,000,000 </t>
  </si>
  <si>
    <t>SRCL</t>
  </si>
  <si>
    <t xml:space="preserve"> $1,913,149,000 </t>
  </si>
  <si>
    <t xml:space="preserve"> $1,055,844,000 </t>
  </si>
  <si>
    <t xml:space="preserve"> $356,817,000 </t>
  </si>
  <si>
    <t xml:space="preserve"> $31,652,000 </t>
  </si>
  <si>
    <t xml:space="preserve"> $2,142,807,000 </t>
  </si>
  <si>
    <t xml:space="preserve"> $1,178,173,000 </t>
  </si>
  <si>
    <t xml:space="preserve"> $390,610,000 </t>
  </si>
  <si>
    <t xml:space="preserve"> $38,405,000 </t>
  </si>
  <si>
    <t xml:space="preserve"> $2,555,601,000 </t>
  </si>
  <si>
    <t xml:space="preserve"> $1,461,190,000 </t>
  </si>
  <si>
    <t xml:space="preserve"> $489,937,000 </t>
  </si>
  <si>
    <t xml:space="preserve"> $48,138,000 </t>
  </si>
  <si>
    <t xml:space="preserve"> $2,985,908,000 </t>
  </si>
  <si>
    <t xml:space="preserve"> $1,719,723,000 </t>
  </si>
  <si>
    <t xml:space="preserve"> $712,803,000 </t>
  </si>
  <si>
    <t xml:space="preserve"> $65,770,000 </t>
  </si>
  <si>
    <t>SRE</t>
  </si>
  <si>
    <t xml:space="preserve"> $9,647,000,000 </t>
  </si>
  <si>
    <t xml:space="preserve"> $1,090,000,000 </t>
  </si>
  <si>
    <t xml:space="preserve"> $10,557,000,000 </t>
  </si>
  <si>
    <t xml:space="preserve"> $7,186,000,000 </t>
  </si>
  <si>
    <t xml:space="preserve"> $1,113,000,000 </t>
  </si>
  <si>
    <t xml:space="preserve"> $11,035,000,000 </t>
  </si>
  <si>
    <t xml:space="preserve"> $7,689,000,000 </t>
  </si>
  <si>
    <t xml:space="preserve"> $414,000,000 </t>
  </si>
  <si>
    <t xml:space="preserve"> $1,156,000,000 </t>
  </si>
  <si>
    <t xml:space="preserve"> $10,231,000,000 </t>
  </si>
  <si>
    <t xml:space="preserve"> $6,648,000,000 </t>
  </si>
  <si>
    <t xml:space="preserve"> $397,000,000 </t>
  </si>
  <si>
    <t xml:space="preserve"> $1,250,000,000 </t>
  </si>
  <si>
    <t>STI</t>
  </si>
  <si>
    <t xml:space="preserve"> $11,240,000,000 </t>
  </si>
  <si>
    <t xml:space="preserve"> $1,441,000,000 </t>
  </si>
  <si>
    <t xml:space="preserve"> $8,602,000,000 </t>
  </si>
  <si>
    <t xml:space="preserve"> $5,808,000,000 </t>
  </si>
  <si>
    <t xml:space="preserve"> $576,000,000 </t>
  </si>
  <si>
    <t xml:space="preserve"> $8,707,000,000 </t>
  </si>
  <si>
    <t xml:space="preserve"> $235,000,000 </t>
  </si>
  <si>
    <t xml:space="preserve"> $367,000,000 </t>
  </si>
  <si>
    <t xml:space="preserve"> $8,533,000,000 </t>
  </si>
  <si>
    <t xml:space="preserve"> $219,000,000 </t>
  </si>
  <si>
    <t xml:space="preserve"> $5,120,000,000 </t>
  </si>
  <si>
    <t xml:space="preserve"> $205,000,000 </t>
  </si>
  <si>
    <t>STX</t>
  </si>
  <si>
    <t xml:space="preserve"> $14,351,000,000 </t>
  </si>
  <si>
    <t xml:space="preserve"> $635,000,000 </t>
  </si>
  <si>
    <t xml:space="preserve"> $1,133,000,000 </t>
  </si>
  <si>
    <t>Computer Storage &amp; Peripherals</t>
  </si>
  <si>
    <t xml:space="preserve"> $13,724,000,000 </t>
  </si>
  <si>
    <t xml:space="preserve"> $9,878,000,000 </t>
  </si>
  <si>
    <t xml:space="preserve"> $1,226,000,000 </t>
  </si>
  <si>
    <t xml:space="preserve"> $13,739,000,000 </t>
  </si>
  <si>
    <t xml:space="preserve"> $9,930,000,000 </t>
  </si>
  <si>
    <t xml:space="preserve"> $1,353,000,000 </t>
  </si>
  <si>
    <t xml:space="preserve"> $11,160,000,000 </t>
  </si>
  <si>
    <t xml:space="preserve"> $8,545,000,000 </t>
  </si>
  <si>
    <t xml:space="preserve"> $1,237,000,000 </t>
  </si>
  <si>
    <t xml:space="preserve"> $123,000,000 </t>
  </si>
  <si>
    <t>STZ</t>
  </si>
  <si>
    <t xml:space="preserve"> $2,796,100,000 </t>
  </si>
  <si>
    <t xml:space="preserve"> $1,687,800,000 </t>
  </si>
  <si>
    <t xml:space="preserve"> $585,400,000 </t>
  </si>
  <si>
    <t>Distillers &amp; Vintners</t>
  </si>
  <si>
    <t xml:space="preserve"> $4,867,700,000 </t>
  </si>
  <si>
    <t xml:space="preserve"> $2,876,000,000 </t>
  </si>
  <si>
    <t xml:space="preserve"> $895,100,000 </t>
  </si>
  <si>
    <t xml:space="preserve"> $6,028,000,000 </t>
  </si>
  <si>
    <t xml:space="preserve"> $3,449,400,000 </t>
  </si>
  <si>
    <t xml:space="preserve"> $1,078,400,000 </t>
  </si>
  <si>
    <t xml:space="preserve"> $6,548,400,000 </t>
  </si>
  <si>
    <t xml:space="preserve"> $3,606,100,000 </t>
  </si>
  <si>
    <t xml:space="preserve"> $1,177,200,000 </t>
  </si>
  <si>
    <t>SWK</t>
  </si>
  <si>
    <t xml:space="preserve"> $10,889,500,000 </t>
  </si>
  <si>
    <t xml:space="preserve"> $6,985,800,000 </t>
  </si>
  <si>
    <t xml:space="preserve"> $2,960,300,000 </t>
  </si>
  <si>
    <t xml:space="preserve"> $11,338,600,000 </t>
  </si>
  <si>
    <t xml:space="preserve"> $7,235,900,000 </t>
  </si>
  <si>
    <t xml:space="preserve"> $2,814,600,000 </t>
  </si>
  <si>
    <t xml:space="preserve"> $11,171,800,000 </t>
  </si>
  <si>
    <t xml:space="preserve"> $7,099,800,000 </t>
  </si>
  <si>
    <t xml:space="preserve"> $2,681,100,000 </t>
  </si>
  <si>
    <t xml:space="preserve"> $11,406,900,000 </t>
  </si>
  <si>
    <t xml:space="preserve"> $7,139,700,000 </t>
  </si>
  <si>
    <t xml:space="preserve"> $2,798,900,000 </t>
  </si>
  <si>
    <t>SWKS</t>
  </si>
  <si>
    <t xml:space="preserve"> $1,025,400,000 </t>
  </si>
  <si>
    <t xml:space="preserve"> $159,700,000 </t>
  </si>
  <si>
    <t xml:space="preserve"> $226,300,000 </t>
  </si>
  <si>
    <t xml:space="preserve"> $29,100,000 </t>
  </si>
  <si>
    <t>10/3/2014</t>
  </si>
  <si>
    <t xml:space="preserve"> $2,291,500,000 </t>
  </si>
  <si>
    <t xml:space="preserve"> $1,268,800,000 </t>
  </si>
  <si>
    <t xml:space="preserve"> $179,100,000 </t>
  </si>
  <si>
    <t xml:space="preserve"> $252,200,000 </t>
  </si>
  <si>
    <t xml:space="preserve"> $25,900,000 </t>
  </si>
  <si>
    <t xml:space="preserve"> $3,258,400,000 </t>
  </si>
  <si>
    <t xml:space="preserve"> $1,703,900,000 </t>
  </si>
  <si>
    <t xml:space="preserve"> $191,300,000 </t>
  </si>
  <si>
    <t xml:space="preserve"> $303,200,000 </t>
  </si>
  <si>
    <t xml:space="preserve"> $33,500,000 </t>
  </si>
  <si>
    <t xml:space="preserve"> $3,289,000,000 </t>
  </si>
  <si>
    <t xml:space="preserve"> $1,623,800,000 </t>
  </si>
  <si>
    <t xml:space="preserve"> $195,900,000 </t>
  </si>
  <si>
    <t xml:space="preserve"> $312,400,000 </t>
  </si>
  <si>
    <t xml:space="preserve"> $33,400,000 </t>
  </si>
  <si>
    <t>SWN</t>
  </si>
  <si>
    <t xml:space="preserve"> $2,730,000,000 </t>
  </si>
  <si>
    <t xml:space="preserve"> $835,000,000 </t>
  </si>
  <si>
    <t xml:space="preserve"> $3,371,000,000 </t>
  </si>
  <si>
    <t xml:space="preserve"> $328,000,000 </t>
  </si>
  <si>
    <t xml:space="preserve"> $1,052,000,000 </t>
  </si>
  <si>
    <t xml:space="preserve"> $787,000,000 </t>
  </si>
  <si>
    <t xml:space="preserve"> $4,038,000,000 </t>
  </si>
  <si>
    <t xml:space="preserve"> $427,000,000 </t>
  </si>
  <si>
    <t xml:space="preserve"> $942,000,000 </t>
  </si>
  <si>
    <t xml:space="preserve"> $3,133,000,000 </t>
  </si>
  <si>
    <t xml:space="preserve"> $689,000,000 </t>
  </si>
  <si>
    <t>SYF</t>
  </si>
  <si>
    <t xml:space="preserve"> $10,793,000,000 </t>
  </si>
  <si>
    <t xml:space="preserve"> $362,000,000 </t>
  </si>
  <si>
    <t xml:space="preserve"> $2,123,000,000 </t>
  </si>
  <si>
    <t xml:space="preserve"> $4,549,000,000 </t>
  </si>
  <si>
    <t xml:space="preserve"> $11,813,000,000 </t>
  </si>
  <si>
    <t xml:space="preserve"> $2,484,000,000 </t>
  </si>
  <si>
    <t xml:space="preserve"> $5,445,000,000 </t>
  </si>
  <si>
    <t xml:space="preserve"> $12,727,000,000 </t>
  </si>
  <si>
    <t xml:space="preserve"> $470,000,000 </t>
  </si>
  <si>
    <t xml:space="preserve"> $2,927,000,000 </t>
  </si>
  <si>
    <t xml:space="preserve"> $5,492,000,000 </t>
  </si>
  <si>
    <t xml:space="preserve"> $13,620,000,000 </t>
  </si>
  <si>
    <t xml:space="preserve"> $607,000,000 </t>
  </si>
  <si>
    <t xml:space="preserve"> $3,264,000,000 </t>
  </si>
  <si>
    <t xml:space="preserve"> $5,690,000,000 </t>
  </si>
  <si>
    <t>SYK</t>
  </si>
  <si>
    <t xml:space="preserve"> $9,021,000,000 </t>
  </si>
  <si>
    <t xml:space="preserve"> $4,089,000,000 </t>
  </si>
  <si>
    <t xml:space="preserve"> $536,000,000 </t>
  </si>
  <si>
    <t xml:space="preserve"> $9,675,000,000 </t>
  </si>
  <si>
    <t xml:space="preserve"> $4,308,000,000 </t>
  </si>
  <si>
    <t xml:space="preserve"> $188,000,000 </t>
  </si>
  <si>
    <t xml:space="preserve"> $9,946,000,000 </t>
  </si>
  <si>
    <t xml:space="preserve"> $3,344,000,000 </t>
  </si>
  <si>
    <t xml:space="preserve"> $3,906,000,000 </t>
  </si>
  <si>
    <t xml:space="preserve"> $3,830,000,000 </t>
  </si>
  <si>
    <t xml:space="preserve"> $4,295,000,000 </t>
  </si>
  <si>
    <t xml:space="preserve"> $715,000,000 </t>
  </si>
  <si>
    <t>SYMC</t>
  </si>
  <si>
    <t>3/29/2013</t>
  </si>
  <si>
    <t xml:space="preserve"> $6,906,000,000 </t>
  </si>
  <si>
    <t xml:space="preserve"> $3,236,000,000 </t>
  </si>
  <si>
    <t xml:space="preserve"> $286,000,000 </t>
  </si>
  <si>
    <t>3/28/2014</t>
  </si>
  <si>
    <t xml:space="preserve"> $4,183,000,000 </t>
  </si>
  <si>
    <t xml:space="preserve"> $2,186,000,000 </t>
  </si>
  <si>
    <t xml:space="preserve"> $3,956,000,000 </t>
  </si>
  <si>
    <t xml:space="preserve"> $727,000,000 </t>
  </si>
  <si>
    <t xml:space="preserve"> $812,000,000 </t>
  </si>
  <si>
    <t xml:space="preserve"> $87,000,000 </t>
  </si>
  <si>
    <t xml:space="preserve"> $3,600,000,000 </t>
  </si>
  <si>
    <t xml:space="preserve"> $615,000,000 </t>
  </si>
  <si>
    <t xml:space="preserve"> $1,587,000,000 </t>
  </si>
  <si>
    <t xml:space="preserve"> $748,000,000 </t>
  </si>
  <si>
    <t xml:space="preserve"> $57,000,000 </t>
  </si>
  <si>
    <t>SYY</t>
  </si>
  <si>
    <t>6/29/2013</t>
  </si>
  <si>
    <t xml:space="preserve"> $44,411,233,000 </t>
  </si>
  <si>
    <t xml:space="preserve"> $36,414,626,000 </t>
  </si>
  <si>
    <t xml:space="preserve"> $6,338,129,000 </t>
  </si>
  <si>
    <t>Food Distributors</t>
  </si>
  <si>
    <t>6/28/2014</t>
  </si>
  <si>
    <t xml:space="preserve"> $46,516,712,000 </t>
  </si>
  <si>
    <t xml:space="preserve"> $38,335,677,000 </t>
  </si>
  <si>
    <t>6/27/2015</t>
  </si>
  <si>
    <t xml:space="preserve"> $48,680,752,000 </t>
  </si>
  <si>
    <t xml:space="preserve"> $40,129,236,000 </t>
  </si>
  <si>
    <t>7/2/2016</t>
  </si>
  <si>
    <t xml:space="preserve"> $50,366,919,000 </t>
  </si>
  <si>
    <t xml:space="preserve"> $41,326,447,000 </t>
  </si>
  <si>
    <t>T</t>
  </si>
  <si>
    <t xml:space="preserve"> $127,434,000,000 </t>
  </si>
  <si>
    <t xml:space="preserve"> $55,228,000,000 </t>
  </si>
  <si>
    <t xml:space="preserve"> $41,066,000,000 </t>
  </si>
  <si>
    <t xml:space="preserve"> $18,143,000,000 </t>
  </si>
  <si>
    <t xml:space="preserve"> $128,752,000,000 </t>
  </si>
  <si>
    <t xml:space="preserve"> $51,191,000,000 </t>
  </si>
  <si>
    <t xml:space="preserve"> $28,414,000,000 </t>
  </si>
  <si>
    <t xml:space="preserve"> $18,395,000,000 </t>
  </si>
  <si>
    <t xml:space="preserve"> $132,447,000,000 </t>
  </si>
  <si>
    <t xml:space="preserve"> $60,145,000,000 </t>
  </si>
  <si>
    <t xml:space="preserve"> $41,817,000,000 </t>
  </si>
  <si>
    <t xml:space="preserve"> $18,273,000,000 </t>
  </si>
  <si>
    <t xml:space="preserve"> $146,801,000,000 </t>
  </si>
  <si>
    <t xml:space="preserve"> $67,046,000,000 </t>
  </si>
  <si>
    <t xml:space="preserve"> $32,954,000,000 </t>
  </si>
  <si>
    <t xml:space="preserve"> $22,016,000,000 </t>
  </si>
  <si>
    <t>TAP</t>
  </si>
  <si>
    <t xml:space="preserve"> $4,206,100,000 </t>
  </si>
  <si>
    <t xml:space="preserve"> $2,545,600,000 </t>
  </si>
  <si>
    <t xml:space="preserve"> $1,193,800,000 </t>
  </si>
  <si>
    <t>Brewers</t>
  </si>
  <si>
    <t xml:space="preserve"> $4,146,300,000 </t>
  </si>
  <si>
    <t xml:space="preserve"> $2,493,300,000 </t>
  </si>
  <si>
    <t xml:space="preserve"> $1,163,900,000 </t>
  </si>
  <si>
    <t xml:space="preserve"> $3,567,500,000 </t>
  </si>
  <si>
    <t xml:space="preserve"> $2,163,500,000 </t>
  </si>
  <si>
    <t xml:space="preserve"> $1,051,800,000 </t>
  </si>
  <si>
    <t xml:space="preserve"> $4,885,000,000 </t>
  </si>
  <si>
    <t xml:space="preserve"> $3,003,100,000 </t>
  </si>
  <si>
    <t xml:space="preserve"> $1,597,300,000 </t>
  </si>
  <si>
    <t>TDC</t>
  </si>
  <si>
    <t xml:space="preserve"> $2,665,000,000 </t>
  </si>
  <si>
    <t xml:space="preserve"> $1,174,000,000 </t>
  </si>
  <si>
    <t xml:space="preserve"> $728,000,000 </t>
  </si>
  <si>
    <t xml:space="preserve"> $183,000,000 </t>
  </si>
  <si>
    <t xml:space="preserve"> $2,692,000,000 </t>
  </si>
  <si>
    <t xml:space="preserve"> $1,219,000,000 </t>
  </si>
  <si>
    <t xml:space="preserve"> $184,000,000 </t>
  </si>
  <si>
    <t xml:space="preserve"> $2,732,000,000 </t>
  </si>
  <si>
    <t xml:space="preserve"> $1,253,000,000 </t>
  </si>
  <si>
    <t xml:space="preserve"> $770,000,000 </t>
  </si>
  <si>
    <t xml:space="preserve"> $2,530,000,000 </t>
  </si>
  <si>
    <t xml:space="preserve"> $765,000,000 </t>
  </si>
  <si>
    <t>TDG</t>
  </si>
  <si>
    <t xml:space="preserve"> $1,924,400,000 </t>
  </si>
  <si>
    <t xml:space="preserve"> $874,838,000 </t>
  </si>
  <si>
    <t xml:space="preserve"> $254,468,000 </t>
  </si>
  <si>
    <t xml:space="preserve"> $45,639,000 </t>
  </si>
  <si>
    <t xml:space="preserve"> $2,372,906,000 </t>
  </si>
  <si>
    <t xml:space="preserve"> $1,105,032,000 </t>
  </si>
  <si>
    <t xml:space="preserve"> $276,446,000 </t>
  </si>
  <si>
    <t xml:space="preserve"> $63,608,000 </t>
  </si>
  <si>
    <t xml:space="preserve"> $2,707,115,000 </t>
  </si>
  <si>
    <t xml:space="preserve"> $1,257,270,000 </t>
  </si>
  <si>
    <t xml:space="preserve"> $321,624,000 </t>
  </si>
  <si>
    <t xml:space="preserve"> $54,219,000 </t>
  </si>
  <si>
    <t xml:space="preserve"> $3,171,411,000 </t>
  </si>
  <si>
    <t xml:space="preserve"> $1,443,348,000 </t>
  </si>
  <si>
    <t xml:space="preserve"> $382,858,000 </t>
  </si>
  <si>
    <t xml:space="preserve"> $77,445,000 </t>
  </si>
  <si>
    <t>TEL</t>
  </si>
  <si>
    <t xml:space="preserve"> $11,390,000,000 </t>
  </si>
  <si>
    <t xml:space="preserve"> $7,739,000,000 </t>
  </si>
  <si>
    <t xml:space="preserve"> $1,440,000,000 </t>
  </si>
  <si>
    <t xml:space="preserve"> $590,000,000 </t>
  </si>
  <si>
    <t>Electronic Manufacturing Services</t>
  </si>
  <si>
    <t xml:space="preserve"> $11,973,000,000 </t>
  </si>
  <si>
    <t xml:space="preserve"> $8,001,000,000 </t>
  </si>
  <si>
    <t xml:space="preserve"> $583,000,000 </t>
  </si>
  <si>
    <t>9/25/2015</t>
  </si>
  <si>
    <t xml:space="preserve"> $12,233,000,000 </t>
  </si>
  <si>
    <t xml:space="preserve"> $8,146,000,000 </t>
  </si>
  <si>
    <t xml:space="preserve"> $1,504,000,000 </t>
  </si>
  <si>
    <t xml:space="preserve"> $627,000,000 </t>
  </si>
  <si>
    <t xml:space="preserve"> $12,238,000,000 </t>
  </si>
  <si>
    <t xml:space="preserve"> $8,205,000,000 </t>
  </si>
  <si>
    <t xml:space="preserve"> $1,463,000,000 </t>
  </si>
  <si>
    <t>TGNA</t>
  </si>
  <si>
    <t xml:space="preserve"> $5,353,197,000 </t>
  </si>
  <si>
    <t xml:space="preserve"> $2,943,847,000 </t>
  </si>
  <si>
    <t xml:space="preserve"> $1,303,427,000 </t>
  </si>
  <si>
    <t xml:space="preserve"> $194,039,000 </t>
  </si>
  <si>
    <t>Publishing</t>
  </si>
  <si>
    <t xml:space="preserve"> $1,603,123,000 </t>
  </si>
  <si>
    <t xml:space="preserve"> $662,769,000 </t>
  </si>
  <si>
    <t xml:space="preserve"> $531,932,000 </t>
  </si>
  <si>
    <t xml:space="preserve"> $74,833,000 </t>
  </si>
  <si>
    <t xml:space="preserve"> $2,626,141,000 </t>
  </si>
  <si>
    <t xml:space="preserve"> $954,990,000 </t>
  </si>
  <si>
    <t xml:space="preserve"> $766,854,000 </t>
  </si>
  <si>
    <t xml:space="preserve"> $151,837,000 </t>
  </si>
  <si>
    <t xml:space="preserve"> $3,050,945,000 </t>
  </si>
  <si>
    <t xml:space="preserve"> $923,336,000 </t>
  </si>
  <si>
    <t xml:space="preserve"> $1,068,221,000 </t>
  </si>
  <si>
    <t xml:space="preserve"> $205,087,000 </t>
  </si>
  <si>
    <t>TGT</t>
  </si>
  <si>
    <t xml:space="preserve"> $73,301,000,000 </t>
  </si>
  <si>
    <t xml:space="preserve"> $50,568,000,000 </t>
  </si>
  <si>
    <t xml:space="preserve"> $15,110,000,000 </t>
  </si>
  <si>
    <t xml:space="preserve"> $71,279,000,000 </t>
  </si>
  <si>
    <t xml:space="preserve"> $50,039,000,000 </t>
  </si>
  <si>
    <t xml:space="preserve"> $14,465,000,000 </t>
  </si>
  <si>
    <t xml:space="preserve"> $1,996,000,000 </t>
  </si>
  <si>
    <t xml:space="preserve"> $72,618,000,000 </t>
  </si>
  <si>
    <t xml:space="preserve"> $51,278,000,000 </t>
  </si>
  <si>
    <t xml:space="preserve"> $14,676,000,000 </t>
  </si>
  <si>
    <t xml:space="preserve"> $2,129,000,000 </t>
  </si>
  <si>
    <t xml:space="preserve"> $73,785,000,000 </t>
  </si>
  <si>
    <t xml:space="preserve"> $51,997,000,000 </t>
  </si>
  <si>
    <t xml:space="preserve"> $14,665,000,000 </t>
  </si>
  <si>
    <t xml:space="preserve"> $2,213,000,000 </t>
  </si>
  <si>
    <t>TIF</t>
  </si>
  <si>
    <t xml:space="preserve"> $3,794,249,000 </t>
  </si>
  <si>
    <t xml:space="preserve"> $1,630,965,000 </t>
  </si>
  <si>
    <t xml:space="preserve"> $1,466,067,000 </t>
  </si>
  <si>
    <t xml:space="preserve"> $4,031,100,000 </t>
  </si>
  <si>
    <t xml:space="preserve"> $1,690,700,000 </t>
  </si>
  <si>
    <t xml:space="preserve"> $2,036,100,000 </t>
  </si>
  <si>
    <t xml:space="preserve"> $4,249,900,000 </t>
  </si>
  <si>
    <t xml:space="preserve"> $1,712,700,000 </t>
  </si>
  <si>
    <t xml:space="preserve"> $1,645,800,000 </t>
  </si>
  <si>
    <t xml:space="preserve"> $4,104,900,000 </t>
  </si>
  <si>
    <t xml:space="preserve"> $1,613,600,000 </t>
  </si>
  <si>
    <t xml:space="preserve"> $1,731,200,000 </t>
  </si>
  <si>
    <t>TJX</t>
  </si>
  <si>
    <t xml:space="preserve"> $25,878,372,000 </t>
  </si>
  <si>
    <t xml:space="preserve"> $18,521,400,000 </t>
  </si>
  <si>
    <t xml:space="preserve"> $4,250,446,000 </t>
  </si>
  <si>
    <t xml:space="preserve"> $27,422,696,000 </t>
  </si>
  <si>
    <t xml:space="preserve"> $19,605,037,000 </t>
  </si>
  <si>
    <t xml:space="preserve"> $4,467,089,000 </t>
  </si>
  <si>
    <t xml:space="preserve"> $29,078,407,000 </t>
  </si>
  <si>
    <t xml:space="preserve"> $20,776,522,000 </t>
  </si>
  <si>
    <t xml:space="preserve"> $4,695,384,000 </t>
  </si>
  <si>
    <t xml:space="preserve"> $30,944,938,000 </t>
  </si>
  <si>
    <t xml:space="preserve"> $22,034,523,000 </t>
  </si>
  <si>
    <t xml:space="preserve"> $5,205,715,000 </t>
  </si>
  <si>
    <t>TMK</t>
  </si>
  <si>
    <t xml:space="preserve"> $3,589,516,000 </t>
  </si>
  <si>
    <t xml:space="preserve"> $1,955,682,000 </t>
  </si>
  <si>
    <t xml:space="preserve"> $787,329,000 </t>
  </si>
  <si>
    <t xml:space="preserve"> $3,494,253,000 </t>
  </si>
  <si>
    <t xml:space="preserve"> $1,838,766,000 </t>
  </si>
  <si>
    <t xml:space="preserve"> $819,711,000 </t>
  </si>
  <si>
    <t xml:space="preserve"> $3,620,095,000 </t>
  </si>
  <si>
    <t xml:space="preserve"> $1,903,384,000 </t>
  </si>
  <si>
    <t xml:space="preserve"> $855,908,000 </t>
  </si>
  <si>
    <t xml:space="preserve"> $3,766,065,000 </t>
  </si>
  <si>
    <t xml:space="preserve"> $2,016,212,000 </t>
  </si>
  <si>
    <t xml:space="preserve"> $907,024,000 </t>
  </si>
  <si>
    <t>TMO</t>
  </si>
  <si>
    <t xml:space="preserve"> $12,509,900,000 </t>
  </si>
  <si>
    <t xml:space="preserve"> $7,214,400,000 </t>
  </si>
  <si>
    <t xml:space="preserve"> $3,354,900,000 </t>
  </si>
  <si>
    <t xml:space="preserve"> $376,400,000 </t>
  </si>
  <si>
    <t xml:space="preserve"> $13,090,300,000 </t>
  </si>
  <si>
    <t xml:space="preserve"> $7,561,200,000 </t>
  </si>
  <si>
    <t xml:space="preserve"> $3,446,300,000 </t>
  </si>
  <si>
    <t xml:space="preserve"> $395,500,000 </t>
  </si>
  <si>
    <t xml:space="preserve"> $16,889,600,000 </t>
  </si>
  <si>
    <t xml:space="preserve"> $9,397,600,000 </t>
  </si>
  <si>
    <t xml:space="preserve"> $4,896,100,000 </t>
  </si>
  <si>
    <t xml:space="preserve"> $16,965,400,000 </t>
  </si>
  <si>
    <t xml:space="preserve"> $9,209,500,000 </t>
  </si>
  <si>
    <t xml:space="preserve"> $4,612,100,000 </t>
  </si>
  <si>
    <t xml:space="preserve"> $692,300,000 </t>
  </si>
  <si>
    <t>TRIP</t>
  </si>
  <si>
    <t xml:space="preserve"> $763,000,000 </t>
  </si>
  <si>
    <t xml:space="preserve"> $12,000,000 </t>
  </si>
  <si>
    <t xml:space="preserve"> $26,000,000 </t>
  </si>
  <si>
    <t xml:space="preserve"> $18,000,000 </t>
  </si>
  <si>
    <t xml:space="preserve"> $597,000,000 </t>
  </si>
  <si>
    <t xml:space="preserve"> $36,000,000 </t>
  </si>
  <si>
    <t xml:space="preserve"> $1,246,000,000 </t>
  </si>
  <si>
    <t xml:space="preserve"> $801,000,000 </t>
  </si>
  <si>
    <t xml:space="preserve"> $65,000,000 </t>
  </si>
  <si>
    <t xml:space="preserve"> $58,000,000 </t>
  </si>
  <si>
    <t>TRV</t>
  </si>
  <si>
    <t xml:space="preserve"> $26,191,000,000 </t>
  </si>
  <si>
    <t xml:space="preserve"> $13,307,000,000 </t>
  </si>
  <si>
    <t xml:space="preserve"> $3,757,000,000 </t>
  </si>
  <si>
    <t xml:space="preserve"> $3,821,000,000 </t>
  </si>
  <si>
    <t xml:space="preserve"> $27,174,000,000 </t>
  </si>
  <si>
    <t xml:space="preserve"> $13,870,000,000 </t>
  </si>
  <si>
    <t xml:space="preserve"> $3,964,000,000 </t>
  </si>
  <si>
    <t xml:space="preserve"> $3,882,000,000 </t>
  </si>
  <si>
    <t xml:space="preserve"> $26,815,000,000 </t>
  </si>
  <si>
    <t xml:space="preserve"> $13,723,000,000 </t>
  </si>
  <si>
    <t xml:space="preserve"> $4,094,000,000 </t>
  </si>
  <si>
    <t xml:space="preserve"> $3,885,000,000 </t>
  </si>
  <si>
    <t xml:space="preserve"> $27,625,000,000 </t>
  </si>
  <si>
    <t xml:space="preserve"> $15,070,000,000 </t>
  </si>
  <si>
    <t xml:space="preserve"> $4,154,000,000 </t>
  </si>
  <si>
    <t xml:space="preserve"> $3,985,000,000 </t>
  </si>
  <si>
    <t>TSCO</t>
  </si>
  <si>
    <t xml:space="preserve"> $4,664,120,000 </t>
  </si>
  <si>
    <t xml:space="preserve"> $3,098,066,000 </t>
  </si>
  <si>
    <t xml:space="preserve"> $1,040,287,000 </t>
  </si>
  <si>
    <t xml:space="preserve"> $88,975,000 </t>
  </si>
  <si>
    <t>Specialty Retail</t>
  </si>
  <si>
    <t xml:space="preserve"> $5,164,784,000 </t>
  </si>
  <si>
    <t xml:space="preserve"> $3,411,175,000 </t>
  </si>
  <si>
    <t xml:space="preserve"> $1,138,934,000 </t>
  </si>
  <si>
    <t xml:space="preserve"> $100,025,000 </t>
  </si>
  <si>
    <t xml:space="preserve"> $5,711,715,000 </t>
  </si>
  <si>
    <t xml:space="preserve"> $3,761,300,000 </t>
  </si>
  <si>
    <t xml:space="preserve"> $1,246,308,000 </t>
  </si>
  <si>
    <t xml:space="preserve"> $114,635,000 </t>
  </si>
  <si>
    <t xml:space="preserve"> $6,226,507,000 </t>
  </si>
  <si>
    <t xml:space="preserve"> $4,083,333,000 </t>
  </si>
  <si>
    <t xml:space="preserve"> $1,369,097,000 </t>
  </si>
  <si>
    <t xml:space="preserve"> $123,569,000 </t>
  </si>
  <si>
    <t>TSN</t>
  </si>
  <si>
    <t>10/3/2013</t>
  </si>
  <si>
    <t xml:space="preserve"> $34,374,000,000 </t>
  </si>
  <si>
    <t xml:space="preserve"> $32,016,000,000 </t>
  </si>
  <si>
    <t xml:space="preserve"> $37,580,000,000 </t>
  </si>
  <si>
    <t xml:space="preserve"> $34,895,000,000 </t>
  </si>
  <si>
    <t xml:space="preserve"> $1,255,000,000 </t>
  </si>
  <si>
    <t xml:space="preserve"> $41,373,000,000 </t>
  </si>
  <si>
    <t xml:space="preserve"> $37,456,000,000 </t>
  </si>
  <si>
    <t xml:space="preserve"> $1,748,000,000 </t>
  </si>
  <si>
    <t xml:space="preserve"> $36,881,000,000 </t>
  </si>
  <si>
    <t xml:space="preserve"> $32,184,000,000 </t>
  </si>
  <si>
    <t xml:space="preserve"> $1,864,000,000 </t>
  </si>
  <si>
    <t>TSO</t>
  </si>
  <si>
    <t xml:space="preserve"> $29,809,000,000 </t>
  </si>
  <si>
    <t xml:space="preserve"> $26,045,000,000 </t>
  </si>
  <si>
    <t xml:space="preserve"> $1,702,000,000 </t>
  </si>
  <si>
    <t xml:space="preserve"> $418,000,000 </t>
  </si>
  <si>
    <t xml:space="preserve"> $37,601,000,000 </t>
  </si>
  <si>
    <t xml:space="preserve"> $34,085,000,000 </t>
  </si>
  <si>
    <t xml:space="preserve"> $2,248,000,000 </t>
  </si>
  <si>
    <t xml:space="preserve"> $489,000,000 </t>
  </si>
  <si>
    <t xml:space="preserve"> $40,633,000,000 </t>
  </si>
  <si>
    <t xml:space="preserve"> $35,673,000,000 </t>
  </si>
  <si>
    <t xml:space="preserve"> $2,762,000,000 </t>
  </si>
  <si>
    <t xml:space="preserve"> $562,000,000 </t>
  </si>
  <si>
    <t xml:space="preserve"> $28,711,000,000 </t>
  </si>
  <si>
    <t xml:space="preserve"> $22,466,000,000 </t>
  </si>
  <si>
    <t xml:space="preserve"> $756,000,000 </t>
  </si>
  <si>
    <t>TSS</t>
  </si>
  <si>
    <t xml:space="preserve"> $1,793,557,000 </t>
  </si>
  <si>
    <t xml:space="preserve"> $1,189,341,000 </t>
  </si>
  <si>
    <t xml:space="preserve"> $247,597,000 </t>
  </si>
  <si>
    <t xml:space="preserve"> $2,064,305,000 </t>
  </si>
  <si>
    <t xml:space="preserve"> $1,369,438,000 </t>
  </si>
  <si>
    <t xml:space="preserve"> $312,367,000 </t>
  </si>
  <si>
    <t xml:space="preserve"> $2,446,877,000 </t>
  </si>
  <si>
    <t xml:space="preserve"> $1,668,892,000 </t>
  </si>
  <si>
    <t xml:space="preserve"> $346,345,000 </t>
  </si>
  <si>
    <t xml:space="preserve"> $2,779,541,000 </t>
  </si>
  <si>
    <t xml:space="preserve"> $1,855,181,000 </t>
  </si>
  <si>
    <t xml:space="preserve"> $390,253,000 </t>
  </si>
  <si>
    <t>TXN</t>
  </si>
  <si>
    <t xml:space="preserve"> $12,825,000,000 </t>
  </si>
  <si>
    <t xml:space="preserve"> $6,457,000,000 </t>
  </si>
  <si>
    <t xml:space="preserve"> $1,804,000,000 </t>
  </si>
  <si>
    <t xml:space="preserve"> $12,205,000,000 </t>
  </si>
  <si>
    <t xml:space="preserve"> $5,841,000,000 </t>
  </si>
  <si>
    <t xml:space="preserve"> $1,858,000,000 </t>
  </si>
  <si>
    <t xml:space="preserve"> $1,522,000,000 </t>
  </si>
  <si>
    <t xml:space="preserve"> $13,045,000,000 </t>
  </si>
  <si>
    <t xml:space="preserve"> $5,618,000,000 </t>
  </si>
  <si>
    <t xml:space="preserve"> $1,843,000,000 </t>
  </si>
  <si>
    <t xml:space="preserve"> $1,358,000,000 </t>
  </si>
  <si>
    <t xml:space="preserve"> $13,000,000,000 </t>
  </si>
  <si>
    <t xml:space="preserve"> $5,440,000,000 </t>
  </si>
  <si>
    <t>TXT</t>
  </si>
  <si>
    <t xml:space="preserve"> $12,237,000,000 </t>
  </si>
  <si>
    <t xml:space="preserve"> $10,019,000,000 </t>
  </si>
  <si>
    <t xml:space="preserve"> $1,165,000,000 </t>
  </si>
  <si>
    <t xml:space="preserve"> $12,104,000,000 </t>
  </si>
  <si>
    <t xml:space="preserve"> $10,131,000,000 </t>
  </si>
  <si>
    <t xml:space="preserve"> $13,878,000,000 </t>
  </si>
  <si>
    <t xml:space="preserve"> $11,421,000,000 </t>
  </si>
  <si>
    <t xml:space="preserve"> $1,361,000,000 </t>
  </si>
  <si>
    <t xml:space="preserve"> $13,423,000,000 </t>
  </si>
  <si>
    <t xml:space="preserve"> $10,979,000,000 </t>
  </si>
  <si>
    <t xml:space="preserve"> $1,304,000,000 </t>
  </si>
  <si>
    <t>UA</t>
  </si>
  <si>
    <t xml:space="preserve"> $1,834,921,000 </t>
  </si>
  <si>
    <t xml:space="preserve"> $955,624,000 </t>
  </si>
  <si>
    <t xml:space="preserve"> $670,602,000 </t>
  </si>
  <si>
    <t xml:space="preserve"> $2,332,051,000 </t>
  </si>
  <si>
    <t xml:space="preserve"> $1,195,381,000 </t>
  </si>
  <si>
    <t xml:space="preserve"> $871,572,000 </t>
  </si>
  <si>
    <t xml:space="preserve"> $3,084,370,000 </t>
  </si>
  <si>
    <t xml:space="preserve"> $1,572,164,000 </t>
  </si>
  <si>
    <t xml:space="preserve"> $1,158,251,000 </t>
  </si>
  <si>
    <t xml:space="preserve"> $3,963,313,000 </t>
  </si>
  <si>
    <t xml:space="preserve"> $2,057,766,000 </t>
  </si>
  <si>
    <t xml:space="preserve"> $1,497,000,000 </t>
  </si>
  <si>
    <t>UAA</t>
  </si>
  <si>
    <t>UAL</t>
  </si>
  <si>
    <t xml:space="preserve"> $37,152,000,000 </t>
  </si>
  <si>
    <t xml:space="preserve"> $17,820,000,000 </t>
  </si>
  <si>
    <t xml:space="preserve"> $38,279,000,000 </t>
  </si>
  <si>
    <t xml:space="preserve"> $17,192,000,000 </t>
  </si>
  <si>
    <t xml:space="preserve"> $17,629,000,000 </t>
  </si>
  <si>
    <t xml:space="preserve"> $38,901,000,000 </t>
  </si>
  <si>
    <t xml:space="preserve"> $16,611,000,000 </t>
  </si>
  <si>
    <t xml:space="preserve"> $17,795,000,000 </t>
  </si>
  <si>
    <t xml:space="preserve"> $37,864,000,000 </t>
  </si>
  <si>
    <t xml:space="preserve"> $12,130,000,000 </t>
  </si>
  <si>
    <t xml:space="preserve"> $18,423,000,000 </t>
  </si>
  <si>
    <t xml:space="preserve"> $1,819,000,000 </t>
  </si>
  <si>
    <t>UDR</t>
  </si>
  <si>
    <t xml:space="preserve"> $716,612,000 </t>
  </si>
  <si>
    <t xml:space="preserve"> $245,316,000 </t>
  </si>
  <si>
    <t xml:space="preserve"> $58,005,000 </t>
  </si>
  <si>
    <t xml:space="preserve"> $346,031,000 </t>
  </si>
  <si>
    <t xml:space="preserve"> $758,926,000 </t>
  </si>
  <si>
    <t xml:space="preserve"> $258,612,000 </t>
  </si>
  <si>
    <t xml:space="preserve"> $37,121,000 </t>
  </si>
  <si>
    <t xml:space="preserve"> $346,273,000 </t>
  </si>
  <si>
    <t xml:space="preserve"> $818,046,000 </t>
  </si>
  <si>
    <t xml:space="preserve"> $270,741,000 </t>
  </si>
  <si>
    <t xml:space="preserve"> $56,612,000 </t>
  </si>
  <si>
    <t xml:space="preserve"> $363,929,000 </t>
  </si>
  <si>
    <t xml:space="preserve"> $894,638,000 </t>
  </si>
  <si>
    <t xml:space="preserve"> $282,037,000 </t>
  </si>
  <si>
    <t xml:space="preserve"> $71,733,000 </t>
  </si>
  <si>
    <t xml:space="preserve"> $381,277,000 </t>
  </si>
  <si>
    <t>ULTA</t>
  </si>
  <si>
    <t xml:space="preserve"> $2,220,256,000 </t>
  </si>
  <si>
    <t xml:space="preserve"> $1,436,582,000 </t>
  </si>
  <si>
    <t xml:space="preserve"> $488,880,000 </t>
  </si>
  <si>
    <t xml:space="preserve"> $2,670,573,000 </t>
  </si>
  <si>
    <t xml:space="preserve"> $1,729,325,000 </t>
  </si>
  <si>
    <t xml:space="preserve"> $596,390,000 </t>
  </si>
  <si>
    <t xml:space="preserve"> $3,241,369,000 </t>
  </si>
  <si>
    <t xml:space="preserve"> $2,104,582,000 </t>
  </si>
  <si>
    <t xml:space="preserve"> $712,006,000 </t>
  </si>
  <si>
    <t xml:space="preserve"> $3,924,116,000 </t>
  </si>
  <si>
    <t xml:space="preserve"> $2,539,783,000 </t>
  </si>
  <si>
    <t xml:space="preserve"> $863,354,000 </t>
  </si>
  <si>
    <t>UNH</t>
  </si>
  <si>
    <t xml:space="preserve"> $122,489,000,000 </t>
  </si>
  <si>
    <t xml:space="preserve"> $89,659,000,000 </t>
  </si>
  <si>
    <t xml:space="preserve"> $23,207,000,000 </t>
  </si>
  <si>
    <t xml:space="preserve"> $130,474,000,000 </t>
  </si>
  <si>
    <t xml:space="preserve"> $93,633,000,000 </t>
  </si>
  <si>
    <t xml:space="preserve"> $26,567,000,000 </t>
  </si>
  <si>
    <t xml:space="preserve"> $157,107,000,000 </t>
  </si>
  <si>
    <t xml:space="preserve"> $103,875,000,000 </t>
  </si>
  <si>
    <t xml:space="preserve"> $42,211,000,000 </t>
  </si>
  <si>
    <t xml:space="preserve"> $184,840,000,000 </t>
  </si>
  <si>
    <t xml:space="preserve"> $117,038,000,000 </t>
  </si>
  <si>
    <t xml:space="preserve"> $54,872,000,000 </t>
  </si>
  <si>
    <t>UNM</t>
  </si>
  <si>
    <t xml:space="preserve"> $10,515,400,000 </t>
  </si>
  <si>
    <t xml:space="preserve"> $7,172,100,000 </t>
  </si>
  <si>
    <t xml:space="preserve"> $786,800,000 </t>
  </si>
  <si>
    <t xml:space="preserve"> $1,161,600,000 </t>
  </si>
  <si>
    <t xml:space="preserve"> $10,368,600,000 </t>
  </si>
  <si>
    <t xml:space="preserve"> $7,038,400,000 </t>
  </si>
  <si>
    <t xml:space="preserve"> $790,400,000 </t>
  </si>
  <si>
    <t xml:space="preserve"> $1,170,400,000 </t>
  </si>
  <si>
    <t xml:space="preserve"> $10,524,500,000 </t>
  </si>
  <si>
    <t xml:space="preserve"> $7,722,100,000 </t>
  </si>
  <si>
    <t xml:space="preserve"> $820,900,000 </t>
  </si>
  <si>
    <t xml:space="preserve"> $1,272,000,000 </t>
  </si>
  <si>
    <t xml:space="preserve"> $10,731,300,000 </t>
  </si>
  <si>
    <t xml:space="preserve"> $7,209,400,000 </t>
  </si>
  <si>
    <t xml:space="preserve"> $835,100,000 </t>
  </si>
  <si>
    <t xml:space="preserve"> $1,295,700,000 </t>
  </si>
  <si>
    <t>UNP</t>
  </si>
  <si>
    <t xml:space="preserve"> $21,963,000,000 </t>
  </si>
  <si>
    <t xml:space="preserve"> $5,849,000,000 </t>
  </si>
  <si>
    <t xml:space="preserve"> $6,891,000,000 </t>
  </si>
  <si>
    <t xml:space="preserve"> $1,777,000,000 </t>
  </si>
  <si>
    <t xml:space="preserve"> $23,988,000,000 </t>
  </si>
  <si>
    <t xml:space="preserve"> $6,097,000,000 </t>
  </si>
  <si>
    <t xml:space="preserve"> $7,234,000,000 </t>
  </si>
  <si>
    <t xml:space="preserve"> $21,813,000,000 </t>
  </si>
  <si>
    <t xml:space="preserve"> $4,434,000,000 </t>
  </si>
  <si>
    <t xml:space="preserve"> $7,315,000,000 </t>
  </si>
  <si>
    <t xml:space="preserve"> $19,941,000,000 </t>
  </si>
  <si>
    <t xml:space="preserve"> $3,747,000,000 </t>
  </si>
  <si>
    <t xml:space="preserve"> $6,884,000,000 </t>
  </si>
  <si>
    <t xml:space="preserve"> $2,038,000,000 </t>
  </si>
  <si>
    <t>UPS</t>
  </si>
  <si>
    <t xml:space="preserve"> $54,127,000,000 </t>
  </si>
  <si>
    <t xml:space="preserve"> $13,574,000,000 </t>
  </si>
  <si>
    <t xml:space="preserve"> $37,352,000,000 </t>
  </si>
  <si>
    <t xml:space="preserve"> $55,438,000,000 </t>
  </si>
  <si>
    <t xml:space="preserve"> $13,703,000,000 </t>
  </si>
  <si>
    <t xml:space="preserve"> $32,834,000,000 </t>
  </si>
  <si>
    <t xml:space="preserve"> $1,867,000,000 </t>
  </si>
  <si>
    <t xml:space="preserve"> $58,232,000,000 </t>
  </si>
  <si>
    <t xml:space="preserve"> $14,758,000,000 </t>
  </si>
  <si>
    <t xml:space="preserve"> $36,583,000,000 </t>
  </si>
  <si>
    <t xml:space="preserve"> $1,923,000,000 </t>
  </si>
  <si>
    <t xml:space="preserve"> $58,363,000,000 </t>
  </si>
  <si>
    <t xml:space="preserve"> $12,947,000,000 </t>
  </si>
  <si>
    <t xml:space="preserve"> $35,664,000,000 </t>
  </si>
  <si>
    <t xml:space="preserve"> $2,084,000,000 </t>
  </si>
  <si>
    <t>URBN</t>
  </si>
  <si>
    <t xml:space="preserve"> $2,794,925,000 </t>
  </si>
  <si>
    <t xml:space="preserve"> $1,763,394,000 </t>
  </si>
  <si>
    <t xml:space="preserve"> $657,246,000 </t>
  </si>
  <si>
    <t xml:space="preserve"> $3,086,608,000 </t>
  </si>
  <si>
    <t xml:space="preserve"> $1,925,266,000 </t>
  </si>
  <si>
    <t xml:space="preserve"> $734,511,000 </t>
  </si>
  <si>
    <t xml:space="preserve"> $3,323,077,000 </t>
  </si>
  <si>
    <t xml:space="preserve"> $2,148,147,000 </t>
  </si>
  <si>
    <t xml:space="preserve"> $809,545,000 </t>
  </si>
  <si>
    <t xml:space="preserve"> $3,445,134,000 </t>
  </si>
  <si>
    <t xml:space="preserve"> $2,243,232,000 </t>
  </si>
  <si>
    <t xml:space="preserve"> $848,323,000 </t>
  </si>
  <si>
    <t>USB</t>
  </si>
  <si>
    <t xml:space="preserve"> $2,436,948,000 </t>
  </si>
  <si>
    <t xml:space="preserve"> $1,589,821,000 </t>
  </si>
  <si>
    <t xml:space="preserve"> $441,168,000 </t>
  </si>
  <si>
    <t xml:space="preserve"> $62,630,000 </t>
  </si>
  <si>
    <t xml:space="preserve"> $2,473,500,000 </t>
  </si>
  <si>
    <t xml:space="preserve"> $1,595,700,000 </t>
  </si>
  <si>
    <t xml:space="preserve"> $460,300,000 </t>
  </si>
  <si>
    <t xml:space="preserve"> $61,800,000 </t>
  </si>
  <si>
    <t xml:space="preserve"> $2,371,200,000 </t>
  </si>
  <si>
    <t xml:space="preserve"> $1,562,600,000 </t>
  </si>
  <si>
    <t xml:space="preserve"> $460,100,000 </t>
  </si>
  <si>
    <t xml:space="preserve"> $60,200,000 </t>
  </si>
  <si>
    <t xml:space="preserve"> $2,220,300,000 </t>
  </si>
  <si>
    <t xml:space="preserve"> $1,465,500,000 </t>
  </si>
  <si>
    <t xml:space="preserve"> $425,100,000 </t>
  </si>
  <si>
    <t xml:space="preserve"> $55,500,000 </t>
  </si>
  <si>
    <t>UTX</t>
  </si>
  <si>
    <t xml:space="preserve"> $56,600,000,000 </t>
  </si>
  <si>
    <t xml:space="preserve"> $40,468,000,000 </t>
  </si>
  <si>
    <t xml:space="preserve"> $5,241,000,000 </t>
  </si>
  <si>
    <t xml:space="preserve"> $2,342,000,000 </t>
  </si>
  <si>
    <t xml:space="preserve"> $57,900,000,000 </t>
  </si>
  <si>
    <t xml:space="preserve"> $40,898,000,000 </t>
  </si>
  <si>
    <t xml:space="preserve"> $4,934,000,000 </t>
  </si>
  <si>
    <t xml:space="preserve"> $2,475,000,000 </t>
  </si>
  <si>
    <t xml:space="preserve"> $56,098,000,000 </t>
  </si>
  <si>
    <t xml:space="preserve"> $40,431,000,000 </t>
  </si>
  <si>
    <t xml:space="preserve"> $2,279,000,000 </t>
  </si>
  <si>
    <t xml:space="preserve"> $57,244,000,000 </t>
  </si>
  <si>
    <t xml:space="preserve"> $41,460,000,000 </t>
  </si>
  <si>
    <t xml:space="preserve"> $5,275,000,000 </t>
  </si>
  <si>
    <t>V</t>
  </si>
  <si>
    <t xml:space="preserve"> $11,778,000,000 </t>
  </si>
  <si>
    <t xml:space="preserve"> $1,932,000,000 </t>
  </si>
  <si>
    <t xml:space="preserve"> $2,207,000,000 </t>
  </si>
  <si>
    <t xml:space="preserve"> $2,242,000,000 </t>
  </si>
  <si>
    <t xml:space="preserve"> $435,000,000 </t>
  </si>
  <si>
    <t xml:space="preserve"> $13,880,000,000 </t>
  </si>
  <si>
    <t xml:space="preserve"> $15,082,000,000 </t>
  </si>
  <si>
    <t xml:space="preserve"> $2,226,000,000 </t>
  </si>
  <si>
    <t xml:space="preserve"> $4,469,000,000 </t>
  </si>
  <si>
    <t xml:space="preserve"> $502,000,000 </t>
  </si>
  <si>
    <t>VAR</t>
  </si>
  <si>
    <t xml:space="preserve"> $2,942,897,000 </t>
  </si>
  <si>
    <t xml:space="preserve"> $1,693,210,000 </t>
  </si>
  <si>
    <t xml:space="preserve"> $432,589,000 </t>
  </si>
  <si>
    <t xml:space="preserve"> $208,208,000 </t>
  </si>
  <si>
    <t xml:space="preserve"> $3,049,800,000 </t>
  </si>
  <si>
    <t xml:space="preserve"> $1,748,100,000 </t>
  </si>
  <si>
    <t xml:space="preserve"> $470,600,000 </t>
  </si>
  <si>
    <t xml:space="preserve"> $234,800,000 </t>
  </si>
  <si>
    <t xml:space="preserve"> $3,099,100,000 </t>
  </si>
  <si>
    <t xml:space="preserve"> $1,816,400,000 </t>
  </si>
  <si>
    <t xml:space="preserve"> $488,500,000 </t>
  </si>
  <si>
    <t xml:space="preserve"> $245,200,000 </t>
  </si>
  <si>
    <t xml:space="preserve"> $3,217,800,000 </t>
  </si>
  <si>
    <t xml:space="preserve"> $1,856,500,000 </t>
  </si>
  <si>
    <t xml:space="preserve"> $557,000,000 </t>
  </si>
  <si>
    <t xml:space="preserve"> $253,500,000 </t>
  </si>
  <si>
    <t>VFC</t>
  </si>
  <si>
    <t xml:space="preserve"> $10,879,855,000 </t>
  </si>
  <si>
    <t xml:space="preserve"> $5,817,880,000 </t>
  </si>
  <si>
    <t xml:space="preserve"> $3,596,708,000 </t>
  </si>
  <si>
    <t xml:space="preserve"> $11,419,648,000 </t>
  </si>
  <si>
    <t xml:space="preserve"> $5,931,469,000 </t>
  </si>
  <si>
    <t xml:space="preserve"> $3,841,032,000 </t>
  </si>
  <si>
    <t xml:space="preserve"> $12,282,161,000 </t>
  </si>
  <si>
    <t xml:space="preserve"> $6,288,190,000 </t>
  </si>
  <si>
    <t xml:space="preserve"> $4,159,885,000 </t>
  </si>
  <si>
    <t xml:space="preserve"> $12,376,744,000 </t>
  </si>
  <si>
    <t xml:space="preserve"> $6,393,800,000 </t>
  </si>
  <si>
    <t xml:space="preserve"> $4,178,386,000 </t>
  </si>
  <si>
    <t>VIAB</t>
  </si>
  <si>
    <t xml:space="preserve"> $13,794,000,000 </t>
  </si>
  <si>
    <t xml:space="preserve"> $6,799,000,000 </t>
  </si>
  <si>
    <t xml:space="preserve"> $2,829,000,000 </t>
  </si>
  <si>
    <t xml:space="preserve"> $13,783,000,000 </t>
  </si>
  <si>
    <t xml:space="preserve"> $6,542,000,000 </t>
  </si>
  <si>
    <t xml:space="preserve"> $2,899,000,000 </t>
  </si>
  <si>
    <t xml:space="preserve"> $13,268,000,000 </t>
  </si>
  <si>
    <t xml:space="preserve"> $6,868,000,000 </t>
  </si>
  <si>
    <t xml:space="preserve"> $2,860,000,000 </t>
  </si>
  <si>
    <t xml:space="preserve"> $222,000,000 </t>
  </si>
  <si>
    <t xml:space="preserve"> $12,488,000,000 </t>
  </si>
  <si>
    <t xml:space="preserve"> $6,684,000,000 </t>
  </si>
  <si>
    <t xml:space="preserve"> $2,851,000,000 </t>
  </si>
  <si>
    <t xml:space="preserve"> $221,000,000 </t>
  </si>
  <si>
    <t>VLO</t>
  </si>
  <si>
    <t xml:space="preserve"> $138,393,000,000 </t>
  </si>
  <si>
    <t xml:space="preserve"> $126,485,000,000 </t>
  </si>
  <si>
    <t xml:space="preserve"> $1,549,000,000 </t>
  </si>
  <si>
    <t xml:space="preserve"> $138,074,000,000 </t>
  </si>
  <si>
    <t xml:space="preserve"> $127,316,000,000 </t>
  </si>
  <si>
    <t xml:space="preserve"> $5,081,000,000 </t>
  </si>
  <si>
    <t xml:space="preserve"> $130,844,000,000 </t>
  </si>
  <si>
    <t xml:space="preserve"> $118,141,000,000 </t>
  </si>
  <si>
    <t xml:space="preserve"> $5,111,000,000 </t>
  </si>
  <si>
    <t xml:space="preserve"> $87,804,000,000 </t>
  </si>
  <si>
    <t xml:space="preserve"> $74,651,000,000 </t>
  </si>
  <si>
    <t xml:space="preserve"> $4,953,000,000 </t>
  </si>
  <si>
    <t xml:space="preserve"> $1,842,000,000 </t>
  </si>
  <si>
    <t>VMC</t>
  </si>
  <si>
    <t xml:space="preserve"> $2,567,310,000 </t>
  </si>
  <si>
    <t xml:space="preserve"> $2,233,284,000 </t>
  </si>
  <si>
    <t xml:space="preserve"> $308,143,000 </t>
  </si>
  <si>
    <t xml:space="preserve"> $2,770,709,000 </t>
  </si>
  <si>
    <t xml:space="preserve"> $2,343,829,000 </t>
  </si>
  <si>
    <t xml:space="preserve"> $274,217,000 </t>
  </si>
  <si>
    <t xml:space="preserve"> $2,994,169,000 </t>
  </si>
  <si>
    <t xml:space="preserve"> $2,406,587,000 </t>
  </si>
  <si>
    <t xml:space="preserve"> $292,358,000 </t>
  </si>
  <si>
    <t xml:space="preserve"> $3,422,181,000 </t>
  </si>
  <si>
    <t xml:space="preserve"> $2,564,648,000 </t>
  </si>
  <si>
    <t xml:space="preserve"> $312,694,000 </t>
  </si>
  <si>
    <t>VNO</t>
  </si>
  <si>
    <t xml:space="preserve"> $2,299,176,000 </t>
  </si>
  <si>
    <t xml:space="preserve"> $928,565,000 </t>
  </si>
  <si>
    <t xml:space="preserve"> $177,366,000 </t>
  </si>
  <si>
    <t xml:space="preserve"> $32,210,000 </t>
  </si>
  <si>
    <t xml:space="preserve"> $461,627,000 </t>
  </si>
  <si>
    <t xml:space="preserve"> $2,312,512,000 </t>
  </si>
  <si>
    <t xml:space="preserve"> $953,611,000 </t>
  </si>
  <si>
    <t xml:space="preserve"> $169,270,000 </t>
  </si>
  <si>
    <t xml:space="preserve"> $481,303,000 </t>
  </si>
  <si>
    <t xml:space="preserve"> $2,502,267,000 </t>
  </si>
  <si>
    <t xml:space="preserve"> $1,011,249,000 </t>
  </si>
  <si>
    <t xml:space="preserve"> $175,307,000 </t>
  </si>
  <si>
    <t xml:space="preserve"> $542,952,000 </t>
  </si>
  <si>
    <t xml:space="preserve"> $2,506,202,000 </t>
  </si>
  <si>
    <t xml:space="preserve"> $1,024,336,000 </t>
  </si>
  <si>
    <t xml:space="preserve"> $179,279,000 </t>
  </si>
  <si>
    <t xml:space="preserve"> $565,059,000 </t>
  </si>
  <si>
    <t>VRSK</t>
  </si>
  <si>
    <t xml:space="preserve"> $1,407,848,000 </t>
  </si>
  <si>
    <t xml:space="preserve"> $516,708,000 </t>
  </si>
  <si>
    <t xml:space="preserve"> $220,068,000 </t>
  </si>
  <si>
    <t xml:space="preserve"> $98,844,000 </t>
  </si>
  <si>
    <t xml:space="preserve"> $1,595,703,000 </t>
  </si>
  <si>
    <t xml:space="preserve"> $622,523,000 </t>
  </si>
  <si>
    <t xml:space="preserve"> $228,982,000 </t>
  </si>
  <si>
    <t xml:space="preserve"> $129,931,000 </t>
  </si>
  <si>
    <t xml:space="preserve"> $1,746,726,000 </t>
  </si>
  <si>
    <t xml:space="preserve"> $716,598,000 </t>
  </si>
  <si>
    <t xml:space="preserve"> $227,306,000 </t>
  </si>
  <si>
    <t xml:space="preserve"> $142,376,000 </t>
  </si>
  <si>
    <t xml:space="preserve"> $2,068,010,000 </t>
  </si>
  <si>
    <t xml:space="preserve"> $803,274,000 </t>
  </si>
  <si>
    <t xml:space="preserve"> $312,690,000 </t>
  </si>
  <si>
    <t xml:space="preserve"> $215,484,000 </t>
  </si>
  <si>
    <t>VRSN</t>
  </si>
  <si>
    <t xml:space="preserve"> $873,592,000 </t>
  </si>
  <si>
    <t xml:space="preserve"> $167,600,000 </t>
  </si>
  <si>
    <t xml:space="preserve"> $186,971,000 </t>
  </si>
  <si>
    <t xml:space="preserve"> $61,694,000 </t>
  </si>
  <si>
    <t xml:space="preserve"> $965,087,000 </t>
  </si>
  <si>
    <t xml:space="preserve"> $187,013,000 </t>
  </si>
  <si>
    <t xml:space="preserve"> $179,545,000 </t>
  </si>
  <si>
    <t xml:space="preserve"> $70,297,000 </t>
  </si>
  <si>
    <t xml:space="preserve"> $1,010,117,000 </t>
  </si>
  <si>
    <t xml:space="preserve"> $188,425,000 </t>
  </si>
  <si>
    <t xml:space="preserve"> $189,488,000 </t>
  </si>
  <si>
    <t xml:space="preserve"> $67,777,000 </t>
  </si>
  <si>
    <t xml:space="preserve"> $1,059,366,000 </t>
  </si>
  <si>
    <t xml:space="preserve"> $192,788,000 </t>
  </si>
  <si>
    <t xml:space="preserve"> $196,914,000 </t>
  </si>
  <si>
    <t xml:space="preserve"> $63,718,000 </t>
  </si>
  <si>
    <t>VRTX</t>
  </si>
  <si>
    <t xml:space="preserve"> $1,527,042,000 </t>
  </si>
  <si>
    <t xml:space="preserve"> $279,885,000 </t>
  </si>
  <si>
    <t xml:space="preserve"> $432,681,000 </t>
  </si>
  <si>
    <t xml:space="preserve"> $765,905,000 </t>
  </si>
  <si>
    <t xml:space="preserve"> $1,211,975,000 </t>
  </si>
  <si>
    <t xml:space="preserve"> $130,277,000 </t>
  </si>
  <si>
    <t xml:space="preserve"> $356,188,000 </t>
  </si>
  <si>
    <t xml:space="preserve"> $882,097,000 </t>
  </si>
  <si>
    <t xml:space="preserve"> $580,415,000 </t>
  </si>
  <si>
    <t xml:space="preserve"> $60,987,000 </t>
  </si>
  <si>
    <t xml:space="preserve"> $305,409,000 </t>
  </si>
  <si>
    <t xml:space="preserve"> $855,506,000 </t>
  </si>
  <si>
    <t xml:space="preserve"> $1,032,336,000 </t>
  </si>
  <si>
    <t xml:space="preserve"> $124,512,000 </t>
  </si>
  <si>
    <t xml:space="preserve"> $376,575,000 </t>
  </si>
  <si>
    <t xml:space="preserve"> $995,922,000 </t>
  </si>
  <si>
    <t>VTR</t>
  </si>
  <si>
    <t xml:space="preserve"> $2,514,595,000 </t>
  </si>
  <si>
    <t xml:space="preserve"> $1,118,240,000 </t>
  </si>
  <si>
    <t xml:space="preserve"> $132,447,000 </t>
  </si>
  <si>
    <t xml:space="preserve"> $629,908,000 </t>
  </si>
  <si>
    <t xml:space="preserve"> $2,772,550,000 </t>
  </si>
  <si>
    <t xml:space="preserve"> $1,212,480,000 </t>
  </si>
  <si>
    <t xml:space="preserve"> $147,481,000 </t>
  </si>
  <si>
    <t xml:space="preserve"> $725,216,000 </t>
  </si>
  <si>
    <t xml:space="preserve"> $3,285,346,000 </t>
  </si>
  <si>
    <t xml:space="preserve"> $1,410,205,000 </t>
  </si>
  <si>
    <t xml:space="preserve"> $145,992,000 </t>
  </si>
  <si>
    <t xml:space="preserve"> $894,057,000 </t>
  </si>
  <si>
    <t xml:space="preserve"> $3,442,646,000 </t>
  </si>
  <si>
    <t xml:space="preserve"> $1,442,073,000 </t>
  </si>
  <si>
    <t xml:space="preserve"> $136,863,000 </t>
  </si>
  <si>
    <t xml:space="preserve"> $898,924,000 </t>
  </si>
  <si>
    <t>VZ</t>
  </si>
  <si>
    <t xml:space="preserve"> $115,846,000,000 </t>
  </si>
  <si>
    <t xml:space="preserve"> $46,275,000,000 </t>
  </si>
  <si>
    <t xml:space="preserve"> $39,951,000,000 </t>
  </si>
  <si>
    <t xml:space="preserve"> $16,460,000,000 </t>
  </si>
  <si>
    <t xml:space="preserve"> $120,550,000,000 </t>
  </si>
  <si>
    <t xml:space="preserve"> $44,887,000,000 </t>
  </si>
  <si>
    <t xml:space="preserve"> $27,089,000,000 </t>
  </si>
  <si>
    <t xml:space="preserve"> $127,079,000,000 </t>
  </si>
  <si>
    <t xml:space="preserve"> $49,931,000,000 </t>
  </si>
  <si>
    <t xml:space="preserve"> $41,016,000,000 </t>
  </si>
  <si>
    <t xml:space="preserve"> $16,533,000,000 </t>
  </si>
  <si>
    <t xml:space="preserve"> $131,620,000,000 </t>
  </si>
  <si>
    <t xml:space="preserve"> $52,557,000,000 </t>
  </si>
  <si>
    <t xml:space="preserve"> $29,986,000,000 </t>
  </si>
  <si>
    <t xml:space="preserve"> $16,017,000,000 </t>
  </si>
  <si>
    <t>WAT</t>
  </si>
  <si>
    <t xml:space="preserve"> $1,843,641,000 </t>
  </si>
  <si>
    <t xml:space="preserve"> $737,614,000 </t>
  </si>
  <si>
    <t xml:space="preserve"> $477,270,000 </t>
  </si>
  <si>
    <t xml:space="preserve"> $96,004,000 </t>
  </si>
  <si>
    <t xml:space="preserve"> $13,829,000 </t>
  </si>
  <si>
    <t xml:space="preserve"> $1,904,218,000 </t>
  </si>
  <si>
    <t xml:space="preserve"> $783,456,000 </t>
  </si>
  <si>
    <t xml:space="preserve"> $492,965,000 </t>
  </si>
  <si>
    <t xml:space="preserve"> $100,536,000 </t>
  </si>
  <si>
    <t xml:space="preserve"> $9,918,000 </t>
  </si>
  <si>
    <t xml:space="preserve"> $1,989,344,000 </t>
  </si>
  <si>
    <t xml:space="preserve"> $824,913,000 </t>
  </si>
  <si>
    <t xml:space="preserve"> $512,707,000 </t>
  </si>
  <si>
    <t xml:space="preserve"> $107,726,000 </t>
  </si>
  <si>
    <t xml:space="preserve"> $10,634,000 </t>
  </si>
  <si>
    <t xml:space="preserve"> $2,042,332,000 </t>
  </si>
  <si>
    <t xml:space="preserve"> $842,672,000 </t>
  </si>
  <si>
    <t xml:space="preserve"> $495,747,000 </t>
  </si>
  <si>
    <t xml:space="preserve"> $118,545,000 </t>
  </si>
  <si>
    <t xml:space="preserve"> $10,123,000 </t>
  </si>
  <si>
    <t>WDC</t>
  </si>
  <si>
    <t xml:space="preserve"> $15,351,000,000 </t>
  </si>
  <si>
    <t xml:space="preserve"> $10,988,000,000 </t>
  </si>
  <si>
    <t xml:space="preserve"> $1,572,000,000 </t>
  </si>
  <si>
    <t xml:space="preserve"> $15,130,000,000 </t>
  </si>
  <si>
    <t xml:space="preserve"> $10,770,000,000 </t>
  </si>
  <si>
    <t xml:space="preserve"> $908,000,000 </t>
  </si>
  <si>
    <t xml:space="preserve"> $1,661,000,000 </t>
  </si>
  <si>
    <t xml:space="preserve"> $14,572,000,000 </t>
  </si>
  <si>
    <t xml:space="preserve"> $10,351,000,000 </t>
  </si>
  <si>
    <t xml:space="preserve"> $964,000,000 </t>
  </si>
  <si>
    <t xml:space="preserve"> $12,994,000,000 </t>
  </si>
  <si>
    <t xml:space="preserve"> $9,559,000,000 </t>
  </si>
  <si>
    <t xml:space="preserve"> $1,342,000,000 </t>
  </si>
  <si>
    <t>WEC</t>
  </si>
  <si>
    <t xml:space="preserve"> $4,246,400,000 </t>
  </si>
  <si>
    <t xml:space="preserve"> $2,760,500,000 </t>
  </si>
  <si>
    <t xml:space="preserve"> $121,400,000 </t>
  </si>
  <si>
    <t xml:space="preserve"> $364,200,000 </t>
  </si>
  <si>
    <t xml:space="preserve"> $4,519,000,000 </t>
  </si>
  <si>
    <t xml:space="preserve"> $2,982,100,000 </t>
  </si>
  <si>
    <t xml:space="preserve"> $116,700,000 </t>
  </si>
  <si>
    <t xml:space="preserve"> $340,100,000 </t>
  </si>
  <si>
    <t xml:space="preserve"> $4,997,100,000 </t>
  </si>
  <si>
    <t xml:space="preserve"> $3,371,800,000 </t>
  </si>
  <si>
    <t xml:space="preserve"> $121,800,000 </t>
  </si>
  <si>
    <t xml:space="preserve"> $391,400,000 </t>
  </si>
  <si>
    <t xml:space="preserve"> $5,926,100,000 </t>
  </si>
  <si>
    <t xml:space="preserve"> $3,949,400,000 </t>
  </si>
  <si>
    <t xml:space="preserve"> $164,400,000 </t>
  </si>
  <si>
    <t xml:space="preserve"> $561,800,000 </t>
  </si>
  <si>
    <t>WFC</t>
  </si>
  <si>
    <t xml:space="preserve"> $91,247,000,000 </t>
  </si>
  <si>
    <t xml:space="preserve"> $1,727,000,000 </t>
  </si>
  <si>
    <t xml:space="preserve"> $48,724,000,000 </t>
  </si>
  <si>
    <t xml:space="preserve"> $8,891,000,000 </t>
  </si>
  <si>
    <t xml:space="preserve"> $88,069,000,000 </t>
  </si>
  <si>
    <t xml:space="preserve"> $1,337,000,000 </t>
  </si>
  <si>
    <t xml:space="preserve"> $47,338,000,000 </t>
  </si>
  <si>
    <t xml:space="preserve"> $3,813,000,000 </t>
  </si>
  <si>
    <t xml:space="preserve"> $88,372,000,000 </t>
  </si>
  <si>
    <t xml:space="preserve"> $47,667,000,000 </t>
  </si>
  <si>
    <t xml:space="preserve"> $2,765,000,000 </t>
  </si>
  <si>
    <t xml:space="preserve"> $90,033,000,000 </t>
  </si>
  <si>
    <t xml:space="preserve"> $963,000,000 </t>
  </si>
  <si>
    <t xml:space="preserve"> $48,728,000,000 </t>
  </si>
  <si>
    <t xml:space="preserve"> $3,688,000,000 </t>
  </si>
  <si>
    <t>WFM</t>
  </si>
  <si>
    <t xml:space="preserve"> $12,917,000,000 </t>
  </si>
  <si>
    <t xml:space="preserve"> $8,288,000,000 </t>
  </si>
  <si>
    <t xml:space="preserve"> $3,682,000,000 </t>
  </si>
  <si>
    <t xml:space="preserve"> $9,150,000,000 </t>
  </si>
  <si>
    <t xml:space="preserve"> $4,032,000,000 </t>
  </si>
  <si>
    <t xml:space="preserve"> $15,389,000,000 </t>
  </si>
  <si>
    <t xml:space="preserve"> $4,472,000,000 </t>
  </si>
  <si>
    <t xml:space="preserve"> $15,724,000,000 </t>
  </si>
  <si>
    <t xml:space="preserve"> $4,477,000,000 </t>
  </si>
  <si>
    <t>WHR</t>
  </si>
  <si>
    <t xml:space="preserve"> $18,769,000,000 </t>
  </si>
  <si>
    <t xml:space="preserve"> $15,471,000,000 </t>
  </si>
  <si>
    <t xml:space="preserve"> $1,828,000,000 </t>
  </si>
  <si>
    <t xml:space="preserve"> $19,872,000,000 </t>
  </si>
  <si>
    <t xml:space="preserve"> $16,477,000,000 </t>
  </si>
  <si>
    <t xml:space="preserve"> $20,891,000,000 </t>
  </si>
  <si>
    <t xml:space="preserve"> $17,201,000,000 </t>
  </si>
  <si>
    <t xml:space="preserve"> $2,130,000,000 </t>
  </si>
  <si>
    <t xml:space="preserve"> $20,718,000,000 </t>
  </si>
  <si>
    <t xml:space="preserve"> $17,036,000,000 </t>
  </si>
  <si>
    <t xml:space="preserve"> $71,000,000 </t>
  </si>
  <si>
    <t>WM</t>
  </si>
  <si>
    <t xml:space="preserve"> $13,983,000,000 </t>
  </si>
  <si>
    <t xml:space="preserve"> $9,112,000,000 </t>
  </si>
  <si>
    <t xml:space="preserve"> $1,468,000,000 </t>
  </si>
  <si>
    <t>Environmental Services</t>
  </si>
  <si>
    <t xml:space="preserve"> $13,996,000,000 </t>
  </si>
  <si>
    <t xml:space="preserve"> $9,002,000,000 </t>
  </si>
  <si>
    <t xml:space="preserve"> $1,481,000,000 </t>
  </si>
  <si>
    <t xml:space="preserve"> $12,961,000,000 </t>
  </si>
  <si>
    <t xml:space="preserve"> $8,231,000,000 </t>
  </si>
  <si>
    <t xml:space="preserve"> $1,343,000,000 </t>
  </si>
  <si>
    <t xml:space="preserve"> $1,245,000,000 </t>
  </si>
  <si>
    <t xml:space="preserve"> $13,609,000,000 </t>
  </si>
  <si>
    <t xml:space="preserve"> $8,486,000,000 </t>
  </si>
  <si>
    <t xml:space="preserve"> $1,410,000,000 </t>
  </si>
  <si>
    <t>WMB</t>
  </si>
  <si>
    <t xml:space="preserve"> $7,486,000,000 </t>
  </si>
  <si>
    <t xml:space="preserve"> $4,523,000,000 </t>
  </si>
  <si>
    <t xml:space="preserve"> $6,860,000,000 </t>
  </si>
  <si>
    <t xml:space="preserve"> $546,000,000 </t>
  </si>
  <si>
    <t xml:space="preserve"> $7,637,000,000 </t>
  </si>
  <si>
    <t xml:space="preserve"> $1,176,000,000 </t>
  </si>
  <si>
    <t xml:space="preserve"> $7,360,000,000 </t>
  </si>
  <si>
    <t xml:space="preserve"> $3,434,000,000 </t>
  </si>
  <si>
    <t xml:space="preserve"> $864,000,000 </t>
  </si>
  <si>
    <t>WMT</t>
  </si>
  <si>
    <t xml:space="preserve"> $468,651,000,000 </t>
  </si>
  <si>
    <t xml:space="preserve"> $352,297,000,000 </t>
  </si>
  <si>
    <t xml:space="preserve"> $88,629,000,000 </t>
  </si>
  <si>
    <t xml:space="preserve"> $476,294,000,000 </t>
  </si>
  <si>
    <t xml:space="preserve"> $358,069,000,000 </t>
  </si>
  <si>
    <t xml:space="preserve"> $91,353,000,000 </t>
  </si>
  <si>
    <t xml:space="preserve"> $485,651,000,000 </t>
  </si>
  <si>
    <t xml:space="preserve"> $365,086,000,000 </t>
  </si>
  <si>
    <t xml:space="preserve"> $93,418,000,000 </t>
  </si>
  <si>
    <t xml:space="preserve"> $482,130,000,000 </t>
  </si>
  <si>
    <t xml:space="preserve"> $360,984,000,000 </t>
  </si>
  <si>
    <t xml:space="preserve"> $97,041,000,000 </t>
  </si>
  <si>
    <t>WRK</t>
  </si>
  <si>
    <t xml:space="preserve"> $9,895,100,000 </t>
  </si>
  <si>
    <t xml:space="preserve"> $7,961,500,000 </t>
  </si>
  <si>
    <t xml:space="preserve"> $937,600,000 </t>
  </si>
  <si>
    <t xml:space="preserve"> $11,124,800,000 </t>
  </si>
  <si>
    <t xml:space="preserve"> $8,986,500,000 </t>
  </si>
  <si>
    <t xml:space="preserve"> $1,026,100,000 </t>
  </si>
  <si>
    <t xml:space="preserve"> $14,171,800,000 </t>
  </si>
  <si>
    <t xml:space="preserve"> $11,413,200,000 </t>
  </si>
  <si>
    <t xml:space="preserve"> $1,750,100,000 </t>
  </si>
  <si>
    <t xml:space="preserve"> $211,800,000 </t>
  </si>
  <si>
    <t>WU</t>
  </si>
  <si>
    <t xml:space="preserve"> $5,664,800,000 </t>
  </si>
  <si>
    <t xml:space="preserve"> $3,194,200,000 </t>
  </si>
  <si>
    <t xml:space="preserve"> $1,140,600,000 </t>
  </si>
  <si>
    <t xml:space="preserve"> $5,542,000,000 </t>
  </si>
  <si>
    <t xml:space="preserve"> $3,235,000,000 </t>
  </si>
  <si>
    <t xml:space="preserve"> $1,199,600,000 </t>
  </si>
  <si>
    <t xml:space="preserve"> $5,607,200,000 </t>
  </si>
  <si>
    <t xml:space="preserve"> $3,297,400,000 </t>
  </si>
  <si>
    <t xml:space="preserve"> $1,169,300,000 </t>
  </si>
  <si>
    <t xml:space="preserve"> $5,483,700,000 </t>
  </si>
  <si>
    <t xml:space="preserve"> $3,199,400,000 </t>
  </si>
  <si>
    <t xml:space="preserve"> $1,174,900,000 </t>
  </si>
  <si>
    <t>WY</t>
  </si>
  <si>
    <t xml:space="preserve"> $5,989,000,000 </t>
  </si>
  <si>
    <t xml:space="preserve"> $4,993,000,000 </t>
  </si>
  <si>
    <t xml:space="preserve"> $32,000,000 </t>
  </si>
  <si>
    <t xml:space="preserve"> $7,254,000,000 </t>
  </si>
  <si>
    <t xml:space="preserve"> $5,716,000,000 </t>
  </si>
  <si>
    <t xml:space="preserve"> $7,403,000,000 </t>
  </si>
  <si>
    <t xml:space="preserve"> $5,763,000,000 </t>
  </si>
  <si>
    <t xml:space="preserve"> $7,082,000,000 </t>
  </si>
  <si>
    <t xml:space="preserve"> $5,694,000,000 </t>
  </si>
  <si>
    <t xml:space="preserve"> $420,000,000 </t>
  </si>
  <si>
    <t>WYN</t>
  </si>
  <si>
    <t xml:space="preserve"> $2,093,000,000 </t>
  </si>
  <si>
    <t xml:space="preserve"> $1,389,000,000 </t>
  </si>
  <si>
    <t xml:space="preserve"> $185,000,000 </t>
  </si>
  <si>
    <t xml:space="preserve"> $5,009,000,000 </t>
  </si>
  <si>
    <t xml:space="preserve"> $2,394,000,000 </t>
  </si>
  <si>
    <t xml:space="preserve"> $1,471,000,000 </t>
  </si>
  <si>
    <t xml:space="preserve"> $5,281,000,000 </t>
  </si>
  <si>
    <t xml:space="preserve"> $2,504,000,000 </t>
  </si>
  <si>
    <t xml:space="preserve"> $2,700,000,000 </t>
  </si>
  <si>
    <t xml:space="preserve"> $1,574,000,000 </t>
  </si>
  <si>
    <t>WYNN</t>
  </si>
  <si>
    <t xml:space="preserve"> $5,154,284,000 </t>
  </si>
  <si>
    <t xml:space="preserve"> $3,251,575,000 </t>
  </si>
  <si>
    <t xml:space="preserve"> $481,677,000 </t>
  </si>
  <si>
    <t xml:space="preserve"> $373,199,000 </t>
  </si>
  <si>
    <t>Casinos &amp; Gaming</t>
  </si>
  <si>
    <t xml:space="preserve"> $5,620,936,000 </t>
  </si>
  <si>
    <t xml:space="preserve"> $3,478,822,000 </t>
  </si>
  <si>
    <t xml:space="preserve"> $465,926,000 </t>
  </si>
  <si>
    <t xml:space="preserve"> $371,051,000 </t>
  </si>
  <si>
    <t xml:space="preserve"> $5,433,661,000 </t>
  </si>
  <si>
    <t xml:space="preserve"> $3,316,311,000 </t>
  </si>
  <si>
    <t xml:space="preserve"> $502,901,000 </t>
  </si>
  <si>
    <t xml:space="preserve"> $314,119,000 </t>
  </si>
  <si>
    <t xml:space="preserve"> $4,075,883,000 </t>
  </si>
  <si>
    <t xml:space="preserve"> $2,530,374,000 </t>
  </si>
  <si>
    <t xml:space="preserve"> $475,328,000 </t>
  </si>
  <si>
    <t xml:space="preserve"> $322,629,000 </t>
  </si>
  <si>
    <t>XEC</t>
  </si>
  <si>
    <t xml:space="preserve"> $1,623,938,000 </t>
  </si>
  <si>
    <t xml:space="preserve"> $337,903,000 </t>
  </si>
  <si>
    <t xml:space="preserve"> $188,302,000 </t>
  </si>
  <si>
    <t xml:space="preserve"> $513,916,000 </t>
  </si>
  <si>
    <t xml:space="preserve"> $1,998,051,000 </t>
  </si>
  <si>
    <t xml:space="preserve"> $406,198,000 </t>
  </si>
  <si>
    <t xml:space="preserve"> $72,143,000 </t>
  </si>
  <si>
    <t xml:space="preserve"> $615,874,000 </t>
  </si>
  <si>
    <t xml:space="preserve"> $2,424,176,000 </t>
  </si>
  <si>
    <t xml:space="preserve"> $572,831,000 </t>
  </si>
  <si>
    <t xml:space="preserve"> $225,070,000 </t>
  </si>
  <si>
    <t xml:space="preserve"> $806,021,000 </t>
  </si>
  <si>
    <t xml:space="preserve"> $1,452,619,000 </t>
  </si>
  <si>
    <t xml:space="preserve"> $519,874,000 </t>
  </si>
  <si>
    <t xml:space="preserve"> $179,867,000 </t>
  </si>
  <si>
    <t xml:space="preserve"> $778,923,000 </t>
  </si>
  <si>
    <t>XEL</t>
  </si>
  <si>
    <t xml:space="preserve"> $10,128,223,000 </t>
  </si>
  <si>
    <t xml:space="preserve"> $6,710,036,000 </t>
  </si>
  <si>
    <t xml:space="preserve"> $669,451,000 </t>
  </si>
  <si>
    <t xml:space="preserve"> $926,053,000 </t>
  </si>
  <si>
    <t xml:space="preserve"> $10,914,922,000 </t>
  </si>
  <si>
    <t xml:space="preserve"> $7,408,278,000 </t>
  </si>
  <si>
    <t xml:space="preserve"> $681,226,000 </t>
  </si>
  <si>
    <t xml:space="preserve"> $977,863,000 </t>
  </si>
  <si>
    <t xml:space="preserve"> $11,686,135,000 </t>
  </si>
  <si>
    <t xml:space="preserve"> $7,951,352,000 </t>
  </si>
  <si>
    <t xml:space="preserve"> $767,608,000 </t>
  </si>
  <si>
    <t xml:space="preserve"> $1,019,045,000 </t>
  </si>
  <si>
    <t xml:space="preserve"> $11,024,486,000 </t>
  </si>
  <si>
    <t xml:space="preserve"> $7,033,633,000 </t>
  </si>
  <si>
    <t xml:space="preserve"> $865,817,000 </t>
  </si>
  <si>
    <t xml:space="preserve"> $1,124,524,000 </t>
  </si>
  <si>
    <t>XL</t>
  </si>
  <si>
    <t xml:space="preserve"> $7,232,397,000 </t>
  </si>
  <si>
    <t xml:space="preserve"> $5,165,169,000 </t>
  </si>
  <si>
    <t xml:space="preserve"> $1,173,955,000 </t>
  </si>
  <si>
    <t xml:space="preserve"> $7,541,234,000 </t>
  </si>
  <si>
    <t xml:space="preserve"> $5,106,489,000 </t>
  </si>
  <si>
    <t xml:space="preserve"> $1,213,178,000 </t>
  </si>
  <si>
    <t xml:space="preserve"> $6,602,267,000 </t>
  </si>
  <si>
    <t xml:space="preserve"> $4,239,474,000 </t>
  </si>
  <si>
    <t xml:space="preserve"> $1,341,315,000 </t>
  </si>
  <si>
    <t xml:space="preserve"> $9,308,926,000 </t>
  </si>
  <si>
    <t xml:space="preserve"> $6,199,645,000 </t>
  </si>
  <si>
    <t xml:space="preserve"> $1,966,939,000 </t>
  </si>
  <si>
    <t>XLNX</t>
  </si>
  <si>
    <t xml:space="preserve"> $2,168,652,000 </t>
  </si>
  <si>
    <t xml:space="preserve"> $737,206,000 </t>
  </si>
  <si>
    <t xml:space="preserve"> $365,684,000 </t>
  </si>
  <si>
    <t xml:space="preserve"> $475,522,000 </t>
  </si>
  <si>
    <t xml:space="preserve"> $9,508,000 </t>
  </si>
  <si>
    <t xml:space="preserve"> $2,382,531,000 </t>
  </si>
  <si>
    <t xml:space="preserve"> $743,253,000 </t>
  </si>
  <si>
    <t xml:space="preserve"> $378,607,000 </t>
  </si>
  <si>
    <t xml:space="preserve"> $492,447,000 </t>
  </si>
  <si>
    <t xml:space="preserve"> $9,887,000 </t>
  </si>
  <si>
    <t xml:space="preserve"> $2,377,344,000 </t>
  </si>
  <si>
    <t xml:space="preserve"> $708,823,000 </t>
  </si>
  <si>
    <t xml:space="preserve"> $353,670,000 </t>
  </si>
  <si>
    <t xml:space="preserve"> $525,745,000 </t>
  </si>
  <si>
    <t xml:space="preserve"> $9,537,000 </t>
  </si>
  <si>
    <t xml:space="preserve"> $2,213,881,000 </t>
  </si>
  <si>
    <t xml:space="preserve"> $671,907,000 </t>
  </si>
  <si>
    <t xml:space="preserve"> $331,652,000 </t>
  </si>
  <si>
    <t xml:space="preserve"> $533,891,000 </t>
  </si>
  <si>
    <t xml:space="preserve"> $6,550,000 </t>
  </si>
  <si>
    <t>XOM</t>
  </si>
  <si>
    <t xml:space="preserve"> $451,509,000,000 </t>
  </si>
  <si>
    <t xml:space="preserve"> $302,056,000,000 </t>
  </si>
  <si>
    <t xml:space="preserve"> $81,844,000,000 </t>
  </si>
  <si>
    <t xml:space="preserve"> $15,888,000,000 </t>
  </si>
  <si>
    <t xml:space="preserve"> $420,836,000,000 </t>
  </si>
  <si>
    <t xml:space="preserve"> $284,681,000,000 </t>
  </si>
  <si>
    <t xml:space="preserve"> $76,696,000,000 </t>
  </si>
  <si>
    <t xml:space="preserve"> $17,182,000,000 </t>
  </si>
  <si>
    <t xml:space="preserve"> $394,105,000,000 </t>
  </si>
  <si>
    <t xml:space="preserve"> $266,831,000,000 </t>
  </si>
  <si>
    <t xml:space="preserve"> $74,226,000,000 </t>
  </si>
  <si>
    <t xml:space="preserve"> $17,297,000,000 </t>
  </si>
  <si>
    <t xml:space="preserve"> $259,488,000,000 </t>
  </si>
  <si>
    <t xml:space="preserve"> $165,590,000,000 </t>
  </si>
  <si>
    <t xml:space="preserve"> $61,444,000,000 </t>
  </si>
  <si>
    <t xml:space="preserve"> $18,048,000,000 </t>
  </si>
  <si>
    <t>XRAY</t>
  </si>
  <si>
    <t xml:space="preserve"> $2,928,429,000 </t>
  </si>
  <si>
    <t xml:space="preserve"> $1,372,042,000 </t>
  </si>
  <si>
    <t xml:space="preserve"> $1,148,731,000 </t>
  </si>
  <si>
    <t xml:space="preserve"> $2,950,800,000 </t>
  </si>
  <si>
    <t xml:space="preserve"> $1,373,400,000 </t>
  </si>
  <si>
    <t xml:space="preserve"> $1,144,800,000 </t>
  </si>
  <si>
    <t xml:space="preserve"> $2,922,600,000 </t>
  </si>
  <si>
    <t xml:space="preserve"> $1,322,800,000 </t>
  </si>
  <si>
    <t xml:space="preserve"> $1,143,100,000 </t>
  </si>
  <si>
    <t xml:space="preserve"> $2,674,300,000 </t>
  </si>
  <si>
    <t xml:space="preserve"> $1,157,100,000 </t>
  </si>
  <si>
    <t xml:space="preserve"> $1,077,300,000 </t>
  </si>
  <si>
    <t>XRX</t>
  </si>
  <si>
    <t xml:space="preserve"> $20,421,000,000 </t>
  </si>
  <si>
    <t xml:space="preserve"> $13,634,000,000 </t>
  </si>
  <si>
    <t xml:space="preserve"> $4,398,000,000 </t>
  </si>
  <si>
    <t xml:space="preserve"> $655,000,000 </t>
  </si>
  <si>
    <t xml:space="preserve"> $20,006,000,000 </t>
  </si>
  <si>
    <t xml:space="preserve"> $13,521,000,000 </t>
  </si>
  <si>
    <t xml:space="preserve"> $4,219,000,000 </t>
  </si>
  <si>
    <t xml:space="preserve"> $13,294,000,000 </t>
  </si>
  <si>
    <t xml:space="preserve"> $577,000,000 </t>
  </si>
  <si>
    <t xml:space="preserve"> $315,000,000 </t>
  </si>
  <si>
    <t xml:space="preserve"> $18,045,000,000 </t>
  </si>
  <si>
    <t xml:space="preserve"> $12,782,000,000 </t>
  </si>
  <si>
    <t xml:space="preserve"> $3,792,000,000 </t>
  </si>
  <si>
    <t xml:space="preserve"> $310,000,000 </t>
  </si>
  <si>
    <t>XYL</t>
  </si>
  <si>
    <t xml:space="preserve"> $3,791,000,000 </t>
  </si>
  <si>
    <t xml:space="preserve"> $2,289,000,000 </t>
  </si>
  <si>
    <t xml:space="preserve"> $936,000,000 </t>
  </si>
  <si>
    <t xml:space="preserve"> $106,000,000 </t>
  </si>
  <si>
    <t xml:space="preserve"> $3,837,000,000 </t>
  </si>
  <si>
    <t xml:space="preserve"> $3,916,000,000 </t>
  </si>
  <si>
    <t xml:space="preserve"> $2,403,000,000 </t>
  </si>
  <si>
    <t xml:space="preserve"> $3,653,000,000 </t>
  </si>
  <si>
    <t xml:space="preserve"> $854,000,000 </t>
  </si>
  <si>
    <t xml:space="preserve"> $95,000,000 </t>
  </si>
  <si>
    <t>YHOO</t>
  </si>
  <si>
    <t xml:space="preserve"> $4,986,566,000 </t>
  </si>
  <si>
    <t xml:space="preserve"> $1,620,566,000 </t>
  </si>
  <si>
    <t xml:space="preserve"> $1,641,819,000 </t>
  </si>
  <si>
    <t xml:space="preserve"> $885,824,000 </t>
  </si>
  <si>
    <t xml:space="preserve"> $35,819,000 </t>
  </si>
  <si>
    <t xml:space="preserve"> $4,680,380,000 </t>
  </si>
  <si>
    <t xml:space="preserve"> $1,349,380,000 </t>
  </si>
  <si>
    <t xml:space="preserve"> $1,751,275,000 </t>
  </si>
  <si>
    <t xml:space="preserve"> $957,587,000 </t>
  </si>
  <si>
    <t xml:space="preserve"> $44,841,000 </t>
  </si>
  <si>
    <t xml:space="preserve"> $4,618,133,000 </t>
  </si>
  <si>
    <t xml:space="preserve"> $1,387,375,000 </t>
  </si>
  <si>
    <t xml:space="preserve"> $1,770,710,000 </t>
  </si>
  <si>
    <t xml:space="preserve"> $1,156,386,000 </t>
  </si>
  <si>
    <t xml:space="preserve"> $66,750,000 </t>
  </si>
  <si>
    <t xml:space="preserve"> $4,968,301,000 </t>
  </si>
  <si>
    <t xml:space="preserve"> $2,077,748,000 </t>
  </si>
  <si>
    <t xml:space="preserve"> $1,768,522,000 </t>
  </si>
  <si>
    <t xml:space="preserve"> $1,177,923,000 </t>
  </si>
  <si>
    <t xml:space="preserve"> $79,042,000 </t>
  </si>
  <si>
    <t>YUM</t>
  </si>
  <si>
    <t xml:space="preserve"> $13,633,000,000 </t>
  </si>
  <si>
    <t xml:space="preserve"> $9,852,000,000 </t>
  </si>
  <si>
    <t xml:space="preserve"> $1,450,000,000 </t>
  </si>
  <si>
    <t xml:space="preserve"> $13,084,000,000 </t>
  </si>
  <si>
    <t xml:space="preserve"> $9,501,000,000 </t>
  </si>
  <si>
    <t xml:space="preserve"> $1,454,000,000 </t>
  </si>
  <si>
    <t xml:space="preserve"> $13,279,000,000 </t>
  </si>
  <si>
    <t xml:space="preserve"> $9,682,000,000 </t>
  </si>
  <si>
    <t xml:space="preserve"> $1,505,000,000 </t>
  </si>
  <si>
    <t xml:space="preserve"> $13,105,000,000 </t>
  </si>
  <si>
    <t xml:space="preserve"> $9,359,000,000 </t>
  </si>
  <si>
    <t xml:space="preserve"> $1,746,000,000 </t>
  </si>
  <si>
    <t>ZBH</t>
  </si>
  <si>
    <t xml:space="preserve"> $4,471,700,000 </t>
  </si>
  <si>
    <t xml:space="preserve"> $1,125,200,000 </t>
  </si>
  <si>
    <t xml:space="preserve"> $1,822,100,000 </t>
  </si>
  <si>
    <t xml:space="preserve"> $225,600,000 </t>
  </si>
  <si>
    <t xml:space="preserve"> $4,623,400,000 </t>
  </si>
  <si>
    <t xml:space="preserve"> $1,266,700,000 </t>
  </si>
  <si>
    <t xml:space="preserve"> $1,796,300,000 </t>
  </si>
  <si>
    <t xml:space="preserve"> $203,000,000 </t>
  </si>
  <si>
    <t xml:space="preserve"> $78,500,000 </t>
  </si>
  <si>
    <t xml:space="preserve"> $4,673,300,000 </t>
  </si>
  <si>
    <t xml:space="preserve"> $1,242,800,000 </t>
  </si>
  <si>
    <t xml:space="preserve"> $1,772,200,000 </t>
  </si>
  <si>
    <t xml:space="preserve"> $187,400,000 </t>
  </si>
  <si>
    <t xml:space="preserve"> $92,500,000 </t>
  </si>
  <si>
    <t xml:space="preserve"> $5,997,800,000 </t>
  </si>
  <si>
    <t xml:space="preserve"> $1,800,600,000 </t>
  </si>
  <si>
    <t xml:space="preserve"> $2,291,900,000 </t>
  </si>
  <si>
    <t xml:space="preserve"> $268,800,000 </t>
  </si>
  <si>
    <t xml:space="preserve"> $337,400,000 </t>
  </si>
  <si>
    <t>ZION</t>
  </si>
  <si>
    <t xml:space="preserve"> $2,458,592,000 </t>
  </si>
  <si>
    <t xml:space="preserve"> $80,146,000 </t>
  </si>
  <si>
    <t xml:space="preserve"> $1,579,007,000 </t>
  </si>
  <si>
    <t xml:space="preserve"> $31,237,000 </t>
  </si>
  <si>
    <t xml:space="preserve"> $2,278,812,000 </t>
  </si>
  <si>
    <t xml:space="preserve"> $58,913,000 </t>
  </si>
  <si>
    <t xml:space="preserve"> $1,700,064,000 </t>
  </si>
  <si>
    <t xml:space="preserve"> $(72,761,000)</t>
  </si>
  <si>
    <t xml:space="preserve"> $2,361,631,000 </t>
  </si>
  <si>
    <t xml:space="preserve"> $49,736,000 </t>
  </si>
  <si>
    <t xml:space="preserve"> $1,654,369,000 </t>
  </si>
  <si>
    <t xml:space="preserve"> $(87,159,000)</t>
  </si>
  <si>
    <t xml:space="preserve"> $2,210,591,000 </t>
  </si>
  <si>
    <t xml:space="preserve"> $49,344,000 </t>
  </si>
  <si>
    <t xml:space="preserve"> $1,591,239,000 </t>
  </si>
  <si>
    <t xml:space="preserve"> $49,282,000 </t>
  </si>
  <si>
    <t>ZTS</t>
  </si>
  <si>
    <t xml:space="preserve"> $4,561,000,000 </t>
  </si>
  <si>
    <t xml:space="preserve"> $399,000,000 </t>
  </si>
  <si>
    <t xml:space="preserve"> $60,000,000 </t>
  </si>
  <si>
    <t xml:space="preserve"> $4,785,000,000 </t>
  </si>
  <si>
    <t xml:space="preserve"> $1,717,000,000 </t>
  </si>
  <si>
    <t xml:space="preserve"> $1,643,000,000 </t>
  </si>
  <si>
    <t xml:space="preserve"> $396,000,000 </t>
  </si>
  <si>
    <t xml:space="preserve"> $4,765,000,000 </t>
  </si>
  <si>
    <t xml:space="preserve"> $1,532,000,000 </t>
  </si>
  <si>
    <t xml:space="preserve"> $364,000,000 </t>
  </si>
  <si>
    <t xml:space="preserve"> $4,888,000,000 </t>
  </si>
  <si>
    <t xml:space="preserve"> $1,666,000,000 </t>
  </si>
  <si>
    <t xml:space="preserve"> $376,000,000 </t>
  </si>
  <si>
    <t xml:space="preserve"> $85,000,000 </t>
  </si>
  <si>
    <t xml:space="preserve"> Total_Revenue </t>
  </si>
  <si>
    <t xml:space="preserve"> $993,897,000</t>
  </si>
  <si>
    <t>Row Labels</t>
  </si>
  <si>
    <t>Grand Total</t>
  </si>
  <si>
    <t>total_revenue_num</t>
  </si>
  <si>
    <t>actual_year</t>
  </si>
  <si>
    <t>month</t>
  </si>
  <si>
    <t>day</t>
  </si>
  <si>
    <t>RD</t>
  </si>
  <si>
    <t>COGS</t>
  </si>
  <si>
    <t>OOI</t>
  </si>
  <si>
    <t>6,000,000)</t>
  </si>
  <si>
    <t>82,000,000)</t>
  </si>
  <si>
    <t>72,761,000)</t>
  </si>
  <si>
    <t>87,159,000)</t>
  </si>
  <si>
    <t>SGA</t>
  </si>
  <si>
    <t>318,000,000)</t>
  </si>
  <si>
    <t>329,000,000)</t>
  </si>
  <si>
    <t>220,000,000)</t>
  </si>
  <si>
    <t>487,000,000)</t>
  </si>
  <si>
    <t>Gross_profit</t>
  </si>
  <si>
    <t>Operating_expenses</t>
  </si>
  <si>
    <t>Operating_Income</t>
  </si>
  <si>
    <t>Ticker symbol</t>
  </si>
  <si>
    <t>Income Statement</t>
  </si>
  <si>
    <t>Historical Data</t>
  </si>
  <si>
    <t>Forecast</t>
  </si>
  <si>
    <t>Companies</t>
  </si>
  <si>
    <t>Revenue</t>
  </si>
  <si>
    <t>Gross Profit</t>
  </si>
  <si>
    <t>Sales, General and Admin.</t>
  </si>
  <si>
    <t>Other Operating Items</t>
  </si>
  <si>
    <t>Total operating expenses</t>
  </si>
  <si>
    <t>Operating income/ EBIT</t>
  </si>
  <si>
    <t>Year 5</t>
  </si>
  <si>
    <t>Year 6</t>
  </si>
  <si>
    <t>Operating statistics</t>
  </si>
  <si>
    <t>Historical data</t>
  </si>
  <si>
    <t>Assumptions</t>
  </si>
  <si>
    <t>Revenue Growth</t>
  </si>
  <si>
    <t>Gross Margin</t>
  </si>
  <si>
    <t>Operating Margin</t>
  </si>
  <si>
    <t>Scenario</t>
  </si>
  <si>
    <t>Base case</t>
  </si>
  <si>
    <t>Operating Scenarios - sensitivity analysis</t>
  </si>
  <si>
    <t>Revenue growth (%)</t>
  </si>
  <si>
    <t>Strong case</t>
  </si>
  <si>
    <t>Weak case</t>
  </si>
  <si>
    <t>Average Annual Total Revenue</t>
  </si>
  <si>
    <t>Which sector account for highest percentage of the SPX 500?</t>
  </si>
  <si>
    <t>Result</t>
  </si>
  <si>
    <t>Value</t>
  </si>
  <si>
    <t>Sum of Average Annual Total Revenue</t>
  </si>
  <si>
    <t>Average of Average Annual Total Revenue</t>
  </si>
  <si>
    <t>Which sector companies get the most average annual total revenue ?</t>
  </si>
  <si>
    <t>Median</t>
  </si>
  <si>
    <t>standard deviation</t>
  </si>
  <si>
    <t>range</t>
  </si>
  <si>
    <t>Telecommunication Services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</si>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</sst>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¥&quot;* #,##0.00_ ;_ &quot;¥&quot;* \-#,##0.00_ ;_ &quot;¥&quot;* &quot;-&quot;??_ ;_ @_ "/>
    <numFmt numFmtId="164" formatCode="_-[$$-409]* #,##0.00_ ;_-[$$-409]* \-#,##0.00\ ;_-[$$-409]* &quot;-&quot;??_ ;_-@_ "/>
  </numFmts>
  <fonts count="2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B050"/>
      <name val="Calibri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CC2E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1" applyNumberFormat="1" applyFont="1"/>
    <xf numFmtId="2" fontId="18" fillId="0" borderId="0" xfId="0" applyNumberFormat="1" applyFont="1"/>
    <xf numFmtId="3" fontId="0" fillId="0" borderId="0" xfId="0" applyNumberFormat="1"/>
    <xf numFmtId="164" fontId="0" fillId="0" borderId="0" xfId="0" applyNumberFormat="1"/>
    <xf numFmtId="0" fontId="0" fillId="34" borderId="0" xfId="0" applyFill="1"/>
    <xf numFmtId="0" fontId="19" fillId="35" borderId="0" xfId="0" applyFont="1" applyFill="1"/>
    <xf numFmtId="0" fontId="0" fillId="35" borderId="0" xfId="0" applyFill="1"/>
    <xf numFmtId="0" fontId="16" fillId="33" borderId="10" xfId="0" applyFont="1" applyFill="1" applyBorder="1" applyAlignment="1">
      <alignment horizontal="left"/>
    </xf>
    <xf numFmtId="0" fontId="19" fillId="0" borderId="0" xfId="0" applyFont="1"/>
    <xf numFmtId="164" fontId="20" fillId="0" borderId="0" xfId="0" applyNumberFormat="1" applyFont="1"/>
    <xf numFmtId="0" fontId="21" fillId="0" borderId="11" xfId="0" applyFont="1" applyBorder="1" applyAlignment="1">
      <alignment wrapText="1"/>
    </xf>
    <xf numFmtId="0" fontId="21" fillId="0" borderId="12" xfId="0" applyFont="1" applyBorder="1" applyAlignment="1">
      <alignment wrapText="1"/>
    </xf>
    <xf numFmtId="0" fontId="22" fillId="36" borderId="12" xfId="0" applyFont="1" applyFill="1" applyBorder="1" applyAlignment="1">
      <alignment vertical="center"/>
    </xf>
    <xf numFmtId="0" fontId="0" fillId="36" borderId="12" xfId="0" applyFill="1" applyBorder="1" applyAlignment="1">
      <alignment wrapText="1"/>
    </xf>
    <xf numFmtId="0" fontId="22" fillId="0" borderId="13" xfId="0" applyFont="1" applyBorder="1" applyAlignment="1">
      <alignment vertical="center"/>
    </xf>
    <xf numFmtId="0" fontId="0" fillId="0" borderId="13" xfId="0" applyBorder="1" applyAlignment="1">
      <alignment wrapText="1"/>
    </xf>
    <xf numFmtId="0" fontId="22" fillId="0" borderId="13" xfId="0" applyFont="1" applyBorder="1" applyAlignment="1">
      <alignment wrapText="1"/>
    </xf>
    <xf numFmtId="0" fontId="21" fillId="0" borderId="13" xfId="0" applyFont="1" applyBorder="1" applyAlignment="1">
      <alignment horizontal="center" wrapText="1"/>
    </xf>
    <xf numFmtId="0" fontId="21" fillId="0" borderId="12" xfId="0" applyFont="1" applyBorder="1" applyAlignment="1">
      <alignment vertical="center"/>
    </xf>
    <xf numFmtId="0" fontId="21" fillId="0" borderId="12" xfId="0" applyFont="1" applyBorder="1" applyAlignment="1">
      <alignment horizontal="right" wrapText="1"/>
    </xf>
    <xf numFmtId="10" fontId="23" fillId="0" borderId="12" xfId="0" applyNumberFormat="1" applyFont="1" applyBorder="1" applyAlignment="1">
      <alignment horizontal="right" wrapText="1"/>
    </xf>
    <xf numFmtId="0" fontId="0" fillId="0" borderId="12" xfId="0" applyBorder="1" applyAlignment="1">
      <alignment wrapText="1"/>
    </xf>
    <xf numFmtId="0" fontId="21" fillId="0" borderId="14" xfId="0" applyFont="1" applyBorder="1" applyAlignment="1">
      <alignment vertical="center"/>
    </xf>
    <xf numFmtId="0" fontId="21" fillId="0" borderId="14" xfId="0" applyFont="1" applyBorder="1" applyAlignment="1">
      <alignment wrapText="1"/>
    </xf>
    <xf numFmtId="0" fontId="21" fillId="0" borderId="14" xfId="0" applyFont="1" applyBorder="1" applyAlignment="1">
      <alignment horizontal="right" wrapText="1"/>
    </xf>
    <xf numFmtId="0" fontId="19" fillId="34" borderId="0" xfId="0" applyFont="1" applyFill="1"/>
    <xf numFmtId="164" fontId="0" fillId="0" borderId="0" xfId="1" applyNumberFormat="1" applyFont="1"/>
    <xf numFmtId="10" fontId="24" fillId="0" borderId="0" xfId="43" applyNumberFormat="1" applyFont="1"/>
    <xf numFmtId="10" fontId="23" fillId="0" borderId="12" xfId="43" applyNumberFormat="1" applyFont="1" applyBorder="1" applyAlignment="1">
      <alignment horizontal="right" wrapText="1"/>
    </xf>
    <xf numFmtId="10" fontId="23" fillId="0" borderId="14" xfId="43" applyNumberFormat="1" applyFont="1" applyBorder="1" applyAlignment="1">
      <alignment horizontal="right" wrapText="1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164" fontId="26" fillId="0" borderId="0" xfId="0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12"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colors>
    <mruColors>
      <color rgb="FF33CC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[projectdata-nyse-submission.xlsx]data processing!PivotTable11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Gross Average Annual Total Revenue Pie Chart</a:t>
            </a:r>
          </a:p>
        </c:rich>
      </c:tx>
      <c:layout>
        <c:manualLayout>
          <c:xMode val="edge"/>
          <c:yMode val="edge"/>
          <c:x val="0.14040825748150668"/>
          <c:y val="0.11463511195178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76D48992-EBAD-4C26-9BE2-DBAB3A4A2DA7}" type="PERCENTAGE">
                  <a:rPr lang="en-US"/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/>
              </a:p>
            </c:rich>
          </c:tx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76D48992-EBAD-4C26-9BE2-DBAB3A4A2DA7}" type="PERCENTAGE">
                  <a:rPr lang="en-US"/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/>
              </a:p>
            </c:rich>
          </c:tx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76D48992-EBAD-4C26-9BE2-DBAB3A4A2DA7}" type="PERCENTAGE">
                  <a:rPr lang="en-US"/>
                  <a:pPr>
                    <a:defRPr/>
                  </a:pPr>
                  <a:t>[PERCENTAGE]</a:t>
                </a:fld>
                <a:endParaRPr lang="en-US"/>
              </a:p>
            </c:rich>
          </c:tx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'data processing'!$N$3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935-4B29-95F0-9DBE5EDBB4F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935-4B29-95F0-9DBE5EDBB4F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935-4B29-95F0-9DBE5EDBB4F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935-4B29-95F0-9DBE5EDBB4F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935-4B29-95F0-9DBE5EDBB4F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935-4B29-95F0-9DBE5EDBB4F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935-4B29-95F0-9DBE5EDBB4F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935-4B29-95F0-9DBE5EDBB4F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935-4B29-95F0-9DBE5EDBB4F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935-4B29-95F0-9DBE5EDBB4F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935-4B29-95F0-9DBE5EDBB4F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6D48992-EBAD-4C26-9BE2-DBAB3A4A2DA7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935-4B29-95F0-9DBE5EDBB4FF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processing'!$M$4:$M$15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'data processing'!$N$4:$N$15</c:f>
              <c:numCache>
                <c:formatCode>_-[$$-409]* #,##0.00_ ;_-[$$-409]* \-#,##0.00\ ;_-[$$-409]* "-"??_ ;_-@_ </c:formatCode>
                <c:ptCount val="11"/>
                <c:pt idx="0">
                  <c:v>1409739576750</c:v>
                </c:pt>
                <c:pt idx="1">
                  <c:v>1432461562750</c:v>
                </c:pt>
                <c:pt idx="2">
                  <c:v>1208528692000</c:v>
                </c:pt>
                <c:pt idx="3">
                  <c:v>853849180750</c:v>
                </c:pt>
                <c:pt idx="4">
                  <c:v>1118790318750</c:v>
                </c:pt>
                <c:pt idx="5">
                  <c:v>1025955254750</c:v>
                </c:pt>
                <c:pt idx="6">
                  <c:v>936362680166.66663</c:v>
                </c:pt>
                <c:pt idx="7">
                  <c:v>284002386666.66669</c:v>
                </c:pt>
                <c:pt idx="8">
                  <c:v>65304607250</c:v>
                </c:pt>
                <c:pt idx="9">
                  <c:v>287686963250</c:v>
                </c:pt>
                <c:pt idx="10">
                  <c:v>267256292750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935-4B29-95F0-9DBE5EDBB4F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2421257066498"/>
          <c:y val="0.25861447527737697"/>
          <c:w val="0.26571964565943024"/>
          <c:h val="0.57526488749223081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[projectdata-nyse-submission.xlsx]data processing!PivotTable8</c:name>
    <c:fmtId val="7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Mean of Average Annual Total Revenue Bar Chart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'data processing'!$K$3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processing'!$J$4:$J$15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'data processing'!$K$4:$K$15</c:f>
              <c:numCache>
                <c:formatCode>_-[$$-409]* #,##0.00_ ;_-[$$-409]* \-#,##0.00\ ;_-[$$-409]* "-"??_ ;_-@_ </c:formatCode>
                <c:ptCount val="11"/>
                <c:pt idx="0">
                  <c:v>18308306191.558441</c:v>
                </c:pt>
                <c:pt idx="1">
                  <c:v>43407926143.939392</c:v>
                </c:pt>
                <c:pt idx="2">
                  <c:v>38984796516.129036</c:v>
                </c:pt>
                <c:pt idx="3">
                  <c:v>20825589774.390244</c:v>
                </c:pt>
                <c:pt idx="4">
                  <c:v>23308131640.625</c:v>
                </c:pt>
                <c:pt idx="5">
                  <c:v>16547665399.193548</c:v>
                </c:pt>
                <c:pt idx="6">
                  <c:v>15870553901.129942</c:v>
                </c:pt>
                <c:pt idx="7">
                  <c:v>11833432777.777779</c:v>
                </c:pt>
                <c:pt idx="8">
                  <c:v>2511715663.4615383</c:v>
                </c:pt>
                <c:pt idx="9">
                  <c:v>57537392650</c:v>
                </c:pt>
                <c:pt idx="10">
                  <c:v>11135678864.583334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61-4FC7-8E3E-2F6847D17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4107856"/>
        <c:axId val="634110736"/>
      </c:barChart>
      <c:catAx>
        <c:axId val="634107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 S</a:t>
                </a:r>
                <a:r>
                  <a:rPr lang="en-US" altLang="zh-CN"/>
                  <a:t>ectors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10736"/>
        <c:crosses val="autoZero"/>
        <c:auto val="1"/>
        <c:lblAlgn val="ctr"/>
        <c:lblOffset val="100"/>
        <c:noMultiLvlLbl val="0"/>
      </c:catAx>
      <c:valAx>
        <c:axId val="63411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of Average Annual 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07856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[projectdata-nyse-submission.xlsx]data processing!PivotTable8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Average Annual 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processing'!$K$3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processing'!$J$4:$J$15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'data processing'!$K$4:$K$15</c:f>
              <c:numCache>
                <c:formatCode>_-[$$-409]* #,##0.00_ ;_-[$$-409]* \-#,##0.00\ ;_-[$$-409]* "-"??_ ;_-@_ </c:formatCode>
                <c:ptCount val="11"/>
                <c:pt idx="0">
                  <c:v>18308306191.558441</c:v>
                </c:pt>
                <c:pt idx="1">
                  <c:v>43407926143.939392</c:v>
                </c:pt>
                <c:pt idx="2">
                  <c:v>38984796516.129036</c:v>
                </c:pt>
                <c:pt idx="3">
                  <c:v>20825589774.390244</c:v>
                </c:pt>
                <c:pt idx="4">
                  <c:v>23308131640.625</c:v>
                </c:pt>
                <c:pt idx="5">
                  <c:v>16547665399.193548</c:v>
                </c:pt>
                <c:pt idx="6">
                  <c:v>15870553901.129942</c:v>
                </c:pt>
                <c:pt idx="7">
                  <c:v>11833432777.777779</c:v>
                </c:pt>
                <c:pt idx="8">
                  <c:v>2511715663.4615383</c:v>
                </c:pt>
                <c:pt idx="9">
                  <c:v>57537392650</c:v>
                </c:pt>
                <c:pt idx="10">
                  <c:v>11135678864.583334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F1-42FF-98D2-584D02334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473328"/>
        <c:axId val="491475128"/>
      </c:barChart>
      <c:catAx>
        <c:axId val="42447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475128"/>
        <c:crosses val="autoZero"/>
        <c:auto val="1"/>
        <c:lblAlgn val="ctr"/>
        <c:lblOffset val="100"/>
        <c:noMultiLvlLbl val="0"/>
      </c:catAx>
      <c:valAx>
        <c:axId val="491475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73328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[projectdata-nyse-submission.xlsx]data processing!PivotTable11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Gross Average Annual Total Revenue Pie Chart</a:t>
            </a:r>
          </a:p>
        </c:rich>
      </c:tx>
      <c:layout>
        <c:manualLayout>
          <c:xMode val="edge"/>
          <c:yMode val="edge"/>
          <c:x val="0.14040825748150668"/>
          <c:y val="0.11463511195178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76D48992-EBAD-4C26-9BE2-DBAB3A4A2DA7}" type="PERCENTAGE">
                  <a:rPr lang="en-US"/>
                  <a:pPr>
                    <a:defRPr/>
                  </a:pPr>
                  <a:t>[PERCENTAGE]</a:t>
                </a:fld>
                <a:endParaRPr lang="en-US"/>
              </a:p>
            </c:rich>
          </c:tx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'data processing'!$N$3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89D-45A3-9A4E-E370437D71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6B4-4631-A7A7-D93AF09714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6B4-4631-A7A7-D93AF09714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6B4-4631-A7A7-D93AF09714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6B4-4631-A7A7-D93AF097143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6B4-4631-A7A7-D93AF097143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6B4-4631-A7A7-D93AF097143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F6B4-4631-A7A7-D93AF097143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F6B4-4631-A7A7-D93AF097143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F6B4-4631-A7A7-D93AF097143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F6B4-4631-A7A7-D93AF097143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6D48992-EBAD-4C26-9BE2-DBAB3A4A2DA7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89D-45A3-9A4E-E370437D71F4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processing'!$M$4:$M$15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'data processing'!$N$4:$N$15</c:f>
              <c:numCache>
                <c:formatCode>_-[$$-409]* #,##0.00_ ;_-[$$-409]* \-#,##0.00\ ;_-[$$-409]* "-"??_ ;_-@_ </c:formatCode>
                <c:ptCount val="11"/>
                <c:pt idx="0">
                  <c:v>1409739576750</c:v>
                </c:pt>
                <c:pt idx="1">
                  <c:v>1432461562750</c:v>
                </c:pt>
                <c:pt idx="2">
                  <c:v>1208528692000</c:v>
                </c:pt>
                <c:pt idx="3">
                  <c:v>853849180750</c:v>
                </c:pt>
                <c:pt idx="4">
                  <c:v>1118790318750</c:v>
                </c:pt>
                <c:pt idx="5">
                  <c:v>1025955254750</c:v>
                </c:pt>
                <c:pt idx="6">
                  <c:v>936362680166.66663</c:v>
                </c:pt>
                <c:pt idx="7">
                  <c:v>284002386666.66669</c:v>
                </c:pt>
                <c:pt idx="8">
                  <c:v>65304607250</c:v>
                </c:pt>
                <c:pt idx="9">
                  <c:v>287686963250</c:v>
                </c:pt>
                <c:pt idx="10">
                  <c:v>267256292750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9D-45A3-9A4E-E370437D71F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[projectdata-nyse-submission.xlsx]data processing!PivotTable8</c:name>
    <c:fmtId val="6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Mean of Average Annual Total Revenue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'data processing'!$K$3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processing'!$J$4:$J$15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'data processing'!$K$4:$K$15</c:f>
              <c:numCache>
                <c:formatCode>_-[$$-409]* #,##0.00_ ;_-[$$-409]* \-#,##0.00\ ;_-[$$-409]* "-"??_ ;_-@_ </c:formatCode>
                <c:ptCount val="11"/>
                <c:pt idx="0">
                  <c:v>18308306191.558441</c:v>
                </c:pt>
                <c:pt idx="1">
                  <c:v>43407926143.939392</c:v>
                </c:pt>
                <c:pt idx="2">
                  <c:v>38984796516.129036</c:v>
                </c:pt>
                <c:pt idx="3">
                  <c:v>20825589774.390244</c:v>
                </c:pt>
                <c:pt idx="4">
                  <c:v>23308131640.625</c:v>
                </c:pt>
                <c:pt idx="5">
                  <c:v>16547665399.193548</c:v>
                </c:pt>
                <c:pt idx="6">
                  <c:v>15870553901.129942</c:v>
                </c:pt>
                <c:pt idx="7">
                  <c:v>11833432777.777779</c:v>
                </c:pt>
                <c:pt idx="8">
                  <c:v>2511715663.4615383</c:v>
                </c:pt>
                <c:pt idx="9">
                  <c:v>57537392650</c:v>
                </c:pt>
                <c:pt idx="10">
                  <c:v>11135678864.583334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0-4FD7-A305-689F48546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4107856"/>
        <c:axId val="634110736"/>
      </c:barChart>
      <c:catAx>
        <c:axId val="634107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 S</a:t>
                </a:r>
                <a:r>
                  <a:rPr lang="en-US" altLang="zh-CN"/>
                  <a:t>ectors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10736"/>
        <c:crosses val="autoZero"/>
        <c:auto val="1"/>
        <c:lblAlgn val="ctr"/>
        <c:lblOffset val="100"/>
        <c:noMultiLvlLbl val="0"/>
      </c:catAx>
      <c:valAx>
        <c:axId val="63411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of Average Annual 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07856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Mean Average Annual Revenue of Two GICS Sectors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Mean Average Annual Revenue of Two GICS Sectors Box Plot</a:t>
          </a:r>
        </a:p>
      </cx:txPr>
    </cx:title>
    <cx:plotArea>
      <cx:plotAreaRegion>
        <cx:series layoutId="boxWhisker" uniqueId="{95100E5D-754C-43B1-BAFC-09ECE2C17285}">
          <cx:tx>
            <cx:txData>
              <cx:f>_xlchart.v1.4</cx:f>
              <cx:v>Telecommunication Services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6D8E1DF-5502-415E-9717-99833DD20440}">
          <cx:tx>
            <cx:txData>
              <cx:f>_xlchart.v1.6</cx:f>
              <cx:v>Consumer Staples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GICS Sectors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GICS Sectors</a:t>
              </a:r>
            </a:p>
          </cx:txPr>
        </cx:title>
        <cx:tickLabels/>
      </cx:axis>
      <cx:axis id="1">
        <cx:valScaling/>
        <cx:title>
          <cx:tx>
            <cx:txData>
              <cx:v>Billions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Billions $</a:t>
              </a:r>
            </a:p>
          </cx:txPr>
        </cx:title>
        <cx:units unit="billions"/>
        <cx:majorGridlines/>
        <cx:tickLabels/>
      </cx:axis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Mean Average Annual Revenue of Two GICS Sectors Box Plot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95100E5D-754C-43B1-BAFC-09ECE2C17285}">
          <cx:tx>
            <cx:txData>
              <cx:f>_xlchart.v1.12</cx:f>
              <cx:v>Telecommunication Services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6D8E1DF-5502-415E-9717-99833DD20440}">
          <cx:tx>
            <cx:txData>
              <cx:f>_xlchart.v1.14</cx:f>
              <cx:v>Consumer Staples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GICS Sectors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GICS Sectors</a:t>
              </a:r>
            </a:p>
          </cx:txPr>
        </cx:title>
        <cx:tickLabels/>
      </cx:axis>
      <cx:axis id="1">
        <cx:valScaling/>
        <cx:title>
          <cx:tx>
            <cx:txData>
              <cx:v>Billions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Billions $</a:t>
              </a:r>
            </a:p>
          </cx:txPr>
        </cx:title>
        <cx:units unit="billions"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28</xdr:row>
      <xdr:rowOff>66675</xdr:rowOff>
    </xdr:from>
    <xdr:to>
      <xdr:col>4</xdr:col>
      <xdr:colOff>3432004</xdr:colOff>
      <xdr:row>53</xdr:row>
      <xdr:rowOff>76201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C499EDA-8FF3-4D13-9158-546BB4281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</xdr:colOff>
      <xdr:row>12</xdr:row>
      <xdr:rowOff>152400</xdr:rowOff>
    </xdr:from>
    <xdr:to>
      <xdr:col>4</xdr:col>
      <xdr:colOff>3714750</xdr:colOff>
      <xdr:row>30</xdr:row>
      <xdr:rowOff>161926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D6202C-A705-4637-9742-CC2244DB4A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3981450</xdr:colOff>
      <xdr:row>13</xdr:row>
      <xdr:rowOff>0</xdr:rowOff>
    </xdr:from>
    <xdr:to>
      <xdr:col>9</xdr:col>
      <xdr:colOff>161925</xdr:colOff>
      <xdr:row>27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C3273581-2F42-4320-B0F9-D553F24EF9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06275" y="2628900"/>
              <a:ext cx="50482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16</xdr:row>
      <xdr:rowOff>123825</xdr:rowOff>
    </xdr:from>
    <xdr:to>
      <xdr:col>10</xdr:col>
      <xdr:colOff>2600325</xdr:colOff>
      <xdr:row>31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626AF9E-7E33-4AD0-B48A-BF9A22EE1C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85724</xdr:colOff>
      <xdr:row>14</xdr:row>
      <xdr:rowOff>171449</xdr:rowOff>
    </xdr:from>
    <xdr:to>
      <xdr:col>15</xdr:col>
      <xdr:colOff>1117428</xdr:colOff>
      <xdr:row>39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F08CA95-C4A3-44EB-BDBE-212FE4800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157161</xdr:colOff>
      <xdr:row>36</xdr:row>
      <xdr:rowOff>9525</xdr:rowOff>
    </xdr:from>
    <xdr:to>
      <xdr:col>11</xdr:col>
      <xdr:colOff>38100</xdr:colOff>
      <xdr:row>50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61E8BB9-E832-4A6D-ACD3-74A55DBD38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9161" y="6867525"/>
              <a:ext cx="4805364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47625</xdr:colOff>
      <xdr:row>39</xdr:row>
      <xdr:rowOff>180974</xdr:rowOff>
    </xdr:from>
    <xdr:to>
      <xdr:col>15</xdr:col>
      <xdr:colOff>1181100</xdr:colOff>
      <xdr:row>58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8008AE-05D4-49E5-A36E-AD997B993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PAYA" refreshedDate="43996.111098263886" createdVersion="6" refreshedVersion="6" minRefreshableVersion="3" recordCount="430" xr:uid="{CB9E7AFE-EE9A-446A-A8EE-9B7C7E2BBFAC}">
  <cacheSource type="worksheet">
    <worksheetSource ref="G3:H433" sheet="data processing"/>
  </cacheSource>
  <cacheFields count="2">
    <cacheField name="Average Annual Total Revenue" numFmtId="0">
      <sharedItems containsSemiMixedTypes="0" containsString="0" containsNumber="1" minValue="45573750" maxValue="478181500000"/>
    </cacheField>
    <cacheField name="GICS Sector" numFmtId="0">
      <sharedItems count="11">
        <s v="Materials"/>
        <s v="Consumer Discretionary"/>
        <s v="Energy"/>
        <s v="Industrials"/>
        <s v="Information Technology"/>
        <s v="Health Care"/>
        <s v="Consumer Staples"/>
        <s v="Utilities"/>
        <s v="Financials"/>
        <s v="Real Estate"/>
        <s v="Telecommunications Servic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PAYA" refreshedDate="43996.111099305555" createdVersion="6" refreshedVersion="6" minRefreshableVersion="3" recordCount="1711" xr:uid="{71CDCE9D-AAC7-4911-98AF-FCB87A4462C9}">
  <cacheSource type="worksheet">
    <worksheetSource ref="B1:N1048576" sheet="projectdata-nyse"/>
  </cacheSource>
  <cacheFields count="13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total_revenue_num" numFmtId="2">
      <sharedItems containsString="0" containsBlank="1" containsNumber="1" containsInteger="1" minValue="1514000" maxValue="485651000000"/>
    </cacheField>
    <cacheField name="Years" numFmtId="0">
      <sharedItems containsBlank="1"/>
    </cacheField>
    <cacheField name="Period Ending" numFmtId="0">
      <sharedItems containsBlank="1"/>
    </cacheField>
    <cacheField name="month" numFmtId="0">
      <sharedItems containsString="0" containsBlank="1" containsNumber="1" containsInteger="1" minValue="1" maxValue="12"/>
    </cacheField>
    <cacheField name="day" numFmtId="0">
      <sharedItems containsString="0" containsBlank="1" containsNumber="1" containsInteger="1" minValue="1" maxValue="31"/>
    </cacheField>
    <cacheField name="actual_year" numFmtId="0">
      <sharedItems containsString="0" containsBlank="1" containsNumber="1" containsInteger="1" minValue="2003" maxValue="2017"/>
    </cacheField>
    <cacheField name=" Total_Revenue " numFmtId="44">
      <sharedItems containsBlank="1"/>
    </cacheField>
    <cacheField name=" Cost of Goods Sold " numFmtId="0">
      <sharedItems containsBlank="1"/>
    </cacheField>
    <cacheField name=" Sales, General and Admin. " numFmtId="0">
      <sharedItems containsBlank="1"/>
    </cacheField>
    <cacheField name=" Research and Development " numFmtId="0">
      <sharedItems containsBlank="1"/>
    </cacheField>
    <cacheField name=" Other Operating Items " numFmtId="0">
      <sharedItems containsBlank="1"/>
    </cacheField>
    <cacheField name="GICS Secto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PAYA" refreshedDate="43996.11109953704" createdVersion="6" refreshedVersion="6" minRefreshableVersion="3" recordCount="1711" xr:uid="{541A002F-B9AF-4B94-9B23-5B461C3A3FD8}">
  <cacheSource type="worksheet">
    <worksheetSource ref="A1:A1048576" sheet="NYSE_cleandata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0">
  <r>
    <n v="14804750000"/>
    <x v="0"/>
  </r>
  <r>
    <n v="13220000000"/>
    <x v="1"/>
  </r>
  <r>
    <n v="18153000000"/>
    <x v="2"/>
  </r>
  <r>
    <n v="33809500000"/>
    <x v="3"/>
  </r>
  <r>
    <n v="8069924000"/>
    <x v="1"/>
  </r>
  <r>
    <n v="200764750000"/>
    <x v="4"/>
  </r>
  <r>
    <n v="19997250000"/>
    <x v="5"/>
  </r>
  <r>
    <n v="122584945750"/>
    <x v="5"/>
  </r>
  <r>
    <n v="19839750000"/>
    <x v="5"/>
  </r>
  <r>
    <n v="4713061500"/>
    <x v="4"/>
  </r>
  <r>
    <n v="3088740750"/>
    <x v="4"/>
  </r>
  <r>
    <n v="82316500000"/>
    <x v="6"/>
  </r>
  <r>
    <n v="4925784750"/>
    <x v="4"/>
  </r>
  <r>
    <n v="2400600000"/>
    <x v="4"/>
  </r>
  <r>
    <n v="5942500000"/>
    <x v="7"/>
  </r>
  <r>
    <n v="15647575000"/>
    <x v="7"/>
  </r>
  <r>
    <n v="23225750000"/>
    <x v="8"/>
  </r>
  <r>
    <n v="65705250000"/>
    <x v="8"/>
  </r>
  <r>
    <n v="974559250"/>
    <x v="9"/>
  </r>
  <r>
    <n v="9321646000"/>
    <x v="8"/>
  </r>
  <r>
    <n v="1778297750"/>
    <x v="4"/>
  </r>
  <r>
    <n v="2752576750"/>
    <x v="0"/>
  </r>
  <r>
    <n v="5194750000"/>
    <x v="3"/>
  </r>
  <r>
    <n v="34678500000"/>
    <x v="8"/>
  </r>
  <r>
    <n v="2123500000"/>
    <x v="3"/>
  </r>
  <r>
    <n v="2368336500"/>
    <x v="5"/>
  </r>
  <r>
    <n v="9266250000"/>
    <x v="4"/>
  </r>
  <r>
    <n v="3731152000"/>
    <x v="3"/>
  </r>
  <r>
    <n v="20848000000"/>
    <x v="5"/>
  </r>
  <r>
    <n v="11496250000"/>
    <x v="8"/>
  </r>
  <r>
    <n v="3777232750"/>
    <x v="9"/>
  </r>
  <r>
    <n v="101608250000"/>
    <x v="1"/>
  </r>
  <r>
    <n v="19774350000"/>
    <x v="1"/>
  </r>
  <r>
    <n v="71387825000"/>
    <x v="5"/>
  </r>
  <r>
    <n v="12568250000"/>
    <x v="2"/>
  </r>
  <r>
    <n v="12404500000"/>
    <x v="2"/>
  </r>
  <r>
    <n v="10009675000"/>
    <x v="0"/>
  </r>
  <r>
    <n v="4955250000"/>
    <x v="4"/>
  </r>
  <r>
    <n v="23293000000"/>
    <x v="3"/>
  </r>
  <r>
    <n v="4627750000"/>
    <x v="4"/>
  </r>
  <r>
    <n v="10032000000"/>
    <x v="4"/>
  </r>
  <r>
    <n v="6075175000"/>
    <x v="0"/>
  </r>
  <r>
    <n v="2975731500"/>
    <x v="7"/>
  </r>
  <r>
    <n v="34736250000"/>
    <x v="8"/>
  </r>
  <r>
    <n v="2620150000"/>
    <x v="3"/>
  </r>
  <r>
    <n v="9861464750"/>
    <x v="1"/>
  </r>
  <r>
    <n v="92017500000"/>
    <x v="3"/>
  </r>
  <r>
    <n v="97503000000"/>
    <x v="8"/>
  </r>
  <r>
    <n v="11009000000"/>
    <x v="5"/>
  </r>
  <r>
    <n v="11600902750"/>
    <x v="1"/>
  </r>
  <r>
    <n v="10406000000"/>
    <x v="8"/>
  </r>
  <r>
    <n v="41483750000"/>
    <x v="1"/>
  </r>
  <r>
    <n v="3375775000"/>
    <x v="5"/>
  </r>
  <r>
    <n v="9816250000"/>
    <x v="5"/>
  </r>
  <r>
    <n v="18124500000"/>
    <x v="2"/>
  </r>
  <r>
    <n v="9712025000"/>
    <x v="5"/>
  </r>
  <r>
    <n v="8442700000"/>
    <x v="0"/>
  </r>
  <r>
    <n v="16611250000"/>
    <x v="5"/>
  </r>
  <r>
    <n v="7312250000"/>
    <x v="5"/>
  </r>
  <r>
    <n v="8208975000"/>
    <x v="1"/>
  </r>
  <r>
    <n v="2217636000"/>
    <x v="9"/>
  </r>
  <r>
    <n v="12221850000"/>
    <x v="6"/>
  </r>
  <r>
    <n v="104063500000"/>
    <x v="5"/>
  </r>
  <r>
    <n v="49097000000"/>
    <x v="3"/>
  </r>
  <r>
    <n v="18838750000"/>
    <x v="8"/>
  </r>
  <r>
    <n v="8401155250"/>
    <x v="9"/>
  </r>
  <r>
    <n v="3125259500"/>
    <x v="9"/>
  </r>
  <r>
    <n v="15860750000"/>
    <x v="1"/>
  </r>
  <r>
    <n v="8662375000"/>
    <x v="5"/>
  </r>
  <r>
    <n v="3883797750"/>
    <x v="5"/>
  </r>
  <r>
    <n v="5157550000"/>
    <x v="0"/>
  </r>
  <r>
    <n v="5316000000"/>
    <x v="8"/>
  </r>
  <r>
    <n v="3202150000"/>
    <x v="6"/>
  </r>
  <r>
    <n v="16821250000"/>
    <x v="2"/>
  </r>
  <r>
    <n v="12764335000"/>
    <x v="3"/>
  </r>
  <r>
    <n v="14005000000"/>
    <x v="1"/>
  </r>
  <r>
    <n v="33572250000"/>
    <x v="5"/>
  </r>
  <r>
    <n v="4682250000"/>
    <x v="8"/>
  </r>
  <r>
    <n v="16954000000"/>
    <x v="6"/>
  </r>
  <r>
    <n v="5615750000"/>
    <x v="6"/>
  </r>
  <r>
    <n v="2763000000"/>
    <x v="8"/>
  </r>
  <r>
    <n v="3932116750"/>
    <x v="1"/>
  </r>
  <r>
    <n v="18285250000"/>
    <x v="3"/>
  </r>
  <r>
    <n v="6650000000"/>
    <x v="7"/>
  </r>
  <r>
    <n v="14573250000"/>
    <x v="5"/>
  </r>
  <r>
    <n v="8042500000"/>
    <x v="7"/>
  </r>
  <r>
    <n v="24213500000"/>
    <x v="8"/>
  </r>
  <r>
    <n v="1620246250"/>
    <x v="2"/>
  </r>
  <r>
    <n v="4989000000"/>
    <x v="3"/>
  </r>
  <r>
    <n v="1767343750"/>
    <x v="5"/>
  </r>
  <r>
    <n v="113178500000"/>
    <x v="6"/>
  </r>
  <r>
    <n v="45573750"/>
    <x v="6"/>
  </r>
  <r>
    <n v="8090750000"/>
    <x v="6"/>
  </r>
  <r>
    <n v="4790500000"/>
    <x v="4"/>
  </r>
  <r>
    <n v="48539250000"/>
    <x v="4"/>
  </r>
  <r>
    <n v="4160096500"/>
    <x v="4"/>
  </r>
  <r>
    <n v="11893750000"/>
    <x v="3"/>
  </r>
  <r>
    <n v="4455538000"/>
    <x v="3"/>
  </r>
  <r>
    <n v="18100500000"/>
    <x v="10"/>
  </r>
  <r>
    <n v="9717093000"/>
    <x v="4"/>
  </r>
  <r>
    <n v="3188787250"/>
    <x v="4"/>
  </r>
  <r>
    <n v="149236000000"/>
    <x v="6"/>
  </r>
  <r>
    <n v="195291250000"/>
    <x v="2"/>
  </r>
  <r>
    <n v="2150863250"/>
    <x v="2"/>
  </r>
  <r>
    <n v="12518500000"/>
    <x v="7"/>
  </r>
  <r>
    <n v="39619500000"/>
    <x v="3"/>
  </r>
  <r>
    <n v="26782000000"/>
    <x v="0"/>
  </r>
  <r>
    <n v="32342275000"/>
    <x v="3"/>
  </r>
  <r>
    <n v="9491750000"/>
    <x v="8"/>
  </r>
  <r>
    <n v="18201111250"/>
    <x v="1"/>
  </r>
  <r>
    <n v="7364250000"/>
    <x v="5"/>
  </r>
  <r>
    <n v="9316400000"/>
    <x v="1"/>
  </r>
  <r>
    <n v="19065150000"/>
    <x v="3"/>
  </r>
  <r>
    <n v="50487750000"/>
    <x v="1"/>
  </r>
  <r>
    <n v="6172750000"/>
    <x v="1"/>
  </r>
  <r>
    <n v="6172750000"/>
    <x v="1"/>
  </r>
  <r>
    <n v="15594000000"/>
    <x v="1"/>
  </r>
  <r>
    <n v="1535275000"/>
    <x v="9"/>
  </r>
  <r>
    <n v="9833850000"/>
    <x v="1"/>
  </r>
  <r>
    <n v="1610750000"/>
    <x v="3"/>
  </r>
  <r>
    <n v="7164619250"/>
    <x v="3"/>
  </r>
  <r>
    <n v="6210000000"/>
    <x v="6"/>
  </r>
  <r>
    <n v="6476025000"/>
    <x v="1"/>
  </r>
  <r>
    <n v="22013000000"/>
    <x v="7"/>
  </r>
  <r>
    <n v="11631818250"/>
    <x v="5"/>
  </r>
  <r>
    <n v="14094250000"/>
    <x v="2"/>
  </r>
  <r>
    <n v="4070750000"/>
    <x v="4"/>
  </r>
  <r>
    <n v="8654500000"/>
    <x v="4"/>
  </r>
  <r>
    <n v="13229425000"/>
    <x v="0"/>
  </r>
  <r>
    <n v="12475500000"/>
    <x v="7"/>
  </r>
  <r>
    <n v="2369225000"/>
    <x v="3"/>
  </r>
  <r>
    <n v="12345000000"/>
    <x v="7"/>
  </r>
  <r>
    <n v="10798300000"/>
    <x v="6"/>
  </r>
  <r>
    <n v="9156750000"/>
    <x v="0"/>
  </r>
  <r>
    <n v="18293250000"/>
    <x v="3"/>
  </r>
  <r>
    <n v="13240630500"/>
    <x v="2"/>
  </r>
  <r>
    <n v="2302446250"/>
    <x v="9"/>
  </r>
  <r>
    <n v="2373729250"/>
    <x v="9"/>
  </r>
  <r>
    <n v="2014821000"/>
    <x v="2"/>
  </r>
  <r>
    <n v="7317918500"/>
    <x v="7"/>
  </r>
  <r>
    <n v="827772000"/>
    <x v="9"/>
  </r>
  <r>
    <n v="1474750000"/>
    <x v="8"/>
  </r>
  <r>
    <n v="20441000000"/>
    <x v="3"/>
  </r>
  <r>
    <n v="11425299500"/>
    <x v="7"/>
  </r>
  <r>
    <n v="2190425000"/>
    <x v="5"/>
  </r>
  <r>
    <n v="28281000000"/>
    <x v="7"/>
  </r>
  <r>
    <n v="6313456250"/>
    <x v="3"/>
  </r>
  <r>
    <n v="6495156250"/>
    <x v="1"/>
  </r>
  <r>
    <n v="589858500"/>
    <x v="9"/>
  </r>
  <r>
    <n v="148088000000"/>
    <x v="1"/>
  </r>
  <r>
    <n v="3722709000"/>
    <x v="3"/>
  </r>
  <r>
    <n v="16476000000"/>
    <x v="4"/>
  </r>
  <r>
    <n v="3857850000"/>
    <x v="3"/>
  </r>
  <r>
    <n v="19061500000"/>
    <x v="0"/>
  </r>
  <r>
    <n v="46918000000"/>
    <x v="3"/>
  </r>
  <r>
    <n v="15055500000"/>
    <x v="7"/>
  </r>
  <r>
    <n v="1782054250"/>
    <x v="4"/>
  </r>
  <r>
    <n v="6217050000"/>
    <x v="4"/>
  </r>
  <r>
    <n v="4892500000"/>
    <x v="4"/>
  </r>
  <r>
    <n v="6812500000"/>
    <x v="1"/>
  </r>
  <r>
    <n v="1497362750"/>
    <x v="4"/>
  </r>
  <r>
    <n v="21508430750"/>
    <x v="3"/>
  </r>
  <r>
    <n v="4596249000"/>
    <x v="3"/>
  </r>
  <r>
    <n v="3268950000"/>
    <x v="0"/>
  </r>
  <r>
    <n v="717276500"/>
    <x v="9"/>
  </r>
  <r>
    <n v="3412085750"/>
    <x v="4"/>
  </r>
  <r>
    <n v="5030463250"/>
    <x v="10"/>
  </r>
  <r>
    <n v="31151000000"/>
    <x v="3"/>
  </r>
  <r>
    <n v="2462945750"/>
    <x v="9"/>
  </r>
  <r>
    <n v="19608250000"/>
    <x v="5"/>
  </r>
  <r>
    <n v="17469275000"/>
    <x v="6"/>
  </r>
  <r>
    <n v="9008750000"/>
    <x v="4"/>
  </r>
  <r>
    <n v="157523000000"/>
    <x v="1"/>
  </r>
  <r>
    <n v="14428350500"/>
    <x v="1"/>
  </r>
  <r>
    <n v="2650506750"/>
    <x v="4"/>
  </r>
  <r>
    <n v="16007750000"/>
    <x v="1"/>
  </r>
  <r>
    <n v="2759613500"/>
    <x v="1"/>
  </r>
  <r>
    <n v="17319750000"/>
    <x v="1"/>
  </r>
  <r>
    <n v="9581535000"/>
    <x v="3"/>
  </r>
  <r>
    <n v="25448000000"/>
    <x v="2"/>
  </r>
  <r>
    <n v="5678324500"/>
    <x v="1"/>
  </r>
  <r>
    <n v="4223964000"/>
    <x v="1"/>
  </r>
  <r>
    <n v="3004577250"/>
    <x v="8"/>
  </r>
  <r>
    <n v="5428074000"/>
    <x v="1"/>
  </r>
  <r>
    <n v="35947750000"/>
    <x v="5"/>
  </r>
  <r>
    <n v="2923872000"/>
    <x v="9"/>
  </r>
  <r>
    <n v="1861430000"/>
    <x v="9"/>
  </r>
  <r>
    <n v="81315250000"/>
    <x v="1"/>
  </r>
  <r>
    <n v="10380750000"/>
    <x v="2"/>
  </r>
  <r>
    <n v="19937500000"/>
    <x v="8"/>
  </r>
  <r>
    <n v="5926072000"/>
    <x v="1"/>
  </r>
  <r>
    <n v="2640175000"/>
    <x v="5"/>
  </r>
  <r>
    <n v="39311000000"/>
    <x v="3"/>
  </r>
  <r>
    <n v="2972379000"/>
    <x v="2"/>
  </r>
  <r>
    <n v="52451000000"/>
    <x v="4"/>
  </r>
  <r>
    <n v="67162500000"/>
    <x v="4"/>
  </r>
  <r>
    <n v="2987055000"/>
    <x v="8"/>
  </r>
  <r>
    <n v="9213749250"/>
    <x v="6"/>
  </r>
  <r>
    <n v="5668500000"/>
    <x v="4"/>
  </r>
  <r>
    <n v="9875430750"/>
    <x v="5"/>
  </r>
  <r>
    <n v="5241500000"/>
    <x v="9"/>
  </r>
  <r>
    <n v="7149681250"/>
    <x v="6"/>
  </r>
  <r>
    <n v="49620250000"/>
    <x v="5"/>
  </r>
  <r>
    <n v="93943750000"/>
    <x v="4"/>
  </r>
  <r>
    <n v="1439523750"/>
    <x v="5"/>
  </r>
  <r>
    <n v="2971516000"/>
    <x v="0"/>
  </r>
  <r>
    <n v="1975167750"/>
    <x v="5"/>
  </r>
  <r>
    <n v="55830000000"/>
    <x v="4"/>
  </r>
  <r>
    <n v="4268750000"/>
    <x v="4"/>
  </r>
  <r>
    <n v="22829250000"/>
    <x v="0"/>
  </r>
  <r>
    <n v="7307350000"/>
    <x v="1"/>
  </r>
  <r>
    <n v="3038561750"/>
    <x v="9"/>
  </r>
  <r>
    <n v="2371400000"/>
    <x v="5"/>
  </r>
  <r>
    <n v="13905750000"/>
    <x v="3"/>
  </r>
  <r>
    <n v="4741250000"/>
    <x v="8"/>
  </r>
  <r>
    <n v="5748159500"/>
    <x v="3"/>
  </r>
  <r>
    <n v="11898130500"/>
    <x v="3"/>
  </r>
  <r>
    <n v="4629850000"/>
    <x v="4"/>
  </r>
  <r>
    <n v="93119250000"/>
    <x v="8"/>
  </r>
  <r>
    <n v="13154250000"/>
    <x v="1"/>
  </r>
  <r>
    <n v="14273500000"/>
    <x v="6"/>
  </r>
  <r>
    <n v="1550217750"/>
    <x v="8"/>
  </r>
  <r>
    <n v="953891500"/>
    <x v="9"/>
  </r>
  <r>
    <n v="2892682750"/>
    <x v="4"/>
  </r>
  <r>
    <n v="19019500000"/>
    <x v="6"/>
  </r>
  <r>
    <n v="14439250000"/>
    <x v="2"/>
  </r>
  <r>
    <n v="13238877000"/>
    <x v="1"/>
  </r>
  <r>
    <n v="46290750000"/>
    <x v="6"/>
  </r>
  <r>
    <n v="3644033000"/>
    <x v="1"/>
  </r>
  <r>
    <n v="103322250000"/>
    <x v="6"/>
  </r>
  <r>
    <n v="19134250000"/>
    <x v="1"/>
  </r>
  <r>
    <n v="2424850000"/>
    <x v="3"/>
  </r>
  <r>
    <n v="11210000000"/>
    <x v="1"/>
  </r>
  <r>
    <n v="3647800000"/>
    <x v="3"/>
  </r>
  <r>
    <n v="8534728500"/>
    <x v="1"/>
  </r>
  <r>
    <n v="6542850000"/>
    <x v="5"/>
  </r>
  <r>
    <n v="5779538750"/>
    <x v="1"/>
  </r>
  <r>
    <n v="11494750000"/>
    <x v="3"/>
  </r>
  <r>
    <n v="1392424250"/>
    <x v="4"/>
  </r>
  <r>
    <n v="21322700000"/>
    <x v="5"/>
  </r>
  <r>
    <n v="43272000000"/>
    <x v="3"/>
  </r>
  <r>
    <n v="3243800000"/>
    <x v="7"/>
  </r>
  <r>
    <n v="54808750000"/>
    <x v="1"/>
  </r>
  <r>
    <n v="4837857500"/>
    <x v="4"/>
  </r>
  <r>
    <n v="9535196750"/>
    <x v="8"/>
  </r>
  <r>
    <n v="19137250000"/>
    <x v="3"/>
  </r>
  <r>
    <n v="6923750000"/>
    <x v="10"/>
  </r>
  <r>
    <n v="41939250000"/>
    <x v="0"/>
  </r>
  <r>
    <n v="27700250000"/>
    <x v="1"/>
  </r>
  <r>
    <n v="9549000000"/>
    <x v="4"/>
  </r>
  <r>
    <n v="786622250"/>
    <x v="9"/>
  </r>
  <r>
    <n v="1055097000"/>
    <x v="9"/>
  </r>
  <r>
    <n v="7066500000"/>
    <x v="3"/>
  </r>
  <r>
    <n v="6158051250"/>
    <x v="1"/>
  </r>
  <r>
    <n v="27131750000"/>
    <x v="1"/>
  </r>
  <r>
    <n v="1958302500"/>
    <x v="4"/>
  </r>
  <r>
    <n v="157379250000"/>
    <x v="5"/>
  </r>
  <r>
    <n v="3130400000"/>
    <x v="8"/>
  </r>
  <r>
    <n v="33548500000"/>
    <x v="6"/>
  </r>
  <r>
    <n v="69904000000"/>
    <x v="8"/>
  </r>
  <r>
    <n v="7252935750"/>
    <x v="1"/>
  </r>
  <r>
    <n v="4145650000"/>
    <x v="6"/>
  </r>
  <r>
    <n v="4268600000"/>
    <x v="6"/>
  </r>
  <r>
    <n v="2671243250"/>
    <x v="0"/>
  </r>
  <r>
    <n v="12507250000"/>
    <x v="8"/>
  </r>
  <r>
    <n v="30768750000"/>
    <x v="3"/>
  </r>
  <r>
    <n v="2373640250"/>
    <x v="6"/>
  </r>
  <r>
    <n v="24760000000"/>
    <x v="6"/>
  </r>
  <r>
    <n v="8772000000"/>
    <x v="0"/>
  </r>
  <r>
    <n v="88067750000"/>
    <x v="2"/>
  </r>
  <r>
    <n v="43258750000"/>
    <x v="5"/>
  </r>
  <r>
    <n v="9914750000"/>
    <x v="2"/>
  </r>
  <r>
    <n v="85895500000"/>
    <x v="4"/>
  </r>
  <r>
    <n v="4790881250"/>
    <x v="8"/>
  </r>
  <r>
    <n v="2442164750"/>
    <x v="5"/>
  </r>
  <r>
    <n v="13505500000"/>
    <x v="4"/>
  </r>
  <r>
    <n v="4499324500"/>
    <x v="2"/>
  </r>
  <r>
    <n v="8574450000"/>
    <x v="5"/>
  </r>
  <r>
    <n v="4201000000"/>
    <x v="2"/>
  </r>
  <r>
    <n v="3199500000"/>
    <x v="8"/>
  </r>
  <r>
    <n v="15974750000"/>
    <x v="7"/>
  </r>
  <r>
    <n v="8349750000"/>
    <x v="0"/>
  </r>
  <r>
    <n v="6372349500"/>
    <x v="4"/>
  </r>
  <r>
    <n v="1816000000"/>
    <x v="2"/>
  </r>
  <r>
    <n v="29022250000"/>
    <x v="1"/>
  </r>
  <r>
    <n v="6118000000"/>
    <x v="3"/>
  </r>
  <r>
    <n v="10817000000"/>
    <x v="3"/>
  </r>
  <r>
    <n v="6081600000"/>
    <x v="4"/>
  </r>
  <r>
    <n v="19006434000"/>
    <x v="0"/>
  </r>
  <r>
    <n v="4525539750"/>
    <x v="4"/>
  </r>
  <r>
    <n v="5689550000"/>
    <x v="1"/>
  </r>
  <r>
    <n v="805395000"/>
    <x v="9"/>
  </r>
  <r>
    <n v="10503574250"/>
    <x v="2"/>
  </r>
  <r>
    <n v="15289700000"/>
    <x v="1"/>
  </r>
  <r>
    <n v="7003544000"/>
    <x v="1"/>
  </r>
  <r>
    <n v="18015500000"/>
    <x v="2"/>
  </r>
  <r>
    <n v="1376025000"/>
    <x v="8"/>
  </r>
  <r>
    <n v="3753653000"/>
    <x v="3"/>
  </r>
  <r>
    <n v="17615875000"/>
    <x v="3"/>
  </r>
  <r>
    <n v="16796750000"/>
    <x v="7"/>
  </r>
  <r>
    <n v="7430055000"/>
    <x v="1"/>
  </r>
  <r>
    <n v="4129980250"/>
    <x v="5"/>
  </r>
  <r>
    <n v="10262500000"/>
    <x v="7"/>
  </r>
  <r>
    <n v="64738250000"/>
    <x v="6"/>
  </r>
  <r>
    <n v="51174250000"/>
    <x v="5"/>
  </r>
  <r>
    <n v="11031400000"/>
    <x v="8"/>
  </r>
  <r>
    <n v="3472114250"/>
    <x v="6"/>
  </r>
  <r>
    <n v="18875000000"/>
    <x v="8"/>
  </r>
  <r>
    <n v="12576043000"/>
    <x v="3"/>
  </r>
  <r>
    <n v="6288099500"/>
    <x v="1"/>
  </r>
  <r>
    <n v="2190588000"/>
    <x v="5"/>
  </r>
  <r>
    <n v="77249000000"/>
    <x v="6"/>
  </r>
  <r>
    <n v="16507250000"/>
    <x v="8"/>
  </r>
  <r>
    <n v="6198625000"/>
    <x v="3"/>
  </r>
  <r>
    <n v="3435876750"/>
    <x v="7"/>
  </r>
  <r>
    <n v="14643250000"/>
    <x v="0"/>
  </r>
  <r>
    <n v="8729000000"/>
    <x v="7"/>
  </r>
  <r>
    <n v="59383000000"/>
    <x v="8"/>
  </r>
  <r>
    <n v="152768250000"/>
    <x v="2"/>
  </r>
  <r>
    <n v="7622725000"/>
    <x v="1"/>
  </r>
  <r>
    <n v="6912877750"/>
    <x v="3"/>
  </r>
  <r>
    <n v="11549500000"/>
    <x v="0"/>
  </r>
  <r>
    <n v="25047000000"/>
    <x v="4"/>
  </r>
  <r>
    <n v="1823307666.6666667"/>
    <x v="4"/>
  </r>
  <r>
    <n v="6604234000"/>
    <x v="3"/>
  </r>
  <r>
    <n v="8005211750"/>
    <x v="1"/>
  </r>
  <r>
    <n v="3472114250"/>
    <x v="5"/>
  </r>
  <r>
    <n v="4821560250"/>
    <x v="3"/>
  </r>
  <r>
    <n v="1676287750"/>
    <x v="4"/>
  </r>
  <r>
    <n v="7355000000"/>
    <x v="1"/>
  </r>
  <r>
    <n v="6290700000"/>
    <x v="3"/>
  </r>
  <r>
    <n v="3340876500"/>
    <x v="3"/>
  </r>
  <r>
    <n v="10733273500"/>
    <x v="1"/>
  </r>
  <r>
    <n v="1605907250"/>
    <x v="2"/>
  </r>
  <r>
    <n v="8930800000"/>
    <x v="3"/>
  </r>
  <r>
    <n v="17948300000"/>
    <x v="1"/>
  </r>
  <r>
    <n v="4500500000"/>
    <x v="7"/>
  </r>
  <r>
    <n v="5432500000"/>
    <x v="2"/>
  </r>
  <r>
    <n v="7312775000"/>
    <x v="0"/>
  </r>
  <r>
    <n v="10547207750"/>
    <x v="0"/>
  </r>
  <r>
    <n v="5119775000"/>
    <x v="1"/>
  </r>
  <r>
    <n v="6253050000"/>
    <x v="6"/>
  </r>
  <r>
    <n v="1460981000"/>
    <x v="9"/>
  </r>
  <r>
    <n v="3508750000"/>
    <x v="1"/>
  </r>
  <r>
    <n v="2630418500"/>
    <x v="1"/>
  </r>
  <r>
    <n v="17395000000"/>
    <x v="7"/>
  </r>
  <r>
    <n v="4734231750"/>
    <x v="9"/>
  </r>
  <r>
    <n v="22761377500"/>
    <x v="1"/>
  </r>
  <r>
    <n v="2399366250"/>
    <x v="3"/>
  </r>
  <r>
    <n v="10367500000"/>
    <x v="7"/>
  </r>
  <r>
    <n v="9270500000"/>
    <x v="8"/>
  </r>
  <r>
    <n v="13243500000"/>
    <x v="4"/>
  </r>
  <r>
    <n v="5060050000"/>
    <x v="6"/>
  </r>
  <r>
    <n v="11201700000"/>
    <x v="1"/>
  </r>
  <r>
    <n v="2657725000"/>
    <x v="4"/>
  </r>
  <r>
    <n v="3318000000"/>
    <x v="2"/>
  </r>
  <r>
    <n v="12238250000"/>
    <x v="8"/>
  </r>
  <r>
    <n v="9991750000"/>
    <x v="5"/>
  </r>
  <r>
    <n v="4661250000"/>
    <x v="4"/>
  </r>
  <r>
    <n v="47493904000"/>
    <x v="6"/>
  </r>
  <r>
    <n v="133858500000"/>
    <x v="10"/>
  </r>
  <r>
    <n v="4201225000"/>
    <x v="6"/>
  </r>
  <r>
    <n v="2654750000"/>
    <x v="4"/>
  </r>
  <r>
    <n v="2543958000"/>
    <x v="3"/>
  </r>
  <r>
    <n v="11958500000"/>
    <x v="4"/>
  </r>
  <r>
    <n v="3158351500"/>
    <x v="1"/>
  </r>
  <r>
    <n v="72745750000"/>
    <x v="1"/>
  </r>
  <r>
    <n v="4045037250"/>
    <x v="1"/>
  </r>
  <r>
    <n v="28331103250"/>
    <x v="1"/>
  </r>
  <r>
    <n v="3617482250"/>
    <x v="8"/>
  </r>
  <r>
    <n v="14863800000"/>
    <x v="5"/>
  </r>
  <r>
    <n v="1111500000"/>
    <x v="1"/>
  </r>
  <r>
    <n v="26951250000"/>
    <x v="8"/>
  </r>
  <r>
    <n v="5441781500"/>
    <x v="1"/>
  </r>
  <r>
    <n v="37552000000"/>
    <x v="6"/>
  </r>
  <r>
    <n v="34188500000"/>
    <x v="2"/>
  </r>
  <r>
    <n v="2271070000"/>
    <x v="4"/>
  </r>
  <r>
    <n v="12768750000"/>
    <x v="4"/>
  </r>
  <r>
    <n v="12910500000"/>
    <x v="3"/>
  </r>
  <r>
    <n v="2803663750"/>
    <x v="1"/>
  </r>
  <r>
    <n v="2803663750"/>
    <x v="1"/>
  </r>
  <r>
    <n v="38049000000"/>
    <x v="3"/>
  </r>
  <r>
    <n v="797055500"/>
    <x v="9"/>
  </r>
  <r>
    <n v="3014078500"/>
    <x v="1"/>
  </r>
  <r>
    <n v="148727500000"/>
    <x v="5"/>
  </r>
  <r>
    <n v="10534950000"/>
    <x v="8"/>
  </r>
  <r>
    <n v="21926250000"/>
    <x v="3"/>
  </r>
  <r>
    <n v="56540000000"/>
    <x v="3"/>
  </r>
  <r>
    <n v="3162436000"/>
    <x v="1"/>
  </r>
  <r>
    <n v="2375487000"/>
    <x v="8"/>
  </r>
  <r>
    <n v="56960500000"/>
    <x v="3"/>
  </r>
  <r>
    <n v="13360500000"/>
    <x v="4"/>
  </r>
  <r>
    <n v="3077399250"/>
    <x v="5"/>
  </r>
  <r>
    <n v="11739602000"/>
    <x v="1"/>
  </r>
  <r>
    <n v="13333250000"/>
    <x v="1"/>
  </r>
  <r>
    <n v="123778750000"/>
    <x v="2"/>
  </r>
  <r>
    <n v="2938592250"/>
    <x v="0"/>
  </r>
  <r>
    <n v="2405039250"/>
    <x v="9"/>
  </r>
  <r>
    <n v="1704571750"/>
    <x v="3"/>
  </r>
  <r>
    <n v="977040500"/>
    <x v="4"/>
  </r>
  <r>
    <n v="1087942000"/>
    <x v="5"/>
  </r>
  <r>
    <n v="3003784250"/>
    <x v="9"/>
  </r>
  <r>
    <n v="123773750000"/>
    <x v="10"/>
  </r>
  <r>
    <n v="1944883750"/>
    <x v="5"/>
  </r>
  <r>
    <n v="14511750000"/>
    <x v="4"/>
  </r>
  <r>
    <n v="4922150000"/>
    <x v="7"/>
  </r>
  <r>
    <n v="89430250000"/>
    <x v="8"/>
  </r>
  <r>
    <n v="14556000000"/>
    <x v="6"/>
  </r>
  <r>
    <n v="20062500000"/>
    <x v="1"/>
  </r>
  <r>
    <n v="13637250000"/>
    <x v="3"/>
  </r>
  <r>
    <n v="7335750000"/>
    <x v="2"/>
  </r>
  <r>
    <n v="478181500000"/>
    <x v="6"/>
  </r>
  <r>
    <n v="11730566666.666666"/>
    <x v="0"/>
  </r>
  <r>
    <n v="5574425000"/>
    <x v="4"/>
  </r>
  <r>
    <n v="6932000000"/>
    <x v="9"/>
  </r>
  <r>
    <n v="5090000000"/>
    <x v="1"/>
  </r>
  <r>
    <n v="5071191000"/>
    <x v="1"/>
  </r>
  <r>
    <n v="1874696000"/>
    <x v="2"/>
  </r>
  <r>
    <n v="10938441500"/>
    <x v="7"/>
  </r>
  <r>
    <n v="7671206000"/>
    <x v="8"/>
  </r>
  <r>
    <n v="2285602000"/>
    <x v="4"/>
  </r>
  <r>
    <n v="381484500000"/>
    <x v="2"/>
  </r>
  <r>
    <n v="2869032250"/>
    <x v="5"/>
  </r>
  <r>
    <n v="19503000000"/>
    <x v="4"/>
  </r>
  <r>
    <n v="3799250000"/>
    <x v="3"/>
  </r>
  <r>
    <n v="4813345000"/>
    <x v="4"/>
  </r>
  <r>
    <n v="13275250000"/>
    <x v="1"/>
  </r>
  <r>
    <n v="4941550000"/>
    <x v="5"/>
  </r>
  <r>
    <n v="2327406500"/>
    <x v="8"/>
  </r>
  <r>
    <n v="4749750000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n v="24855000000"/>
    <s v="Year 1"/>
    <s v="12/31/2012"/>
    <n v="12"/>
    <n v="31"/>
    <n v="2012"/>
    <s v=" $24,855,000,000 "/>
    <s v=" $10,499,000,000 "/>
    <s v=" $12,977,000,000 "/>
    <s v=" $-   "/>
    <s v=" $845,000,000 "/>
    <s v="Industrials"/>
  </r>
  <r>
    <x v="0"/>
    <n v="26743000000"/>
    <s v="Year 2"/>
    <s v="12/31/2013"/>
    <n v="12"/>
    <n v="31"/>
    <n v="2013"/>
    <s v=" $26,743,000,000 "/>
    <s v=" $11,019,000,000 "/>
    <s v=" $12,913,000,000 "/>
    <s v=" $-   "/>
    <s v=" $853,000,000 "/>
    <s v="Industrials"/>
  </r>
  <r>
    <x v="0"/>
    <n v="42650000000"/>
    <s v="Year 3"/>
    <s v="12/31/2014"/>
    <n v="12"/>
    <n v="31"/>
    <n v="2014"/>
    <s v=" $42,650,000,000 "/>
    <s v=" $15,620,000,000 "/>
    <s v=" $20,686,000,000 "/>
    <s v=" $-   "/>
    <s v=" $1,295,000,000 "/>
    <s v="Industrials"/>
  </r>
  <r>
    <x v="0"/>
    <n v="40990000000"/>
    <s v="Year 4"/>
    <s v="12/31/2015"/>
    <n v="12"/>
    <n v="31"/>
    <n v="2015"/>
    <s v=" $40,990,000,000 "/>
    <s v=" $11,096,000,000 "/>
    <s v=" $21,275,000,000 "/>
    <s v=" $-   "/>
    <s v=" $1,364,000,000 "/>
    <s v="Industrials"/>
  </r>
  <r>
    <x v="1"/>
    <n v="6205003000"/>
    <s v="Year 1"/>
    <s v="12/29/2012"/>
    <n v="12"/>
    <n v="29"/>
    <n v="2012"/>
    <s v=" $6,205,003,000 "/>
    <s v=" $3,106,967,000 "/>
    <s v=" $2,440,721,000 "/>
    <s v=" $-   "/>
    <s v=" $-   "/>
    <s v="Consumer Discretionary"/>
  </r>
  <r>
    <x v="1"/>
    <n v="6493814000"/>
    <s v="Year 2"/>
    <s v="12/28/2013"/>
    <n v="12"/>
    <n v="28"/>
    <n v="2013"/>
    <s v=" $6,493,814,000 "/>
    <s v=" $3,241,668,000 "/>
    <s v=" $2,591,828,000 "/>
    <s v=" $-   "/>
    <s v=" $-   "/>
    <s v="Consumer Discretionary"/>
  </r>
  <r>
    <x v="1"/>
    <n v="9843861000"/>
    <s v="Year 3"/>
    <s v="1/3/2015"/>
    <n v="1"/>
    <n v="3"/>
    <n v="2015"/>
    <s v=" $9,843,861,000 "/>
    <s v=" $5,390,248,000 "/>
    <s v=" $3,601,903,000 "/>
    <s v=" $-   "/>
    <s v=" $-   "/>
    <s v="Consumer Discretionary"/>
  </r>
  <r>
    <x v="1"/>
    <n v="9737018000"/>
    <s v="Year 4"/>
    <s v="1/2/2016"/>
    <n v="1"/>
    <n v="2"/>
    <n v="2016"/>
    <s v=" $9,737,018,000 "/>
    <s v=" $5,314,246,000 "/>
    <s v=" $3,596,992,000 "/>
    <s v=" $-   "/>
    <s v=" $-   "/>
    <s v="Consumer Discretionary"/>
  </r>
  <r>
    <x v="2"/>
    <n v="170910000000"/>
    <s v="Year 1"/>
    <s v="9/28/2013"/>
    <n v="9"/>
    <n v="28"/>
    <n v="2013"/>
    <s v=" $170,910,000,000 "/>
    <s v=" $106,606,000,000 "/>
    <s v=" $10,830,000,000 "/>
    <s v=" $4,475,000,000 "/>
    <s v=" $-   "/>
    <s v="Information Technology"/>
  </r>
  <r>
    <x v="2"/>
    <n v="182795000000"/>
    <s v="Year 2"/>
    <s v="9/27/2014"/>
    <n v="9"/>
    <n v="27"/>
    <n v="2014"/>
    <s v=" $182,795,000,000 "/>
    <s v=" $112,258,000,000 "/>
    <s v=" $11,993,000,000 "/>
    <s v=" $6,041,000,000 "/>
    <s v=" $-   "/>
    <s v="Information Technology"/>
  </r>
  <r>
    <x v="2"/>
    <n v="233715000000"/>
    <s v="Year 3"/>
    <s v="9/26/2015"/>
    <n v="9"/>
    <n v="26"/>
    <n v="2015"/>
    <s v=" $233,715,000,000 "/>
    <s v=" $140,089,000,000 "/>
    <s v=" $14,329,000,000 "/>
    <s v=" $8,067,000,000 "/>
    <s v=" $-   "/>
    <s v="Information Technology"/>
  </r>
  <r>
    <x v="2"/>
    <n v="215639000000"/>
    <s v="Year 4"/>
    <s v="9/24/2016"/>
    <n v="9"/>
    <n v="24"/>
    <n v="2016"/>
    <s v=" $215,639,000,000 "/>
    <s v=" $131,376,000,000 "/>
    <s v=" $14,194,000,000 "/>
    <s v=" $10,045,000,000 "/>
    <s v=" $-   "/>
    <s v="Information Technology"/>
  </r>
  <r>
    <x v="3"/>
    <n v="18380000000"/>
    <s v="Year 1"/>
    <s v="12/31/2012"/>
    <n v="12"/>
    <n v="31"/>
    <n v="2012"/>
    <s v=" $18,380,000,000 "/>
    <s v=" $4,508,000,000 "/>
    <s v=" $4,989,000,000 "/>
    <s v=" $2,778,000,000 "/>
    <s v=" $-   "/>
    <s v="Health Care"/>
  </r>
  <r>
    <x v="3"/>
    <n v="18790000000"/>
    <s v="Year 2"/>
    <s v="12/31/2013"/>
    <n v="12"/>
    <n v="31"/>
    <n v="2013"/>
    <s v=" $18,790,000,000 "/>
    <s v=" $4,581,000,000 "/>
    <s v=" $5,352,000,000 "/>
    <s v=" $2,855,000,000 "/>
    <s v=" $-   "/>
    <s v="Health Care"/>
  </r>
  <r>
    <x v="3"/>
    <n v="19960000000"/>
    <s v="Year 3"/>
    <s v="12/31/2014"/>
    <n v="12"/>
    <n v="31"/>
    <n v="2014"/>
    <s v=" $19,960,000,000 "/>
    <s v=" $4,426,000,000 "/>
    <s v=" $8,474,000,000 "/>
    <s v=" $3,297,000,000 "/>
    <s v=" $-   "/>
    <s v="Health Care"/>
  </r>
  <r>
    <x v="3"/>
    <n v="22859000000"/>
    <s v="Year 4"/>
    <s v="12/31/2015"/>
    <n v="12"/>
    <n v="31"/>
    <n v="2015"/>
    <s v=" $22,859,000,000 "/>
    <s v=" $4,500,000,000 "/>
    <s v=" $6,387,000,000 "/>
    <s v=" $4,285,000,000 "/>
    <s v=" $-   "/>
    <s v="Health Care"/>
  </r>
  <r>
    <x v="4"/>
    <n v="87959167000"/>
    <s v="Year 1"/>
    <s v="9/30/2013"/>
    <n v="9"/>
    <n v="30"/>
    <n v="2013"/>
    <s v=" $87,959,167,000 "/>
    <s v=" $85,451,348,000 "/>
    <s v=" $1,447,234,000 "/>
    <s v=" $-   "/>
    <s v=" $162,186,000 "/>
    <s v="Health Care"/>
  </r>
  <r>
    <x v="4"/>
    <n v="119569127000"/>
    <s v="Year 2"/>
    <s v="9/30/2014"/>
    <n v="9"/>
    <n v="30"/>
    <n v="2014"/>
    <s v=" $119,569,127,000 "/>
    <s v=" $116,586,761,000 "/>
    <s v=" $2,011,595,000 "/>
    <s v=" $-   "/>
    <s v=" $188,680,000 "/>
    <s v="Health Care"/>
  </r>
  <r>
    <x v="4"/>
    <n v="135961803000"/>
    <s v="Year 3"/>
    <s v="9/30/2015"/>
    <n v="9"/>
    <n v="30"/>
    <n v="2015"/>
    <s v=" $135,961,803,000 "/>
    <s v=" $132,432,490,000 "/>
    <s v=" $2,858,458,000 "/>
    <s v=" $-   "/>
    <s v=" $248,635,000 "/>
    <s v="Health Care"/>
  </r>
  <r>
    <x v="4"/>
    <n v="146849686000"/>
    <s v="Year 4"/>
    <s v="9/30/2016"/>
    <n v="9"/>
    <n v="30"/>
    <n v="2016"/>
    <s v=" $146,849,686,000 "/>
    <s v=" $142,577,080,000 "/>
    <s v=" $2,382,097,000 "/>
    <s v=" $-   "/>
    <s v=" $364,735,000 "/>
    <s v="Health Care"/>
  </r>
  <r>
    <x v="5"/>
    <n v="19050000000"/>
    <s v="Year 1"/>
    <s v="12/31/2012"/>
    <n v="12"/>
    <n v="31"/>
    <n v="2012"/>
    <s v=" $19,050,000,000 "/>
    <s v=" $8,899,000,000 "/>
    <s v=" $6,735,000,000 "/>
    <s v=" $1,461,000,000 "/>
    <s v=" $595,000,000 "/>
    <s v="Health Care"/>
  </r>
  <r>
    <x v="5"/>
    <n v="19657000000"/>
    <s v="Year 2"/>
    <s v="12/31/2013"/>
    <n v="12"/>
    <n v="31"/>
    <n v="2013"/>
    <s v=" $19,657,000,000 "/>
    <s v=" $9,193,000,000 "/>
    <s v=" $6,372,000,000 "/>
    <s v=" $1,371,000,000 "/>
    <s v=" $588,000,000 "/>
    <s v="Health Care"/>
  </r>
  <r>
    <x v="5"/>
    <n v="20247000000"/>
    <s v="Year 3"/>
    <s v="12/31/2014"/>
    <n v="12"/>
    <n v="31"/>
    <n v="2014"/>
    <s v=" $20,247,000,000 "/>
    <s v=" $9,218,000,000 "/>
    <s v=" $6,530,000,000 "/>
    <s v=" $1,345,000,000 "/>
    <s v=" $555,000,000 "/>
    <s v="Health Care"/>
  </r>
  <r>
    <x v="5"/>
    <n v="20405000000"/>
    <s v="Year 4"/>
    <s v="12/31/2015"/>
    <n v="12"/>
    <n v="31"/>
    <n v="2015"/>
    <s v=" $20,405,000,000 "/>
    <s v=" $8,747,000,000 "/>
    <s v=" $6,785,000,000 "/>
    <s v=" $1,405,000,000 "/>
    <s v=" $601,000,000 "/>
    <s v="Health Care"/>
  </r>
  <r>
    <x v="6"/>
    <n v="4055240000"/>
    <s v="Year 1"/>
    <s v="11/29/2013"/>
    <n v="11"/>
    <n v="29"/>
    <n v="2013"/>
    <s v=" $4,055,240,000 "/>
    <s v=" $586,557,000 "/>
    <s v=" $2,140,578,000 "/>
    <s v=" $826,631,000 "/>
    <s v=" $52,254,000 "/>
    <s v="Information Technology"/>
  </r>
  <r>
    <x v="6"/>
    <n v="4147065000"/>
    <s v="Year 2"/>
    <s v="11/28/2014"/>
    <n v="11"/>
    <n v="28"/>
    <n v="2014"/>
    <s v=" $4,147,065,000 "/>
    <s v=" $622,080,000 "/>
    <s v=" $2,195,640,000 "/>
    <s v=" $844,353,000 "/>
    <s v=" $52,424,000 "/>
    <s v="Information Technology"/>
  </r>
  <r>
    <x v="6"/>
    <n v="4795511000"/>
    <s v="Year 3"/>
    <s v="11/27/2015"/>
    <n v="11"/>
    <n v="27"/>
    <n v="2015"/>
    <s v=" $4,795,511,000 "/>
    <s v=" $744,317,000 "/>
    <s v=" $2,215,161,000 "/>
    <s v=" $862,730,000 "/>
    <s v=" $68,649,000 "/>
    <s v="Information Technology"/>
  </r>
  <r>
    <x v="6"/>
    <n v="5854430000"/>
    <s v="Year 4"/>
    <s v="12/2/2016"/>
    <n v="12"/>
    <n v="2"/>
    <n v="2016"/>
    <s v=" $5,854,430,000 "/>
    <s v=" $819,908,000 "/>
    <s v=" $2,487,907,000 "/>
    <s v=" $975,987,000 "/>
    <s v=" $78,534,000 "/>
    <s v="Information Technology"/>
  </r>
  <r>
    <x v="7"/>
    <n v="2633689000"/>
    <s v="Year 1"/>
    <s v="11/2/2013"/>
    <n v="11"/>
    <n v="2"/>
    <n v="2013"/>
    <s v=" $2,633,689,000 "/>
    <s v=" $941,278,000 "/>
    <s v=" $396,233,000 "/>
    <s v=" $513,035,000 "/>
    <s v=" $220,000 "/>
    <s v="Information Technology"/>
  </r>
  <r>
    <x v="7"/>
    <n v="2864773000"/>
    <s v="Year 2"/>
    <s v="11/1/2014"/>
    <n v="11"/>
    <n v="1"/>
    <n v="2014"/>
    <s v=" $2,864,773,000 "/>
    <s v=" $1,034,585,000 "/>
    <s v=" $454,676,000 "/>
    <s v=" $559,686,000 "/>
    <s v=" $26,020,000 "/>
    <s v="Information Technology"/>
  </r>
  <r>
    <x v="7"/>
    <n v="3435092000"/>
    <s v="Year 3"/>
    <s v="10/31/2015"/>
    <n v="10"/>
    <n v="31"/>
    <n v="2015"/>
    <s v=" $3,435,092,000 "/>
    <s v=" $1,175,830,000 "/>
    <s v=" $702,644,000 "/>
    <s v=" $637,459,000 "/>
    <s v=" $88,318,000 "/>
    <s v="Information Technology"/>
  </r>
  <r>
    <x v="7"/>
    <n v="3421409000"/>
    <s v="Year 4"/>
    <s v="10/29/2016"/>
    <n v="10"/>
    <n v="29"/>
    <n v="2016"/>
    <s v=" $3,421,409,000 "/>
    <s v=" $1,194,236,000 "/>
    <s v=" $461,438,000 "/>
    <s v=" $653,816,000 "/>
    <s v=" $70,123,000 "/>
    <s v="Information Technology"/>
  </r>
  <r>
    <x v="8"/>
    <n v="90559000000"/>
    <s v="Year 1"/>
    <s v="12/31/2012"/>
    <n v="12"/>
    <n v="31"/>
    <n v="2012"/>
    <s v=" $90,559,000,000 "/>
    <s v=" $86,936,000,000 "/>
    <s v=" $1,665,000,000 "/>
    <s v=" $-   "/>
    <s v=" $-   "/>
    <s v="Consumer Staples"/>
  </r>
  <r>
    <x v="8"/>
    <n v="89804000000"/>
    <s v="Year 2"/>
    <s v="12/31/2013"/>
    <n v="12"/>
    <n v="31"/>
    <n v="2013"/>
    <s v=" $89,804,000,000 "/>
    <s v=" $85,915,000,000 "/>
    <s v=" $1,759,000,000 "/>
    <s v=" $-   "/>
    <s v=" $-   "/>
    <s v="Consumer Staples"/>
  </r>
  <r>
    <x v="8"/>
    <n v="81201000000"/>
    <s v="Year 3"/>
    <s v="12/31/2014"/>
    <n v="12"/>
    <n v="31"/>
    <n v="2014"/>
    <s v=" $81,201,000,000 "/>
    <s v=" $76,433,000,000 "/>
    <s v=" $1,907,000,000 "/>
    <s v=" $-   "/>
    <s v=" $-   "/>
    <s v="Consumer Staples"/>
  </r>
  <r>
    <x v="8"/>
    <n v="67702000000"/>
    <s v="Year 4"/>
    <s v="12/31/2015"/>
    <n v="12"/>
    <n v="31"/>
    <n v="2015"/>
    <s v=" $67,702,000,000 "/>
    <s v=" $63,682,000,000 "/>
    <s v=" $2,010,000,000 "/>
    <s v=" $-   "/>
    <s v=" $-   "/>
    <s v="Consumer Staples"/>
  </r>
  <r>
    <x v="9"/>
    <n v="3641390000"/>
    <s v="Year 1"/>
    <s v="12/31/2012"/>
    <n v="12"/>
    <n v="31"/>
    <n v="2012"/>
    <s v=" $3,641,390,000 "/>
    <s v=" $2,392,091,000 "/>
    <s v=" $108,059,000 "/>
    <s v=" $-   "/>
    <s v=" $166,876,000 "/>
    <s v="Information Technology"/>
  </r>
  <r>
    <x v="9"/>
    <n v="4319063000"/>
    <s v="Year 2"/>
    <s v="12/31/2013"/>
    <n v="12"/>
    <n v="31"/>
    <n v="2013"/>
    <s v=" $4,319,063,000 "/>
    <s v=" $2,894,917,000 "/>
    <s v=" $109,115,000 "/>
    <s v=" $-   "/>
    <s v=" $216,119,000 "/>
    <s v="Information Technology"/>
  </r>
  <r>
    <x v="9"/>
    <n v="5302940000"/>
    <s v="Year 3"/>
    <s v="12/31/2014"/>
    <n v="12"/>
    <n v="31"/>
    <n v="2014"/>
    <s v=" $5,302,940,000 "/>
    <s v=" $3,643,979,000 "/>
    <s v=" $247,412,000 "/>
    <s v=" $-   "/>
    <s v=" $313,082,000 "/>
    <s v="Information Technology"/>
  </r>
  <r>
    <x v="9"/>
    <n v="6439746000"/>
    <s v="Year 4"/>
    <s v="12/31/2015"/>
    <n v="12"/>
    <n v="31"/>
    <n v="2015"/>
    <s v=" $6,439,746,000 "/>
    <s v=" $4,482,700,000 "/>
    <s v=" $203,046,000 "/>
    <s v=" $-   "/>
    <s v=" $492,140,000 "/>
    <s v="Information Technology"/>
  </r>
  <r>
    <x v="10"/>
    <n v="2312200000"/>
    <s v="Year 1"/>
    <s v="1/31/2013"/>
    <n v="1"/>
    <n v="31"/>
    <n v="2013"/>
    <s v=" $2,312,200,000 "/>
    <s v=" $238,500,000 "/>
    <s v=" $1,081,800,000 "/>
    <s v=" $600,000,000 "/>
    <s v=" $42,100,000 "/>
    <s v="Information Technology"/>
  </r>
  <r>
    <x v="10"/>
    <n v="2273900000"/>
    <s v="Year 2"/>
    <s v="1/31/2014"/>
    <n v="1"/>
    <n v="31"/>
    <n v="2014"/>
    <s v=" $2,273,900,000 "/>
    <s v=" $274,300,000 "/>
    <s v=" $1,054,400,000 "/>
    <s v=" $611,100,000 "/>
    <s v=" $36,500,000 "/>
    <s v="Information Technology"/>
  </r>
  <r>
    <x v="10"/>
    <n v="2512200000"/>
    <s v="Year 3"/>
    <s v="1/31/2015"/>
    <n v="1"/>
    <n v="31"/>
    <n v="2015"/>
    <s v=" $2,512,200,000 "/>
    <s v=" $342,100,000 "/>
    <s v=" $1,281,300,000 "/>
    <s v=" $725,200,000 "/>
    <s v=" $39,800,000 "/>
    <s v="Information Technology"/>
  </r>
  <r>
    <x v="10"/>
    <n v="2504100000"/>
    <s v="Year 4"/>
    <s v="1/31/2016"/>
    <n v="1"/>
    <n v="31"/>
    <n v="2016"/>
    <s v=" $2,504,100,000 "/>
    <s v=" $370,700,000 "/>
    <s v=" $1,308,900,000 "/>
    <s v=" $790,000,000 "/>
    <s v=" $33,200,000 "/>
    <s v="Information Technology"/>
  </r>
  <r>
    <x v="11"/>
    <n v="5781000000"/>
    <s v="Year 1"/>
    <s v="12/31/2012"/>
    <n v="12"/>
    <n v="31"/>
    <n v="2012"/>
    <s v=" $5,781,000,000 "/>
    <s v=" $3,477,000,000 "/>
    <s v=" $443,000,000 "/>
    <s v=" $-   "/>
    <s v=" $673,000,000 "/>
    <s v="Utilities"/>
  </r>
  <r>
    <x v="11"/>
    <n v="5838000000"/>
    <s v="Year 2"/>
    <s v="12/31/2013"/>
    <n v="12"/>
    <n v="31"/>
    <n v="2013"/>
    <s v=" $5,838,000,000 "/>
    <s v=" $3,490,000,000 "/>
    <s v=" $458,000,000 "/>
    <s v=" $-   "/>
    <s v=" $706,000,000 "/>
    <s v="Utilities"/>
  </r>
  <r>
    <x v="11"/>
    <n v="6053000000"/>
    <s v="Year 3"/>
    <s v="12/31/2014"/>
    <n v="12"/>
    <n v="31"/>
    <n v="2014"/>
    <s v=" $6,053,000,000 "/>
    <s v=" $3,586,000,000 "/>
    <s v=" $468,000,000 "/>
    <s v=" $-   "/>
    <s v=" $745,000,000 "/>
    <s v="Utilities"/>
  </r>
  <r>
    <x v="11"/>
    <n v="6098000000"/>
    <s v="Year 4"/>
    <s v="12/31/2015"/>
    <n v="12"/>
    <n v="31"/>
    <n v="2015"/>
    <s v=" $6,098,000,000 "/>
    <s v=" $3,501,000,000 "/>
    <s v=" $542,000,000 "/>
    <s v=" $-   "/>
    <s v=" $796,000,000 "/>
    <s v="Utilities"/>
  </r>
  <r>
    <x v="12"/>
    <n v="14945000000"/>
    <s v="Year 1"/>
    <s v="12/31/2012"/>
    <n v="12"/>
    <n v="31"/>
    <n v="2012"/>
    <s v=" $14,945,000,000 "/>
    <s v=" $6,395,000,000 "/>
    <s v=" $3,812,000,000 "/>
    <s v=" $-   "/>
    <s v=" $1,782,000,000 "/>
    <s v="Utilities"/>
  </r>
  <r>
    <x v="12"/>
    <n v="14813500000"/>
    <s v="Year 2"/>
    <s v="12/31/2013"/>
    <n v="12"/>
    <n v="31"/>
    <n v="2013"/>
    <s v=" $14,813,500,000 "/>
    <s v=" $6,722,300,000 "/>
    <s v=" $3,329,800,000 "/>
    <s v=" $-   "/>
    <s v=" $1,712,500,000 "/>
    <s v="Utilities"/>
  </r>
  <r>
    <x v="12"/>
    <n v="16378600000"/>
    <s v="Year 3"/>
    <s v="12/31/2014"/>
    <n v="12"/>
    <n v="31"/>
    <n v="2014"/>
    <s v=" $16,378,600,000 "/>
    <s v=" $7,685,700,000 "/>
    <s v=" $3,667,900,000 "/>
    <s v=" $-   "/>
    <s v=" $1,897,600,000 "/>
    <s v="Utilities"/>
  </r>
  <r>
    <x v="12"/>
    <n v="16453200000"/>
    <s v="Year 4"/>
    <s v="12/31/2015"/>
    <n v="12"/>
    <n v="31"/>
    <n v="2015"/>
    <s v=" $16,453,200,000 "/>
    <s v=" $7,433,500,000 "/>
    <s v=" $3,676,500,000 "/>
    <s v=" $-   "/>
    <s v=" $2,009,700,000 "/>
    <s v="Utilities"/>
  </r>
  <r>
    <x v="13"/>
    <n v="25364000000"/>
    <s v="Year 1"/>
    <s v="12/31/2012"/>
    <n v="12"/>
    <n v="31"/>
    <n v="2012"/>
    <s v=" $25,364,000,000 "/>
    <s v=" $17,074,000,000 "/>
    <s v=" $-   "/>
    <s v=" $-   "/>
    <s v=" $3,727,000,000 "/>
    <s v="Financials"/>
  </r>
  <r>
    <x v="13"/>
    <n v="23939000000"/>
    <s v="Year 2"/>
    <s v="12/31/2013"/>
    <n v="12"/>
    <n v="31"/>
    <n v="2013"/>
    <s v=" $23,939,000,000 "/>
    <s v=" $15,341,000,000 "/>
    <s v=" $-   "/>
    <s v=" $-   "/>
    <s v=" $3,489,000,000 "/>
    <s v="Financials"/>
  </r>
  <r>
    <x v="13"/>
    <n v="22728000000"/>
    <s v="Year 3"/>
    <s v="12/31/2014"/>
    <n v="12"/>
    <n v="31"/>
    <n v="2014"/>
    <s v=" $22,728,000,000 "/>
    <s v=" $14,373,000,000 "/>
    <s v=" $-   "/>
    <s v=" $-   "/>
    <s v=" $3,547,000,000 "/>
    <s v="Financials"/>
  </r>
  <r>
    <x v="13"/>
    <n v="20872000000"/>
    <s v="Year 4"/>
    <s v="12/31/2015"/>
    <n v="12"/>
    <n v="31"/>
    <n v="2015"/>
    <s v=" $20,872,000,000 "/>
    <s v=" $13,049,000,000 "/>
    <s v=" $-   "/>
    <s v=" $-   "/>
    <s v=" $3,672,000,000 "/>
    <s v="Financials"/>
  </r>
  <r>
    <x v="14"/>
    <n v="71214000000"/>
    <s v="Year 1"/>
    <s v="12/31/2012"/>
    <n v="12"/>
    <n v="31"/>
    <n v="2012"/>
    <s v=" $71,214,000,000 "/>
    <s v=" $37,745,000,000 "/>
    <s v=" $21,491,000,000 "/>
    <s v=" $-   "/>
    <s v=" $-   "/>
    <s v="Financials"/>
  </r>
  <r>
    <x v="14"/>
    <n v="68874000000"/>
    <s v="Year 2"/>
    <s v="12/31/2013"/>
    <n v="12"/>
    <n v="31"/>
    <n v="2013"/>
    <s v=" $68,874,000,000 "/>
    <s v=" $34,660,000,000 "/>
    <s v=" $22,005,000,000 "/>
    <s v=" $-   "/>
    <s v=" $-   "/>
    <s v="Financials"/>
  </r>
  <r>
    <x v="14"/>
    <n v="64406000000"/>
    <s v="Year 3"/>
    <s v="12/31/2014"/>
    <n v="12"/>
    <n v="31"/>
    <n v="2014"/>
    <s v=" $64,406,000,000 "/>
    <s v=" $33,611,000,000 "/>
    <s v=" $18,491,000,000 "/>
    <s v=" $-   "/>
    <s v=" $-   "/>
    <s v="Financials"/>
  </r>
  <r>
    <x v="14"/>
    <n v="58327000000"/>
    <s v="Year 4"/>
    <s v="12/31/2015"/>
    <n v="12"/>
    <n v="31"/>
    <n v="2015"/>
    <s v=" $58,327,000,000 "/>
    <s v=" $36,581,000,000 "/>
    <s v=" $16,417,000,000 "/>
    <s v=" $-   "/>
    <s v=" $-   "/>
    <s v="Financials"/>
  </r>
  <r>
    <x v="15"/>
    <n v="958511000"/>
    <s v="Year 1"/>
    <s v="12/31/2012"/>
    <n v="12"/>
    <n v="31"/>
    <n v="2012"/>
    <s v=" $958,511,000 "/>
    <s v=" $386,355,000 "/>
    <s v=" $61,732,000 "/>
    <s v=" $-   "/>
    <s v=" $325,173,000 "/>
    <s v="Real Estate"/>
  </r>
  <r>
    <x v="15"/>
    <n v="974053000"/>
    <s v="Year 2"/>
    <s v="12/31/2013"/>
    <n v="12"/>
    <n v="31"/>
    <n v="2013"/>
    <s v=" $974,053,000 "/>
    <s v=" $380,051,000 "/>
    <s v=" $53,073,000 "/>
    <s v=" $-   "/>
    <s v=" $291,910,000 "/>
    <s v="Real Estate"/>
  </r>
  <r>
    <x v="15"/>
    <n v="984363000"/>
    <s v="Year 3"/>
    <s v="12/31/2014"/>
    <n v="12"/>
    <n v="31"/>
    <n v="2014"/>
    <s v=" $984,363,000 "/>
    <s v=" $380,964,000 "/>
    <s v=" $56,621,000 "/>
    <s v=" $-   "/>
    <s v=" $282,608,000 "/>
    <s v="Real Estate"/>
  </r>
  <r>
    <x v="15"/>
    <n v="981310000"/>
    <s v="Year 4"/>
    <s v="12/31/2015"/>
    <n v="12"/>
    <n v="31"/>
    <n v="2015"/>
    <s v=" $981,310,000 "/>
    <s v=" $365,248,000 "/>
    <s v=" $53,546,000 "/>
    <s v=" $-   "/>
    <s v=" $306,301,000 "/>
    <s v="Real Estate"/>
  </r>
  <r>
    <x v="16"/>
    <n v="9047657000"/>
    <s v="Year 1"/>
    <s v="12/31/2013"/>
    <n v="12"/>
    <n v="31"/>
    <n v="2013"/>
    <s v=" $9,047,657,000 "/>
    <s v=" $6,709,936,000 "/>
    <s v=" $-   "/>
    <s v=" $-   "/>
    <s v=" $1,470,287,000 "/>
    <s v="Financials"/>
  </r>
  <r>
    <x v="16"/>
    <n v="10381653000"/>
    <s v="Year 2"/>
    <s v="12/31/2014"/>
    <n v="12"/>
    <n v="31"/>
    <n v="2014"/>
    <s v=" $10,381,653,000 "/>
    <s v=" $8,093,563,000 "/>
    <s v=" $-   "/>
    <s v=" $-   "/>
    <s v=" $1,485,558,000 "/>
    <s v="Financials"/>
  </r>
  <r>
    <x v="16"/>
    <n v="10325494000"/>
    <s v="Year 3"/>
    <s v="12/31/2015"/>
    <n v="12"/>
    <n v="31"/>
    <n v="2015"/>
    <s v=" $10,325,494,000 "/>
    <s v=" $8,666,624,000 "/>
    <s v=" $-   "/>
    <s v=" $-   "/>
    <s v=" $1,402,573,000 "/>
    <s v="Financials"/>
  </r>
  <r>
    <x v="16"/>
    <n v="7531780000"/>
    <s v="Year 4"/>
    <s v="12/31/2016"/>
    <n v="12"/>
    <n v="31"/>
    <n v="2016"/>
    <s v=" $7,531,780,000 "/>
    <s v=" $5,251,228,000 "/>
    <s v=" $-   "/>
    <s v=" $-   "/>
    <s v=" $1,351,314,000 "/>
    <s v="Financials"/>
  </r>
  <r>
    <x v="17"/>
    <n v="1373947000"/>
    <s v="Year 1"/>
    <s v="12/31/2012"/>
    <n v="12"/>
    <n v="31"/>
    <n v="2012"/>
    <s v=" $1,373,947,000 "/>
    <s v=" $529,900,000 "/>
    <s v=" $433,448,000 "/>
    <s v=" $74,744,000 "/>
    <s v=" $20,962,000 "/>
    <s v="Information Technology"/>
  </r>
  <r>
    <x v="17"/>
    <n v="1577922000"/>
    <s v="Year 2"/>
    <s v="12/31/2013"/>
    <n v="12"/>
    <n v="31"/>
    <n v="2013"/>
    <s v=" $1,577,922,000 "/>
    <s v=" $511,087,000 "/>
    <s v=" $535,598,000 "/>
    <s v=" $93,879,000 "/>
    <s v=" $21,547,000 "/>
    <s v="Information Technology"/>
  </r>
  <r>
    <x v="17"/>
    <n v="1963874000"/>
    <s v="Year 3"/>
    <s v="12/31/2014"/>
    <n v="12"/>
    <n v="31"/>
    <n v="2014"/>
    <s v=" $1,963,874,000 "/>
    <s v=" $610,943,000 "/>
    <s v=" $704,880,000 "/>
    <s v=" $125,286,000 "/>
    <s v=" $32,057,000 "/>
    <s v="Information Technology"/>
  </r>
  <r>
    <x v="17"/>
    <n v="2197448000"/>
    <s v="Year 4"/>
    <s v="12/31/2015"/>
    <n v="12"/>
    <n v="31"/>
    <n v="2015"/>
    <s v=" $2,197,448,000 "/>
    <s v=" $725,620,000 "/>
    <s v=" $829,253,000 "/>
    <s v=" $148,591,000 "/>
    <s v=" $27,067,000 "/>
    <s v="Information Technology"/>
  </r>
  <r>
    <x v="18"/>
    <n v="2519154000"/>
    <s v="Year 1"/>
    <s v="12/31/2012"/>
    <n v="12"/>
    <n v="31"/>
    <n v="2012"/>
    <s v=" $2,519,154,000 "/>
    <s v=" $1,620,311,000 "/>
    <s v=" $308,456,000 "/>
    <s v=" $78,919,000 "/>
    <s v=" $-   "/>
    <s v="Materials"/>
  </r>
  <r>
    <x v="18"/>
    <n v="2394270000"/>
    <s v="Year 2"/>
    <s v="12/31/2013"/>
    <n v="12"/>
    <n v="31"/>
    <n v="2013"/>
    <s v=" $2,394,270,000 "/>
    <s v=" $1,543,799,000 "/>
    <s v=" $158,189,000 "/>
    <s v=" $82,246,000 "/>
    <s v=" $-   "/>
    <s v="Materials"/>
  </r>
  <r>
    <x v="18"/>
    <n v="2445548000"/>
    <s v="Year 3"/>
    <s v="12/31/2014"/>
    <n v="12"/>
    <n v="31"/>
    <n v="2014"/>
    <s v=" $2,445,548,000 "/>
    <s v=" $1,674,700,000 "/>
    <s v=" $355,135,000 "/>
    <s v=" $88,310,000 "/>
    <s v=" $-   "/>
    <s v="Materials"/>
  </r>
  <r>
    <x v="18"/>
    <n v="3651335000"/>
    <s v="Year 4"/>
    <s v="12/31/2015"/>
    <n v="12"/>
    <n v="31"/>
    <n v="2015"/>
    <s v=" $3,651,335,000 "/>
    <s v=" $2,454,463,000 "/>
    <s v=" $512,274,000 "/>
    <s v=" $102,871,000 "/>
    <s v=" $-   "/>
    <s v="Materials"/>
  </r>
  <r>
    <x v="19"/>
    <n v="4657000000"/>
    <s v="Year 1"/>
    <s v="12/31/2012"/>
    <n v="12"/>
    <n v="31"/>
    <n v="2012"/>
    <s v=" $4,657,000,000 "/>
    <s v=" $2,319,000,000 "/>
    <s v=" $1,542,000,000 "/>
    <s v=" $-   "/>
    <s v=" $264,000,000 "/>
    <s v="Industrials"/>
  </r>
  <r>
    <x v="19"/>
    <n v="5156000000"/>
    <s v="Year 2"/>
    <s v="12/31/2013"/>
    <n v="12"/>
    <n v="31"/>
    <n v="2013"/>
    <s v=" $5,156,000,000 "/>
    <s v=" $2,355,000,000 "/>
    <s v=" $1,693,000,000 "/>
    <s v=" $-   "/>
    <s v=" $270,000,000 "/>
    <s v="Industrials"/>
  </r>
  <r>
    <x v="19"/>
    <n v="5368000000"/>
    <s v="Year 3"/>
    <s v="12/31/2014"/>
    <n v="12"/>
    <n v="31"/>
    <n v="2014"/>
    <s v=" $5,368,000,000 "/>
    <s v=" $2,325,000,000 "/>
    <s v=" $1,817,000,000 "/>
    <s v=" $-   "/>
    <s v=" $294,000,000 "/>
    <s v="Industrials"/>
  </r>
  <r>
    <x v="19"/>
    <n v="5598000000"/>
    <s v="Year 4"/>
    <s v="12/31/2015"/>
    <n v="12"/>
    <n v="31"/>
    <n v="2015"/>
    <s v=" $5,598,000,000 "/>
    <s v=" $1,935,000,000 "/>
    <s v=" $2,013,000,000 "/>
    <s v=" $-   "/>
    <s v=" $320,000,000 "/>
    <s v="Industrials"/>
  </r>
  <r>
    <x v="20"/>
    <n v="33315000000"/>
    <s v="Year 1"/>
    <s v="12/31/2012"/>
    <n v="12"/>
    <n v="31"/>
    <n v="2012"/>
    <s v=" $33,315,000,000 "/>
    <s v=" $21,618,000,000 "/>
    <s v=" $-   "/>
    <s v=" $-   "/>
    <s v=" $8,002,000,000 "/>
    <s v="Financials"/>
  </r>
  <r>
    <x v="20"/>
    <n v="34507000000"/>
    <s v="Year 2"/>
    <s v="12/31/2013"/>
    <n v="12"/>
    <n v="31"/>
    <n v="2013"/>
    <s v=" $34,507,000,000 "/>
    <s v=" $19,828,000,000 "/>
    <s v=" $1,278,000,000 "/>
    <s v=" $-   "/>
    <s v=" $8,389,000,000 "/>
    <s v="Financials"/>
  </r>
  <r>
    <x v="20"/>
    <n v="35239000000"/>
    <s v="Year 3"/>
    <s v="12/31/2014"/>
    <n v="12"/>
    <n v="31"/>
    <n v="2014"/>
    <s v=" $35,239,000,000 "/>
    <s v=" $21,193,000,000 "/>
    <s v=" $919,000,000 "/>
    <s v=" $-   "/>
    <s v=" $8,476,000,000 "/>
    <s v="Financials"/>
  </r>
  <r>
    <x v="20"/>
    <n v="35653000000"/>
    <s v="Year 4"/>
    <s v="12/31/2015"/>
    <n v="12"/>
    <n v="31"/>
    <n v="2015"/>
    <s v=" $35,653,000,000 "/>
    <s v=" $22,837,000,000 "/>
    <s v=" $761,000,000 "/>
    <s v=" $-   "/>
    <s v=" $8,445,000,000 "/>
    <s v="Financials"/>
  </r>
  <r>
    <x v="21"/>
    <n v="2069600000"/>
    <s v="Year 1"/>
    <s v="12/31/2013"/>
    <n v="12"/>
    <n v="31"/>
    <n v="2013"/>
    <s v=" $2,069,600,000 "/>
    <s v=" $1,208,100,000 "/>
    <s v=" $483,100,000 "/>
    <s v=" $-   "/>
    <s v=" $-   "/>
    <s v="Industrials"/>
  </r>
  <r>
    <x v="21"/>
    <n v="2118300000"/>
    <s v="Year 2"/>
    <s v="12/31/2014"/>
    <n v="12"/>
    <n v="31"/>
    <n v="2014"/>
    <s v=" $2,118,300,000 "/>
    <s v=" $1,264,600,000 "/>
    <s v=" $527,400,000 "/>
    <s v=" $-   "/>
    <s v=" $-   "/>
    <s v="Industrials"/>
  </r>
  <r>
    <x v="21"/>
    <n v="2068100000"/>
    <s v="Year 3"/>
    <s v="12/31/2015"/>
    <n v="12"/>
    <n v="31"/>
    <n v="2015"/>
    <s v=" $2,068,100,000 "/>
    <s v=" $1,199,000,000 "/>
    <s v=" $510,500,000 "/>
    <s v=" $-   "/>
    <s v=" $-   "/>
    <s v="Industrials"/>
  </r>
  <r>
    <x v="21"/>
    <n v="2238000000"/>
    <s v="Year 4"/>
    <s v="12/31/2016"/>
    <n v="12"/>
    <n v="31"/>
    <n v="2016"/>
    <s v=" $2,238,000,000 "/>
    <s v=" $1,252,700,000 "/>
    <s v=" $559,800,000 "/>
    <s v=" $-   "/>
    <s v=" $-   "/>
    <s v="Industrials"/>
  </r>
  <r>
    <x v="22"/>
    <n v="1551346000"/>
    <s v="Year 1"/>
    <s v="12/31/2013"/>
    <n v="12"/>
    <n v="31"/>
    <n v="2013"/>
    <s v=" $1,551,346,000 "/>
    <s v=" $177,556,000 "/>
    <s v=" $493,726,000 "/>
    <s v=" $317,093,000 "/>
    <s v=" $417,000 "/>
    <s v="Health Care"/>
  </r>
  <r>
    <x v="22"/>
    <n v="2234000000"/>
    <s v="Year 2"/>
    <s v="12/31/2014"/>
    <n v="12"/>
    <n v="31"/>
    <n v="2014"/>
    <s v=" $2,234,000,000 "/>
    <s v=" $174,000,000 "/>
    <s v=" $650,000,000 "/>
    <s v=" $514,000,000 "/>
    <s v=" $-   "/>
    <s v="Health Care"/>
  </r>
  <r>
    <x v="22"/>
    <n v="2604000000"/>
    <s v="Year 3"/>
    <s v="12/31/2015"/>
    <n v="12"/>
    <n v="31"/>
    <n v="2015"/>
    <s v=" $2,604,000,000 "/>
    <s v=" $233,000,000 "/>
    <s v=" $927,000,000 "/>
    <s v=" $709,000,000 "/>
    <s v=" $117,000,000 "/>
    <s v="Health Care"/>
  </r>
  <r>
    <x v="22"/>
    <n v="3084000000"/>
    <s v="Year 4"/>
    <s v="12/31/2016"/>
    <n v="12"/>
    <n v="31"/>
    <n v="2016"/>
    <s v=" $3,084,000,000 "/>
    <s v=" $258,000,000 "/>
    <s v=" $990,000,000 "/>
    <s v=" $757,000,000 "/>
    <s v=" $322,000,000 "/>
    <s v="Health Care"/>
  </r>
  <r>
    <x v="23"/>
    <n v="7509000000"/>
    <s v="Year 1"/>
    <s v="10/27/2013"/>
    <n v="10"/>
    <n v="27"/>
    <n v="2013"/>
    <s v=" $7,509,000,000 "/>
    <s v=" $4,518,000,000 "/>
    <s v=" $898,000,000 "/>
    <s v=" $1,320,000,000 "/>
    <s v=" $-   "/>
    <s v="Information Technology"/>
  </r>
  <r>
    <x v="23"/>
    <n v="9072000000"/>
    <s v="Year 2"/>
    <s v="10/26/2014"/>
    <n v="10"/>
    <n v="26"/>
    <n v="2014"/>
    <s v=" $9,072,000,000 "/>
    <s v=" $5,229,000,000 "/>
    <s v=" $895,000,000 "/>
    <s v=" $1,428,000,000 "/>
    <s v=" $-   "/>
    <s v="Information Technology"/>
  </r>
  <r>
    <x v="23"/>
    <n v="9659000000"/>
    <s v="Year 3"/>
    <s v="10/25/2015"/>
    <n v="10"/>
    <n v="25"/>
    <n v="2015"/>
    <s v=" $9,659,000,000 "/>
    <s v=" $5,707,000,000 "/>
    <s v=" $808,000,000 "/>
    <s v=" $1,451,000,000 "/>
    <s v=" $-   "/>
    <s v="Information Technology"/>
  </r>
  <r>
    <x v="23"/>
    <n v="10825000000"/>
    <s v="Year 4"/>
    <s v="10/30/2016"/>
    <n v="10"/>
    <n v="30"/>
    <n v="2016"/>
    <s v=" $10,825,000,000 "/>
    <s v=" $6,314,000,000 "/>
    <s v=" $819,000,000 "/>
    <s v=" $1,540,000,000 "/>
    <s v=" $-   "/>
    <s v="Information Technology"/>
  </r>
  <r>
    <x v="24"/>
    <n v="3334213000"/>
    <s v="Year 1"/>
    <s v="12/31/2012"/>
    <n v="12"/>
    <n v="31"/>
    <n v="2012"/>
    <s v=" $3,334,213,000 "/>
    <s v=" $2,154,132,000 "/>
    <s v=" $380,532,000 "/>
    <s v=" $-   "/>
    <s v=" $53,677,000 "/>
    <s v="Industrials"/>
  </r>
  <r>
    <x v="24"/>
    <n v="3594136000"/>
    <s v="Year 2"/>
    <s v="12/31/2013"/>
    <n v="12"/>
    <n v="31"/>
    <n v="2013"/>
    <s v=" $3,594,136,000 "/>
    <s v=" $2,323,642,000 "/>
    <s v=" $398,177,000 "/>
    <s v=" $-   "/>
    <s v=" $57,238,000 "/>
    <s v="Industrials"/>
  </r>
  <r>
    <x v="24"/>
    <n v="4021964000"/>
    <s v="Year 3"/>
    <s v="12/31/2014"/>
    <n v="12"/>
    <n v="31"/>
    <n v="2014"/>
    <s v=" $4,021,964,000 "/>
    <s v=" $2,597,017,000 "/>
    <s v=" $462,637,000 "/>
    <s v=" $-   "/>
    <s v=" $63,724,000 "/>
    <s v="Industrials"/>
  </r>
  <r>
    <x v="24"/>
    <n v="3974295000"/>
    <s v="Year 4"/>
    <s v="12/31/2015"/>
    <n v="12"/>
    <n v="31"/>
    <n v="2015"/>
    <s v=" $3,974,295,000 "/>
    <s v=" $2,549,280,000 "/>
    <s v=" $448,592,000 "/>
    <s v=" $-   "/>
    <s v=" $68,707,000 "/>
    <s v="Industrials"/>
  </r>
  <r>
    <x v="25"/>
    <n v="18676000000"/>
    <s v="Year 1"/>
    <s v="12/31/2013"/>
    <n v="12"/>
    <n v="31"/>
    <n v="2013"/>
    <s v=" $18,676,000,000 "/>
    <s v=" $3,346,000,000 "/>
    <s v=" $5,380,000,000 "/>
    <s v=" $4,083,000,000 "/>
    <s v=" $-   "/>
    <s v="Health Care"/>
  </r>
  <r>
    <x v="25"/>
    <n v="20063000000"/>
    <s v="Year 2"/>
    <s v="12/31/2014"/>
    <n v="12"/>
    <n v="31"/>
    <n v="2014"/>
    <s v=" $20,063,000,000 "/>
    <s v=" $4,422,000,000 "/>
    <s v=" $5,153,000,000 "/>
    <s v=" $4,297,000,000 "/>
    <s v=" $-   "/>
    <s v="Health Care"/>
  </r>
  <r>
    <x v="25"/>
    <n v="21662000000"/>
    <s v="Year 3"/>
    <s v="12/31/2015"/>
    <n v="12"/>
    <n v="31"/>
    <n v="2015"/>
    <s v=" $21,662,000,000 "/>
    <s v=" $4,227,000,000 "/>
    <s v=" $4,895,000,000 "/>
    <s v=" $4,070,000,000 "/>
    <s v=" $-   "/>
    <s v="Health Care"/>
  </r>
  <r>
    <x v="25"/>
    <n v="22991000000"/>
    <s v="Year 4"/>
    <s v="12/31/2016"/>
    <n v="12"/>
    <n v="31"/>
    <n v="2016"/>
    <s v=" $22,991,000,000 "/>
    <s v=" $4,162,000,000 "/>
    <s v=" $5,195,000,000 "/>
    <s v=" $3,840,000,000 "/>
    <s v=" $-   "/>
    <s v="Health Care"/>
  </r>
  <r>
    <x v="26"/>
    <n v="10259000000"/>
    <s v="Year 1"/>
    <s v="12/31/2012"/>
    <n v="12"/>
    <n v="31"/>
    <n v="2012"/>
    <s v=" $10,259,000,000 "/>
    <s v=" $1,899,000,000 "/>
    <s v=" $3,927,000,000 "/>
    <s v=" $-   "/>
    <s v=" $2,877,000,000 "/>
    <s v="Financials"/>
  </r>
  <r>
    <x v="26"/>
    <n v="11230000000"/>
    <s v="Year 2"/>
    <s v="12/31/2013"/>
    <n v="12"/>
    <n v="31"/>
    <n v="2013"/>
    <s v=" $11,230,000,000 "/>
    <s v=" $1,954,000,000 "/>
    <s v=" $3,862,000,000 "/>
    <s v=" $-   "/>
    <s v=" $3,132,000,000 "/>
    <s v="Financials"/>
  </r>
  <r>
    <x v="26"/>
    <n v="12296000000"/>
    <s v="Year 3"/>
    <s v="12/31/2014"/>
    <n v="12"/>
    <n v="31"/>
    <n v="2014"/>
    <s v=" $12,296,000,000 "/>
    <s v=" $1,982,000,000 "/>
    <s v=" $3,808,000,000 "/>
    <s v=" $-   "/>
    <s v=" $3,603,000,000 "/>
    <s v="Financials"/>
  </r>
  <r>
    <x v="26"/>
    <n v="12200000000"/>
    <s v="Year 4"/>
    <s v="12/31/2015"/>
    <n v="12"/>
    <n v="31"/>
    <n v="2015"/>
    <s v=" $12,200,000,000 "/>
    <s v=" $2,261,000,000 "/>
    <s v=" $3,750,000,000 "/>
    <s v=" $-   "/>
    <s v=" $3,630,000,000 "/>
    <s v="Financials"/>
  </r>
  <r>
    <x v="27"/>
    <n v="2875960000"/>
    <s v="Year 1"/>
    <s v="12/31/2012"/>
    <n v="12"/>
    <n v="31"/>
    <n v="2012"/>
    <s v=" $2,875,960,000 "/>
    <s v=" $722,479,000 "/>
    <s v=" $389,486,000 "/>
    <s v=" $-   "/>
    <s v=" $644,276,000 "/>
    <s v="Real Estate"/>
  </r>
  <r>
    <x v="27"/>
    <n v="3361407000"/>
    <s v="Year 2"/>
    <s v="12/31/2013"/>
    <n v="12"/>
    <n v="31"/>
    <n v="2013"/>
    <s v=" $3,361,407,000 "/>
    <s v=" $859,873,000 "/>
    <s v=" $487,084,000 "/>
    <s v=" $-   "/>
    <s v=" $800,145,000 "/>
    <s v="Real Estate"/>
  </r>
  <r>
    <x v="27"/>
    <n v="4100048000"/>
    <s v="Year 3"/>
    <s v="12/31/2014"/>
    <n v="12"/>
    <n v="31"/>
    <n v="2014"/>
    <s v=" $4,100,048,000 "/>
    <s v=" $1,094,265,000 "/>
    <s v=" $515,059,000 "/>
    <s v=" $-   "/>
    <s v=" $1,003,802,000 "/>
    <s v="Real Estate"/>
  </r>
  <r>
    <x v="27"/>
    <n v="4771516000"/>
    <s v="Year 4"/>
    <s v="12/31/2015"/>
    <n v="12"/>
    <n v="31"/>
    <n v="2015"/>
    <s v=" $4,771,516,000 "/>
    <s v=" $1,308,868,000 "/>
    <s v=" $564,531,000 "/>
    <s v=" $-   "/>
    <s v=" $1,285,328,000 "/>
    <s v="Real Estate"/>
  </r>
  <r>
    <x v="28"/>
    <n v="74452000000"/>
    <s v="Year 1"/>
    <s v="12/31/2013"/>
    <n v="12"/>
    <n v="31"/>
    <n v="2013"/>
    <s v=" $74,452,000,000 "/>
    <s v=" $54,181,000,000 "/>
    <s v=" $19,526,000,000 "/>
    <s v=" $-   "/>
    <s v=" $-   "/>
    <s v="Consumer Discretionary"/>
  </r>
  <r>
    <x v="28"/>
    <n v="88988000000"/>
    <s v="Year 2"/>
    <s v="12/31/2014"/>
    <n v="12"/>
    <n v="31"/>
    <n v="2014"/>
    <s v=" $88,988,000,000 "/>
    <s v=" $62,752,000,000 "/>
    <s v=" $26,058,000,000 "/>
    <s v=" $-   "/>
    <s v=" $-   "/>
    <s v="Consumer Discretionary"/>
  </r>
  <r>
    <x v="28"/>
    <n v="107006000000"/>
    <s v="Year 3"/>
    <s v="12/31/2015"/>
    <n v="12"/>
    <n v="31"/>
    <n v="2015"/>
    <s v=" $107,006,000,000 "/>
    <s v=" $71,651,000,000 "/>
    <s v=" $33,122,000,000 "/>
    <s v=" $-   "/>
    <s v=" $-   "/>
    <s v="Consumer Discretionary"/>
  </r>
  <r>
    <x v="28"/>
    <n v="135987000000"/>
    <s v="Year 4"/>
    <s v="12/31/2016"/>
    <n v="12"/>
    <n v="31"/>
    <n v="2016"/>
    <s v=" $135,987,000,000 "/>
    <s v=" $88,265,000,000 "/>
    <s v=" $43,536,000,000 "/>
    <s v=" $-   "/>
    <s v=" $-   "/>
    <s v="Consumer Discretionary"/>
  </r>
  <r>
    <x v="29"/>
    <n v="17517600000"/>
    <s v="Year 1"/>
    <s v="12/31/2013"/>
    <n v="12"/>
    <n v="31"/>
    <n v="2013"/>
    <s v=" $17,517,600,000 "/>
    <s v=" $14,757,700,000 "/>
    <s v=" $1,924,300,000 "/>
    <s v=" $-   "/>
    <s v=" $95,300,000 "/>
    <s v="Consumer Discretionary"/>
  </r>
  <r>
    <x v="29"/>
    <n v="19108800000"/>
    <s v="Year 2"/>
    <s v="12/31/2014"/>
    <n v="12"/>
    <n v="31"/>
    <n v="2014"/>
    <s v=" $19,108,800,000 "/>
    <s v=" $16,120,100,000 "/>
    <s v=" $2,061,000,000 "/>
    <s v=" $-   "/>
    <s v=" $106,900,000 "/>
    <s v="Consumer Discretionary"/>
  </r>
  <r>
    <x v="29"/>
    <n v="20862000000"/>
    <s v="Year 3"/>
    <s v="12/31/2015"/>
    <n v="12"/>
    <n v="31"/>
    <n v="2015"/>
    <s v=" $20,862,000,000 "/>
    <s v=" $17,600,500,000 "/>
    <s v=" $2,245,600,000 "/>
    <s v=" $-   "/>
    <s v=" $127,400,000 "/>
    <s v="Consumer Discretionary"/>
  </r>
  <r>
    <x v="29"/>
    <n v="21609000000"/>
    <s v="Year 4"/>
    <s v="12/31/2016"/>
    <n v="12"/>
    <n v="31"/>
    <n v="2016"/>
    <s v=" $21,609,000,000 "/>
    <s v=" $18,295,800,000 "/>
    <s v=" $2,280,300,000 "/>
    <s v=" $-   "/>
    <s v=" $143,400,000 "/>
    <s v="Consumer Discretionary"/>
  </r>
  <r>
    <x v="30"/>
    <n v="61497200000"/>
    <s v="Year 1"/>
    <s v="12/31/2012"/>
    <n v="12"/>
    <n v="31"/>
    <n v="2012"/>
    <s v=" $61,497,200,000 "/>
    <s v=" $48,213,600,000 "/>
    <s v=" $8,680,500,000 "/>
    <s v=" $-   "/>
    <s v=" $233,000,000 "/>
    <s v="Health Care"/>
  </r>
  <r>
    <x v="30"/>
    <n v="71023500000"/>
    <s v="Year 2"/>
    <s v="12/31/2013"/>
    <n v="12"/>
    <n v="31"/>
    <n v="2013"/>
    <s v=" $71,023,500,000 "/>
    <s v=" $56,237,100,000 "/>
    <s v=" $9,952,900,000 "/>
    <s v=" $-   "/>
    <s v=" $245,300,000 "/>
    <s v="Health Care"/>
  </r>
  <r>
    <x v="30"/>
    <n v="73874100000"/>
    <s v="Year 3"/>
    <s v="12/31/2014"/>
    <n v="12"/>
    <n v="31"/>
    <n v="2014"/>
    <s v=" $73,874,100,000 "/>
    <s v=" $56,854,900,000 "/>
    <s v=" $11,748,400,000 "/>
    <s v=" $-   "/>
    <s v=" $220,900,000 "/>
    <s v="Health Care"/>
  </r>
  <r>
    <x v="30"/>
    <n v="79156500000"/>
    <s v="Year 4"/>
    <s v="12/31/2015"/>
    <n v="12"/>
    <n v="31"/>
    <n v="2015"/>
    <s v=" $79,156,500,000 "/>
    <s v=" $61,116,900,000 "/>
    <s v=" $12,534,800,000 "/>
    <s v=" $-   "/>
    <s v=" $230,100,000 "/>
    <s v="Health Care"/>
  </r>
  <r>
    <x v="31"/>
    <n v="16428000000"/>
    <s v="Year 1"/>
    <s v="12/31/2012"/>
    <n v="12"/>
    <n v="31"/>
    <n v="2012"/>
    <s v=" $16,428,000,000 "/>
    <s v=" $3,079,000,000 "/>
    <s v=" $1,333,000,000 "/>
    <s v=" $-   "/>
    <s v=" $6,881,000,000 "/>
    <s v="Energy"/>
  </r>
  <r>
    <x v="31"/>
    <n v="14771000000"/>
    <s v="Year 2"/>
    <s v="12/31/2013"/>
    <n v="12"/>
    <n v="31"/>
    <n v="2013"/>
    <s v=" $14,771,000,000 "/>
    <s v=" $2,938,000,000 "/>
    <s v=" $1,286,000,000 "/>
    <s v=" $-   "/>
    <s v=" $5,866,000,000 "/>
    <s v="Energy"/>
  </r>
  <r>
    <x v="31"/>
    <n v="12691000000"/>
    <s v="Year 3"/>
    <s v="12/31/2014"/>
    <n v="12"/>
    <n v="31"/>
    <n v="2014"/>
    <s v=" $12,691,000,000 "/>
    <s v=" $2,511,000,000 "/>
    <s v=" $1,095,000,000 "/>
    <s v=" $-   "/>
    <s v=" $9,720,000,000 "/>
    <s v="Energy"/>
  </r>
  <r>
    <x v="31"/>
    <n v="6383000000"/>
    <s v="Year 4"/>
    <s v="12/31/2015"/>
    <n v="12"/>
    <n v="31"/>
    <n v="2015"/>
    <s v=" $6,383,000,000 "/>
    <s v=" $2,065,000,000 "/>
    <s v=" $791,000,000 "/>
    <s v=" $-   "/>
    <s v=" $29,372,000,000 "/>
    <s v="Energy"/>
  </r>
  <r>
    <x v="32"/>
    <n v="14581000000"/>
    <s v="Year 1"/>
    <s v="12/31/2013"/>
    <n v="12"/>
    <n v="31"/>
    <n v="2013"/>
    <s v=" $14,581,000,000 "/>
    <s v=" $2,942,000,000 "/>
    <s v=" $2,256,000,000 "/>
    <s v=" $-   "/>
    <s v=" $3,927,000,000 "/>
    <s v="Energy"/>
  </r>
  <r>
    <x v="32"/>
    <n v="18470000000"/>
    <s v="Year 2"/>
    <s v="12/31/2014"/>
    <n v="12"/>
    <n v="31"/>
    <n v="2014"/>
    <s v=" $18,470,000,000 "/>
    <s v=" $3,317,000,000 "/>
    <s v=" $2,725,000,000 "/>
    <s v=" $-   "/>
    <s v=" $4,550,000,000 "/>
    <s v="Energy"/>
  </r>
  <r>
    <x v="32"/>
    <n v="8698000000"/>
    <s v="Year 3"/>
    <s v="12/31/2015"/>
    <n v="12"/>
    <n v="31"/>
    <n v="2015"/>
    <s v=" $8,698,000,000 "/>
    <s v=" $3,185,000,000 "/>
    <s v=" $2,000,000,000 "/>
    <s v=" $-   "/>
    <s v=" $4,603,000,000 "/>
    <s v="Energy"/>
  </r>
  <r>
    <x v="32"/>
    <n v="7869000000"/>
    <s v="Year 4"/>
    <s v="12/31/2016"/>
    <n v="12"/>
    <n v="31"/>
    <n v="2016"/>
    <s v=" $7,869,000,000 "/>
    <s v=" $2,900,000,000 "/>
    <s v=" $2,094,000,000 "/>
    <s v=" $-   "/>
    <s v=" $4,301,000,000 "/>
    <s v="Energy"/>
  </r>
  <r>
    <x v="33"/>
    <n v="10180400000"/>
    <s v="Year 1"/>
    <s v="9/30/2013"/>
    <n v="9"/>
    <n v="30"/>
    <n v="2013"/>
    <s v=" $10,180,400,000 "/>
    <s v=" $7,472,100,000 "/>
    <s v=" $1,018,600,000 "/>
    <s v=" $133,700,000 "/>
    <s v=" $-   "/>
    <s v="Materials"/>
  </r>
  <r>
    <x v="33"/>
    <n v="10439000000"/>
    <s v="Year 2"/>
    <s v="9/30/2014"/>
    <n v="9"/>
    <n v="30"/>
    <n v="2014"/>
    <s v=" $10,439,000,000 "/>
    <s v=" $7,629,900,000 "/>
    <s v=" $1,007,400,000 "/>
    <s v=" $139,800,000 "/>
    <s v=" $-   "/>
    <s v="Materials"/>
  </r>
  <r>
    <x v="33"/>
    <n v="9894900000"/>
    <s v="Year 3"/>
    <s v="9/30/2015"/>
    <n v="9"/>
    <n v="30"/>
    <n v="2015"/>
    <s v=" $9,894,900,000 "/>
    <s v=" $6,939,000,000 "/>
    <s v=" $895,300,000 "/>
    <s v=" $137,100,000 "/>
    <s v=" $-   "/>
    <s v="Materials"/>
  </r>
  <r>
    <x v="33"/>
    <n v="9524400000"/>
    <s v="Year 4"/>
    <s v="9/30/2016"/>
    <n v="9"/>
    <n v="30"/>
    <n v="2016"/>
    <s v=" $9,524,400,000 "/>
    <s v=" $6,402,700,000 "/>
    <s v=" $797,600,000 "/>
    <s v=" $132,000,000 "/>
    <s v=" $-   "/>
    <s v="Materials"/>
  </r>
  <r>
    <x v="34"/>
    <n v="4292100000"/>
    <s v="Year 1"/>
    <s v="12/31/2012"/>
    <n v="12"/>
    <n v="31"/>
    <n v="2012"/>
    <s v=" $4,292,100,000 "/>
    <s v=" $2,948,900,000 "/>
    <s v=" $512,900,000 "/>
    <s v=" $-   "/>
    <s v=" $-   "/>
    <s v="Information Technology"/>
  </r>
  <r>
    <x v="34"/>
    <n v="4614700000"/>
    <s v="Year 2"/>
    <s v="12/31/2013"/>
    <n v="12"/>
    <n v="31"/>
    <n v="2013"/>
    <s v=" $4,614,700,000 "/>
    <s v=" $3,163,900,000 "/>
    <s v=" $548,000,000 "/>
    <s v=" $-   "/>
    <s v=" $-   "/>
    <s v="Information Technology"/>
  </r>
  <r>
    <x v="34"/>
    <n v="5345500000"/>
    <s v="Year 3"/>
    <s v="12/31/2014"/>
    <n v="12"/>
    <n v="31"/>
    <n v="2014"/>
    <s v=" $5,345,500,000 "/>
    <s v=" $3,651,700,000 "/>
    <s v=" $645,100,000 "/>
    <s v=" $-   "/>
    <s v=" $-   "/>
    <s v="Information Technology"/>
  </r>
  <r>
    <x v="34"/>
    <n v="5568700000"/>
    <s v="Year 4"/>
    <s v="12/31/2015"/>
    <n v="12"/>
    <n v="31"/>
    <n v="2015"/>
    <s v=" $5,568,700,000 "/>
    <s v=" $3,789,200,000 "/>
    <s v=" $669,100,000 "/>
    <s v=" $-   "/>
    <s v=" $-   "/>
    <s v="Information Technology"/>
  </r>
  <r>
    <x v="35"/>
    <n v="23700000000"/>
    <s v="Year 1"/>
    <s v="12/31/2012"/>
    <n v="12"/>
    <n v="31"/>
    <n v="2012"/>
    <s v=" $23,700,000,000 "/>
    <s v=" $20,401,000,000 "/>
    <s v=" $997,000,000 "/>
    <s v=" $197,000,000 "/>
    <s v=" $1,460,000,000 "/>
    <s v="Industrials"/>
  </r>
  <r>
    <x v="35"/>
    <n v="23032000000"/>
    <s v="Year 2"/>
    <s v="12/31/2013"/>
    <n v="12"/>
    <n v="31"/>
    <n v="2013"/>
    <s v=" $23,032,000,000 "/>
    <s v=" $19,286,000,000 "/>
    <s v=" $1,008,000,000 "/>
    <s v=" $192,000,000 "/>
    <s v=" $1,421,000,000 "/>
    <s v="Industrials"/>
  </r>
  <r>
    <x v="35"/>
    <n v="23906000000"/>
    <s v="Year 3"/>
    <s v="12/31/2014"/>
    <n v="12"/>
    <n v="31"/>
    <n v="2014"/>
    <s v=" $23,906,000,000 "/>
    <s v=" $19,137,000,000 "/>
    <s v=" $995,000,000 "/>
    <s v=" $218,000,000 "/>
    <s v=" $1,371,000,000 "/>
    <s v="Industrials"/>
  </r>
  <r>
    <x v="35"/>
    <n v="22534000000"/>
    <s v="Year 4"/>
    <s v="12/31/2015"/>
    <n v="12"/>
    <n v="31"/>
    <n v="2015"/>
    <s v=" $22,534,000,000 "/>
    <s v=" $18,069,000,000 "/>
    <s v=" $979,000,000 "/>
    <s v=" $238,000,000 "/>
    <s v=" $1,280,000,000 "/>
    <s v="Industrials"/>
  </r>
  <r>
    <x v="36"/>
    <n v="4856000000"/>
    <s v="Year 1"/>
    <s v="12/31/2012"/>
    <n v="12"/>
    <n v="31"/>
    <n v="2012"/>
    <s v=" $4,856,000,000 "/>
    <s v=" $1,662,000,000 "/>
    <s v=" $1,139,000,000 "/>
    <s v=" $604,000,000 "/>
    <s v=" $-   "/>
    <s v="Information Technology"/>
  </r>
  <r>
    <x v="36"/>
    <n v="4583000000"/>
    <s v="Year 2"/>
    <s v="12/31/2013"/>
    <n v="12"/>
    <n v="31"/>
    <n v="2013"/>
    <s v=" $4,583,000,000 "/>
    <s v=" $1,531,000,000 "/>
    <s v=" $1,096,000,000 "/>
    <s v=" $584,000,000 "/>
    <s v=" $-   "/>
    <s v="Information Technology"/>
  </r>
  <r>
    <x v="36"/>
    <n v="4408000000"/>
    <s v="Year 3"/>
    <s v="12/31/2014"/>
    <n v="12"/>
    <n v="31"/>
    <n v="2014"/>
    <s v=" $4,408,000,000 "/>
    <s v=" $1,525,000,000 "/>
    <s v=" $1,129,000,000 "/>
    <s v=" $571,000,000 "/>
    <s v=" $-   "/>
    <s v="Information Technology"/>
  </r>
  <r>
    <x v="36"/>
    <n v="4664000000"/>
    <s v="Year 4"/>
    <s v="12/31/2015"/>
    <n v="12"/>
    <n v="31"/>
    <n v="2015"/>
    <s v=" $4,664,000,000 "/>
    <s v=" $1,585,000,000 "/>
    <s v=" $1,114,000,000 "/>
    <s v=" $646,000,000 "/>
    <s v=" $-   "/>
    <s v="Information Technology"/>
  </r>
  <r>
    <x v="37"/>
    <n v="6824000000"/>
    <s v="Year 1"/>
    <s v="11/1/2015"/>
    <n v="11"/>
    <n v="1"/>
    <n v="2015"/>
    <s v=" $6,824,000,000 "/>
    <s v=" $3,271,000,000 "/>
    <s v=" $486,000,000 "/>
    <s v=" $1,049,000,000 "/>
    <s v=" $249,000,000 "/>
    <s v="Information Technology"/>
  </r>
  <r>
    <x v="37"/>
    <n v="13240000000"/>
    <s v="Year 2"/>
    <s v="10/30/2016"/>
    <n v="10"/>
    <n v="30"/>
    <n v="2016"/>
    <s v=" $13,240,000,000 "/>
    <s v=" $7,300,000,000 "/>
    <s v=" $806,000,000 "/>
    <s v=" $2,674,000,000 "/>
    <s v=" $1,873,000,000 "/>
    <s v="Information Technology"/>
  </r>
  <r>
    <x v="38"/>
    <n v="5863500000"/>
    <s v="Year 1"/>
    <s v="12/31/2012"/>
    <n v="12"/>
    <n v="31"/>
    <n v="2012"/>
    <s v=" $5,863,500,000 "/>
    <s v=" $4,335,300,000 "/>
    <s v=" $1,148,900,000 "/>
    <s v=" $-   "/>
    <s v=" $-   "/>
    <s v="Materials"/>
  </r>
  <r>
    <x v="38"/>
    <n v="6140000000"/>
    <s v="Year 2"/>
    <s v="12/28/2013"/>
    <n v="12"/>
    <n v="28"/>
    <n v="2013"/>
    <s v=" $6,140,000,000 "/>
    <s v=" $4,502,300,000 "/>
    <s v=" $1,174,200,000 "/>
    <s v=" $-   "/>
    <s v=" $-   "/>
    <s v="Materials"/>
  </r>
  <r>
    <x v="38"/>
    <n v="6330300000"/>
    <s v="Year 3"/>
    <s v="1/3/2015"/>
    <n v="1"/>
    <n v="3"/>
    <n v="2015"/>
    <s v=" $6,330,300,000 "/>
    <s v=" $4,679,100,000 "/>
    <s v=" $1,158,900,000 "/>
    <s v=" $-   "/>
    <s v=" $-   "/>
    <s v="Materials"/>
  </r>
  <r>
    <x v="38"/>
    <n v="5966900000"/>
    <s v="Year 4"/>
    <s v="1/2/2016"/>
    <n v="1"/>
    <n v="2"/>
    <n v="2016"/>
    <s v=" $5,966,900,000 "/>
    <s v=" $4,321,100,000 "/>
    <s v=" $1,108,100,000 "/>
    <s v=" $-   "/>
    <s v=" $-   "/>
    <s v="Materials"/>
  </r>
  <r>
    <x v="39"/>
    <n v="2853926000"/>
    <s v="Year 1"/>
    <s v="12/31/2012"/>
    <n v="12"/>
    <n v="31"/>
    <n v="2012"/>
    <s v=" $2,853,926,000 "/>
    <s v=" $1,329,500,000 "/>
    <s v=" $220,758,000 "/>
    <s v=" $-   "/>
    <s v=" $380,402,000 "/>
    <s v="Utilities"/>
  </r>
  <r>
    <x v="39"/>
    <n v="2879000000"/>
    <s v="Year 2"/>
    <s v="12/31/2013"/>
    <n v="12"/>
    <n v="31"/>
    <n v="2013"/>
    <s v=" $2,879,000,000 "/>
    <s v=" $1,289,000,000 "/>
    <s v=" $234,000,000 "/>
    <s v=" $-   "/>
    <s v=" $407,000,000 "/>
    <s v="Utilities"/>
  </r>
  <r>
    <x v="39"/>
    <n v="3011000000"/>
    <s v="Year 3"/>
    <s v="12/31/2014"/>
    <n v="12"/>
    <n v="31"/>
    <n v="2014"/>
    <s v=" $3,011,000,000 "/>
    <s v=" $1,350,000,000 "/>
    <s v=" $236,000,000 "/>
    <s v=" $-   "/>
    <s v=" $424,000,000 "/>
    <s v="Utilities"/>
  </r>
  <r>
    <x v="39"/>
    <n v="3159000000"/>
    <s v="Year 4"/>
    <s v="12/31/2015"/>
    <n v="12"/>
    <n v="31"/>
    <n v="2015"/>
    <s v=" $3,159,000,000 "/>
    <s v=" $1,404,000,000 "/>
    <s v=" $243,000,000 "/>
    <s v=" $-   "/>
    <s v=" $440,000,000 "/>
    <s v="Utilities"/>
  </r>
  <r>
    <x v="40"/>
    <n v="33781000000"/>
    <s v="Year 1"/>
    <s v="12/31/2012"/>
    <n v="12"/>
    <n v="31"/>
    <n v="2012"/>
    <s v=" $33,781,000,000 "/>
    <s v=" $480,000,000 "/>
    <s v=" $23,392,000,000 "/>
    <s v=" $-   "/>
    <s v=" $1,712,000,000 "/>
    <s v="Financials"/>
  </r>
  <r>
    <x v="40"/>
    <n v="34828000000"/>
    <s v="Year 2"/>
    <s v="12/31/2013"/>
    <n v="12"/>
    <n v="31"/>
    <n v="2013"/>
    <s v=" $34,828,000,000 "/>
    <s v=" $442,000,000 "/>
    <s v=" $23,150,000,000 "/>
    <s v=" $-   "/>
    <s v=" $1,832,000,000 "/>
    <s v="Financials"/>
  </r>
  <r>
    <x v="40"/>
    <n v="35895000000"/>
    <s v="Year 3"/>
    <s v="12/31/2014"/>
    <n v="12"/>
    <n v="31"/>
    <n v="2014"/>
    <s v=" $35,895,000,000 "/>
    <s v=" $373,000,000 "/>
    <s v=" $23,153,000,000 "/>
    <s v=" $-   "/>
    <s v=" $2,044,000,000 "/>
    <s v="Financials"/>
  </r>
  <r>
    <x v="40"/>
    <n v="34441000000"/>
    <s v="Year 4"/>
    <s v="12/31/2015"/>
    <n v="12"/>
    <n v="31"/>
    <n v="2015"/>
    <s v=" $34,441,000,000 "/>
    <s v=" $475,000,000 "/>
    <s v=" $22,892,000,000 "/>
    <s v=" $-   "/>
    <s v=" $1,988,000,000 "/>
    <s v="Financials"/>
  </r>
  <r>
    <x v="41"/>
    <n v="2089100000"/>
    <s v="Year 1"/>
    <s v="8/31/2013"/>
    <n v="8"/>
    <n v="31"/>
    <n v="2013"/>
    <s v=" $2,089,100,000 "/>
    <s v=" $1,251,500,000 "/>
    <s v=" $607,600,000 "/>
    <s v=" $-   "/>
    <s v=" $-   "/>
    <s v="Industrials"/>
  </r>
  <r>
    <x v="41"/>
    <n v="2393500000"/>
    <s v="Year 2"/>
    <s v="8/31/2014"/>
    <n v="8"/>
    <n v="31"/>
    <n v="2014"/>
    <s v=" $2,393,500,000 "/>
    <s v=" $1,414,300,000 "/>
    <s v=" $680,300,000 "/>
    <s v=" $-   "/>
    <s v=" $-   "/>
    <s v="Industrials"/>
  </r>
  <r>
    <x v="41"/>
    <n v="2706700000"/>
    <s v="Year 3"/>
    <s v="8/31/2015"/>
    <n v="8"/>
    <n v="31"/>
    <n v="2015"/>
    <s v=" $2,706,700,000 "/>
    <s v=" $1,561,100,000 "/>
    <s v=" $756,900,000 "/>
    <s v=" $-   "/>
    <s v=" $-   "/>
    <s v="Industrials"/>
  </r>
  <r>
    <x v="41"/>
    <n v="3291300000"/>
    <s v="Year 4"/>
    <s v="8/31/2016"/>
    <n v="8"/>
    <n v="31"/>
    <n v="2016"/>
    <s v=" $3,291,300,000 "/>
    <s v=" $1,855,100,000 "/>
    <s v=" $946,000,000 "/>
    <s v=" $-   "/>
    <s v=" $-   "/>
    <s v="Industrials"/>
  </r>
  <r>
    <x v="42"/>
    <n v="9147530000"/>
    <s v="Year 1"/>
    <s v="8/31/2013"/>
    <n v="8"/>
    <n v="31"/>
    <n v="2013"/>
    <s v=" $9,147,530,000 "/>
    <s v=" $4,406,595,000 "/>
    <s v=" $2,967,837,000 "/>
    <s v=" $-   "/>
    <s v=" $-   "/>
    <s v="Consumer Discretionary"/>
  </r>
  <r>
    <x v="42"/>
    <n v="9475313000"/>
    <s v="Year 2"/>
    <s v="8/30/2014"/>
    <n v="8"/>
    <n v="30"/>
    <n v="2014"/>
    <s v=" $9,475,313,000 "/>
    <s v=" $4,540,406,000 "/>
    <s v=" $3,104,684,000 "/>
    <s v=" $-   "/>
    <s v=" $-   "/>
    <s v="Consumer Discretionary"/>
  </r>
  <r>
    <x v="42"/>
    <n v="10187340000"/>
    <s v="Year 3"/>
    <s v="8/29/2015"/>
    <n v="8"/>
    <n v="29"/>
    <n v="2015"/>
    <s v=" $10,187,340,000 "/>
    <s v=" $4,860,309,000 "/>
    <s v=" $3,373,980,000 "/>
    <s v=" $-   "/>
    <s v=" $-   "/>
    <s v="Consumer Discretionary"/>
  </r>
  <r>
    <x v="42"/>
    <n v="10635676000"/>
    <s v="Year 4"/>
    <s v="8/27/2016"/>
    <n v="8"/>
    <n v="27"/>
    <n v="2016"/>
    <s v=" $10,635,676,000 "/>
    <s v=" $5,026,940,000 "/>
    <s v=" $3,548,341,000 "/>
    <s v=" $-   "/>
    <s v=" $-   "/>
    <s v="Consumer Discretionary"/>
  </r>
  <r>
    <x v="43"/>
    <n v="86623000000"/>
    <s v="Year 1"/>
    <s v="12/31/2013"/>
    <n v="12"/>
    <n v="31"/>
    <n v="2013"/>
    <s v=" $86,623,000,000 "/>
    <s v=" $73,268,000,000 "/>
    <s v=" $3,742,000,000 "/>
    <s v=" $3,071,000,000 "/>
    <s v=" $-   "/>
    <s v="Industrials"/>
  </r>
  <r>
    <x v="43"/>
    <n v="90762000000"/>
    <s v="Year 2"/>
    <s v="12/31/2014"/>
    <n v="12"/>
    <n v="31"/>
    <n v="2014"/>
    <s v=" $90,762,000,000 "/>
    <s v=" $76,752,000,000 "/>
    <s v=" $3,480,000,000 "/>
    <s v=" $3,047,000,000 "/>
    <s v=" $-   "/>
    <s v="Industrials"/>
  </r>
  <r>
    <x v="43"/>
    <n v="96114000000"/>
    <s v="Year 3"/>
    <s v="12/31/2015"/>
    <n v="12"/>
    <n v="31"/>
    <n v="2015"/>
    <s v=" $96,114,000,000 "/>
    <s v=" $82,088,000,000 "/>
    <s v=" $3,251,000,000 "/>
    <s v=" $3,331,000,000 "/>
    <s v=" $-   "/>
    <s v="Industrials"/>
  </r>
  <r>
    <x v="43"/>
    <n v="94571000000"/>
    <s v="Year 4"/>
    <s v="12/31/2016"/>
    <n v="12"/>
    <n v="31"/>
    <n v="2016"/>
    <s v=" $94,571,000,000 "/>
    <s v=" $80,790,000,000 "/>
    <s v=" $3,313,000,000 "/>
    <s v=" $4,627,000,000 "/>
    <s v=" $-   "/>
    <s v="Industrials"/>
  </r>
  <r>
    <x v="44"/>
    <n v="100078000000"/>
    <s v="Year 1"/>
    <s v="12/31/2012"/>
    <n v="12"/>
    <n v="31"/>
    <n v="2012"/>
    <s v=" $100,078,000,000 "/>
    <s v=" $3,753,000,000 "/>
    <s v=" $70,829,000,000 "/>
    <s v=" $-   "/>
    <s v=" $9,433,000,000 "/>
    <s v="Financials"/>
  </r>
  <r>
    <x v="44"/>
    <n v="101697000000"/>
    <s v="Year 2"/>
    <s v="12/31/2013"/>
    <n v="12"/>
    <n v="31"/>
    <n v="2013"/>
    <s v=" $101,697,000,000 "/>
    <s v=" $3,034,000,000 "/>
    <s v=" $68,128,000,000 "/>
    <s v=" $-   "/>
    <s v=" $4,642,000,000 "/>
    <s v="Financials"/>
  </r>
  <r>
    <x v="44"/>
    <n v="95181000000"/>
    <s v="Year 3"/>
    <s v="12/31/2014"/>
    <n v="12"/>
    <n v="31"/>
    <n v="2014"/>
    <s v=" $95,181,000,000 "/>
    <s v=" $2,656,000,000 "/>
    <s v=" $74,181,000,000 "/>
    <s v=" $-   "/>
    <s v=" $3,211,000,000 "/>
    <s v="Financials"/>
  </r>
  <r>
    <x v="44"/>
    <n v="93056000000"/>
    <s v="Year 4"/>
    <s v="12/31/2015"/>
    <n v="12"/>
    <n v="31"/>
    <n v="2015"/>
    <s v=" $93,056,000,000 "/>
    <s v=" $2,204,000,000 "/>
    <s v=" $56,358,000,000 "/>
    <s v=" $-   "/>
    <s v=" $3,995,000,000 "/>
    <s v="Financials"/>
  </r>
  <r>
    <x v="45"/>
    <n v="13936000000"/>
    <s v="Year 1"/>
    <s v="12/31/2012"/>
    <n v="12"/>
    <n v="31"/>
    <n v="2012"/>
    <s v=" $13,936,000,000 "/>
    <s v=" $6,802,000,000 "/>
    <s v=" $3,283,000,000 "/>
    <s v=" $1,081,000,000 "/>
    <s v=" $-   "/>
    <s v="Health Care"/>
  </r>
  <r>
    <x v="45"/>
    <n v="9413000000"/>
    <s v="Year 2"/>
    <s v="12/31/2013"/>
    <n v="12"/>
    <n v="31"/>
    <n v="2013"/>
    <s v=" $9,413,000,000 "/>
    <s v=" $5,251,000,000 "/>
    <s v=" $3,084,000,000 "/>
    <s v=" $582,000,000 "/>
    <s v=" $-   "/>
    <s v="Health Care"/>
  </r>
  <r>
    <x v="45"/>
    <n v="10719000000"/>
    <s v="Year 3"/>
    <s v="12/31/2014"/>
    <n v="12"/>
    <n v="31"/>
    <n v="2014"/>
    <s v=" $10,719,000,000 "/>
    <s v=" $6,138,000,000 "/>
    <s v=" $3,315,000,000 "/>
    <s v=" $610,000,000 "/>
    <s v=" $-   "/>
    <s v="Health Care"/>
  </r>
  <r>
    <x v="45"/>
    <n v="9968000000"/>
    <s v="Year 4"/>
    <s v="12/31/2015"/>
    <n v="12"/>
    <n v="31"/>
    <n v="2015"/>
    <s v=" $9,968,000,000 "/>
    <s v=" $5,822,000,000 "/>
    <s v=" $3,094,000,000 "/>
    <s v=" $603,000,000 "/>
    <s v=" $-   "/>
    <s v="Health Care"/>
  </r>
  <r>
    <x v="46"/>
    <n v="10914585000"/>
    <s v="Year 1"/>
    <s v="3/2/2013"/>
    <n v="3"/>
    <n v="2"/>
    <n v="2013"/>
    <s v=" $10,914,585,000 "/>
    <s v=" $6,525,830,000 "/>
    <s v=" $2,750,537,000 "/>
    <s v=" $-   "/>
    <s v=" $-   "/>
    <s v="Consumer Discretionary"/>
  </r>
  <r>
    <x v="46"/>
    <n v="11503963000"/>
    <s v="Year 2"/>
    <s v="3/1/2014"/>
    <n v="3"/>
    <n v="1"/>
    <n v="2014"/>
    <s v=" $11,503,963,000 "/>
    <s v=" $6,938,381,000 "/>
    <s v=" $2,950,995,000 "/>
    <s v=" $-   "/>
    <s v=" $-   "/>
    <s v="Consumer Discretionary"/>
  </r>
  <r>
    <x v="46"/>
    <n v="11881176000"/>
    <s v="Year 3"/>
    <s v="2/28/2015"/>
    <n v="2"/>
    <n v="28"/>
    <n v="2015"/>
    <s v=" $11,881,176,000 "/>
    <s v=" $7,261,397,000 "/>
    <s v=" $3,065,486,000 "/>
    <s v=" $-   "/>
    <s v=" $-   "/>
    <s v="Consumer Discretionary"/>
  </r>
  <r>
    <x v="46"/>
    <n v="12103887000"/>
    <s v="Year 4"/>
    <s v="2/27/2016"/>
    <n v="2"/>
    <n v="27"/>
    <n v="2016"/>
    <s v=" $12,103,887,000 "/>
    <s v=" $7,483,577,000 "/>
    <s v=" $3,205,407,000 "/>
    <s v=" $-   "/>
    <s v=" $-   "/>
    <s v="Consumer Discretionary"/>
  </r>
  <r>
    <x v="47"/>
    <n v="10737000000"/>
    <s v="Year 1"/>
    <s v="12/31/2012"/>
    <n v="12"/>
    <n v="31"/>
    <n v="2012"/>
    <s v=" $10,737,000,000 "/>
    <s v=" $429,000,000 "/>
    <s v=" $5,650,000,000 "/>
    <s v=" $-   "/>
    <s v=" $1,167,000,000 "/>
    <s v="Financials"/>
  </r>
  <r>
    <x v="47"/>
    <n v="10543000000"/>
    <s v="Year 2"/>
    <s v="12/31/2013"/>
    <n v="12"/>
    <n v="31"/>
    <n v="2013"/>
    <s v=" $10,543,000,000 "/>
    <s v=" $301,000,000 "/>
    <s v=" $5,625,000,000 "/>
    <s v=" $-   "/>
    <s v=" $698,000,000 "/>
    <s v="Financials"/>
  </r>
  <r>
    <x v="47"/>
    <n v="9998000000"/>
    <s v="Year 3"/>
    <s v="12/31/2014"/>
    <n v="12"/>
    <n v="31"/>
    <n v="2014"/>
    <s v=" $9,998,000,000 "/>
    <s v=" $239,000,000 "/>
    <s v=" $5,715,000,000 "/>
    <s v=" $-   "/>
    <s v=" $342,000,000 "/>
    <s v="Financials"/>
  </r>
  <r>
    <x v="47"/>
    <n v="10346000000"/>
    <s v="Year 4"/>
    <s v="12/31/2015"/>
    <n v="12"/>
    <n v="31"/>
    <n v="2015"/>
    <s v=" $10,346,000,000 "/>
    <s v=" $233,000,000 "/>
    <s v=" $5,996,000,000 "/>
    <s v=" $-   "/>
    <s v=" $533,000,000 "/>
    <s v="Financials"/>
  </r>
  <r>
    <x v="48"/>
    <n v="45457000000"/>
    <s v="Year 1"/>
    <s v="3/3/2012"/>
    <n v="3"/>
    <n v="3"/>
    <n v="2012"/>
    <s v=" $45,457,000,000 "/>
    <s v=" $34,473,000,000 "/>
    <s v=" $8,755,000,000 "/>
    <s v=" $-   "/>
    <s v=" $-   "/>
    <s v="Consumer Discretionary"/>
  </r>
  <r>
    <x v="48"/>
    <n v="40611000000"/>
    <s v="Year 2"/>
    <s v="2/1/2014"/>
    <n v="2"/>
    <n v="1"/>
    <n v="2014"/>
    <s v=" $40,611,000,000 "/>
    <s v=" $31,212,000,000 "/>
    <s v=" $8,106,000,000 "/>
    <s v=" $-   "/>
    <s v=" $-   "/>
    <s v="Consumer Discretionary"/>
  </r>
  <r>
    <x v="48"/>
    <n v="40339000000"/>
    <s v="Year 3"/>
    <s v="1/31/2015"/>
    <n v="1"/>
    <n v="31"/>
    <n v="2015"/>
    <s v=" $40,339,000,000 "/>
    <s v=" $31,292,000,000 "/>
    <s v=" $7,592,000,000 "/>
    <s v=" $-   "/>
    <s v=" $-   "/>
    <s v="Consumer Discretionary"/>
  </r>
  <r>
    <x v="48"/>
    <n v="39528000000"/>
    <s v="Year 4"/>
    <s v="1/30/2016"/>
    <n v="1"/>
    <n v="30"/>
    <n v="2016"/>
    <s v=" $39,528,000,000 "/>
    <s v=" $30,337,000,000 "/>
    <s v=" $7,618,000,000 "/>
    <s v=" $-   "/>
    <s v=" $-   "/>
    <s v="Consumer Discretionary"/>
  </r>
  <r>
    <x v="49"/>
    <n v="3049500000"/>
    <s v="Year 1"/>
    <s v="12/31/2013"/>
    <n v="12"/>
    <n v="31"/>
    <n v="2013"/>
    <s v=" $3,049,500,000 "/>
    <s v=" $1,194,400,000 "/>
    <s v=" $920,300,000 "/>
    <s v=" $295,700,000 "/>
    <s v=" $-   "/>
    <s v="Health Care"/>
  </r>
  <r>
    <x v="49"/>
    <n v="3323600000"/>
    <s v="Year 2"/>
    <s v="12/31/2014"/>
    <n v="12"/>
    <n v="31"/>
    <n v="2014"/>
    <s v=" $3,323,600,000 "/>
    <s v=" $1,258,600,000 "/>
    <s v=" $981,500,000 "/>
    <s v=" $302,000,000 "/>
    <s v=" $-   "/>
    <s v="Health Care"/>
  </r>
  <r>
    <x v="49"/>
    <n v="3416000000"/>
    <s v="Year 3"/>
    <s v="12/31/2015"/>
    <n v="12"/>
    <n v="31"/>
    <n v="2015"/>
    <s v=" $3,416,000,000 "/>
    <s v=" $1,301,200,000 "/>
    <s v=" $1,012,100,000 "/>
    <s v=" $259,200,000 "/>
    <s v=" $-   "/>
    <s v="Health Care"/>
  </r>
  <r>
    <x v="49"/>
    <n v="3714000000"/>
    <s v="Year 4"/>
    <s v="12/31/2016"/>
    <n v="12"/>
    <n v="31"/>
    <n v="2016"/>
    <s v=" $3,714,000,000 "/>
    <s v=" $1,371,700,000 "/>
    <s v=" $1,101,900,000 "/>
    <s v=" $292,800,000 "/>
    <s v=" $-   "/>
    <s v="Health Care"/>
  </r>
  <r>
    <x v="50"/>
    <n v="8054000000"/>
    <s v="Year 1"/>
    <s v="9/30/2013"/>
    <n v="9"/>
    <n v="30"/>
    <n v="2013"/>
    <s v=" $8,054,000,000 "/>
    <s v=" $3,883,000,000 "/>
    <s v=" $2,422,000,000 "/>
    <s v=" $494,000,000 "/>
    <s v=" $-   "/>
    <s v="Health Care"/>
  </r>
  <r>
    <x v="50"/>
    <n v="8446000000"/>
    <s v="Year 2"/>
    <s v="9/30/2014"/>
    <n v="9"/>
    <n v="30"/>
    <n v="2014"/>
    <s v=" $8,446,000,000 "/>
    <s v=" $4,145,000,000 "/>
    <s v=" $2,145,000,000 "/>
    <s v=" $550,000,000 "/>
    <s v=" $-   "/>
    <s v="Health Care"/>
  </r>
  <r>
    <x v="50"/>
    <n v="10282000000"/>
    <s v="Year 3"/>
    <s v="9/30/2015"/>
    <n v="9"/>
    <n v="30"/>
    <n v="2015"/>
    <s v=" $10,282,000,000 "/>
    <s v=" $5,587,000,000 "/>
    <s v=" $2,563,000,000 "/>
    <s v=" $632,000,000 "/>
    <s v=" $-   "/>
    <s v="Health Care"/>
  </r>
  <r>
    <x v="50"/>
    <n v="12483000000"/>
    <s v="Year 4"/>
    <s v="9/30/2016"/>
    <n v="9"/>
    <n v="30"/>
    <n v="2016"/>
    <s v=" $12,483,000,000 "/>
    <s v=" $6,492,000,000 "/>
    <s v=" $3,005,000,000 "/>
    <s v=" $828,000,000 "/>
    <s v=" $-   "/>
    <s v="Health Care"/>
  </r>
  <r>
    <x v="51"/>
    <n v="22364000000"/>
    <s v="Year 1"/>
    <s v="12/31/2013"/>
    <n v="12"/>
    <n v="31"/>
    <n v="2013"/>
    <s v=" $22,364,000,000 "/>
    <s v=" $18,553,000,000 "/>
    <s v=" $1,306,000,000 "/>
    <s v=" $556,000,000 "/>
    <s v=" $-   "/>
    <s v="Energy"/>
  </r>
  <r>
    <x v="51"/>
    <n v="24551000000"/>
    <s v="Year 2"/>
    <s v="12/31/2014"/>
    <n v="12"/>
    <n v="31"/>
    <n v="2014"/>
    <s v=" $24,551,000,000 "/>
    <s v=" $19,746,000,000 "/>
    <s v=" $1,333,000,000 "/>
    <s v=" $613,000,000 "/>
    <s v=" $-   "/>
    <s v="Energy"/>
  </r>
  <r>
    <x v="51"/>
    <n v="15742000000"/>
    <s v="Year 3"/>
    <s v="12/31/2015"/>
    <n v="12"/>
    <n v="31"/>
    <n v="2015"/>
    <s v=" $15,742,000,000 "/>
    <s v=" $14,415,000,000 "/>
    <s v=" $969,000,000 "/>
    <s v=" $466,000,000 "/>
    <s v=" $-   "/>
    <s v="Energy"/>
  </r>
  <r>
    <x v="51"/>
    <n v="9841000000"/>
    <s v="Year 4"/>
    <s v="12/31/2016"/>
    <n v="12"/>
    <n v="31"/>
    <n v="2016"/>
    <s v=" $9,841,000,000 "/>
    <s v=" $9,973,000,000 "/>
    <s v=" $815,000,000 "/>
    <s v=" $384,000,000 "/>
    <s v=" $-   "/>
    <s v="Energy"/>
  </r>
  <r>
    <x v="52"/>
    <n v="6932200000"/>
    <s v="Year 1"/>
    <s v="12/31/2013"/>
    <n v="12"/>
    <n v="31"/>
    <n v="2013"/>
    <s v=" $6,932,200,000 "/>
    <s v=" $857,700,000 "/>
    <s v=" $1,797,000,000 "/>
    <s v=" $1,444,100,000 "/>
    <s v=" $342,900,000 "/>
    <s v="Health Care"/>
  </r>
  <r>
    <x v="52"/>
    <n v="9703300000"/>
    <s v="Year 2"/>
    <s v="12/31/2014"/>
    <n v="12"/>
    <n v="31"/>
    <n v="2014"/>
    <s v=" $9,703,300,000 "/>
    <s v=" $1,171,000,000 "/>
    <s v=" $2,193,400,000 "/>
    <s v=" $1,893,400,000 "/>
    <s v=" $489,800,000 "/>
    <s v="Health Care"/>
  </r>
  <r>
    <x v="52"/>
    <n v="10763800000"/>
    <s v="Year 3"/>
    <s v="12/31/2015"/>
    <n v="12"/>
    <n v="31"/>
    <n v="2015"/>
    <s v=" $10,763,800,000 "/>
    <s v=" $1,240,400,000 "/>
    <s v=" $2,143,600,000 "/>
    <s v=" $2,012,800,000 "/>
    <s v=" $382,600,000 "/>
    <s v="Health Care"/>
  </r>
  <r>
    <x v="52"/>
    <n v="11448800000"/>
    <s v="Year 4"/>
    <s v="12/31/2016"/>
    <n v="12"/>
    <n v="31"/>
    <n v="2016"/>
    <s v=" $11,448,800,000 "/>
    <s v=" $1,478,700,000 "/>
    <s v=" $1,972,900,000 "/>
    <s v=" $1,973,300,000 "/>
    <s v=" $385,600,000 "/>
    <s v="Health Care"/>
  </r>
  <r>
    <x v="53"/>
    <n v="8735700000"/>
    <s v="Year 1"/>
    <s v="12/31/2012"/>
    <n v="12"/>
    <n v="31"/>
    <n v="2012"/>
    <s v=" $8,735,700,000 "/>
    <s v=" $7,174,000,000 "/>
    <s v=" $488,300,000 "/>
    <s v=" $-   "/>
    <s v=" $282,900,000 "/>
    <s v="Materials"/>
  </r>
  <r>
    <x v="53"/>
    <n v="8468100000"/>
    <s v="Year 2"/>
    <s v="12/31/2013"/>
    <n v="12"/>
    <n v="31"/>
    <n v="2013"/>
    <s v=" $8,468,100,000 "/>
    <s v=" $6,875,400,000 "/>
    <s v=" $497,400,000 "/>
    <s v=" $-   "/>
    <s v=" $299,900,000 "/>
    <s v="Materials"/>
  </r>
  <r>
    <x v="53"/>
    <n v="8570000000"/>
    <s v="Year 3"/>
    <s v="12/31/2014"/>
    <n v="12"/>
    <n v="31"/>
    <n v="2014"/>
    <s v=" $8,570,000,000 "/>
    <s v=" $6,903,500,000 "/>
    <s v=" $547,000,000 "/>
    <s v=" $-   "/>
    <s v=" $280,900,000 "/>
    <s v="Materials"/>
  </r>
  <r>
    <x v="53"/>
    <n v="7997000000"/>
    <s v="Year 4"/>
    <s v="12/31/2015"/>
    <n v="12"/>
    <n v="31"/>
    <n v="2015"/>
    <s v=" $7,997,000,000 "/>
    <s v=" $6,460,300,000 "/>
    <s v=" $646,000,000 "/>
    <s v=" $-   "/>
    <s v=" $285,500,000 "/>
    <s v="Materials"/>
  </r>
  <r>
    <x v="54"/>
    <n v="17621000000"/>
    <s v="Year 1"/>
    <s v="12/31/2012"/>
    <n v="12"/>
    <n v="31"/>
    <n v="2012"/>
    <s v=" $17,621,000,000 "/>
    <s v=" $4,610,000,000 "/>
    <s v=" $5,017,000,000 "/>
    <s v=" $3,904,000,000 "/>
    <s v=" $-   "/>
    <s v="Health Care"/>
  </r>
  <r>
    <x v="54"/>
    <n v="16385000000"/>
    <s v="Year 2"/>
    <s v="12/31/2013"/>
    <n v="12"/>
    <n v="31"/>
    <n v="2013"/>
    <s v=" $16,385,000,000 "/>
    <s v=" $4,619,000,000 "/>
    <s v=" $4,939,000,000 "/>
    <s v=" $3,731,000,000 "/>
    <s v=" $-   "/>
    <s v="Health Care"/>
  </r>
  <r>
    <x v="54"/>
    <n v="15879000000"/>
    <s v="Year 3"/>
    <s v="12/31/2014"/>
    <n v="12"/>
    <n v="31"/>
    <n v="2014"/>
    <s v=" $15,879,000,000 "/>
    <s v=" $3,932,000,000 "/>
    <s v=" $4,822,000,000 "/>
    <s v=" $4,534,000,000 "/>
    <s v=" $-   "/>
    <s v="Health Care"/>
  </r>
  <r>
    <x v="54"/>
    <n v="16560000000"/>
    <s v="Year 4"/>
    <s v="12/31/2015"/>
    <n v="12"/>
    <n v="31"/>
    <n v="2015"/>
    <s v=" $16,560,000,000 "/>
    <s v=" $3,909,000,000 "/>
    <s v=" $4,841,000,000 "/>
    <s v=" $5,920,000,000 "/>
    <s v=" $-   "/>
    <s v="Health Care"/>
  </r>
  <r>
    <x v="55"/>
    <n v="7249000000"/>
    <s v="Year 1"/>
    <s v="12/31/2012"/>
    <n v="12"/>
    <n v="31"/>
    <n v="2012"/>
    <s v=" $7,249,000,000 "/>
    <s v=" $2,349,000,000 "/>
    <s v=" $2,529,000,000 "/>
    <s v=" $886,000,000 "/>
    <s v=" $395,000,000 "/>
    <s v="Health Care"/>
  </r>
  <r>
    <x v="55"/>
    <n v="7143000000"/>
    <s v="Year 2"/>
    <s v="12/31/2013"/>
    <n v="12"/>
    <n v="31"/>
    <n v="2013"/>
    <s v=" $7,143,000,000 "/>
    <s v=" $2,174,000,000 "/>
    <s v=" $2,678,000,000 "/>
    <s v=" $861,000,000 "/>
    <s v=" $410,000,000 "/>
    <s v="Health Care"/>
  </r>
  <r>
    <x v="55"/>
    <n v="7380000000"/>
    <s v="Year 3"/>
    <s v="12/31/2014"/>
    <n v="12"/>
    <n v="31"/>
    <n v="2014"/>
    <s v=" $7,380,000,000 "/>
    <s v=" $2,210,000,000 "/>
    <s v=" $2,817,000,000 "/>
    <s v=" $817,000,000 "/>
    <s v=" $438,000,000 "/>
    <s v="Health Care"/>
  </r>
  <r>
    <x v="55"/>
    <n v="7477000000"/>
    <s v="Year 4"/>
    <s v="12/31/2015"/>
    <n v="12"/>
    <n v="31"/>
    <n v="2015"/>
    <s v=" $7,477,000,000 "/>
    <s v=" $2,173,000,000 "/>
    <s v=" $2,996,000,000 "/>
    <s v=" $876,000,000 "/>
    <s v=" $495,000,000 "/>
    <s v="Health Care"/>
  </r>
  <r>
    <x v="56"/>
    <n v="7436600000"/>
    <s v="Year 1"/>
    <s v="12/31/2013"/>
    <n v="12"/>
    <n v="31"/>
    <n v="2013"/>
    <s v=" $7,436,600,000 "/>
    <s v=" $5,879,100,000 "/>
    <s v=" $702,300,000 "/>
    <s v=" $-   "/>
    <s v=" $-   "/>
    <s v="Consumer Discretionary"/>
  </r>
  <r>
    <x v="56"/>
    <n v="8305100000"/>
    <s v="Year 2"/>
    <s v="12/31/2014"/>
    <n v="12"/>
    <n v="31"/>
    <n v="2014"/>
    <s v=" $8,305,100,000 "/>
    <s v=" $6,548,700,000 "/>
    <s v=" $792,700,000 "/>
    <s v=" $-   "/>
    <s v=" $-   "/>
    <s v="Consumer Discretionary"/>
  </r>
  <r>
    <x v="56"/>
    <n v="8023200000"/>
    <s v="Year 3"/>
    <s v="12/31/2015"/>
    <n v="12"/>
    <n v="31"/>
    <n v="2015"/>
    <s v=" $8,023,200,000 "/>
    <s v=" $6,320,100,000 "/>
    <s v=" $763,400,000 "/>
    <s v=" $-   "/>
    <s v=" $-   "/>
    <s v="Consumer Discretionary"/>
  </r>
  <r>
    <x v="56"/>
    <n v="9071000000"/>
    <s v="Year 4"/>
    <s v="12/31/2016"/>
    <n v="12"/>
    <n v="31"/>
    <n v="2016"/>
    <s v=" $9,071,000,000 "/>
    <s v=" $7,137,900,000 "/>
    <s v=" $1,707,200,000 "/>
    <s v=" $-   "/>
    <s v=" $-   "/>
    <s v="Consumer Discretionary"/>
  </r>
  <r>
    <x v="57"/>
    <n v="1847186000"/>
    <s v="Year 1"/>
    <s v="12/31/2012"/>
    <n v="12"/>
    <n v="31"/>
    <n v="2012"/>
    <s v=" $1,847,186,000 "/>
    <s v=" $667,208,000 "/>
    <s v=" $93,782,000 "/>
    <s v=" $-   "/>
    <s v=" $445,875,000 "/>
    <s v="Real Estate"/>
  </r>
  <r>
    <x v="57"/>
    <n v="2135539000"/>
    <s v="Year 2"/>
    <s v="12/31/2013"/>
    <n v="12"/>
    <n v="31"/>
    <n v="2013"/>
    <s v=" $2,135,539,000 "/>
    <s v=" $771,403,000 "/>
    <s v=" $117,073,000 "/>
    <s v=" $-   "/>
    <s v=" $560,637,000 "/>
    <s v="Real Estate"/>
  </r>
  <r>
    <x v="57"/>
    <n v="2396998000"/>
    <s v="Year 3"/>
    <s v="12/31/2014"/>
    <n v="12"/>
    <n v="31"/>
    <n v="2014"/>
    <s v=" $2,396,998,000 "/>
    <s v=" $864,526,000 "/>
    <s v=" $102,077,000 "/>
    <s v=" $-   "/>
    <s v=" $628,573,000 "/>
    <s v="Real Estate"/>
  </r>
  <r>
    <x v="57"/>
    <n v="2490821000"/>
    <s v="Year 4"/>
    <s v="12/31/2015"/>
    <n v="12"/>
    <n v="31"/>
    <n v="2015"/>
    <s v=" $2,490,821,000 "/>
    <s v=" $904,336,000 "/>
    <s v=" $97,578,000 "/>
    <s v=" $-   "/>
    <s v=" $639,542,000 "/>
    <s v="Real Estate"/>
  </r>
  <r>
    <x v="58"/>
    <n v="13469300000"/>
    <s v="Year 1"/>
    <s v="5/26/2013"/>
    <n v="5"/>
    <n v="26"/>
    <n v="2013"/>
    <s v=" $13,469,300,000 "/>
    <s v=" $10,104,400,000 "/>
    <s v=" $2,065,900,000 "/>
    <s v=" $-   "/>
    <s v=" $-   "/>
    <s v="Consumer Staples"/>
  </r>
  <r>
    <x v="58"/>
    <n v="11838200000"/>
    <s v="Year 2"/>
    <s v="5/25/2014"/>
    <n v="5"/>
    <n v="25"/>
    <n v="2014"/>
    <s v=" $11,838,200,000 "/>
    <s v=" $8,910,800,000 "/>
    <s v=" $1,778,900,000 "/>
    <s v=" $-   "/>
    <s v=" $-   "/>
    <s v="Consumer Staples"/>
  </r>
  <r>
    <x v="58"/>
    <n v="11937000000"/>
    <s v="Year 3"/>
    <s v="5/31/2015"/>
    <n v="5"/>
    <n v="31"/>
    <n v="2015"/>
    <s v=" $11,937,000,000 "/>
    <s v=" $9,061,400,000 "/>
    <s v=" $1,545,300,000 "/>
    <s v=" $-   "/>
    <s v=" $-   "/>
    <s v="Consumer Staples"/>
  </r>
  <r>
    <x v="58"/>
    <n v="11642900000"/>
    <s v="Year 4"/>
    <s v="5/29/2016"/>
    <n v="5"/>
    <n v="29"/>
    <n v="2016"/>
    <s v=" $11,642,900,000 "/>
    <s v=" $8,552,100,000 "/>
    <s v=" $2,209,400,000 "/>
    <s v=" $-   "/>
    <s v=" $-   "/>
    <s v="Consumer Staples"/>
  </r>
  <r>
    <x v="59"/>
    <n v="101093000000"/>
    <s v="Year 1"/>
    <s v="6/30/2013"/>
    <n v="6"/>
    <n v="30"/>
    <n v="2013"/>
    <s v=" $101,093,000,000 "/>
    <s v=" $96,172,000,000 "/>
    <s v=" $2,875,000,000 "/>
    <s v=" $-   "/>
    <s v=" $158,000,000 "/>
    <s v="Health Care"/>
  </r>
  <r>
    <x v="59"/>
    <n v="91084000000"/>
    <s v="Year 2"/>
    <s v="6/30/2014"/>
    <n v="6"/>
    <n v="30"/>
    <n v="2014"/>
    <s v=" $91,084,000,000 "/>
    <s v=" $85,923,000,000 "/>
    <s v=" $3,028,000,000 "/>
    <s v=" $-   "/>
    <s v=" $223,000,000 "/>
    <s v="Health Care"/>
  </r>
  <r>
    <x v="59"/>
    <n v="102531000000"/>
    <s v="Year 3"/>
    <s v="6/30/2015"/>
    <n v="6"/>
    <n v="30"/>
    <n v="2015"/>
    <s v=" $102,531,000,000 "/>
    <s v=" $96,819,000,000 "/>
    <s v=" $3,240,000,000 "/>
    <s v=" $-   "/>
    <s v=" $281,000,000 "/>
    <s v="Health Care"/>
  </r>
  <r>
    <x v="59"/>
    <n v="121546000000"/>
    <s v="Year 4"/>
    <s v="6/30/2016"/>
    <n v="6"/>
    <n v="30"/>
    <n v="2016"/>
    <s v=" $121,546,000,000 "/>
    <s v=" $115,003,000,000 "/>
    <s v=" $3,648,000,000 "/>
    <s v=" $-   "/>
    <s v=" $459,000,000 "/>
    <s v="Health Care"/>
  </r>
  <r>
    <x v="60"/>
    <n v="55656000000"/>
    <s v="Year 1"/>
    <s v="12/31/2013"/>
    <n v="12"/>
    <n v="31"/>
    <n v="2013"/>
    <s v=" $55,656,000,000 "/>
    <s v=" $41,454,000,000 "/>
    <s v=" $6,528,000,000 "/>
    <s v=" $2,046,000,000 "/>
    <s v=" $-   "/>
    <s v="Industrials"/>
  </r>
  <r>
    <x v="60"/>
    <n v="55184000000"/>
    <s v="Year 2"/>
    <s v="12/31/2014"/>
    <n v="12"/>
    <n v="31"/>
    <n v="2014"/>
    <s v=" $55,184,000,000 "/>
    <s v=" $41,342,000,000 "/>
    <s v=" $8,148,000,000 "/>
    <s v=" $2,380,000,000 "/>
    <s v=" $-   "/>
    <s v="Industrials"/>
  </r>
  <r>
    <x v="60"/>
    <n v="47011000000"/>
    <s v="Year 3"/>
    <s v="12/31/2015"/>
    <n v="12"/>
    <n v="31"/>
    <n v="2015"/>
    <s v=" $47,011,000,000 "/>
    <s v=" $34,133,000,000 "/>
    <s v=" $6,974,000,000 "/>
    <s v=" $2,119,000,000 "/>
    <s v=" $-   "/>
    <s v="Industrials"/>
  </r>
  <r>
    <x v="60"/>
    <n v="38537000000"/>
    <s v="Year 4"/>
    <s v="12/31/2016"/>
    <n v="12"/>
    <n v="31"/>
    <n v="2016"/>
    <s v=" $38,537,000,000 "/>
    <s v=" $28,905,000,000 "/>
    <s v=" $6,588,000,000 "/>
    <s v=" $1,951,000,000 "/>
    <s v=" $-   "/>
    <s v="Industrials"/>
  </r>
  <r>
    <x v="61"/>
    <n v="17936000000"/>
    <s v="Year 1"/>
    <s v="12/31/2012"/>
    <n v="12"/>
    <n v="31"/>
    <n v="2012"/>
    <s v=" $17,936,000,000 "/>
    <s v=" $12,620,000,000 "/>
    <s v=" $2,096,000,000 "/>
    <s v=" $-   "/>
    <s v=" $(6,000,000)"/>
    <s v="Financials"/>
  </r>
  <r>
    <x v="61"/>
    <n v="19261000000"/>
    <s v="Year 2"/>
    <s v="12/31/2013"/>
    <n v="12"/>
    <n v="31"/>
    <n v="2013"/>
    <s v=" $19,261,000,000 "/>
    <s v=" $12,522,000,000 "/>
    <s v=" $2,211,000,000 "/>
    <s v=" $-   "/>
    <s v=" $15,000,000 "/>
    <s v="Financials"/>
  </r>
  <r>
    <x v="61"/>
    <n v="19171000000"/>
    <s v="Year 3"/>
    <s v="12/31/2014"/>
    <n v="12"/>
    <n v="31"/>
    <n v="2014"/>
    <s v=" $19,171,000,000 "/>
    <s v=" $13,241,000,000 "/>
    <s v=" $2,245,000,000 "/>
    <s v=" $-   "/>
    <s v=" $(82,000,000)"/>
    <s v="Financials"/>
  </r>
  <r>
    <x v="61"/>
    <n v="18987000000"/>
    <s v="Year 4"/>
    <s v="12/31/2015"/>
    <n v="12"/>
    <n v="31"/>
    <n v="2015"/>
    <s v=" $18,987,000,000 "/>
    <s v=" $12,968,000,000 "/>
    <s v=" $2,270,000,000 "/>
    <s v=" $-   "/>
    <s v=" $120,000,000 "/>
    <s v="Financials"/>
  </r>
  <r>
    <x v="62"/>
    <n v="6514099000"/>
    <s v="Year 1"/>
    <s v="12/31/2012"/>
    <n v="12"/>
    <n v="31"/>
    <n v="2012"/>
    <s v=" $6,514,099,000 "/>
    <s v=" $5,745,428,000 "/>
    <s v=" $-   "/>
    <s v=" $-   "/>
    <s v=" $169,645,000 "/>
    <s v="Real Estate"/>
  </r>
  <r>
    <x v="62"/>
    <n v="7184794000"/>
    <s v="Year 2"/>
    <s v="12/31/2013"/>
    <n v="12"/>
    <n v="31"/>
    <n v="2013"/>
    <s v=" $7,184,794,000 "/>
    <s v=" $6,293,699,000 "/>
    <s v=" $-   "/>
    <s v=" $-   "/>
    <s v=" $190,390,000 "/>
    <s v="Real Estate"/>
  </r>
  <r>
    <x v="62"/>
    <n v="9049918000"/>
    <s v="Year 3"/>
    <s v="12/31/2014"/>
    <n v="12"/>
    <n v="31"/>
    <n v="2014"/>
    <s v=" $9,049,918,000 "/>
    <s v=" $8,050,222,000 "/>
    <s v=" $-   "/>
    <s v=" $-   "/>
    <s v=" $265,101,000 "/>
    <s v="Real Estate"/>
  </r>
  <r>
    <x v="62"/>
    <n v="10855810000"/>
    <s v="Year 4"/>
    <s v="12/31/2015"/>
    <n v="12"/>
    <n v="31"/>
    <n v="2015"/>
    <s v=" $10,855,810,000 "/>
    <s v=" $9,716,541,000 "/>
    <s v=" $-   "/>
    <s v=" $-   "/>
    <s v=" $314,096,000 "/>
    <s v="Real Estate"/>
  </r>
  <r>
    <x v="63"/>
    <n v="2432680000"/>
    <s v="Year 1"/>
    <s v="12/31/2012"/>
    <n v="12"/>
    <n v="31"/>
    <n v="2012"/>
    <s v=" $2,432,680,000 "/>
    <s v=" $728,989,000 "/>
    <s v=" $212,572,000 "/>
    <s v=" $-   "/>
    <s v=" $622,592,000 "/>
    <s v="Real Estate"/>
  </r>
  <r>
    <x v="63"/>
    <n v="2865751000"/>
    <s v="Year 2"/>
    <s v="12/31/2013"/>
    <n v="12"/>
    <n v="31"/>
    <n v="2013"/>
    <s v=" $2,865,751,000 "/>
    <s v=" $991,017,000 "/>
    <s v=" $213,519,000 "/>
    <s v=" $-   "/>
    <s v=" $741,342,000 "/>
    <s v="Real Estate"/>
  </r>
  <r>
    <x v="63"/>
    <n v="3538756000"/>
    <s v="Year 3"/>
    <s v="12/31/2014"/>
    <n v="12"/>
    <n v="31"/>
    <n v="2014"/>
    <s v=" $3,538,756,000 "/>
    <s v=" $1,306,606,000 "/>
    <s v=" $257,296,000 "/>
    <s v=" $-   "/>
    <s v=" $985,781,000 "/>
    <s v="Real Estate"/>
  </r>
  <r>
    <x v="63"/>
    <n v="3663851000"/>
    <s v="Year 4"/>
    <s v="12/31/2015"/>
    <n v="12"/>
    <n v="31"/>
    <n v="2015"/>
    <s v=" $3,663,851,000 "/>
    <s v=" $1,321,426,000 "/>
    <s v=" $310,921,000 "/>
    <s v=" $-   "/>
    <s v=" $1,036,178,000 "/>
    <s v="Real Estate"/>
  </r>
  <r>
    <x v="64"/>
    <n v="15456000000"/>
    <s v="Year 1"/>
    <s v="11/30/2013"/>
    <n v="11"/>
    <n v="30"/>
    <n v="2013"/>
    <s v=" $15,456,000,000 "/>
    <s v=" $10,645,000,000 "/>
    <s v=" $1,879,000,000 "/>
    <s v=" $-   "/>
    <s v=" $1,590,000,000 "/>
    <s v="Consumer Discretionary"/>
  </r>
  <r>
    <x v="64"/>
    <n v="15884000000"/>
    <s v="Year 2"/>
    <s v="11/30/2014"/>
    <n v="11"/>
    <n v="30"/>
    <n v="2014"/>
    <s v=" $15,884,000,000 "/>
    <s v=" $10,421,000,000 "/>
    <s v=" $2,054,000,000 "/>
    <s v=" $-   "/>
    <s v=" $1,637,000,000 "/>
    <s v="Consumer Discretionary"/>
  </r>
  <r>
    <x v="64"/>
    <n v="15714000000"/>
    <s v="Year 3"/>
    <s v="11/30/2015"/>
    <n v="11"/>
    <n v="30"/>
    <n v="2015"/>
    <s v=" $15,714,000,000 "/>
    <s v=" $9,447,000,000 "/>
    <s v=" $2,067,000,000 "/>
    <s v=" $-   "/>
    <s v=" $1,626,000,000 "/>
    <s v="Consumer Discretionary"/>
  </r>
  <r>
    <x v="64"/>
    <n v="16389000000"/>
    <s v="Year 4"/>
    <s v="11/30/2016"/>
    <n v="11"/>
    <n v="30"/>
    <n v="2016"/>
    <s v=" $16,389,000,000 "/>
    <s v=" $9,383,000,000 "/>
    <s v=" $2,197,000,000 "/>
    <s v=" $-   "/>
    <s v=" $1,738,000,000 "/>
    <s v="Consumer Discretionary"/>
  </r>
  <r>
    <x v="65"/>
    <n v="6493900000"/>
    <s v="Year 1"/>
    <s v="12/31/2013"/>
    <n v="12"/>
    <n v="31"/>
    <n v="2013"/>
    <s v=" $6,493,900,000 "/>
    <s v=" $340,400,000 "/>
    <s v=" $1,684,500,000 "/>
    <s v=" $2,226,200,000 "/>
    <s v=" $262,800,000 "/>
    <s v="Health Care"/>
  </r>
  <r>
    <x v="65"/>
    <n v="7670400000"/>
    <s v="Year 2"/>
    <s v="12/31/2014"/>
    <n v="12"/>
    <n v="31"/>
    <n v="2014"/>
    <s v=" $7,670,400,000 "/>
    <s v=" $385,900,000 "/>
    <s v=" $2,027,900,000 "/>
    <s v=" $2,430,600,000 "/>
    <s v=" $258,300,000 "/>
    <s v="Health Care"/>
  </r>
  <r>
    <x v="65"/>
    <n v="9256000000"/>
    <s v="Year 3"/>
    <s v="12/31/2015"/>
    <n v="12"/>
    <n v="31"/>
    <n v="2015"/>
    <s v=" $9,256,000,000 "/>
    <s v=" $420,100,000 "/>
    <s v=" $2,305,400,000 "/>
    <s v=" $3,697,300,000 "/>
    <s v=" $279,000,000 "/>
    <s v="Health Care"/>
  </r>
  <r>
    <x v="65"/>
    <n v="11229200000"/>
    <s v="Year 4"/>
    <s v="12/31/2016"/>
    <n v="12"/>
    <n v="31"/>
    <n v="2016"/>
    <s v=" $11,229,200,000 "/>
    <s v=" $438,000,000 "/>
    <s v=" $2,657,700,000 "/>
    <s v=" $4,470,100,000 "/>
    <s v=" $459,000,000 "/>
    <s v="Health Care"/>
  </r>
  <r>
    <x v="66"/>
    <n v="2910748000"/>
    <s v="Year 1"/>
    <s v="12/28/2013"/>
    <n v="12"/>
    <n v="28"/>
    <n v="2013"/>
    <s v=" $2,910,748,000 "/>
    <s v=" $514,722,000 "/>
    <s v=" $1,468,434,000 "/>
    <s v=" $338,786,000 "/>
    <s v=" $12,794,000 "/>
    <s v="Health Care"/>
  </r>
  <r>
    <x v="66"/>
    <n v="3402703000"/>
    <s v="Year 2"/>
    <s v="1/3/2015"/>
    <n v="1"/>
    <n v="3"/>
    <n v="2015"/>
    <s v=" $3,402,703,000 "/>
    <s v=" $604,377,000 "/>
    <s v=" $1,628,961,000 "/>
    <s v=" $392,805,000 "/>
    <s v=" $13,476,000 "/>
    <s v="Health Care"/>
  </r>
  <r>
    <x v="66"/>
    <n v="4425267000"/>
    <s v="Year 3"/>
    <s v="1/2/2016"/>
    <n v="1"/>
    <n v="2"/>
    <n v="2016"/>
    <s v=" $4,425,267,000 "/>
    <s v=" $750,781,000 "/>
    <s v=" $2,262,024,000 "/>
    <s v=" $539,799,000 "/>
    <s v=" $91,527,000 "/>
    <s v="Health Care"/>
  </r>
  <r>
    <x v="66"/>
    <n v="4796473000"/>
    <s v="Year 4"/>
    <s v="12/31/2016"/>
    <n v="12"/>
    <n v="31"/>
    <n v="2016"/>
    <s v=" $4,796,473,000 "/>
    <s v=" $779,116,000 "/>
    <s v=" $2,464,380,000 "/>
    <s v=" $551,418,000 "/>
    <s v=" $90,546,000 "/>
    <s v="Health Care"/>
  </r>
  <r>
    <x v="67"/>
    <n v="6104000000"/>
    <s v="Year 1"/>
    <s v="12/31/2012"/>
    <n v="12"/>
    <n v="31"/>
    <n v="2012"/>
    <s v=" $6,104,000,000 "/>
    <s v=" $2,990,700,000 "/>
    <s v=" $200,900,000 "/>
    <s v=" $-   "/>
    <s v=" $-   "/>
    <s v="Materials"/>
  </r>
  <r>
    <x v="67"/>
    <n v="5474700000"/>
    <s v="Year 2"/>
    <s v="12/31/2013"/>
    <n v="12"/>
    <n v="31"/>
    <n v="2013"/>
    <s v=" $5,474,700,000 "/>
    <s v=" $2,954,500,000 "/>
    <s v=" $150,200,000 "/>
    <s v=" $-   "/>
    <s v=" $-   "/>
    <s v="Materials"/>
  </r>
  <r>
    <x v="67"/>
    <n v="4743200000"/>
    <s v="Year 3"/>
    <s v="12/31/2014"/>
    <n v="12"/>
    <n v="31"/>
    <n v="2014"/>
    <s v=" $4,743,200,000 "/>
    <s v=" $2,964,700,000 "/>
    <s v=" $205,200,000 "/>
    <s v=" $-   "/>
    <s v=" $-   "/>
    <s v="Materials"/>
  </r>
  <r>
    <x v="67"/>
    <n v="4308300000"/>
    <s v="Year 4"/>
    <s v="12/31/2015"/>
    <n v="12"/>
    <n v="31"/>
    <n v="2015"/>
    <s v=" $4,308,300,000 "/>
    <s v=" $2,761,200,000 "/>
    <s v=" $319,000,000 "/>
    <s v=" $-   "/>
    <s v=" $-   "/>
    <s v="Materials"/>
  </r>
  <r>
    <x v="68"/>
    <n v="5513000000"/>
    <s v="Year 1"/>
    <s v="12/31/2012"/>
    <n v="12"/>
    <n v="31"/>
    <n v="2012"/>
    <s v=" $5,513,000,000 "/>
    <s v=" $375,000,000 "/>
    <s v=" $3,380,000,000 "/>
    <s v=" $-   "/>
    <s v=" $490,000,000 "/>
    <s v="Financials"/>
  </r>
  <r>
    <x v="68"/>
    <n v="5133000000"/>
    <s v="Year 2"/>
    <s v="12/31/2013"/>
    <n v="12"/>
    <n v="31"/>
    <n v="2013"/>
    <s v=" $5,133,000,000 "/>
    <s v=" $216,000,000 "/>
    <s v=" $3,142,000,000 "/>
    <s v=" $-   "/>
    <s v=" $581,000,000 "/>
    <s v="Financials"/>
  </r>
  <r>
    <x v="68"/>
    <n v="5342000000"/>
    <s v="Year 3"/>
    <s v="12/31/2014"/>
    <n v="12"/>
    <n v="31"/>
    <n v="2014"/>
    <s v=" $5,342,000,000 "/>
    <s v=" $160,000,000 "/>
    <s v=" $3,247,000,000 "/>
    <s v=" $-   "/>
    <s v=" $464,000,000 "/>
    <s v="Financials"/>
  </r>
  <r>
    <x v="68"/>
    <n v="5276000000"/>
    <s v="Year 4"/>
    <s v="12/31/2015"/>
    <n v="12"/>
    <n v="31"/>
    <n v="2015"/>
    <s v=" $5,276,000,000 "/>
    <s v=" $237,000,000 "/>
    <s v=" $3,113,000,000 "/>
    <s v=" $-   "/>
    <s v=" $448,000,000 "/>
    <s v="Financials"/>
  </r>
  <r>
    <x v="69"/>
    <n v="2921900000"/>
    <s v="Year 1"/>
    <s v="12/31/2012"/>
    <n v="12"/>
    <n v="31"/>
    <n v="2012"/>
    <s v=" $2,921,900,000 "/>
    <s v=" $1,630,500,000 "/>
    <s v=" $746,300,000 "/>
    <s v=" $-   "/>
    <s v=" $-   "/>
    <s v="Consumer Staples"/>
  </r>
  <r>
    <x v="69"/>
    <n v="3194300000"/>
    <s v="Year 2"/>
    <s v="12/31/2013"/>
    <n v="12"/>
    <n v="31"/>
    <n v="2013"/>
    <s v=" $3,194,300,000 "/>
    <s v=" $1,756,300,000 "/>
    <s v=" $815,800,000 "/>
    <s v=" $-   "/>
    <s v=" $-   "/>
    <s v="Consumer Staples"/>
  </r>
  <r>
    <x v="69"/>
    <n v="3297600000"/>
    <s v="Year 3"/>
    <s v="12/31/2014"/>
    <n v="12"/>
    <n v="31"/>
    <n v="2014"/>
    <s v=" $3,297,600,000 "/>
    <s v=" $1,844,700,000 "/>
    <s v=" $811,700,000 "/>
    <s v=" $-   "/>
    <s v=" $-   "/>
    <s v="Consumer Staples"/>
  </r>
  <r>
    <x v="69"/>
    <n v="3394800000"/>
    <s v="Year 4"/>
    <s v="12/31/2015"/>
    <n v="12"/>
    <n v="31"/>
    <n v="2015"/>
    <s v=" $3,394,800,000 "/>
    <s v=" $1,883,000,000 "/>
    <s v=" $837,600,000 "/>
    <s v=" $-   "/>
    <s v=" $-   "/>
    <s v="Consumer Staples"/>
  </r>
  <r>
    <x v="70"/>
    <n v="12316000000"/>
    <s v="Year 1"/>
    <s v="12/31/2012"/>
    <n v="12"/>
    <n v="31"/>
    <n v="2012"/>
    <s v=" $12,316,000,000 "/>
    <s v=" $7,081,000,000 "/>
    <s v=" $723,000,000 "/>
    <s v=" $-   "/>
    <s v=" $2,811,000,000 "/>
    <s v="Energy"/>
  </r>
  <r>
    <x v="70"/>
    <n v="19080000000"/>
    <s v="Year 2"/>
    <s v="12/31/2013"/>
    <n v="12"/>
    <n v="31"/>
    <n v="2013"/>
    <s v=" $19,080,000,000 "/>
    <s v=" $12,930,000,000 "/>
    <s v=" $686,000,000 "/>
    <s v=" $-   "/>
    <s v=" $2,903,000,000 "/>
    <s v="Energy"/>
  </r>
  <r>
    <x v="70"/>
    <n v="23125000000"/>
    <s v="Year 3"/>
    <s v="12/31/2014"/>
    <n v="12"/>
    <n v="31"/>
    <n v="2014"/>
    <s v=" $23,125,000,000 "/>
    <s v=" $16,049,000,000 "/>
    <s v=" $554,000,000 "/>
    <s v=" $-   "/>
    <s v=" $2,915,000,000 "/>
    <s v="Energy"/>
  </r>
  <r>
    <x v="70"/>
    <n v="12764000000"/>
    <s v="Year 4"/>
    <s v="12/31/2015"/>
    <n v="12"/>
    <n v="31"/>
    <n v="2015"/>
    <s v=" $12,764,000,000 "/>
    <s v=" $10,295,000,000 "/>
    <s v=" $334,000,000 "/>
    <s v=" $-   "/>
    <s v=" $2,229,000,000 "/>
    <s v="Energy"/>
  </r>
  <r>
    <x v="71"/>
    <n v="11359113000"/>
    <s v="Year 1"/>
    <s v="12/31/2012"/>
    <n v="12"/>
    <n v="31"/>
    <n v="2012"/>
    <s v=" $11,359,113,000 "/>
    <s v=" $9,641,542,000 "/>
    <s v=" $1,042,251,000 "/>
    <s v=" $-   "/>
    <s v=" $-   "/>
    <s v="Industrials"/>
  </r>
  <r>
    <x v="71"/>
    <n v="12752076000"/>
    <s v="Year 2"/>
    <s v="12/31/2013"/>
    <n v="12"/>
    <n v="31"/>
    <n v="2013"/>
    <s v=" $12,752,076,000 "/>
    <s v=" $10,915,981,000 "/>
    <s v=" $1,153,445,000 "/>
    <s v=" $-   "/>
    <s v=" $-   "/>
    <s v="Industrials"/>
  </r>
  <r>
    <x v="71"/>
    <n v="13470067000"/>
    <s v="Year 3"/>
    <s v="12/31/2014"/>
    <n v="12"/>
    <n v="31"/>
    <n v="2014"/>
    <s v=" $13,470,067,000 "/>
    <s v=" $11,462,415,000 "/>
    <s v=" $1,259,234,000 "/>
    <s v=" $-   "/>
    <s v=" $-   "/>
    <s v="Industrials"/>
  </r>
  <r>
    <x v="71"/>
    <n v="13476084000"/>
    <s v="Year 4"/>
    <s v="12/31/2015"/>
    <n v="12"/>
    <n v="31"/>
    <n v="2015"/>
    <s v=" $13,476,084,000 "/>
    <s v=" $11,207,604,000 "/>
    <s v=" $1,410,170,000 "/>
    <s v=" $-   "/>
    <s v=" $-   "/>
    <s v="Industrials"/>
  </r>
  <r>
    <x v="72"/>
    <n v="8155000000"/>
    <s v="Year 1"/>
    <s v="12/31/2013"/>
    <n v="12"/>
    <n v="31"/>
    <n v="2013"/>
    <s v=" $8,155,000,000 "/>
    <s v=" $5,345,000,000 "/>
    <s v=" $47,000,000 "/>
    <s v=" $-   "/>
    <s v=" $1,854,000,000 "/>
    <s v="Consumer Discretionary"/>
  </r>
  <r>
    <x v="72"/>
    <n v="9108000000"/>
    <s v="Year 2"/>
    <s v="12/31/2014"/>
    <n v="12"/>
    <n v="31"/>
    <n v="2014"/>
    <s v=" $9,108,000,000 "/>
    <s v=" $5,973,000,000 "/>
    <s v=" $62,000,000 "/>
    <s v=" $-   "/>
    <s v=" $2,102,000,000 "/>
    <s v="Consumer Discretionary"/>
  </r>
  <r>
    <x v="72"/>
    <n v="9754000000"/>
    <s v="Year 3"/>
    <s v="12/31/2015"/>
    <n v="12"/>
    <n v="31"/>
    <n v="2015"/>
    <s v=" $9,754,000,000 "/>
    <s v=" $6,426,000,000 "/>
    <s v=" $89,000,000 "/>
    <s v=" $-   "/>
    <s v=" $2,125,000,000 "/>
    <s v="Consumer Discretionary"/>
  </r>
  <r>
    <x v="72"/>
    <n v="29003000000"/>
    <s v="Year 4"/>
    <s v="12/31/2016"/>
    <n v="12"/>
    <n v="31"/>
    <n v="2016"/>
    <s v=" $29,003,000,000 "/>
    <s v=" $18,655,000,000 "/>
    <s v=" $86,000,000 "/>
    <s v=" $-   "/>
    <s v=" $6,907,000,000 "/>
    <s v="Consumer Discretionary"/>
  </r>
  <r>
    <x v="73"/>
    <n v="29119000000"/>
    <s v="Year 1"/>
    <s v="12/31/2012"/>
    <n v="12"/>
    <n v="31"/>
    <n v="2012"/>
    <s v=" $29,119,000,000 "/>
    <s v=" $17,900,000,000 "/>
    <s v=" $-   "/>
    <s v=" $-   "/>
    <s v=" $8,742,000,000 "/>
    <s v="Health Care"/>
  </r>
  <r>
    <x v="73"/>
    <n v="32380000000"/>
    <s v="Year 2"/>
    <s v="12/31/2013"/>
    <n v="12"/>
    <n v="31"/>
    <n v="2013"/>
    <s v=" $32,380,000,000 "/>
    <s v=" $20,865,000,000 "/>
    <s v=" $-   "/>
    <s v=" $-   "/>
    <s v=" $9,339,000,000 "/>
    <s v="Health Care"/>
  </r>
  <r>
    <x v="73"/>
    <n v="34914000000"/>
    <s v="Year 3"/>
    <s v="12/31/2014"/>
    <n v="12"/>
    <n v="31"/>
    <n v="2014"/>
    <s v=" $34,914,000,000 "/>
    <s v=" $21,334,000,000 "/>
    <s v=" $-   "/>
    <s v=" $-   "/>
    <s v=" $10,276,000,000 "/>
    <s v="Health Care"/>
  </r>
  <r>
    <x v="73"/>
    <n v="37876000000"/>
    <s v="Year 4"/>
    <s v="12/31/2015"/>
    <n v="12"/>
    <n v="31"/>
    <n v="2015"/>
    <s v=" $37,876,000,000 "/>
    <s v=" $23,290,000,000 "/>
    <s v=" $-   "/>
    <s v=" $-   "/>
    <s v=" $11,259,000,000 "/>
    <s v="Health Care"/>
  </r>
  <r>
    <x v="74"/>
    <n v="4111000000"/>
    <s v="Year 1"/>
    <s v="12/31/2012"/>
    <n v="12"/>
    <n v="31"/>
    <n v="2012"/>
    <s v=" $4,111,000,000 "/>
    <s v=" $3,477,000,000 "/>
    <s v=" $-   "/>
    <s v=" $-   "/>
    <s v=" $14,000,000 "/>
    <s v="Financials"/>
  </r>
  <r>
    <x v="74"/>
    <n v="4531000000"/>
    <s v="Year 2"/>
    <s v="12/31/2013"/>
    <n v="12"/>
    <n v="31"/>
    <n v="2013"/>
    <s v=" $4,531,000,000 "/>
    <s v=" $3,748,000,000 "/>
    <s v=" $-   "/>
    <s v=" $-   "/>
    <s v=" $15,000,000 "/>
    <s v="Financials"/>
  </r>
  <r>
    <x v="74"/>
    <n v="4945000000"/>
    <s v="Year 3"/>
    <s v="12/31/2014"/>
    <n v="12"/>
    <n v="31"/>
    <n v="2014"/>
    <s v=" $4,945,000,000 "/>
    <s v=" $4,157,000,000 "/>
    <s v=" $-   "/>
    <s v=" $-   "/>
    <s v=" $14,000,000 "/>
    <s v="Financials"/>
  </r>
  <r>
    <x v="74"/>
    <n v="5142000000"/>
    <s v="Year 4"/>
    <s v="12/31/2015"/>
    <n v="12"/>
    <n v="31"/>
    <n v="2015"/>
    <s v=" $5,142,000,000 "/>
    <s v=" $4,195,000,000 "/>
    <s v=" $-   "/>
    <s v=" $-   "/>
    <s v=" $13,000,000 "/>
    <s v="Financials"/>
  </r>
  <r>
    <x v="75"/>
    <n v="17085000000"/>
    <s v="Year 1"/>
    <s v="12/31/2012"/>
    <n v="12"/>
    <n v="31"/>
    <n v="2012"/>
    <s v=" $17,085,000,000 "/>
    <s v=" $7,153,000,000 "/>
    <s v=" $6,043,000,000 "/>
    <s v=" $-   "/>
    <s v=" $-   "/>
    <s v="Consumer Staples"/>
  </r>
  <r>
    <x v="75"/>
    <n v="17420000000"/>
    <s v="Year 2"/>
    <s v="12/31/2013"/>
    <n v="12"/>
    <n v="31"/>
    <n v="2013"/>
    <s v=" $17,420,000,000 "/>
    <s v=" $7,219,000,000 "/>
    <s v=" $6,645,000,000 "/>
    <s v=" $-   "/>
    <s v=" $-   "/>
    <s v="Consumer Staples"/>
  </r>
  <r>
    <x v="75"/>
    <n v="17277000000"/>
    <s v="Year 3"/>
    <s v="12/31/2014"/>
    <n v="12"/>
    <n v="31"/>
    <n v="2014"/>
    <s v=" $17,277,000,000 "/>
    <s v=" $7,168,000,000 "/>
    <s v=" $6,552,000,000 "/>
    <s v=" $-   "/>
    <s v=" $-   "/>
    <s v="Consumer Staples"/>
  </r>
  <r>
    <x v="75"/>
    <n v="16034000000"/>
    <s v="Year 4"/>
    <s v="12/31/2015"/>
    <n v="12"/>
    <n v="31"/>
    <n v="2015"/>
    <s v=" $16,034,000,000 "/>
    <s v=" $6,635,000,000 "/>
    <s v=" $6,610,000,000 "/>
    <s v=" $-   "/>
    <s v=" $-   "/>
    <s v="Consumer Staples"/>
  </r>
  <r>
    <x v="76"/>
    <n v="5533000000"/>
    <s v="Year 1"/>
    <s v="6/30/2013"/>
    <n v="6"/>
    <n v="30"/>
    <n v="2013"/>
    <s v=" $5,533,000,000 "/>
    <s v=" $3,142,000,000 "/>
    <s v=" $1,291,000,000 "/>
    <s v=" $130,000,000 "/>
    <s v=" $-   "/>
    <s v="Consumer Staples"/>
  </r>
  <r>
    <x v="76"/>
    <n v="5514000000"/>
    <s v="Year 2"/>
    <s v="6/30/2014"/>
    <n v="6"/>
    <n v="30"/>
    <n v="2014"/>
    <s v=" $5,514,000,000 "/>
    <s v=" $3,158,000,000 "/>
    <s v=" $1,254,000,000 "/>
    <s v=" $125,000,000 "/>
    <s v=" $-   "/>
    <s v="Consumer Staples"/>
  </r>
  <r>
    <x v="76"/>
    <n v="5655000000"/>
    <s v="Year 3"/>
    <s v="6/30/2015"/>
    <n v="6"/>
    <n v="30"/>
    <n v="2015"/>
    <s v=" $5,655,000,000 "/>
    <s v=" $3,190,000,000 "/>
    <s v=" $1,321,000,000 "/>
    <s v=" $136,000,000 "/>
    <s v=" $-   "/>
    <s v="Consumer Staples"/>
  </r>
  <r>
    <x v="76"/>
    <n v="5761000000"/>
    <s v="Year 4"/>
    <s v="6/30/2016"/>
    <n v="6"/>
    <n v="30"/>
    <n v="2016"/>
    <s v=" $5,761,000,000 "/>
    <s v=" $3,163,000,000 "/>
    <s v=" $1,393,000,000 "/>
    <s v=" $141,000,000 "/>
    <s v=" $-   "/>
    <s v="Consumer Staples"/>
  </r>
  <r>
    <x v="77"/>
    <n v="2666000000"/>
    <s v="Year 1"/>
    <s v="12/31/2013"/>
    <n v="12"/>
    <n v="31"/>
    <n v="2013"/>
    <s v=" $2,666,000,000 "/>
    <s v=" $55,000,000 "/>
    <s v=" $1,670,000,000 "/>
    <s v=" $-   "/>
    <s v=" $46,000,000 "/>
    <s v="Financials"/>
  </r>
  <r>
    <x v="77"/>
    <n v="2607000000"/>
    <s v="Year 2"/>
    <s v="12/31/2014"/>
    <n v="12"/>
    <n v="31"/>
    <n v="2014"/>
    <s v=" $2,607,000,000 "/>
    <s v=" $45,000,000 "/>
    <s v=" $1,611,000,000 "/>
    <s v=" $-   "/>
    <s v=" $27,000,000 "/>
    <s v="Financials"/>
  </r>
  <r>
    <x v="77"/>
    <n v="2819000000"/>
    <s v="Year 3"/>
    <s v="12/31/2015"/>
    <n v="12"/>
    <n v="31"/>
    <n v="2015"/>
    <s v=" $2,819,000,000 "/>
    <s v=" $43,000,000 "/>
    <s v=" $1,859,000,000 "/>
    <s v=" $-   "/>
    <s v=" $147,000,000 "/>
    <s v="Financials"/>
  </r>
  <r>
    <x v="77"/>
    <n v="2960000000"/>
    <s v="Year 4"/>
    <s v="12/31/2016"/>
    <n v="12"/>
    <n v="31"/>
    <n v="2016"/>
    <s v=" $2,960,000,000 "/>
    <s v=" $40,000,000 "/>
    <s v=" $1,836,000,000 "/>
    <s v=" $-   "/>
    <s v=" $248,000,000 "/>
    <s v="Financials"/>
  </r>
  <r>
    <x v="78"/>
    <n v="3214591000"/>
    <s v="Year 1"/>
    <s v="12/31/2013"/>
    <n v="12"/>
    <n v="31"/>
    <n v="2013"/>
    <s v=" $3,214,591,000 "/>
    <s v=" $2,359,822,000 "/>
    <s v=" $203,733,000 "/>
    <s v=" $-   "/>
    <s v=" $96,054,000 "/>
    <s v="Consumer Discretionary"/>
  </r>
  <r>
    <x v="78"/>
    <n v="4108269000"/>
    <s v="Year 2"/>
    <s v="12/31/2014"/>
    <n v="12"/>
    <n v="31"/>
    <n v="2014"/>
    <s v=" $4,108,269,000 "/>
    <s v=" $2,990,513,000 "/>
    <s v=" $273,897,000 "/>
    <s v=" $-   "/>
    <s v=" $110,474,000 "/>
    <s v="Consumer Discretionary"/>
  </r>
  <r>
    <x v="78"/>
    <n v="4501223000"/>
    <s v="Year 3"/>
    <s v="12/31/2015"/>
    <n v="12"/>
    <n v="31"/>
    <n v="2015"/>
    <s v=" $4,501,223,000 "/>
    <s v=" $3,326,936,000 "/>
    <s v=" $250,214,000 "/>
    <s v=" $-   "/>
    <s v=" $130,368,000 "/>
    <s v="Consumer Discretionary"/>
  </r>
  <r>
    <x v="78"/>
    <n v="3904384000"/>
    <s v="Year 4"/>
    <s v="12/31/2016"/>
    <n v="12"/>
    <n v="31"/>
    <n v="2016"/>
    <s v=" $3,904,384,000 "/>
    <s v=" $3,406,170,000 "/>
    <s v=" $276,240,000 "/>
    <s v=" $-   "/>
    <s v=" $146,368,000 "/>
    <s v="Consumer Discretionary"/>
  </r>
  <r>
    <x v="79"/>
    <n v="17301000000"/>
    <s v="Year 1"/>
    <s v="12/31/2013"/>
    <n v="12"/>
    <n v="31"/>
    <n v="2013"/>
    <s v=" $17,301,000,000 "/>
    <s v=" $13,021,000,000 "/>
    <s v=" $1,827,000,000 "/>
    <s v=" $713,000,000 "/>
    <s v=" $-   "/>
    <s v="Industrials"/>
  </r>
  <r>
    <x v="79"/>
    <n v="19221000000"/>
    <s v="Year 2"/>
    <s v="12/31/2014"/>
    <n v="12"/>
    <n v="31"/>
    <n v="2014"/>
    <s v=" $19,221,000,000 "/>
    <s v=" $14,360,000,000 "/>
    <s v=" $2,112,000,000 "/>
    <s v=" $754,000,000 "/>
    <s v=" $-   "/>
    <s v="Industrials"/>
  </r>
  <r>
    <x v="79"/>
    <n v="19110000000"/>
    <s v="Year 3"/>
    <s v="12/31/2015"/>
    <n v="12"/>
    <n v="31"/>
    <n v="2015"/>
    <s v=" $19,110,000,000 "/>
    <s v=" $14,163,000,000 "/>
    <s v=" $2,169,000,000 "/>
    <s v=" $735,000,000 "/>
    <s v=" $-   "/>
    <s v="Industrials"/>
  </r>
  <r>
    <x v="79"/>
    <n v="17509000000"/>
    <s v="Year 4"/>
    <s v="12/31/2016"/>
    <n v="12"/>
    <n v="31"/>
    <n v="2016"/>
    <s v=" $17,509,000,000 "/>
    <s v=" $13,057,000,000 "/>
    <s v=" $2,189,000,000 "/>
    <s v=" $636,000,000 "/>
    <s v=" $-   "/>
    <s v="Industrials"/>
  </r>
  <r>
    <x v="80"/>
    <n v="6566000000"/>
    <s v="Year 1"/>
    <s v="12/31/2013"/>
    <n v="12"/>
    <n v="31"/>
    <n v="2013"/>
    <s v=" $6,566,000,000 "/>
    <s v=" $4,562,000,000 "/>
    <s v=" $234,000,000 "/>
    <s v=" $-   "/>
    <s v=" $628,000,000 "/>
    <s v="Utilities"/>
  </r>
  <r>
    <x v="80"/>
    <n v="7179000000"/>
    <s v="Year 2"/>
    <s v="12/31/2014"/>
    <n v="12"/>
    <n v="31"/>
    <n v="2014"/>
    <s v=" $7,179,000,000 "/>
    <s v=" $5,090,000,000 "/>
    <s v=" $252,000,000 "/>
    <s v=" $-   "/>
    <s v=" $685,000,000 "/>
    <s v="Utilities"/>
  </r>
  <r>
    <x v="80"/>
    <n v="6456000000"/>
    <s v="Year 3"/>
    <s v="12/31/2015"/>
    <n v="12"/>
    <n v="31"/>
    <n v="2015"/>
    <s v=" $6,456,000,000 "/>
    <s v=" $4,281,000,000 "/>
    <s v=" $262,000,000 "/>
    <s v=" $-   "/>
    <s v=" $750,000,000 "/>
    <s v="Utilities"/>
  </r>
  <r>
    <x v="80"/>
    <n v="6399000000"/>
    <s v="Year 4"/>
    <s v="12/31/2016"/>
    <n v="12"/>
    <n v="31"/>
    <n v="2016"/>
    <s v=" $6,399,000,000 "/>
    <s v=" $4,010,000,000 "/>
    <s v=" $281,000,000 "/>
    <s v=" $-   "/>
    <s v=" $811,000,000 "/>
    <s v="Utilities"/>
  </r>
  <r>
    <x v="81"/>
    <n v="8110000000"/>
    <s v="Year 1"/>
    <s v="12/31/2012"/>
    <n v="12"/>
    <n v="31"/>
    <n v="2012"/>
    <s v=" $8,110,000,000 "/>
    <s v=" $6,781,000,000 "/>
    <s v=" $1,105,000,000 "/>
    <s v=" $-   "/>
    <s v=" $88,000,000 "/>
    <s v="Health Care"/>
  </r>
  <r>
    <x v="81"/>
    <n v="10863000000"/>
    <s v="Year 2"/>
    <s v="12/31/2013"/>
    <n v="12"/>
    <n v="31"/>
    <n v="2013"/>
    <s v=" $10,863,000,000 "/>
    <s v=" $8,995,000,000 "/>
    <s v=" $1,264,000,000 "/>
    <s v=" $-   "/>
    <s v=" $327,000,000 "/>
    <s v="Health Care"/>
  </r>
  <r>
    <x v="81"/>
    <n v="16560000000"/>
    <s v="Year 3"/>
    <s v="12/31/2014"/>
    <n v="12"/>
    <n v="31"/>
    <n v="2014"/>
    <s v=" $16,560,000,000 "/>
    <s v=" $12,678,000,000 "/>
    <s v=" $2,012,000,000 "/>
    <s v=" $-   "/>
    <s v=" $1,406,000,000 "/>
    <s v="Health Care"/>
  </r>
  <r>
    <x v="81"/>
    <n v="22760000000"/>
    <s v="Year 4"/>
    <s v="12/31/2015"/>
    <n v="12"/>
    <n v="31"/>
    <n v="2015"/>
    <s v=" $22,760,000,000 "/>
    <s v=" $17,242,000,000 "/>
    <s v=" $2,977,000,000 "/>
    <s v=" $-   "/>
    <s v=" $1,836,000,000 "/>
    <s v="Health Care"/>
  </r>
  <r>
    <x v="82"/>
    <n v="7452000000"/>
    <s v="Year 1"/>
    <s v="12/31/2012"/>
    <n v="12"/>
    <n v="31"/>
    <n v="2012"/>
    <s v=" $7,452,000,000 "/>
    <s v=" $4,747,000,000 "/>
    <s v=" $365,000,000 "/>
    <s v=" $-   "/>
    <s v=" $1,050,000,000 "/>
    <s v="Utilities"/>
  </r>
  <r>
    <x v="82"/>
    <n v="8106000000"/>
    <s v="Year 2"/>
    <s v="12/31/2013"/>
    <n v="12"/>
    <n v="31"/>
    <n v="2013"/>
    <s v=" $8,106,000,000 "/>
    <s v=" $5,755,000,000 "/>
    <s v=" $387,000,000 "/>
    <s v=" $-   "/>
    <s v=" $954,000,000 "/>
    <s v="Utilities"/>
  </r>
  <r>
    <x v="82"/>
    <n v="9226000000"/>
    <s v="Year 3"/>
    <s v="12/31/2014"/>
    <n v="12"/>
    <n v="31"/>
    <n v="2014"/>
    <s v=" $9,226,000,000 "/>
    <s v=" $6,890,000,000 "/>
    <s v=" $388,000,000 "/>
    <s v=" $-   "/>
    <s v=" $1,013,000,000 "/>
    <s v="Utilities"/>
  </r>
  <r>
    <x v="82"/>
    <n v="7386000000"/>
    <s v="Year 4"/>
    <s v="12/31/2015"/>
    <n v="12"/>
    <n v="31"/>
    <n v="2015"/>
    <s v=" $7,386,000,000 "/>
    <s v=" $5,109,000,000 "/>
    <s v=" $374,000,000 "/>
    <s v=" $-   "/>
    <s v=" $970,000,000 "/>
    <s v="Utilities"/>
  </r>
  <r>
    <x v="83"/>
    <n v="23771000000"/>
    <s v="Year 1"/>
    <s v="12/31/2012"/>
    <n v="12"/>
    <n v="31"/>
    <n v="2012"/>
    <s v=" $23,771,000,000 "/>
    <s v=" $1,403,000,000 "/>
    <s v=" $11,188,000,000 "/>
    <s v=" $-   "/>
    <s v=" $5,024,000,000 "/>
    <s v="Financials"/>
  </r>
  <r>
    <x v="83"/>
    <n v="24176000000"/>
    <s v="Year 2"/>
    <s v="12/31/2013"/>
    <n v="12"/>
    <n v="31"/>
    <n v="2013"/>
    <s v=" $24,176,000,000 "/>
    <s v=" $1,241,000,000 "/>
    <s v=" $11,682,000,000 "/>
    <s v=" $-   "/>
    <s v=" $4,124,000,000 "/>
    <s v="Financials"/>
  </r>
  <r>
    <x v="83"/>
    <n v="23869000000"/>
    <s v="Year 3"/>
    <s v="12/31/2014"/>
    <n v="12"/>
    <n v="31"/>
    <n v="2014"/>
    <s v=" $23,869,000,000 "/>
    <s v=" $1,088,000,000 "/>
    <s v=" $11,648,000,000 "/>
    <s v=" $-   "/>
    <s v=" $4,073,000,000 "/>
    <s v="Financials"/>
  </r>
  <r>
    <x v="83"/>
    <n v="25038000000"/>
    <s v="Year 4"/>
    <s v="12/31/2015"/>
    <n v="12"/>
    <n v="31"/>
    <n v="2015"/>
    <s v=" $25,038,000,000 "/>
    <s v=" $1,091,000,000 "/>
    <s v=" $12,566,000,000 "/>
    <s v=" $-   "/>
    <s v=" $4,966,000,000 "/>
    <s v="Financials"/>
  </r>
  <r>
    <x v="84"/>
    <n v="1204546000"/>
    <s v="Year 1"/>
    <s v="12/31/2012"/>
    <n v="12"/>
    <n v="31"/>
    <n v="2012"/>
    <s v=" $1,204,546,000 "/>
    <s v=" $290,054,000 "/>
    <s v=" $170,113,000 "/>
    <s v=" $-   "/>
    <s v=" $451,405,000 "/>
    <s v="Energy"/>
  </r>
  <r>
    <x v="84"/>
    <n v="1746278000"/>
    <s v="Year 2"/>
    <s v="12/31/2013"/>
    <n v="12"/>
    <n v="31"/>
    <n v="2013"/>
    <s v=" $1,746,278,000 "/>
    <s v=" $400,281,000 "/>
    <s v=" $147,651,000 "/>
    <s v=" $-   "/>
    <s v=" $651,052,000 "/>
    <s v="Energy"/>
  </r>
  <r>
    <x v="84"/>
    <n v="2173011000"/>
    <s v="Year 3"/>
    <s v="12/31/2014"/>
    <n v="12"/>
    <n v="31"/>
    <n v="2014"/>
    <s v=" $2,173,011,000 "/>
    <s v=" $524,880,000 "/>
    <s v=" $129,602,000 "/>
    <s v=" $-   "/>
    <s v=" $632,760,000 "/>
    <s v="Energy"/>
  </r>
  <r>
    <x v="84"/>
    <n v="1357150000"/>
    <s v="Year 4"/>
    <s v="12/31/2015"/>
    <n v="12"/>
    <n v="31"/>
    <n v="2015"/>
    <s v=" $1,357,150,000 "/>
    <s v=" $580,994,000 "/>
    <s v=" $112,253,000 "/>
    <s v=" $-   "/>
    <s v=" $622,211,000 "/>
    <s v="Energy"/>
  </r>
  <r>
    <x v="85"/>
    <n v="4474000000"/>
    <s v="Year 1"/>
    <s v="9/30/2013"/>
    <n v="9"/>
    <n v="30"/>
    <n v="2013"/>
    <s v=" $4,474,000,000 "/>
    <s v=" $3,103,000,000 "/>
    <s v=" $495,000,000 "/>
    <s v=" $-   "/>
    <s v=" $-   "/>
    <s v="Industrials"/>
  </r>
  <r>
    <x v="85"/>
    <n v="4979000000"/>
    <s v="Year 2"/>
    <s v="9/30/2014"/>
    <n v="9"/>
    <n v="30"/>
    <n v="2014"/>
    <s v=" $4,979,000,000 "/>
    <s v=" $3,469,000,000 "/>
    <s v=" $594,000,000 "/>
    <s v=" $-   "/>
    <s v=" $-   "/>
    <s v="Industrials"/>
  </r>
  <r>
    <x v="85"/>
    <n v="5244000000"/>
    <s v="Year 3"/>
    <s v="9/30/2015"/>
    <n v="9"/>
    <n v="30"/>
    <n v="2015"/>
    <s v=" $5,244,000,000 "/>
    <s v=" $3,630,000,000 "/>
    <s v=" $606,000,000 "/>
    <s v=" $-   "/>
    <s v=" $-   "/>
    <s v="Industrials"/>
  </r>
  <r>
    <x v="85"/>
    <n v="5259000000"/>
    <s v="Year 4"/>
    <s v="9/30/2016"/>
    <n v="9"/>
    <n v="30"/>
    <n v="2016"/>
    <s v=" $5,259,000,000 "/>
    <s v=" $3,642,000,000 "/>
    <s v=" $638,000,000 "/>
    <s v=" $-   "/>
    <s v=" $-   "/>
    <s v="Industrials"/>
  </r>
  <r>
    <x v="86"/>
    <n v="1587725000"/>
    <s v="Year 1"/>
    <s v="10/31/2013"/>
    <n v="10"/>
    <n v="31"/>
    <n v="2013"/>
    <s v=" $1,587,725,000 "/>
    <s v=" $560,917,000 "/>
    <s v=" $610,735,000 "/>
    <s v=" $58,827,000 "/>
    <s v=" $30,239,000 "/>
    <s v="Health Care"/>
  </r>
  <r>
    <x v="86"/>
    <n v="1717776000"/>
    <s v="Year 2"/>
    <s v="10/31/2014"/>
    <n v="10"/>
    <n v="31"/>
    <n v="2014"/>
    <s v=" $1,717,776,000 "/>
    <s v=" $626,206,000 "/>
    <s v=" $683,115,000 "/>
    <s v=" $66,259,000 "/>
    <s v=" $35,710,000 "/>
    <s v="Health Care"/>
  </r>
  <r>
    <x v="86"/>
    <n v="1797060000"/>
    <s v="Year 3"/>
    <s v="10/31/2015"/>
    <n v="10"/>
    <n v="31"/>
    <n v="2015"/>
    <s v=" $1,797,060,000 "/>
    <s v=" $726,798,000 "/>
    <s v=" $712,543,000 "/>
    <s v=" $69,589,000 "/>
    <s v=" $51,459,000 "/>
    <s v="Health Care"/>
  </r>
  <r>
    <x v="86"/>
    <n v="1966814000"/>
    <s v="Year 4"/>
    <s v="10/31/2016"/>
    <n v="10"/>
    <n v="31"/>
    <n v="2016"/>
    <s v=" $1,966,814,000 "/>
    <s v=" $793,735,000 "/>
    <s v=" $722,798,000 "/>
    <s v=" $65,411,000 "/>
    <s v=" $60,790,000 "/>
    <s v="Health Care"/>
  </r>
  <r>
    <x v="87"/>
    <n v="105156000000"/>
    <s v="Year 1"/>
    <s v="9/1/2013"/>
    <n v="9"/>
    <n v="1"/>
    <n v="2013"/>
    <s v=" $105,156,000,000 "/>
    <s v=" $91,948,000,000 "/>
    <s v=" $10,104,000,000 "/>
    <s v=" $-   "/>
    <s v=" $-   "/>
    <s v="Consumer Staples"/>
  </r>
  <r>
    <x v="87"/>
    <n v="112640000000"/>
    <s v="Year 2"/>
    <s v="8/31/2014"/>
    <n v="8"/>
    <n v="31"/>
    <n v="2014"/>
    <s v=" $112,640,000,000 "/>
    <s v=" $98,458,000,000 "/>
    <s v=" $10,899,000,000 "/>
    <s v=" $-   "/>
    <s v=" $-   "/>
    <s v="Consumer Staples"/>
  </r>
  <r>
    <x v="87"/>
    <n v="116199000000"/>
    <s v="Year 3"/>
    <s v="8/30/2015"/>
    <n v="8"/>
    <n v="30"/>
    <n v="2015"/>
    <s v=" $116,199,000,000 "/>
    <s v=" $101,065,000,000 "/>
    <s v=" $11,445,000,000 "/>
    <s v=" $-   "/>
    <s v=" $-   "/>
    <s v="Consumer Staples"/>
  </r>
  <r>
    <x v="87"/>
    <n v="118719000000"/>
    <s v="Year 4"/>
    <s v="8/28/2016"/>
    <n v="8"/>
    <n v="28"/>
    <n v="2016"/>
    <s v=" $118,719,000,000 "/>
    <s v=" $102,901,000,000 "/>
    <s v=" $12,068,000,000 "/>
    <s v=" $-   "/>
    <s v=" $-   "/>
    <s v="Consumer Staples"/>
  </r>
  <r>
    <x v="88"/>
    <n v="1577000"/>
    <s v="Year 1"/>
    <s v="6/30/2003"/>
    <n v="6"/>
    <n v="30"/>
    <n v="2003"/>
    <s v=" $1,577,000 "/>
    <s v=" $258,000 "/>
    <s v=" $2,410,000 "/>
    <s v=" $65,000 "/>
    <s v=" $-   "/>
    <s v="Consumer Staples"/>
  </r>
  <r>
    <x v="88"/>
    <n v="1514000"/>
    <s v="Year 2"/>
    <s v="6/30/2004"/>
    <n v="6"/>
    <n v="30"/>
    <n v="2004"/>
    <s v=" $1,514,000 "/>
    <s v=" $142,000 "/>
    <s v=" $3,940,000 "/>
    <s v=" $30,000 "/>
    <s v=" $163,000 "/>
    <s v="Consumer Staples"/>
  </r>
  <r>
    <x v="88"/>
    <n v="79562000"/>
    <s v="Year 3"/>
    <s v="2/28/2006"/>
    <n v="2"/>
    <n v="28"/>
    <n v="2006"/>
    <s v=" $79,562,000 "/>
    <s v=" $75,508,000 "/>
    <s v=" $15,359,000 "/>
    <s v=" $-   "/>
    <s v=" $-   "/>
    <s v="Consumer Staples"/>
  </r>
  <r>
    <x v="88"/>
    <n v="99642000"/>
    <s v="Year 4"/>
    <s v="2/28/2007"/>
    <n v="2"/>
    <n v="28"/>
    <n v="2007"/>
    <s v=" $99,642,000 "/>
    <s v=" $84,477,000 "/>
    <s v=" $25,853,000 "/>
    <s v=" $-   "/>
    <s v=" $-   "/>
    <s v="Consumer Staples"/>
  </r>
  <r>
    <x v="89"/>
    <n v="8052000000"/>
    <s v="Year 1"/>
    <s v="7/28/2013"/>
    <n v="7"/>
    <n v="28"/>
    <n v="2013"/>
    <s v=" $8,052,000,000 "/>
    <s v=" $5,140,000,000 "/>
    <s v=" $1,653,000,000 "/>
    <s v=" $128,000,000 "/>
    <s v=" $-   "/>
    <s v="Consumer Staples"/>
  </r>
  <r>
    <x v="89"/>
    <n v="8268000000"/>
    <s v="Year 2"/>
    <s v="8/3/2014"/>
    <n v="8"/>
    <n v="3"/>
    <n v="2014"/>
    <s v=" $8,268,000,000 "/>
    <s v=" $5,297,000,000 "/>
    <s v=" $1,527,000,000 "/>
    <s v=" $122,000,000 "/>
    <s v=" $-   "/>
    <s v="Consumer Staples"/>
  </r>
  <r>
    <x v="89"/>
    <n v="8082000000"/>
    <s v="Year 3"/>
    <s v="8/2/2015"/>
    <n v="8"/>
    <n v="2"/>
    <n v="2015"/>
    <s v=" $8,082,000,000 "/>
    <s v=" $5,300,000,000 "/>
    <s v=" $1,509,000,000 "/>
    <s v=" $117,000,000 "/>
    <s v=" $-   "/>
    <s v="Consumer Staples"/>
  </r>
  <r>
    <x v="89"/>
    <n v="7961000000"/>
    <s v="Year 4"/>
    <s v="7/31/2016"/>
    <n v="7"/>
    <n v="31"/>
    <n v="2016"/>
    <s v=" $7,961,000,000 "/>
    <s v=" $5,181,000,000 "/>
    <s v=" $1,665,000,000 "/>
    <s v=" $124,000,000 "/>
    <s v=" $-   "/>
    <s v="Consumer Staples"/>
  </r>
  <r>
    <x v="90"/>
    <n v="3050195000"/>
    <s v="Year 1"/>
    <s v="1/31/2013"/>
    <n v="1"/>
    <n v="31"/>
    <n v="2013"/>
    <s v=" $3,050,195,000 "/>
    <s v=" $683,579,000 "/>
    <s v=" $2,047,847,000 "/>
    <s v=" $429,479,000 "/>
    <s v=" $-   "/>
    <s v="Information Technology"/>
  </r>
  <r>
    <x v="90"/>
    <n v="4071003000"/>
    <s v="Year 2"/>
    <s v="1/31/2014"/>
    <n v="1"/>
    <n v="31"/>
    <n v="2014"/>
    <s v=" $4,071,003,000 "/>
    <s v=" $968,428,000 "/>
    <s v=" $2,764,851,000 "/>
    <s v=" $623,798,000 "/>
    <s v=" $-   "/>
    <s v="Information Technology"/>
  </r>
  <r>
    <x v="90"/>
    <n v="5373586000"/>
    <s v="Year 3"/>
    <s v="1/31/2015"/>
    <n v="1"/>
    <n v="31"/>
    <n v="2015"/>
    <s v=" $5,373,586,000 "/>
    <s v=" $1,289,270,000 "/>
    <s v=" $3,437,032,000 "/>
    <s v=" $792,917,000 "/>
    <s v=" $-   "/>
    <s v="Information Technology"/>
  </r>
  <r>
    <x v="90"/>
    <n v="6667216000"/>
    <s v="Year 4"/>
    <s v="1/31/2016"/>
    <n v="1"/>
    <n v="31"/>
    <n v="2016"/>
    <s v=" $6,667,216,000 "/>
    <s v=" $1,654,548,000 "/>
    <s v=" $3,951,445,000 "/>
    <s v=" $946,300,000 "/>
    <s v=" $-   "/>
    <s v="Information Technology"/>
  </r>
  <r>
    <x v="91"/>
    <n v="48607000000"/>
    <s v="Year 1"/>
    <s v="7/27/2013"/>
    <n v="7"/>
    <n v="27"/>
    <n v="2013"/>
    <s v=" $48,607,000,000 "/>
    <s v=" $19,167,000,000 "/>
    <s v=" $11,802,000,000 "/>
    <s v=" $5,942,000,000 "/>
    <s v=" $395,000,000 "/>
    <s v="Information Technology"/>
  </r>
  <r>
    <x v="91"/>
    <n v="47142000000"/>
    <s v="Year 2"/>
    <s v="7/26/2014"/>
    <n v="7"/>
    <n v="26"/>
    <n v="2014"/>
    <s v=" $47,142,000,000 "/>
    <s v=" $19,373,000,000 "/>
    <s v=" $11,437,000,000 "/>
    <s v=" $6,294,000,000 "/>
    <s v=" $275,000,000 "/>
    <s v="Information Technology"/>
  </r>
  <r>
    <x v="91"/>
    <n v="49161000000"/>
    <s v="Year 3"/>
    <s v="7/25/2015"/>
    <n v="7"/>
    <n v="25"/>
    <n v="2015"/>
    <s v=" $49,161,000,000 "/>
    <s v=" $19,480,000,000 "/>
    <s v=" $11,861,000,000 "/>
    <s v=" $6,207,000,000 "/>
    <s v=" $359,000,000 "/>
    <s v="Information Technology"/>
  </r>
  <r>
    <x v="91"/>
    <n v="49247000000"/>
    <s v="Year 4"/>
    <s v="7/30/2016"/>
    <n v="7"/>
    <n v="30"/>
    <n v="2016"/>
    <s v=" $49,247,000,000 "/>
    <s v=" $18,287,000,000 "/>
    <s v=" $11,433,000,000 "/>
    <s v=" $6,296,000,000 "/>
    <s v=" $303,000,000 "/>
    <s v="Information Technology"/>
  </r>
  <r>
    <x v="92"/>
    <n v="4069746000"/>
    <s v="Year 1"/>
    <s v="4/3/2015"/>
    <n v="4"/>
    <n v="3"/>
    <n v="2015"/>
    <s v=" $4,069,746,000 "/>
    <s v=" $3,282,301,000 "/>
    <s v=" $194,207,000 "/>
    <s v=" $-   "/>
    <s v=" $137,058,000 "/>
    <s v="Information Technology"/>
  </r>
  <r>
    <x v="92"/>
    <n v="4250447000"/>
    <s v="Year 2"/>
    <s v="4/1/2016"/>
    <n v="4"/>
    <n v="1"/>
    <n v="2016"/>
    <s v=" $4,250,447,000 "/>
    <s v=" $3,575,631,000 "/>
    <s v=" $187,244,000 "/>
    <s v=" $-   "/>
    <s v=" $182,242,000 "/>
    <s v="Information Technology"/>
  </r>
  <r>
    <x v="93"/>
    <n v="12026000000"/>
    <s v="Year 1"/>
    <s v="12/31/2013"/>
    <n v="12"/>
    <n v="31"/>
    <n v="2013"/>
    <s v=" $12,026,000,000 "/>
    <s v=" $3,931,000,000 "/>
    <s v=" $3,518,000,000 "/>
    <s v=" $-   "/>
    <s v=" $1,104,000,000 "/>
    <s v="Industrials"/>
  </r>
  <r>
    <x v="93"/>
    <n v="12669000000"/>
    <s v="Year 2"/>
    <s v="12/26/2014"/>
    <n v="12"/>
    <n v="26"/>
    <n v="2014"/>
    <s v=" $12,669,000,000 "/>
    <s v=" $4,100,000,000 "/>
    <s v=" $3,805,000,000 "/>
    <s v=" $-   "/>
    <s v=" $1,151,000,000 "/>
    <s v="Industrials"/>
  </r>
  <r>
    <x v="93"/>
    <n v="11811000000"/>
    <s v="Year 3"/>
    <s v="12/25/2015"/>
    <n v="12"/>
    <n v="25"/>
    <n v="2015"/>
    <s v=" $11,811,000,000 "/>
    <s v=" $3,293,000,000 "/>
    <s v=" $3,726,000,000 "/>
    <s v=" $-   "/>
    <s v=" $1,208,000,000 "/>
    <s v="Industrials"/>
  </r>
  <r>
    <x v="93"/>
    <n v="11069000000"/>
    <s v="Year 4"/>
    <s v="12/30/2016"/>
    <n v="12"/>
    <n v="30"/>
    <n v="2016"/>
    <s v=" $11,069,000,000 "/>
    <s v=" $2,782,000,000 "/>
    <s v=" $3,597,000,000 "/>
    <s v=" $-   "/>
    <s v=" $1,301,000,000 "/>
    <s v="Industrials"/>
  </r>
  <r>
    <x v="94"/>
    <n v="4245964000"/>
    <s v="Year 1"/>
    <s v="5/31/2013"/>
    <n v="5"/>
    <n v="31"/>
    <n v="2013"/>
    <s v=" $4,245,964,000 "/>
    <s v=" $2,492,655,000 "/>
    <s v=" $1,187,331,000 "/>
    <s v=" $-   "/>
    <s v=" $-   "/>
    <s v="Industrials"/>
  </r>
  <r>
    <x v="94"/>
    <n v="4193844000"/>
    <s v="Year 2"/>
    <s v="5/31/2014"/>
    <n v="5"/>
    <n v="31"/>
    <n v="2014"/>
    <s v=" $4,193,844,000 "/>
    <s v=" $2,444,085,000 "/>
    <s v=" $1,147,039,000 "/>
    <s v=" $-   "/>
    <s v=" $-   "/>
    <s v="Industrials"/>
  </r>
  <r>
    <x v="94"/>
    <n v="4476886000"/>
    <s v="Year 3"/>
    <s v="5/31/2015"/>
    <n v="5"/>
    <n v="31"/>
    <n v="2015"/>
    <s v=" $4,476,886,000 "/>
    <s v=" $2,555,549,000 "/>
    <s v=" $1,224,930,000 "/>
    <s v=" $-   "/>
    <s v=" $-   "/>
    <s v="Industrials"/>
  </r>
  <r>
    <x v="94"/>
    <n v="4905458000"/>
    <s v="Year 4"/>
    <s v="5/31/2016"/>
    <n v="5"/>
    <n v="31"/>
    <n v="2016"/>
    <s v=" $4,905,458,000 "/>
    <s v=" $2,775,588,000 "/>
    <s v=" $1,348,122,000 "/>
    <s v=" $-   "/>
    <s v=" $-   "/>
    <s v="Industrials"/>
  </r>
  <r>
    <x v="95"/>
    <n v="18376000000"/>
    <s v="Year 1"/>
    <s v="12/31/2012"/>
    <n v="12"/>
    <n v="31"/>
    <n v="2012"/>
    <s v=" $18,376,000,000 "/>
    <s v=" $7,639,000,000 "/>
    <s v=" $3,244,000,000 "/>
    <s v=" $-   "/>
    <s v=" $4,780,000,000 "/>
    <s v="Telecommunications Services"/>
  </r>
  <r>
    <x v="95"/>
    <n v="18095000000"/>
    <s v="Year 2"/>
    <s v="12/31/2013"/>
    <n v="12"/>
    <n v="31"/>
    <n v="2013"/>
    <s v=" $18,095,000,000 "/>
    <s v=" $7,507,000,000 "/>
    <s v=" $3,502,000,000 "/>
    <s v=" $-   "/>
    <s v=" $4,541,000,000 "/>
    <s v="Telecommunications Services"/>
  </r>
  <r>
    <x v="95"/>
    <n v="18031000000"/>
    <s v="Year 3"/>
    <s v="12/31/2014"/>
    <n v="12"/>
    <n v="31"/>
    <n v="2014"/>
    <s v=" $18,031,000,000 "/>
    <s v=" $7,846,000,000 "/>
    <s v=" $3,347,000,000 "/>
    <s v=" $-   "/>
    <s v=" $4,428,000,000 "/>
    <s v="Telecommunications Services"/>
  </r>
  <r>
    <x v="95"/>
    <n v="17900000000"/>
    <s v="Year 4"/>
    <s v="12/31/2015"/>
    <n v="12"/>
    <n v="31"/>
    <n v="2015"/>
    <s v=" $17,900,000,000 "/>
    <s v=" $7,778,000,000 "/>
    <s v=" $3,328,000,000 "/>
    <s v=" $-   "/>
    <s v=" $4,189,000,000 "/>
    <s v="Telecommunications Services"/>
  </r>
  <r>
    <x v="96"/>
    <n v="7346472000"/>
    <s v="Year 1"/>
    <s v="12/31/2012"/>
    <n v="12"/>
    <n v="31"/>
    <n v="2012"/>
    <s v=" $7,346,472,000 "/>
    <s v=" $4,278,241,000 "/>
    <s v=" $1,557,646,000 "/>
    <s v=" $-   "/>
    <s v=" $149,089,000 "/>
    <s v="Information Technology"/>
  </r>
  <r>
    <x v="96"/>
    <n v="8843200000"/>
    <s v="Year 2"/>
    <s v="12/31/2013"/>
    <n v="12"/>
    <n v="31"/>
    <n v="2013"/>
    <s v=" $8,843,200,000 "/>
    <s v=" $5,265,500,000 "/>
    <s v=" $1,727,600,000 "/>
    <s v=" $-   "/>
    <s v=" $172,200,000 "/>
    <s v="Information Technology"/>
  </r>
  <r>
    <x v="96"/>
    <n v="10262700000"/>
    <s v="Year 3"/>
    <s v="12/31/2014"/>
    <n v="12"/>
    <n v="31"/>
    <n v="2014"/>
    <s v=" $10,262,700,000 "/>
    <s v=" $6,141,100,000 "/>
    <s v=" $2,037,000,000 "/>
    <s v=" $-   "/>
    <s v=" $199,700,000 "/>
    <s v="Information Technology"/>
  </r>
  <r>
    <x v="96"/>
    <n v="12416000000"/>
    <s v="Year 4"/>
    <s v="12/31/2015"/>
    <n v="12"/>
    <n v="31"/>
    <n v="2015"/>
    <s v=" $12,416,000,000 "/>
    <s v=" $7,440,200,000 "/>
    <s v=" $2,508,600,000 "/>
    <s v=" $-   "/>
    <s v=" $325,200,000 "/>
    <s v="Information Technology"/>
  </r>
  <r>
    <x v="97"/>
    <n v="2918434000"/>
    <s v="Year 1"/>
    <s v="12/31/2013"/>
    <n v="12"/>
    <n v="31"/>
    <n v="2013"/>
    <s v=" $2,918,434,000 "/>
    <s v=" $502,795,000 "/>
    <s v=" $1,476,916,000 "/>
    <s v=" $516,338,000 "/>
    <s v=" $41,668,000 "/>
    <s v="Information Technology"/>
  </r>
  <r>
    <x v="97"/>
    <n v="3142856000"/>
    <s v="Year 2"/>
    <s v="12/31/2014"/>
    <n v="12"/>
    <n v="31"/>
    <n v="2014"/>
    <s v=" $3,142,856,000 "/>
    <s v=" $620,219,000 "/>
    <s v=" $1,600,187,000 "/>
    <s v=" $553,817,000 "/>
    <s v=" $39,577,000 "/>
    <s v="Information Technology"/>
  </r>
  <r>
    <x v="97"/>
    <n v="3275594000"/>
    <s v="Year 3"/>
    <s v="12/31/2015"/>
    <n v="12"/>
    <n v="31"/>
    <n v="2015"/>
    <s v=" $3,275,594,000 "/>
    <s v=" $614,364,000 "/>
    <s v=" $1,538,027,000 "/>
    <s v=" $563,975,000 "/>
    <s v=" $41,595,000 "/>
    <s v="Information Technology"/>
  </r>
  <r>
    <x v="97"/>
    <n v="3418265000"/>
    <s v="Year 4"/>
    <s v="12/31/2016"/>
    <n v="12"/>
    <n v="31"/>
    <n v="2016"/>
    <s v=" $3,418,265,000 "/>
    <s v=" $559,541,000 "/>
    <s v=" $1,620,006,000 "/>
    <s v=" $489,265,000 "/>
    <s v=" $29,173,000 "/>
    <s v="Information Technology"/>
  </r>
  <r>
    <x v="98"/>
    <n v="126761000000"/>
    <s v="Year 1"/>
    <s v="12/31/2013"/>
    <n v="12"/>
    <n v="31"/>
    <n v="2013"/>
    <s v=" $126,761,000,000 "/>
    <s v=" $102,978,000,000 "/>
    <s v=" $-   "/>
    <s v=" $-   "/>
    <s v=" $-   "/>
    <s v="Consumer Staples"/>
  </r>
  <r>
    <x v="98"/>
    <n v="139367000000"/>
    <s v="Year 2"/>
    <s v="12/31/2014"/>
    <n v="12"/>
    <n v="31"/>
    <n v="2014"/>
    <s v=" $139,367,000,000 "/>
    <s v=" $114,000,000,000 "/>
    <s v=" $-   "/>
    <s v=" $-   "/>
    <s v=" $-   "/>
    <s v="Consumer Staples"/>
  </r>
  <r>
    <x v="98"/>
    <n v="153290000000"/>
    <s v="Year 3"/>
    <s v="12/31/2015"/>
    <n v="12"/>
    <n v="31"/>
    <n v="2015"/>
    <s v=" $153,290,000,000 "/>
    <s v=" $126,762,000,000 "/>
    <s v=" $-   "/>
    <s v=" $-   "/>
    <s v=" $-   "/>
    <s v="Consumer Staples"/>
  </r>
  <r>
    <x v="98"/>
    <n v="177526000000"/>
    <s v="Year 4"/>
    <s v="12/31/2016"/>
    <n v="12"/>
    <n v="31"/>
    <n v="2016"/>
    <s v=" $177,526,000,000 "/>
    <s v=" $148,669,000,000 "/>
    <s v=" $-   "/>
    <s v=" $-   "/>
    <s v=" $-   "/>
    <s v="Consumer Staples"/>
  </r>
  <r>
    <x v="99"/>
    <n v="230590000000"/>
    <s v="Year 1"/>
    <s v="12/31/2012"/>
    <n v="12"/>
    <n v="31"/>
    <n v="2012"/>
    <s v=" $230,590,000,000 "/>
    <s v=" $163,336,000,000 "/>
    <s v=" $17,100,000,000 "/>
    <s v=" $-   "/>
    <s v=" $13,413,000,000 "/>
    <s v="Energy"/>
  </r>
  <r>
    <x v="99"/>
    <n v="220156000000"/>
    <s v="Year 2"/>
    <s v="12/31/2013"/>
    <n v="12"/>
    <n v="31"/>
    <n v="2013"/>
    <s v=" $220,156,000,000 "/>
    <s v=" $159,323,000,000 "/>
    <s v=" $17,573,000,000 "/>
    <s v=" $-   "/>
    <s v=" $14,186,000,000 "/>
    <s v="Energy"/>
  </r>
  <r>
    <x v="99"/>
    <n v="200494000000"/>
    <s v="Year 3"/>
    <s v="12/31/2014"/>
    <n v="12"/>
    <n v="31"/>
    <n v="2014"/>
    <s v=" $200,494,000,000 "/>
    <s v=" $144,956,000,000 "/>
    <s v=" $17,034,000,000 "/>
    <s v=" $-   "/>
    <s v=" $16,793,000,000 "/>
    <s v="Energy"/>
  </r>
  <r>
    <x v="99"/>
    <n v="129925000000"/>
    <s v="Year 4"/>
    <s v="12/31/2015"/>
    <n v="12"/>
    <n v="31"/>
    <n v="2015"/>
    <s v=" $129,925,000,000 "/>
    <s v=" $92,785,000,000 "/>
    <s v=" $16,473,000,000 "/>
    <s v=" $-   "/>
    <s v=" $21,037,000,000 "/>
    <s v="Energy"/>
  </r>
  <r>
    <x v="100"/>
    <n v="1819814000"/>
    <s v="Year 1"/>
    <s v="12/31/2012"/>
    <n v="12"/>
    <n v="31"/>
    <n v="2012"/>
    <s v=" $1,819,814,000 "/>
    <s v=" $343,743,000 "/>
    <s v=" $133,796,000 "/>
    <s v=" $-   "/>
    <s v=" $579,315,000 "/>
    <s v="Energy"/>
  </r>
  <r>
    <x v="100"/>
    <n v="2319919000"/>
    <s v="Year 2"/>
    <s v="12/31/2013"/>
    <n v="12"/>
    <n v="31"/>
    <n v="2013"/>
    <s v=" $2,319,919,000 "/>
    <s v=" $455,436,000 "/>
    <s v=" $169,815,000 "/>
    <s v=" $-   "/>
    <s v=" $778,655,000 "/>
    <s v="Energy"/>
  </r>
  <r>
    <x v="100"/>
    <n v="2660147000"/>
    <s v="Year 3"/>
    <s v="12/31/2014"/>
    <n v="12"/>
    <n v="31"/>
    <n v="2014"/>
    <s v=" $2,660,147,000 "/>
    <s v=" $538,374,000 "/>
    <s v=" $204,161,000 "/>
    <s v=" $-   "/>
    <s v=" $986,812,000 "/>
    <s v="Energy"/>
  </r>
  <r>
    <x v="100"/>
    <n v="1803573000"/>
    <s v="Year 4"/>
    <s v="12/31/2015"/>
    <n v="12"/>
    <n v="31"/>
    <n v="2015"/>
    <s v=" $1,803,573,000 "/>
    <s v=" $541,359,000 "/>
    <s v=" $230,734,000 "/>
    <s v=" $-   "/>
    <s v=" $1,230,853,000 "/>
    <s v="Energy"/>
  </r>
  <r>
    <x v="101"/>
    <n v="12835000000"/>
    <s v="Year 1"/>
    <s v="12/31/2012"/>
    <n v="12"/>
    <n v="31"/>
    <n v="2012"/>
    <s v=" $12,835,000,000 "/>
    <s v=" $8,300,000,000 "/>
    <s v=" $550,000,000 "/>
    <s v=" $-   "/>
    <s v=" $1,127,000,000 "/>
    <s v="Utilities"/>
  </r>
  <r>
    <x v="101"/>
    <n v="13120000000"/>
    <s v="Year 2"/>
    <s v="12/31/2013"/>
    <n v="12"/>
    <n v="31"/>
    <n v="2013"/>
    <s v=" $13,120,000,000 "/>
    <s v=" $8,033,000,000 "/>
    <s v=" $563,000,000 "/>
    <s v=" $-   "/>
    <s v=" $1,208,000,000 "/>
    <s v="Utilities"/>
  </r>
  <r>
    <x v="101"/>
    <n v="12436000000"/>
    <s v="Year 3"/>
    <s v="12/31/2014"/>
    <n v="12"/>
    <n v="31"/>
    <n v="2014"/>
    <s v=" $12,436,000,000 "/>
    <s v=" $7,881,000,000 "/>
    <s v=" $542,000,000 "/>
    <s v=" $-   "/>
    <s v=" $1,292,000,000 "/>
    <s v="Utilities"/>
  </r>
  <r>
    <x v="101"/>
    <n v="11683000000"/>
    <s v="Year 4"/>
    <s v="12/31/2015"/>
    <n v="12"/>
    <n v="31"/>
    <n v="2015"/>
    <s v=" $11,683,000,000 "/>
    <s v=" $6,201,000,000 "/>
    <s v=" $551,000,000 "/>
    <s v=" $-   "/>
    <s v=" $1,395,000,000 "/>
    <s v="Utilities"/>
  </r>
  <r>
    <x v="102"/>
    <n v="37773000000"/>
    <s v="Year 1"/>
    <s v="12/31/2013"/>
    <n v="12"/>
    <n v="31"/>
    <n v="2013"/>
    <s v=" $37,773,000,000 "/>
    <s v=" $20,964,000,000 "/>
    <s v=" $11,349,000,000 "/>
    <s v=" $-   "/>
    <s v=" $1,658,000,000 "/>
    <s v="Industrials"/>
  </r>
  <r>
    <x v="102"/>
    <n v="40362000000"/>
    <s v="Year 2"/>
    <s v="12/31/2014"/>
    <n v="12"/>
    <n v="31"/>
    <n v="2014"/>
    <s v=" $40,362,000,000 "/>
    <s v=" $22,967,000,000 "/>
    <s v=" $12,702,000,000 "/>
    <s v=" $-   "/>
    <s v=" $1,771,000,000 "/>
    <s v="Industrials"/>
  </r>
  <r>
    <x v="102"/>
    <n v="40704000000"/>
    <s v="Year 3"/>
    <s v="12/31/2015"/>
    <n v="12"/>
    <n v="31"/>
    <n v="2015"/>
    <s v=" $40,704,000,000 "/>
    <s v=" $17,096,000,000 "/>
    <s v=" $13,936,000,000 "/>
    <s v=" $-   "/>
    <s v=" $1,835,000,000 "/>
    <s v="Industrials"/>
  </r>
  <r>
    <x v="102"/>
    <n v="39639000000"/>
    <s v="Year 4"/>
    <s v="12/31/2016"/>
    <n v="12"/>
    <n v="31"/>
    <n v="2016"/>
    <s v=" $39,639,000,000 "/>
    <s v=" $15,940,000,000 "/>
    <s v=" $14,845,000,000 "/>
    <s v=" $-   "/>
    <s v=" $1,902,000,000 "/>
    <s v="Industrials"/>
  </r>
  <r>
    <x v="103"/>
    <n v="28998000000"/>
    <s v="Year 1"/>
    <s v="12/31/2013"/>
    <n v="12"/>
    <n v="31"/>
    <n v="2013"/>
    <s v=" $28,998,000,000 "/>
    <s v=" $17,642,000,000 "/>
    <s v=" $6,564,000,000 "/>
    <s v=" $2,037,000,000 "/>
    <s v=" $-   "/>
    <s v="Materials"/>
  </r>
  <r>
    <x v="103"/>
    <n v="28406000000"/>
    <s v="Year 2"/>
    <s v="12/31/2014"/>
    <n v="12"/>
    <n v="31"/>
    <n v="2014"/>
    <s v=" $28,406,000,000 "/>
    <s v=" $17,023,000,000 "/>
    <s v=" $5,536,000,000 "/>
    <s v=" $1,958,000,000 "/>
    <s v=" $-   "/>
    <s v="Materials"/>
  </r>
  <r>
    <x v="103"/>
    <n v="25130000000"/>
    <s v="Year 3"/>
    <s v="12/31/2015"/>
    <n v="12"/>
    <n v="31"/>
    <n v="2015"/>
    <s v=" $25,130,000,000 "/>
    <s v=" $15,112,000,000 "/>
    <s v=" $5,074,000,000 "/>
    <s v=" $1,898,000,000 "/>
    <s v=" $-   "/>
    <s v="Materials"/>
  </r>
  <r>
    <x v="103"/>
    <n v="24594000000"/>
    <s v="Year 4"/>
    <s v="12/31/2016"/>
    <n v="12"/>
    <n v="31"/>
    <n v="2016"/>
    <s v=" $24,594,000,000 "/>
    <s v=" $14,469,000,000 "/>
    <s v=" $5,005,000,000 "/>
    <s v=" $1,641,000,000 "/>
    <s v=" $-   "/>
    <s v="Materials"/>
  </r>
  <r>
    <x v="104"/>
    <n v="37795400000"/>
    <s v="Year 1"/>
    <s v="10/31/2013"/>
    <n v="10"/>
    <n v="31"/>
    <n v="2013"/>
    <s v=" $37,795,400,000 "/>
    <s v=" $25,667,300,000 "/>
    <s v=" $4,426,100,000 "/>
    <s v=" $1,477,300,000 "/>
    <s v=" $-   "/>
    <s v="Industrials"/>
  </r>
  <r>
    <x v="104"/>
    <n v="36066900000"/>
    <s v="Year 2"/>
    <s v="10/31/2014"/>
    <n v="10"/>
    <n v="31"/>
    <n v="2014"/>
    <s v=" $36,066,900,000 "/>
    <s v=" $24,775,800,000 "/>
    <s v=" $4,377,700,000 "/>
    <s v=" $1,452,000,000 "/>
    <s v=" $-   "/>
    <s v="Industrials"/>
  </r>
  <r>
    <x v="104"/>
    <n v="28862800000"/>
    <s v="Year 3"/>
    <s v="10/31/2015"/>
    <n v="10"/>
    <n v="31"/>
    <n v="2015"/>
    <s v=" $28,862,800,000 "/>
    <s v=" $20,143,200,000 "/>
    <s v=" $3,834,400,000 "/>
    <s v=" $1,425,100,000 "/>
    <s v=" $-   "/>
    <s v="Industrials"/>
  </r>
  <r>
    <x v="104"/>
    <n v="26644000000"/>
    <s v="Year 4"/>
    <s v="10/31/2016"/>
    <n v="10"/>
    <n v="31"/>
    <n v="2016"/>
    <s v=" $26,644,000,000 "/>
    <s v=" $18,248,900,000 "/>
    <s v=" $4,018,300,000 "/>
    <s v=" $1,389,100,000 "/>
    <s v=" $-   "/>
    <s v="Industrials"/>
  </r>
  <r>
    <x v="105"/>
    <n v="8984000000"/>
    <s v="Year 1"/>
    <s v="11/30/2012"/>
    <n v="11"/>
    <n v="30"/>
    <n v="2012"/>
    <s v=" $8,984,000,000 "/>
    <s v=" $845,000,000 "/>
    <s v=" $3,052,000,000 "/>
    <s v=" $-   "/>
    <s v=" $848,000,000 "/>
    <s v="Financials"/>
  </r>
  <r>
    <x v="105"/>
    <n v="9370000000"/>
    <s v="Year 2"/>
    <s v="12/31/2013"/>
    <n v="12"/>
    <n v="31"/>
    <n v="2013"/>
    <s v=" $9,370,000,000 "/>
    <s v=" $698,000,000 "/>
    <s v=" $3,194,000,000 "/>
    <s v=" $-   "/>
    <s v=" $1,086,000,000 "/>
    <s v="Financials"/>
  </r>
  <r>
    <x v="105"/>
    <n v="9611000000"/>
    <s v="Year 3"/>
    <s v="12/31/2014"/>
    <n v="12"/>
    <n v="31"/>
    <n v="2014"/>
    <s v=" $9,611,000,000 "/>
    <s v=" $614,000,000 "/>
    <s v=" $3,340,000,000 "/>
    <s v=" $-   "/>
    <s v=" $1,443,000,000 "/>
    <s v="Financials"/>
  </r>
  <r>
    <x v="105"/>
    <n v="10002000000"/>
    <s v="Year 4"/>
    <s v="12/31/2015"/>
    <n v="12"/>
    <n v="31"/>
    <n v="2015"/>
    <s v=" $10,002,000,000 "/>
    <s v=" $623,000,000 "/>
    <s v=" $3,615,000,000 "/>
    <s v=" $-   "/>
    <s v=" $1,512,000,000 "/>
    <s v="Financials"/>
  </r>
  <r>
    <x v="106"/>
    <n v="16022128000"/>
    <s v="Year 1"/>
    <s v="2/1/2013"/>
    <n v="2"/>
    <n v="1"/>
    <n v="2013"/>
    <s v=" $16,022,128,000 "/>
    <s v=" $10,936,727,000 "/>
    <s v=" $3,430,125,000 "/>
    <s v=" $-   "/>
    <s v=" $-   "/>
    <s v="Consumer Discretionary"/>
  </r>
  <r>
    <x v="106"/>
    <n v="17504167000"/>
    <s v="Year 2"/>
    <s v="1/31/2014"/>
    <n v="1"/>
    <n v="31"/>
    <n v="2014"/>
    <s v=" $17,504,167,000 "/>
    <s v=" $12,068,425,000 "/>
    <s v=" $3,699,557,000 "/>
    <s v=" $-   "/>
    <s v=" $-   "/>
    <s v="Consumer Discretionary"/>
  </r>
  <r>
    <x v="106"/>
    <n v="18909588000"/>
    <s v="Year 3"/>
    <s v="1/30/2015"/>
    <n v="1"/>
    <n v="30"/>
    <n v="2015"/>
    <s v=" $18,909,588,000 "/>
    <s v=" $13,107,081,000 "/>
    <s v=" $4,033,414,000 "/>
    <s v=" $-   "/>
    <s v=" $-   "/>
    <s v="Consumer Discretionary"/>
  </r>
  <r>
    <x v="106"/>
    <n v="20368562000"/>
    <s v="Year 4"/>
    <s v="1/29/2016"/>
    <n v="1"/>
    <n v="29"/>
    <n v="2016"/>
    <s v=" $20,368,562,000 "/>
    <s v=" $14,062,471,000 "/>
    <s v=" $4,365,797,000 "/>
    <s v=" $-   "/>
    <s v=" $-   "/>
    <s v="Consumer Discretionary"/>
  </r>
  <r>
    <x v="107"/>
    <n v="7383000000"/>
    <s v="Year 1"/>
    <s v="12/31/2012"/>
    <n v="12"/>
    <n v="31"/>
    <n v="2012"/>
    <s v=" $7,383,000,000 "/>
    <s v=" $4,365,000,000 "/>
    <s v=" $1,742,000,000 "/>
    <s v=" $-   "/>
    <s v=" $75,000,000 "/>
    <s v="Health Care"/>
  </r>
  <r>
    <x v="107"/>
    <n v="7146000000"/>
    <s v="Year 2"/>
    <s v="12/31/2013"/>
    <n v="12"/>
    <n v="31"/>
    <n v="2013"/>
    <s v=" $7,146,000,000 "/>
    <s v=" $4,326,000,000 "/>
    <s v=" $1,740,000,000 "/>
    <s v=" $-   "/>
    <s v=" $79,000,000 "/>
    <s v="Health Care"/>
  </r>
  <r>
    <x v="107"/>
    <n v="7435000000"/>
    <s v="Year 3"/>
    <s v="12/31/2014"/>
    <n v="12"/>
    <n v="31"/>
    <n v="2014"/>
    <s v=" $7,435,000,000 "/>
    <s v=" $4,637,000,000 "/>
    <s v=" $1,721,000,000 "/>
    <s v=" $-   "/>
    <s v=" $94,000,000 "/>
    <s v="Health Care"/>
  </r>
  <r>
    <x v="107"/>
    <n v="7493000000"/>
    <s v="Year 4"/>
    <s v="12/31/2015"/>
    <n v="12"/>
    <n v="31"/>
    <n v="2015"/>
    <s v=" $7,493,000,000 "/>
    <s v=" $4,657,000,000 "/>
    <s v=" $1,356,000,000 "/>
    <s v=" $-   "/>
    <s v=" $81,000,000 "/>
    <s v="Health Care"/>
  </r>
  <r>
    <x v="108"/>
    <n v="6259300000"/>
    <s v="Year 1"/>
    <s v="9/30/2013"/>
    <n v="9"/>
    <n v="30"/>
    <n v="2013"/>
    <s v=" $6,259,300,000 "/>
    <s v=" $4,853,500,000 "/>
    <s v=" $649,900,000 "/>
    <s v=" $-   "/>
    <s v=" $-   "/>
    <s v="Consumer Discretionary"/>
  </r>
  <r>
    <x v="108"/>
    <n v="8024900000"/>
    <s v="Year 2"/>
    <s v="9/30/2014"/>
    <n v="9"/>
    <n v="30"/>
    <n v="2014"/>
    <s v=" $8,024,900,000 "/>
    <s v=" $6,268,600,000 "/>
    <s v=" $826,900,000 "/>
    <s v=" $-   "/>
    <s v=" $-   "/>
    <s v="Consumer Discretionary"/>
  </r>
  <r>
    <x v="108"/>
    <n v="10824000000"/>
    <s v="Year 3"/>
    <s v="9/30/2015"/>
    <n v="9"/>
    <n v="30"/>
    <n v="2015"/>
    <s v=" $10,824,000,000 "/>
    <s v=" $8,535,700,000 "/>
    <s v=" $1,003,000,000 "/>
    <s v=" $-   "/>
    <s v=" $-   "/>
    <s v="Consumer Discretionary"/>
  </r>
  <r>
    <x v="108"/>
    <n v="12157400000"/>
    <s v="Year 4"/>
    <s v="9/30/2016"/>
    <n v="9"/>
    <n v="30"/>
    <n v="2016"/>
    <s v=" $12,157,400,000 "/>
    <s v=" $9,502,600,000 "/>
    <s v=" $1,100,300,000 "/>
    <s v=" $-   "/>
    <s v=" $-   "/>
    <s v="Consumer Discretionary"/>
  </r>
  <r>
    <x v="109"/>
    <n v="18260400000"/>
    <s v="Year 1"/>
    <s v="12/31/2012"/>
    <n v="12"/>
    <n v="31"/>
    <n v="2012"/>
    <s v=" $18,260,400,000 "/>
    <s v=" $8,846,100,000 "/>
    <s v=" $5,181,200,000 "/>
    <s v=" $1,137,900,000 "/>
    <s v=" $-   "/>
    <s v="Industrials"/>
  </r>
  <r>
    <x v="109"/>
    <n v="18283100000"/>
    <s v="Year 2"/>
    <s v="12/31/2013"/>
    <n v="12"/>
    <n v="31"/>
    <n v="2013"/>
    <s v=" $18,283,100,000 "/>
    <s v=" $8,941,100,000 "/>
    <s v=" $5,117,100,000 "/>
    <s v=" $1,104,400,000 "/>
    <s v=" $-   "/>
    <s v="Industrials"/>
  </r>
  <r>
    <x v="109"/>
    <n v="19154000000"/>
    <s v="Year 3"/>
    <s v="12/31/2014"/>
    <n v="12"/>
    <n v="31"/>
    <n v="2014"/>
    <s v=" $19,154,000,000 "/>
    <s v=" $9,261,400,000 "/>
    <s v=" $5,389,000,000 "/>
    <s v=" $1,157,000,000 "/>
    <s v=" $-   "/>
    <s v="Industrials"/>
  </r>
  <r>
    <x v="109"/>
    <n v="20563100000"/>
    <s v="Year 4"/>
    <s v="12/31/2015"/>
    <n v="12"/>
    <n v="31"/>
    <n v="2015"/>
    <s v=" $20,563,100,000 "/>
    <s v=" $9,800,600,000 "/>
    <s v=" $6,054,300,000 "/>
    <s v=" $1,239,100,000 "/>
    <s v=" $-   "/>
    <s v="Industrials"/>
  </r>
  <r>
    <x v="110"/>
    <n v="45041000000"/>
    <s v="Year 1"/>
    <s v="9/28/2013"/>
    <n v="9"/>
    <n v="28"/>
    <n v="2013"/>
    <s v=" $45,041,000,000 "/>
    <s v=" $25,034,000,000 "/>
    <s v=" $8,365,000,000 "/>
    <s v=" $-   "/>
    <s v=" $2,192,000,000 "/>
    <s v="Consumer Discretionary"/>
  </r>
  <r>
    <x v="110"/>
    <n v="48813000000"/>
    <s v="Year 2"/>
    <s v="9/27/2014"/>
    <n v="9"/>
    <n v="27"/>
    <n v="2014"/>
    <s v=" $48,813,000,000 "/>
    <s v=" $26,420,000,000 "/>
    <s v=" $8,565,000,000 "/>
    <s v=" $-   "/>
    <s v=" $2,288,000,000 "/>
    <s v="Consumer Discretionary"/>
  </r>
  <r>
    <x v="110"/>
    <n v="52465000000"/>
    <s v="Year 3"/>
    <s v="10/3/2015"/>
    <n v="10"/>
    <n v="3"/>
    <n v="2015"/>
    <s v=" $52,465,000,000 "/>
    <s v=" $28,364,000,000 "/>
    <s v=" $8,523,000,000 "/>
    <s v=" $-   "/>
    <s v=" $2,354,000,000 "/>
    <s v="Consumer Discretionary"/>
  </r>
  <r>
    <x v="110"/>
    <n v="55632000000"/>
    <s v="Year 4"/>
    <s v="10/1/2016"/>
    <n v="10"/>
    <n v="1"/>
    <n v="2016"/>
    <s v=" $55,632,000,000 "/>
    <s v=" $29,993,000,000 "/>
    <s v=" $8,754,000,000 "/>
    <s v=" $-   "/>
    <s v=" $2,527,000,000 "/>
    <s v="Consumer Discretionary"/>
  </r>
  <r>
    <x v="111"/>
    <n v="5535000000"/>
    <s v="Year 1"/>
    <s v="12/31/2013"/>
    <n v="12"/>
    <n v="31"/>
    <n v="2013"/>
    <s v=" $5,535,000,000 "/>
    <s v=" $1,689,000,000 "/>
    <s v=" $1,598,000,000 "/>
    <s v=" $-   "/>
    <s v=" $276,000,000 "/>
    <s v="Consumer Discretionary"/>
  </r>
  <r>
    <x v="111"/>
    <n v="6265000000"/>
    <s v="Year 2"/>
    <s v="12/31/2014"/>
    <n v="12"/>
    <n v="31"/>
    <n v="2014"/>
    <s v=" $6,265,000,000 "/>
    <s v=" $2,124,000,000 "/>
    <s v=" $1,692,000,000 "/>
    <s v=" $-   "/>
    <s v=" $329,000,000 "/>
    <s v="Consumer Discretionary"/>
  </r>
  <r>
    <x v="111"/>
    <n v="6394000000"/>
    <s v="Year 3"/>
    <s v="12/31/2015"/>
    <n v="12"/>
    <n v="31"/>
    <n v="2015"/>
    <s v=" $6,394,000,000 "/>
    <s v=" $2,343,000,000 "/>
    <s v=" $1,669,000,000 "/>
    <s v=" $-   "/>
    <s v=" $330,000,000 "/>
    <s v="Consumer Discretionary"/>
  </r>
  <r>
    <x v="111"/>
    <n v="6497000000"/>
    <s v="Year 4"/>
    <s v="12/31/2016"/>
    <n v="12"/>
    <n v="31"/>
    <n v="2016"/>
    <s v=" $6,497,000,000 "/>
    <s v=" $2,432,000,000 "/>
    <s v=" $1,690,000,000 "/>
    <s v=" $-   "/>
    <s v=" $322,000,000 "/>
    <s v="Consumer Discretionary"/>
  </r>
  <r>
    <x v="112"/>
    <n v="5535000000"/>
    <s v="Year 1"/>
    <s v="12/31/2013"/>
    <n v="12"/>
    <n v="31"/>
    <n v="2013"/>
    <s v=" $5,535,000,000 "/>
    <s v=" $1,689,000,000 "/>
    <s v=" $1,598,000,000 "/>
    <s v=" $-   "/>
    <s v=" $276,000,000 "/>
    <s v="Consumer Discretionary"/>
  </r>
  <r>
    <x v="112"/>
    <n v="6265000000"/>
    <s v="Year 2"/>
    <s v="12/31/2014"/>
    <n v="12"/>
    <n v="31"/>
    <n v="2014"/>
    <s v=" $6,265,000,000 "/>
    <s v=" $2,124,000,000 "/>
    <s v=" $1,692,000,000 "/>
    <s v=" $-   "/>
    <s v=" $329,000,000 "/>
    <s v="Consumer Discretionary"/>
  </r>
  <r>
    <x v="112"/>
    <n v="6394000000"/>
    <s v="Year 3"/>
    <s v="12/31/2015"/>
    <n v="12"/>
    <n v="31"/>
    <n v="2015"/>
    <s v=" $6,394,000,000 "/>
    <s v=" $2,343,000,000 "/>
    <s v=" $1,669,000,000 "/>
    <s v=" $-   "/>
    <s v=" $330,000,000 "/>
    <s v="Consumer Discretionary"/>
  </r>
  <r>
    <x v="112"/>
    <n v="6497000000"/>
    <s v="Year 4"/>
    <s v="12/31/2016"/>
    <n v="12"/>
    <n v="31"/>
    <n v="2016"/>
    <s v=" $6,497,000,000 "/>
    <s v=" $2,432,000,000 "/>
    <s v=" $1,690,000,000 "/>
    <s v=" $-   "/>
    <s v=" $322,000,000 "/>
    <s v="Consumer Discretionary"/>
  </r>
  <r>
    <x v="113"/>
    <n v="15051000000"/>
    <s v="Year 1"/>
    <s v="12/31/2013"/>
    <n v="12"/>
    <n v="31"/>
    <n v="2013"/>
    <s v=" $15,051,000,000 "/>
    <s v=" $12,274,000,000 "/>
    <s v=" $916,000,000 "/>
    <s v=" $-   "/>
    <s v=" $97,000,000 "/>
    <s v="Consumer Discretionary"/>
  </r>
  <r>
    <x v="113"/>
    <n v="15499000000"/>
    <s v="Year 2"/>
    <s v="12/31/2014"/>
    <n v="12"/>
    <n v="31"/>
    <n v="2014"/>
    <s v=" $15,499,000,000 "/>
    <s v=" $12,471,000,000 "/>
    <s v=" $1,036,000,000 "/>
    <s v=" $-   "/>
    <s v=" $94,000,000 "/>
    <s v="Consumer Discretionary"/>
  </r>
  <r>
    <x v="113"/>
    <n v="15165000000"/>
    <s v="Year 3"/>
    <s v="12/31/2015"/>
    <n v="12"/>
    <n v="31"/>
    <n v="2015"/>
    <s v=" $15,165,000,000 "/>
    <s v=" $12,155,000,000 "/>
    <s v=" $1,017,000,000 "/>
    <s v=" $-   "/>
    <s v=" $93,000,000 "/>
    <s v="Consumer Discretionary"/>
  </r>
  <r>
    <x v="113"/>
    <n v="16661000000"/>
    <s v="Year 4"/>
    <s v="12/31/2016"/>
    <n v="12"/>
    <n v="31"/>
    <n v="2016"/>
    <s v=" $16,661,000,000 "/>
    <s v=" $13,107,000,000 "/>
    <s v=" $1,145,000,000 "/>
    <s v=" $-   "/>
    <s v=" $134,000,000 "/>
    <s v="Consumer Discretionary"/>
  </r>
  <r>
    <x v="114"/>
    <n v="1279067000"/>
    <s v="Year 1"/>
    <s v="12/31/2012"/>
    <n v="12"/>
    <n v="31"/>
    <n v="2012"/>
    <s v=" $1,279,067,000 "/>
    <s v=" $461,898,000 "/>
    <s v=" $68,538,000 "/>
    <s v=" $-   "/>
    <s v=" $382,553,000 "/>
    <s v="Real Estate"/>
  </r>
  <r>
    <x v="114"/>
    <n v="1482259000"/>
    <s v="Year 2"/>
    <s v="12/31/2013"/>
    <n v="12"/>
    <n v="31"/>
    <n v="2013"/>
    <s v=" $1,482,259,000 "/>
    <s v=" $555,660,000 "/>
    <s v=" $69,323,000 "/>
    <s v=" $-   "/>
    <s v=" $475,464,000 "/>
    <s v="Real Estate"/>
  </r>
  <r>
    <x v="114"/>
    <n v="1616438000"/>
    <s v="Year 3"/>
    <s v="12/31/2014"/>
    <n v="12"/>
    <n v="31"/>
    <n v="2014"/>
    <s v=" $1,616,438,000 "/>
    <s v=" $603,321,000 "/>
    <s v=" $89,468,000 "/>
    <s v=" $-   "/>
    <s v=" $538,513,000 "/>
    <s v="Real Estate"/>
  </r>
  <r>
    <x v="114"/>
    <n v="1763336000"/>
    <s v="Year 4"/>
    <s v="12/31/2015"/>
    <n v="12"/>
    <n v="31"/>
    <n v="2015"/>
    <s v=" $1,763,336,000 "/>
    <s v=" $651,282,000 "/>
    <s v=" $139,616,000 "/>
    <s v=" $-   "/>
    <s v=" $570,527,000 "/>
    <s v="Real Estate"/>
  </r>
  <r>
    <x v="115"/>
    <n v="7394500000"/>
    <s v="Year 1"/>
    <s v="2/2/2013"/>
    <n v="2"/>
    <n v="2"/>
    <n v="2013"/>
    <s v=" $7,394,500,000 "/>
    <s v=" $4,741,800,000 "/>
    <s v=" $1,732,600,000 "/>
    <s v=" $-   "/>
    <s v=" $-   "/>
    <s v="Consumer Discretionary"/>
  </r>
  <r>
    <x v="115"/>
    <n v="7840300000"/>
    <s v="Year 2"/>
    <s v="2/1/2014"/>
    <n v="2"/>
    <n v="1"/>
    <n v="2014"/>
    <s v=" $7,840,300,000 "/>
    <s v=" $5,050,500,000 "/>
    <s v=" $1,819,500,000 "/>
    <s v=" $-   "/>
    <s v=" $-   "/>
    <s v="Consumer Discretionary"/>
  </r>
  <r>
    <x v="115"/>
    <n v="8602200000"/>
    <s v="Year 3"/>
    <s v="1/31/2015"/>
    <n v="1"/>
    <n v="31"/>
    <n v="2015"/>
    <s v=" $8,602,200,000 "/>
    <s v=" $5,568,200,000 "/>
    <s v=" $1,993,800,000 "/>
    <s v=" $-   "/>
    <s v=" $-   "/>
    <s v="Consumer Discretionary"/>
  </r>
  <r>
    <x v="115"/>
    <n v="15498400000"/>
    <s v="Year 4"/>
    <s v="1/30/2016"/>
    <n v="1"/>
    <n v="30"/>
    <n v="2016"/>
    <s v=" $15,498,400,000 "/>
    <s v=" $10,841,700,000 "/>
    <s v=" $3,607,000,000 "/>
    <s v=" $-   "/>
    <s v=" $-   "/>
    <s v="Consumer Discretionary"/>
  </r>
  <r>
    <x v="116"/>
    <n v="1663000000"/>
    <s v="Year 1"/>
    <s v="12/31/2012"/>
    <n v="12"/>
    <n v="31"/>
    <n v="2012"/>
    <s v=" $1,663,000,000 "/>
    <s v=" $-   "/>
    <s v=" $1,123,200,000 "/>
    <s v=" $-   "/>
    <s v=" $78,300,000 "/>
    <s v="Industrials"/>
  </r>
  <r>
    <x v="116"/>
    <n v="1558400000"/>
    <s v="Year 2"/>
    <s v="12/31/2013"/>
    <n v="12"/>
    <n v="31"/>
    <n v="2013"/>
    <s v=" $1,558,400,000 "/>
    <s v=" $-   "/>
    <s v=" $1,058,000,000 "/>
    <s v=" $-   "/>
    <s v=" $60,400,000 "/>
    <s v="Industrials"/>
  </r>
  <r>
    <x v="116"/>
    <n v="1584500000"/>
    <s v="Year 3"/>
    <s v="12/31/2014"/>
    <n v="12"/>
    <n v="31"/>
    <n v="2014"/>
    <s v=" $1,584,500,000 "/>
    <s v=" $-   "/>
    <s v=" $1,105,700,000 "/>
    <s v=" $-   "/>
    <s v=" $52,500,000 "/>
    <s v="Industrials"/>
  </r>
  <r>
    <x v="116"/>
    <n v="1637100000"/>
    <s v="Year 4"/>
    <s v="12/31/2015"/>
    <n v="12"/>
    <n v="31"/>
    <n v="2015"/>
    <s v=" $1,637,100,000 "/>
    <s v=" $-   "/>
    <s v=" $1,209,100,000 "/>
    <s v=" $-   "/>
    <s v=" $58,700,000 "/>
    <s v="Industrials"/>
  </r>
  <r>
    <x v="117"/>
    <n v="7155096000"/>
    <s v="Year 1"/>
    <s v="12/31/2013"/>
    <n v="12"/>
    <n v="31"/>
    <n v="2013"/>
    <s v=" $7,155,096,000 "/>
    <s v=" $4,376,505,000 "/>
    <s v=" $1,616,921,000 "/>
    <s v=" $-   "/>
    <s v=" $-   "/>
    <s v="Industrials"/>
  </r>
  <r>
    <x v="117"/>
    <n v="7752728000"/>
    <s v="Year 2"/>
    <s v="12/31/2014"/>
    <n v="12"/>
    <n v="31"/>
    <n v="2014"/>
    <s v=" $7,752,728,000 "/>
    <s v=" $4,778,479,000 "/>
    <s v=" $1,758,765,000 "/>
    <s v=" $-   "/>
    <s v=" $-   "/>
    <s v="Industrials"/>
  </r>
  <r>
    <x v="117"/>
    <n v="6956311000"/>
    <s v="Year 3"/>
    <s v="12/31/2015"/>
    <n v="12"/>
    <n v="31"/>
    <n v="2015"/>
    <s v=" $6,956,311,000 "/>
    <s v=" $4,388,167,000 "/>
    <s v=" $1,647,382,000 "/>
    <s v=" $-   "/>
    <s v=" $-   "/>
    <s v="Industrials"/>
  </r>
  <r>
    <x v="117"/>
    <n v="6794342000"/>
    <s v="Year 4"/>
    <s v="12/31/2016"/>
    <n v="12"/>
    <n v="31"/>
    <n v="2016"/>
    <s v=" $6,794,342,000 "/>
    <s v=" $4,322,373,000 "/>
    <s v=" $1,757,523,000 "/>
    <s v=" $-   "/>
    <s v=" $-   "/>
    <s v="Industrials"/>
  </r>
  <r>
    <x v="118"/>
    <n v="5997000000"/>
    <s v="Year 1"/>
    <s v="12/31/2013"/>
    <n v="12"/>
    <n v="31"/>
    <n v="2013"/>
    <s v=" $5,997,000,000 "/>
    <s v=" $2,499,000,000 "/>
    <s v=" $2,337,000,000 "/>
    <s v=" $-   "/>
    <s v=" $115,000,000 "/>
    <s v="Consumer Staples"/>
  </r>
  <r>
    <x v="118"/>
    <n v="6121000000"/>
    <s v="Year 2"/>
    <s v="12/31/2014"/>
    <n v="12"/>
    <n v="31"/>
    <n v="2014"/>
    <s v=" $6,121,000,000 "/>
    <s v=" $2,491,000,000 "/>
    <s v=" $2,335,000,000 "/>
    <s v=" $-   "/>
    <s v=" $115,000,000 "/>
    <s v="Consumer Staples"/>
  </r>
  <r>
    <x v="118"/>
    <n v="6282000000"/>
    <s v="Year 3"/>
    <s v="12/31/2015"/>
    <n v="12"/>
    <n v="31"/>
    <n v="2015"/>
    <s v=" $6,282,000,000 "/>
    <s v=" $2,559,000,000 "/>
    <s v=" $2,320,000,000 "/>
    <s v=" $-   "/>
    <s v=" $105,000,000 "/>
    <s v="Consumer Staples"/>
  </r>
  <r>
    <x v="118"/>
    <n v="6440000000"/>
    <s v="Year 4"/>
    <s v="12/31/2016"/>
    <n v="12"/>
    <n v="31"/>
    <n v="2016"/>
    <s v=" $6,440,000,000 "/>
    <s v=" $2,582,000,000 "/>
    <s v=" $2,326,000,000 "/>
    <s v=" $-   "/>
    <s v=" $99,000,000 "/>
    <s v="Consumer Staples"/>
  </r>
  <r>
    <x v="119"/>
    <n v="5921000000"/>
    <s v="Year 1"/>
    <s v="5/26/2013"/>
    <n v="5"/>
    <n v="26"/>
    <n v="2013"/>
    <s v=" $5,921,000,000 "/>
    <s v=" $4,616,600,000 "/>
    <s v=" $625,200,000 "/>
    <s v=" $-   "/>
    <s v=" $278,300,000 "/>
    <s v="Consumer Discretionary"/>
  </r>
  <r>
    <x v="119"/>
    <n v="6285600000"/>
    <s v="Year 2"/>
    <s v="5/25/2014"/>
    <n v="5"/>
    <n v="25"/>
    <n v="2014"/>
    <s v=" $6,285,600,000 "/>
    <s v=" $4,990,500,000 "/>
    <s v=" $665,400,000 "/>
    <s v=" $-   "/>
    <s v=" $304,400,000 "/>
    <s v="Consumer Discretionary"/>
  </r>
  <r>
    <x v="119"/>
    <n v="6764000000"/>
    <s v="Year 3"/>
    <s v="5/31/2015"/>
    <n v="5"/>
    <n v="31"/>
    <n v="2015"/>
    <s v=" $6,764,000,000 "/>
    <s v=" $5,341,500,000 "/>
    <s v=" $673,500,000 "/>
    <s v=" $-   "/>
    <s v=" $319,300,000 "/>
    <s v="Consumer Discretionary"/>
  </r>
  <r>
    <x v="119"/>
    <n v="6933500000"/>
    <s v="Year 4"/>
    <s v="5/29/2016"/>
    <n v="5"/>
    <n v="29"/>
    <n v="2016"/>
    <s v=" $6,933,500,000 "/>
    <s v=" $5,392,400,000 "/>
    <s v=" $622,900,000 "/>
    <s v=" $-   "/>
    <s v=" $290,200,000 "/>
    <s v="Consumer Discretionary"/>
  </r>
  <r>
    <x v="120"/>
    <n v="17912000000"/>
    <s v="Year 1"/>
    <s v="12/31/2012"/>
    <n v="12"/>
    <n v="31"/>
    <n v="2012"/>
    <s v=" $17,912,000,000 "/>
    <s v=" $11,235,000,000 "/>
    <s v=" $965,000,000 "/>
    <s v=" $-   "/>
    <s v=" $2,145,000,000 "/>
    <s v="Utilities"/>
  </r>
  <r>
    <x v="120"/>
    <n v="22756000000"/>
    <s v="Year 2"/>
    <s v="12/31/2013"/>
    <n v="12"/>
    <n v="31"/>
    <n v="2013"/>
    <s v=" $22,756,000,000 "/>
    <s v=" $13,545,000,000 "/>
    <s v=" $1,274,000,000 "/>
    <s v=" $-   "/>
    <s v=" $2,668,000,000 "/>
    <s v="Utilities"/>
  </r>
  <r>
    <x v="120"/>
    <n v="23925000000"/>
    <s v="Year 3"/>
    <s v="12/31/2014"/>
    <n v="12"/>
    <n v="31"/>
    <n v="2014"/>
    <s v=" $23,925,000,000 "/>
    <s v=" $14,323,000,000 "/>
    <s v=" $1,213,000,000 "/>
    <s v=" $-   "/>
    <s v=" $3,066,000,000 "/>
    <s v="Utilities"/>
  </r>
  <r>
    <x v="120"/>
    <n v="23459000000"/>
    <s v="Year 4"/>
    <s v="12/31/2015"/>
    <n v="12"/>
    <n v="31"/>
    <n v="2015"/>
    <s v=" $23,459,000,000 "/>
    <s v=" $13,728,000,000 "/>
    <s v=" $1,135,000,000 "/>
    <s v=" $-   "/>
    <s v=" $3,144,000,000 "/>
    <s v="Utilities"/>
  </r>
  <r>
    <x v="121"/>
    <n v="8186280000"/>
    <s v="Year 1"/>
    <s v="12/31/2012"/>
    <n v="12"/>
    <n v="31"/>
    <n v="2012"/>
    <s v=" $8,186,280,000 "/>
    <s v=" $5,583,549,000 "/>
    <s v=" $889,879,000 "/>
    <s v=" $-   "/>
    <s v=" $341,969,000 "/>
    <s v="Health Care"/>
  </r>
  <r>
    <x v="121"/>
    <n v="11764050000"/>
    <s v="Year 2"/>
    <s v="12/31/2013"/>
    <n v="12"/>
    <n v="31"/>
    <n v="2013"/>
    <s v=" $11,764,050,000 "/>
    <s v=" $8,198,377,000 "/>
    <s v=" $1,516,508,000 "/>
    <s v=" $-   "/>
    <s v=" $528,737,000 "/>
    <s v="Health Care"/>
  </r>
  <r>
    <x v="121"/>
    <n v="12795106000"/>
    <s v="Year 3"/>
    <s v="12/31/2014"/>
    <n v="12"/>
    <n v="31"/>
    <n v="2014"/>
    <s v=" $12,795,106,000 "/>
    <s v=" $9,119,305,000 "/>
    <s v=" $1,278,506,000 "/>
    <s v=" $-   "/>
    <s v=" $590,935,000 "/>
    <s v="Health Care"/>
  </r>
  <r>
    <x v="121"/>
    <n v="13781837000"/>
    <s v="Year 4"/>
    <s v="12/31/2015"/>
    <n v="12"/>
    <n v="31"/>
    <n v="2015"/>
    <s v=" $13,781,837,000 "/>
    <s v=" $9,824,834,000 "/>
    <s v=" $1,947,135,000 "/>
    <s v=" $-   "/>
    <s v=" $638,024,000 "/>
    <s v="Health Care"/>
  </r>
  <r>
    <x v="122"/>
    <n v="10397000000"/>
    <s v="Year 1"/>
    <s v="12/31/2013"/>
    <n v="12"/>
    <n v="31"/>
    <n v="2013"/>
    <s v=" $10,397,000,000 "/>
    <s v=" $2,268,000,000 "/>
    <s v=" $2,743,000,000 "/>
    <s v=" $-   "/>
    <s v=" $2,780,000,000 "/>
    <s v="Energy"/>
  </r>
  <r>
    <x v="122"/>
    <n v="20638000000"/>
    <s v="Year 2"/>
    <s v="12/31/2014"/>
    <n v="12"/>
    <n v="31"/>
    <n v="2014"/>
    <s v=" $20,638,000,000 "/>
    <s v=" $2,332,000,000 "/>
    <s v=" $8,290,000,000 "/>
    <s v=" $-   "/>
    <s v=" $3,319,000,000 "/>
    <s v="Energy"/>
  </r>
  <r>
    <x v="122"/>
    <n v="13145000000"/>
    <s v="Year 3"/>
    <s v="12/31/2015"/>
    <n v="12"/>
    <n v="31"/>
    <n v="2015"/>
    <s v=" $13,145,000,000 "/>
    <s v=" $2,104,000,000 "/>
    <s v=" $7,741,000,000 "/>
    <s v=" $-   "/>
    <s v=" $3,129,000,000 "/>
    <s v="Energy"/>
  </r>
  <r>
    <x v="122"/>
    <n v="12197000000"/>
    <s v="Year 4"/>
    <s v="12/31/2016"/>
    <n v="12"/>
    <n v="31"/>
    <n v="2016"/>
    <s v=" $12,197,000,000 "/>
    <s v=" $1,582,000,000 "/>
    <s v=" $6,476,000,000 "/>
    <s v=" $-   "/>
    <s v=" $1,792,000,000 "/>
    <s v="Energy"/>
  </r>
  <r>
    <x v="123"/>
    <n v="3797000000"/>
    <s v="Year 1"/>
    <s v="3/31/2013"/>
    <n v="3"/>
    <n v="31"/>
    <n v="2013"/>
    <s v=" $3,797,000,000 "/>
    <s v=" $1,388,000,000 "/>
    <s v=" $1,078,000,000 "/>
    <s v=" $1,153,000,000 "/>
    <s v=" $30,000,000 "/>
    <s v="Information Technology"/>
  </r>
  <r>
    <x v="123"/>
    <n v="3575000000"/>
    <s v="Year 2"/>
    <s v="3/31/2014"/>
    <n v="3"/>
    <n v="31"/>
    <n v="2014"/>
    <s v=" $3,575,000,000 "/>
    <s v=" $1,347,000,000 "/>
    <s v=" $1,055,000,000 "/>
    <s v=" $1,125,000,000 "/>
    <s v=" $16,000,000 "/>
    <s v="Information Technology"/>
  </r>
  <r>
    <x v="123"/>
    <n v="4515000000"/>
    <s v="Year 3"/>
    <s v="3/31/2015"/>
    <n v="3"/>
    <n v="31"/>
    <n v="2015"/>
    <s v=" $4,515,000,000 "/>
    <s v=" $1,429,000,000 "/>
    <s v=" $1,030,000,000 "/>
    <s v=" $1,094,000,000 "/>
    <s v=" $14,000,000 "/>
    <s v="Information Technology"/>
  </r>
  <r>
    <x v="123"/>
    <n v="4396000000"/>
    <s v="Year 4"/>
    <s v="3/31/2016"/>
    <n v="3"/>
    <n v="31"/>
    <n v="2016"/>
    <s v=" $4,396,000,000 "/>
    <s v=" $1,354,000,000 "/>
    <s v=" $1,028,000,000 "/>
    <s v=" $1,109,000,000 "/>
    <s v=" $7,000,000 "/>
    <s v="Information Technology"/>
  </r>
  <r>
    <x v="124"/>
    <n v="8257000000"/>
    <s v="Year 1"/>
    <s v="12/31/2013"/>
    <n v="12"/>
    <n v="31"/>
    <n v="2013"/>
    <s v=" $8,257,000,000 "/>
    <s v=" $1,492,000,000 "/>
    <s v=" $3,260,000,000 "/>
    <s v=" $915,000,000 "/>
    <s v=" $136,000,000 "/>
    <s v="Information Technology"/>
  </r>
  <r>
    <x v="124"/>
    <n v="8790000000"/>
    <s v="Year 2"/>
    <s v="12/31/2014"/>
    <n v="12"/>
    <n v="31"/>
    <n v="2014"/>
    <s v=" $8,790,000,000 "/>
    <s v=" $1,663,000,000 "/>
    <s v=" $3,593,000,000 "/>
    <s v=" $983,000,000 "/>
    <s v=" $75,000,000 "/>
    <s v="Information Technology"/>
  </r>
  <r>
    <x v="124"/>
    <n v="8592000000"/>
    <s v="Year 3"/>
    <s v="12/31/2015"/>
    <n v="12"/>
    <n v="31"/>
    <n v="2015"/>
    <s v=" $8,592,000,000 "/>
    <s v=" $1,771,000,000 "/>
    <s v=" $3,660,000,000 "/>
    <s v=" $923,000,000 "/>
    <s v=" $41,000,000 "/>
    <s v="Information Technology"/>
  </r>
  <r>
    <x v="124"/>
    <n v="8979000000"/>
    <s v="Year 4"/>
    <s v="12/31/2016"/>
    <n v="12"/>
    <n v="31"/>
    <n v="2016"/>
    <s v=" $8,979,000,000 "/>
    <s v=" $2,007,000,000 "/>
    <s v=" $3,499,000,000 "/>
    <s v=" $1,114,000,000 "/>
    <s v=" $34,000,000 "/>
    <s v="Information Technology"/>
  </r>
  <r>
    <x v="125"/>
    <n v="11838700000"/>
    <s v="Year 1"/>
    <s v="12/31/2012"/>
    <n v="12"/>
    <n v="31"/>
    <n v="2012"/>
    <s v=" $11,838,700,000 "/>
    <s v=" $6,385,400,000 "/>
    <s v=" $4,018,300,000 "/>
    <s v=" $-   "/>
    <s v=" $-   "/>
    <s v="Materials"/>
  </r>
  <r>
    <x v="125"/>
    <n v="13253400000"/>
    <s v="Year 2"/>
    <s v="12/31/2013"/>
    <n v="12"/>
    <n v="31"/>
    <n v="2013"/>
    <s v=" $13,253,400,000 "/>
    <s v=" $7,161,200,000 "/>
    <s v=" $4,360,300,000 "/>
    <s v=" $-   "/>
    <s v=" $-   "/>
    <s v="Materials"/>
  </r>
  <r>
    <x v="125"/>
    <n v="14280500000"/>
    <s v="Year 3"/>
    <s v="12/31/2014"/>
    <n v="12"/>
    <n v="31"/>
    <n v="2014"/>
    <s v=" $14,280,500,000 "/>
    <s v=" $7,679,100,000 "/>
    <s v=" $4,577,600,000 "/>
    <s v=" $-   "/>
    <s v=" $-   "/>
    <s v="Materials"/>
  </r>
  <r>
    <x v="125"/>
    <n v="13545100000"/>
    <s v="Year 4"/>
    <s v="12/31/2015"/>
    <n v="12"/>
    <n v="31"/>
    <n v="2015"/>
    <s v=" $13,545,100,000 "/>
    <s v=" $7,223,500,000 "/>
    <s v=" $4,345,500,000 "/>
    <s v=" $-   "/>
    <s v=" $-   "/>
    <s v="Materials"/>
  </r>
  <r>
    <x v="126"/>
    <n v="12354000000"/>
    <s v="Year 1"/>
    <s v="12/31/2013"/>
    <n v="12"/>
    <n v="31"/>
    <n v="2013"/>
    <s v=" $12,354,000,000 "/>
    <s v=" $7,191,000,000 "/>
    <s v=" $1,895,000,000 "/>
    <s v=" $-   "/>
    <s v=" $1,024,000,000 "/>
    <s v="Utilities"/>
  </r>
  <r>
    <x v="126"/>
    <n v="12919000000"/>
    <s v="Year 2"/>
    <s v="12/31/2014"/>
    <n v="12"/>
    <n v="31"/>
    <n v="2014"/>
    <s v=" $12,919,000,000 "/>
    <s v=" $7,807,000,000 "/>
    <s v=" $1,877,000,000 "/>
    <s v=" $-   "/>
    <s v=" $1,071,000,000 "/>
    <s v="Utilities"/>
  </r>
  <r>
    <x v="126"/>
    <n v="12554000000"/>
    <s v="Year 3"/>
    <s v="12/31/2015"/>
    <n v="12"/>
    <n v="31"/>
    <n v="2015"/>
    <s v=" $12,554,000,000 "/>
    <s v=" $7,060,000,000 "/>
    <s v=" $1,937,000,000 "/>
    <s v=" $-   "/>
    <s v=" $1,130,000,000 "/>
    <s v="Utilities"/>
  </r>
  <r>
    <x v="126"/>
    <n v="12075000000"/>
    <s v="Year 4"/>
    <s v="12/31/2016"/>
    <n v="12"/>
    <n v="31"/>
    <n v="2016"/>
    <s v=" $12,075,000,000 "/>
    <s v=" $6,357,000,000 "/>
    <s v=" $2,031,000,000 "/>
    <s v=" $-   "/>
    <s v=" $1,216,000,000 "/>
    <s v="Utilities"/>
  </r>
  <r>
    <x v="127"/>
    <n v="2073000000"/>
    <s v="Year 1"/>
    <s v="12/31/2012"/>
    <n v="12"/>
    <n v="31"/>
    <n v="2012"/>
    <s v=" $2,073,000,000 "/>
    <s v=" $759,500,000 "/>
    <s v=" $673,500,000 "/>
    <s v=" $-   "/>
    <s v=" $160,000,000 "/>
    <s v="Industrials"/>
  </r>
  <r>
    <x v="127"/>
    <n v="2303900000"/>
    <s v="Year 2"/>
    <s v="12/31/2013"/>
    <n v="12"/>
    <n v="31"/>
    <n v="2013"/>
    <s v=" $2,303,900,000 "/>
    <s v=" $787,300,000 "/>
    <s v=" $715,800,000 "/>
    <s v=" $-   "/>
    <s v=" $189,600,000 "/>
    <s v="Industrials"/>
  </r>
  <r>
    <x v="127"/>
    <n v="2436400000"/>
    <s v="Year 3"/>
    <s v="12/31/2014"/>
    <n v="12"/>
    <n v="31"/>
    <n v="2014"/>
    <s v=" $2,436,400,000 "/>
    <s v=" $844,700,000 "/>
    <s v=" $751,700,000 "/>
    <s v=" $-   "/>
    <s v=" $201,800,000 "/>
    <s v="Industrials"/>
  </r>
  <r>
    <x v="127"/>
    <n v="2663600000"/>
    <s v="Year 4"/>
    <s v="12/31/2015"/>
    <n v="12"/>
    <n v="31"/>
    <n v="2015"/>
    <s v=" $2,663,600,000 "/>
    <s v=" $887,400,000 "/>
    <s v=" $884,300,000 "/>
    <s v=" $-   "/>
    <s v=" $198,000,000 "/>
    <s v="Industrials"/>
  </r>
  <r>
    <x v="128"/>
    <n v="11862000000"/>
    <s v="Year 1"/>
    <s v="12/31/2012"/>
    <n v="12"/>
    <n v="31"/>
    <n v="2012"/>
    <s v=" $11,862,000,000 "/>
    <s v=" $7,747,000,000 "/>
    <s v=" $296,000,000 "/>
    <s v=" $-   "/>
    <s v=" $1,562,000,000 "/>
    <s v="Utilities"/>
  </r>
  <r>
    <x v="128"/>
    <n v="12581000000"/>
    <s v="Year 2"/>
    <s v="12/31/2013"/>
    <n v="12"/>
    <n v="31"/>
    <n v="2013"/>
    <s v=" $12,581,000,000 "/>
    <s v=" $8,364,000,000 "/>
    <s v=" $309,000,000 "/>
    <s v=" $-   "/>
    <s v=" $1,622,000,000 "/>
    <s v="Utilities"/>
  </r>
  <r>
    <x v="128"/>
    <n v="13413000000"/>
    <s v="Year 3"/>
    <s v="12/31/2014"/>
    <n v="12"/>
    <n v="31"/>
    <n v="2014"/>
    <s v=" $13,413,000,000 "/>
    <s v=" $8,742,000,000 "/>
    <s v=" $322,000,000 "/>
    <s v=" $-   "/>
    <s v=" $1,720,000,000 "/>
    <s v="Utilities"/>
  </r>
  <r>
    <x v="128"/>
    <n v="11524000000"/>
    <s v="Year 4"/>
    <s v="12/31/2015"/>
    <n v="12"/>
    <n v="31"/>
    <n v="2015"/>
    <s v=" $11,524,000,000 "/>
    <s v=" $7,256,000,000 "/>
    <s v=" $336,000,000 "/>
    <s v=" $-   "/>
    <s v=" $1,919,000,000 "/>
    <s v="Utilities"/>
  </r>
  <r>
    <x v="129"/>
    <n v="10181700000"/>
    <s v="Year 1"/>
    <s v="6/30/2013"/>
    <n v="6"/>
    <n v="30"/>
    <n v="2013"/>
    <s v=" $10,181,700,000 "/>
    <s v=" $2,025,900,000 "/>
    <s v=" $6,597,000,000 "/>
    <s v=" $-   "/>
    <s v=" $-   "/>
    <s v="Consumer Staples"/>
  </r>
  <r>
    <x v="129"/>
    <n v="10968800000"/>
    <s v="Year 2"/>
    <s v="6/30/2014"/>
    <n v="6"/>
    <n v="30"/>
    <n v="2014"/>
    <s v=" $10,968,800,000 "/>
    <s v=" $2,158,200,000 "/>
    <s v=" $6,985,900,000 "/>
    <s v=" $-   "/>
    <s v=" $-   "/>
    <s v="Consumer Staples"/>
  </r>
  <r>
    <x v="129"/>
    <n v="10780400000"/>
    <s v="Year 3"/>
    <s v="6/30/2015"/>
    <n v="6"/>
    <n v="30"/>
    <n v="2015"/>
    <s v=" $10,780,400,000 "/>
    <s v=" $2,100,600,000 "/>
    <s v=" $7,073,500,000 "/>
    <s v=" $-   "/>
    <s v=" $-   "/>
    <s v="Consumer Staples"/>
  </r>
  <r>
    <x v="129"/>
    <n v="11262300000"/>
    <s v="Year 4"/>
    <s v="6/30/2016"/>
    <n v="6"/>
    <n v="30"/>
    <n v="2016"/>
    <s v=" $11,262,300,000 "/>
    <s v=" $2,181,100,000 "/>
    <s v=" $7,337,800,000 "/>
    <s v=" $-   "/>
    <s v=" $-   "/>
    <s v="Consumer Staples"/>
  </r>
  <r>
    <x v="130"/>
    <n v="8102000000"/>
    <s v="Year 1"/>
    <s v="12/31/2012"/>
    <n v="12"/>
    <n v="31"/>
    <n v="2012"/>
    <s v=" $8,102,000,000 "/>
    <s v=" $6,340,000,000 "/>
    <s v=" $644,000,000 "/>
    <s v=" $198,000,000 "/>
    <s v=" $-   "/>
    <s v="Materials"/>
  </r>
  <r>
    <x v="130"/>
    <n v="9350000000"/>
    <s v="Year 2"/>
    <s v="12/31/2013"/>
    <n v="12"/>
    <n v="31"/>
    <n v="2013"/>
    <s v=" $9,350,000,000 "/>
    <s v=" $6,574,000,000 "/>
    <s v=" $645,000,000 "/>
    <s v=" $193,000,000 "/>
    <s v=" $-   "/>
    <s v="Materials"/>
  </r>
  <r>
    <x v="130"/>
    <n v="9527000000"/>
    <s v="Year 3"/>
    <s v="12/31/2014"/>
    <n v="12"/>
    <n v="31"/>
    <n v="2014"/>
    <s v=" $9,527,000,000 "/>
    <s v=" $7,306,000,000 "/>
    <s v=" $755,000,000 "/>
    <s v=" $227,000,000 "/>
    <s v=" $-   "/>
    <s v="Materials"/>
  </r>
  <r>
    <x v="130"/>
    <n v="9648000000"/>
    <s v="Year 4"/>
    <s v="12/31/2015"/>
    <n v="12"/>
    <n v="31"/>
    <n v="2015"/>
    <s v=" $9,648,000,000 "/>
    <s v=" $7,068,000,000 "/>
    <s v=" $762,000,000 "/>
    <s v=" $251,000,000 "/>
    <s v=" $-   "/>
    <s v="Materials"/>
  </r>
  <r>
    <x v="131"/>
    <n v="24669000000"/>
    <s v="Year 1"/>
    <s v="9/30/2013"/>
    <n v="9"/>
    <n v="30"/>
    <n v="2013"/>
    <s v=" $24,669,000,000 "/>
    <s v=" $14,717,000,000 "/>
    <s v=" $6,010,000,000 "/>
    <s v=" $-   "/>
    <s v=" $-   "/>
    <s v="Industrials"/>
  </r>
  <r>
    <x v="131"/>
    <n v="17733000000"/>
    <s v="Year 2"/>
    <s v="9/30/2014"/>
    <n v="9"/>
    <n v="30"/>
    <n v="2014"/>
    <s v=" $17,733,000,000 "/>
    <s v=" $9,971,000,000 "/>
    <s v=" $4,375,000,000 "/>
    <s v=" $-   "/>
    <s v=" $-   "/>
    <s v="Industrials"/>
  </r>
  <r>
    <x v="131"/>
    <n v="16249000000"/>
    <s v="Year 3"/>
    <s v="9/30/2015"/>
    <n v="9"/>
    <n v="30"/>
    <n v="2015"/>
    <s v=" $16,249,000,000 "/>
    <s v=" $9,241,000,000 "/>
    <s v=" $4,065,000,000 "/>
    <s v=" $-   "/>
    <s v=" $-   "/>
    <s v="Industrials"/>
  </r>
  <r>
    <x v="131"/>
    <n v="14522000000"/>
    <s v="Year 4"/>
    <s v="9/30/2016"/>
    <n v="9"/>
    <n v="30"/>
    <n v="2016"/>
    <s v=" $14,522,000,000 "/>
    <s v=" $8,260,000,000 "/>
    <s v=" $3,758,000,000 "/>
    <s v=" $-   "/>
    <s v=" $-   "/>
    <s v="Industrials"/>
  </r>
  <r>
    <x v="132"/>
    <n v="11682636000"/>
    <s v="Year 1"/>
    <s v="12/31/2012"/>
    <n v="12"/>
    <n v="31"/>
    <n v="2012"/>
    <s v=" $11,682,636,000 "/>
    <s v=" $1,699,428,000 "/>
    <s v=" $3,862,434,000 "/>
    <s v=" $-   "/>
    <s v=" $3,169,703,000 "/>
    <s v="Energy"/>
  </r>
  <r>
    <x v="132"/>
    <n v="14487118000"/>
    <s v="Year 2"/>
    <s v="12/31/2013"/>
    <n v="12"/>
    <n v="31"/>
    <n v="2013"/>
    <s v=" $14,487,118,000 "/>
    <s v=" $2,066,893,000 "/>
    <s v=" $4,621,096,000 "/>
    <s v=" $-   "/>
    <s v=" $3,600,976,000 "/>
    <s v="Energy"/>
  </r>
  <r>
    <x v="132"/>
    <n v="18035340000"/>
    <s v="Year 3"/>
    <s v="12/31/2014"/>
    <n v="12"/>
    <n v="31"/>
    <n v="2014"/>
    <s v=" $18,035,340,000 "/>
    <s v=" $2,534,389,000 "/>
    <s v=" $5,285,634,000 "/>
    <s v=" $-   "/>
    <s v=" $3,997,041,000 "/>
    <s v="Energy"/>
  </r>
  <r>
    <x v="132"/>
    <n v="8757428000"/>
    <s v="Year 4"/>
    <s v="12/31/2015"/>
    <n v="12"/>
    <n v="31"/>
    <n v="2015"/>
    <s v=" $8,757,428,000 "/>
    <s v=" $2,177,757,000 "/>
    <s v=" $3,174,320,000 "/>
    <s v=" $-   "/>
    <s v=" $3,313,644,000 "/>
    <s v="Energy"/>
  </r>
  <r>
    <x v="133"/>
    <n v="1887376000"/>
    <s v="Year 1"/>
    <s v="12/31/2012"/>
    <n v="12"/>
    <n v="31"/>
    <n v="2012"/>
    <s v=" $1,887,376,000 "/>
    <s v=" $944,617,000 "/>
    <s v=" $531,180,000 "/>
    <s v=" $-   "/>
    <s v=" $-   "/>
    <s v="Real Estate"/>
  </r>
  <r>
    <x v="133"/>
    <n v="2152766000"/>
    <s v="Year 2"/>
    <s v="12/31/2013"/>
    <n v="12"/>
    <n v="31"/>
    <n v="2013"/>
    <s v=" $2,152,766,000 "/>
    <s v=" $1,064,403,000 "/>
    <s v=" $621,413,000 "/>
    <s v=" $-   "/>
    <s v=" $-   "/>
    <s v="Real Estate"/>
  </r>
  <r>
    <x v="133"/>
    <n v="2443776000"/>
    <s v="Year 3"/>
    <s v="12/31/2014"/>
    <n v="12"/>
    <n v="31"/>
    <n v="2014"/>
    <s v=" $2,443,776,000 "/>
    <s v=" $1,197,885,000 "/>
    <s v=" $734,119,000 "/>
    <s v=" $-   "/>
    <s v=" $-   "/>
    <s v="Real Estate"/>
  </r>
  <r>
    <x v="133"/>
    <n v="2725867000"/>
    <s v="Year 4"/>
    <s v="12/31/2015"/>
    <n v="12"/>
    <n v="31"/>
    <n v="2015"/>
    <s v=" $2,725,867,000 "/>
    <s v=" $1,291,506,000 "/>
    <s v=" $825,296,000 "/>
    <s v=" $-   "/>
    <s v=" $-   "/>
    <s v="Real Estate"/>
  </r>
  <r>
    <x v="134"/>
    <n v="1747502000"/>
    <s v="Year 1"/>
    <s v="12/31/2012"/>
    <n v="12"/>
    <n v="31"/>
    <n v="2012"/>
    <s v=" $1,747,502,000 "/>
    <s v=" $625,507,000 "/>
    <s v=" $47,233,000 "/>
    <s v=" $-   "/>
    <s v=" $560,669,000 "/>
    <s v="Real Estate"/>
  </r>
  <r>
    <x v="134"/>
    <n v="2387702000"/>
    <s v="Year 2"/>
    <s v="12/31/2013"/>
    <n v="12"/>
    <n v="31"/>
    <n v="2013"/>
    <s v=" $2,387,702,000 "/>
    <s v=" $834,228,000 "/>
    <s v=" $62,179,000 "/>
    <s v=" $-   "/>
    <s v=" $978,973,000 "/>
    <s v="Real Estate"/>
  </r>
  <r>
    <x v="134"/>
    <n v="2614748000"/>
    <s v="Year 3"/>
    <s v="12/31/2014"/>
    <n v="12"/>
    <n v="31"/>
    <n v="2014"/>
    <s v=" $2,614,748,000 "/>
    <s v=" $883,564,000 "/>
    <s v=" $50,948,000 "/>
    <s v=" $-   "/>
    <s v=" $758,861,000 "/>
    <s v="Real Estate"/>
  </r>
  <r>
    <x v="134"/>
    <n v="2744965000"/>
    <s v="Year 4"/>
    <s v="12/31/2015"/>
    <n v="12"/>
    <n v="31"/>
    <n v="2015"/>
    <s v=" $2,744,965,000 "/>
    <s v=" $905,168,000 "/>
    <s v=" $65,082,000 "/>
    <s v=" $-   "/>
    <s v=" $765,895,000 "/>
    <s v="Real Estate"/>
  </r>
  <r>
    <x v="135"/>
    <n v="1859177000"/>
    <s v="Year 1"/>
    <s v="12/31/2013"/>
    <n v="12"/>
    <n v="31"/>
    <n v="2013"/>
    <s v=" $1,859,177,000 "/>
    <s v=" $354,561,000 "/>
    <s v=" $200,849,000 "/>
    <s v=" $-   "/>
    <s v=" $653,132,000 "/>
    <s v="Energy"/>
  </r>
  <r>
    <x v="135"/>
    <n v="2388768000"/>
    <s v="Year 2"/>
    <s v="12/31/2014"/>
    <n v="12"/>
    <n v="31"/>
    <n v="2014"/>
    <s v=" $2,388,768,000 "/>
    <s v=" $443,974,000 "/>
    <s v=" $238,134,000 "/>
    <s v=" $-   "/>
    <s v=" $679,298,000 "/>
    <s v="Energy"/>
  </r>
  <r>
    <x v="135"/>
    <n v="1954000000"/>
    <s v="Year 3"/>
    <s v="12/31/2015"/>
    <n v="12"/>
    <n v="31"/>
    <n v="2015"/>
    <s v=" $1,954,000,000 "/>
    <s v=" $523,043,000 "/>
    <s v=" $249,925,000 "/>
    <s v=" $-   "/>
    <s v=" $819,216,000 "/>
    <s v="Energy"/>
  </r>
  <r>
    <x v="135"/>
    <n v="1857339000"/>
    <s v="Year 4"/>
    <s v="12/31/2016"/>
    <n v="12"/>
    <n v="31"/>
    <n v="2016"/>
    <s v=" $1,857,339,000 "/>
    <s v=" $613,909,000 "/>
    <s v=" $272,747,000 "/>
    <s v=" $-   "/>
    <s v=" $927,920,000 "/>
    <s v="Energy"/>
  </r>
  <r>
    <x v="136"/>
    <n v="6273787000"/>
    <s v="Year 1"/>
    <s v="12/31/2012"/>
    <n v="12"/>
    <n v="31"/>
    <n v="2012"/>
    <s v=" $6,273,787,000 "/>
    <s v=" $3,667,434,000 "/>
    <s v=" $747,356,000 "/>
    <s v=" $-   "/>
    <s v=" $740,791,000 "/>
    <s v="Utilities"/>
  </r>
  <r>
    <x v="136"/>
    <n v="7301204000"/>
    <s v="Year 2"/>
    <s v="12/31/2013"/>
    <n v="12"/>
    <n v="31"/>
    <n v="2013"/>
    <s v=" $7,301,204,000 "/>
    <s v=" $3,997,940,000 "/>
    <s v=" $914,149,000 "/>
    <s v=" $-   "/>
    <s v=" $859,680,000 "/>
    <s v="Utilities"/>
  </r>
  <r>
    <x v="136"/>
    <n v="7741856000"/>
    <s v="Year 3"/>
    <s v="12/31/2014"/>
    <n v="12"/>
    <n v="31"/>
    <n v="2014"/>
    <s v=" $7,741,856,000 "/>
    <s v=" $4,449,139,000 "/>
    <s v=" $1,034,507,000 "/>
    <s v=" $-   "/>
    <s v=" $625,361,000 "/>
    <s v="Utilities"/>
  </r>
  <r>
    <x v="136"/>
    <n v="7954827000"/>
    <s v="Year 4"/>
    <s v="12/31/2015"/>
    <n v="12"/>
    <n v="31"/>
    <n v="2015"/>
    <s v=" $7,954,827,000 "/>
    <s v=" $4,416,194,000 "/>
    <s v=" $1,086,274,000 "/>
    <s v=" $-   "/>
    <s v=" $688,195,000 "/>
    <s v="Utilities"/>
  </r>
  <r>
    <x v="137"/>
    <n v="535153000"/>
    <s v="Year 1"/>
    <s v="12/31/2012"/>
    <n v="12"/>
    <n v="31"/>
    <n v="2012"/>
    <s v=" $535,153,000 "/>
    <s v=" $172,167,000 "/>
    <s v=" $24,573,000 "/>
    <s v=" $-   "/>
    <s v=" $169,173,000 "/>
    <s v="Real Estate"/>
  </r>
  <r>
    <x v="137"/>
    <n v="610590000"/>
    <s v="Year 2"/>
    <s v="12/31/2013"/>
    <n v="12"/>
    <n v="31"/>
    <n v="2013"/>
    <s v=" $610,590,000 "/>
    <s v=" $197,336,000 "/>
    <s v=" $26,684,000 "/>
    <s v=" $-   "/>
    <s v=" $192,420,000 "/>
    <s v="Real Estate"/>
  </r>
  <r>
    <x v="137"/>
    <n v="970938000"/>
    <s v="Year 3"/>
    <s v="12/31/2014"/>
    <n v="12"/>
    <n v="31"/>
    <n v="2014"/>
    <s v=" $970,938,000 "/>
    <s v=" $312,546,000 "/>
    <s v=" $40,878,000 "/>
    <s v=" $-   "/>
    <s v=" $360,592,000 "/>
    <s v="Real Estate"/>
  </r>
  <r>
    <x v="137"/>
    <n v="1194407000"/>
    <s v="Year 4"/>
    <s v="12/31/2015"/>
    <n v="12"/>
    <n v="31"/>
    <n v="2015"/>
    <s v=" $1,194,407,000 "/>
    <s v=" $363,508,000 "/>
    <s v=" $40,090,000 "/>
    <s v=" $-   "/>
    <s v=" $453,423,000 "/>
    <s v="Real Estate"/>
  </r>
  <r>
    <x v="138"/>
    <n v="1365000000"/>
    <s v="Year 1"/>
    <s v="12/31/2012"/>
    <n v="12"/>
    <n v="31"/>
    <n v="2012"/>
    <s v=" $1,365,000,000 "/>
    <s v=" $-   "/>
    <s v=" $921,000,000 "/>
    <s v=" $-   "/>
    <s v=" $471,000,000 "/>
    <s v="Financials"/>
  </r>
  <r>
    <x v="138"/>
    <n v="1466000000"/>
    <s v="Year 2"/>
    <s v="12/31/2013"/>
    <n v="12"/>
    <n v="31"/>
    <n v="2013"/>
    <s v=" $1,466,000,000 "/>
    <s v=" $-   "/>
    <s v=" $888,000,000 "/>
    <s v=" $-   "/>
    <s v=" $256,000,000 "/>
    <s v="Financials"/>
  </r>
  <r>
    <x v="138"/>
    <n v="1665000000"/>
    <s v="Year 3"/>
    <s v="12/31/2014"/>
    <n v="12"/>
    <n v="31"/>
    <n v="2014"/>
    <s v=" $1,665,000,000 "/>
    <s v=" $-   "/>
    <s v=" $958,000,000 "/>
    <s v=" $-   "/>
    <s v=" $136,000,000 "/>
    <s v="Financials"/>
  </r>
  <r>
    <x v="138"/>
    <n v="1403000000"/>
    <s v="Year 4"/>
    <s v="12/31/2015"/>
    <n v="12"/>
    <n v="31"/>
    <n v="2015"/>
    <s v=" $1,403,000,000 "/>
    <s v=" $-   "/>
    <s v=" $1,048,000,000 "/>
    <s v=" $-   "/>
    <s v=" $61,000,000 "/>
    <s v="Financials"/>
  </r>
  <r>
    <x v="139"/>
    <n v="16311000000"/>
    <s v="Year 1"/>
    <s v="12/31/2012"/>
    <n v="12"/>
    <n v="31"/>
    <n v="2012"/>
    <s v=" $16,311,000,000 "/>
    <s v=" $11,448,000,000 "/>
    <s v=" $2,894,000,000 "/>
    <s v=" $439,000,000 "/>
    <s v=" $-   "/>
    <s v="Industrials"/>
  </r>
  <r>
    <x v="139"/>
    <n v="22046000000"/>
    <s v="Year 2"/>
    <s v="12/31/2013"/>
    <n v="12"/>
    <n v="31"/>
    <n v="2013"/>
    <s v=" $22,046,000,000 "/>
    <s v=" $15,369,000,000 "/>
    <s v=" $3,886,000,000 "/>
    <s v=" $644,000,000 "/>
    <s v=" $-   "/>
    <s v="Industrials"/>
  </r>
  <r>
    <x v="139"/>
    <n v="22552000000"/>
    <s v="Year 3"/>
    <s v="12/31/2014"/>
    <n v="12"/>
    <n v="31"/>
    <n v="2014"/>
    <s v=" $22,552,000,000 "/>
    <s v=" $15,646,000,000 "/>
    <s v=" $3,810,000,000 "/>
    <s v=" $647,000,000 "/>
    <s v=" $-   "/>
    <s v="Industrials"/>
  </r>
  <r>
    <x v="139"/>
    <n v="20855000000"/>
    <s v="Year 4"/>
    <s v="12/31/2015"/>
    <n v="12"/>
    <n v="31"/>
    <n v="2015"/>
    <s v=" $20,855,000,000 "/>
    <s v=" $14,292,000,000 "/>
    <s v=" $3,596,000,000 "/>
    <s v=" $625,000,000 "/>
    <s v=" $-   "/>
    <s v="Industrials"/>
  </r>
  <r>
    <x v="140"/>
    <n v="10302079000"/>
    <s v="Year 1"/>
    <s v="12/31/2012"/>
    <n v="12"/>
    <n v="31"/>
    <n v="2012"/>
    <s v=" $10,302,079,000 "/>
    <s v=" $6,583,627,000 "/>
    <s v=" $917,162,000 "/>
    <s v=" $-   "/>
    <s v=" $1,144,585,000 "/>
    <s v="Utilities"/>
  </r>
  <r>
    <x v="140"/>
    <n v="11390947000"/>
    <s v="Year 2"/>
    <s v="12/31/2013"/>
    <n v="12"/>
    <n v="31"/>
    <n v="2013"/>
    <s v=" $11,390,947,000 "/>
    <s v=" $7,588,885,000 "/>
    <s v=" $888,051,000 "/>
    <s v=" $-   "/>
    <s v=" $1,261,044,000 "/>
    <s v="Utilities"/>
  </r>
  <r>
    <x v="140"/>
    <n v="12494921000"/>
    <s v="Year 3"/>
    <s v="12/31/2014"/>
    <n v="12"/>
    <n v="31"/>
    <n v="2014"/>
    <s v=" $12,494,921,000 "/>
    <s v=" $8,126,187,000 "/>
    <s v=" $863,455,000 "/>
    <s v=" $-   "/>
    <s v=" $1,318,638,000 "/>
    <s v="Utilities"/>
  </r>
  <r>
    <x v="140"/>
    <n v="11513251000"/>
    <s v="Year 4"/>
    <s v="12/31/2015"/>
    <n v="12"/>
    <n v="31"/>
    <n v="2015"/>
    <s v=" $11,513,251,000 "/>
    <s v=" $7,449,273,000 "/>
    <s v=" $1,074,998,000 "/>
    <s v=" $-   "/>
    <s v=" $1,337,276,000 "/>
    <s v="Utilities"/>
  </r>
  <r>
    <x v="141"/>
    <n v="1899600000"/>
    <s v="Year 1"/>
    <s v="12/31/2012"/>
    <n v="12"/>
    <n v="31"/>
    <n v="2012"/>
    <s v=" $1,899,600,000 "/>
    <s v=" $491,000,000 "/>
    <s v=" $697,400,000 "/>
    <s v=" $291,300,000 "/>
    <s v=" $-   "/>
    <s v="Health Care"/>
  </r>
  <r>
    <x v="141"/>
    <n v="2045500000"/>
    <s v="Year 2"/>
    <s v="12/31/2013"/>
    <n v="12"/>
    <n v="31"/>
    <n v="2013"/>
    <s v=" $2,045,500,000 "/>
    <s v=" $516,600,000 "/>
    <s v=" $749,700,000 "/>
    <s v=" $323,000,000 "/>
    <s v=" $-   "/>
    <s v="Health Care"/>
  </r>
  <r>
    <x v="141"/>
    <n v="2322900000"/>
    <s v="Year 3"/>
    <s v="12/31/2014"/>
    <n v="12"/>
    <n v="31"/>
    <n v="2014"/>
    <s v=" $2,322,900,000 "/>
    <s v=" $625,600,000 "/>
    <s v=" $928,700,000 "/>
    <s v=" $346,500,000 "/>
    <s v=" $-   "/>
    <s v="Health Care"/>
  </r>
  <r>
    <x v="141"/>
    <n v="2493700000"/>
    <s v="Year 4"/>
    <s v="12/31/2015"/>
    <n v="12"/>
    <n v="31"/>
    <n v="2015"/>
    <s v=" $2,493,700,000 "/>
    <s v=" $617,200,000 "/>
    <s v=" $850,700,000 "/>
    <s v=" $383,100,000 "/>
    <s v=" $-   "/>
    <s v="Health Care"/>
  </r>
  <r>
    <x v="142"/>
    <n v="24888000000"/>
    <s v="Year 1"/>
    <s v="12/31/2013"/>
    <n v="12"/>
    <n v="31"/>
    <n v="2013"/>
    <s v=" $24,888,000,000 "/>
    <s v=" $17,994,000,000 "/>
    <s v=" $1,095,000,000 "/>
    <s v=" $-   "/>
    <s v=" $2,153,000,000 "/>
    <s v="Utilities"/>
  </r>
  <r>
    <x v="142"/>
    <n v="27429000000"/>
    <s v="Year 2"/>
    <s v="12/31/2014"/>
    <n v="12"/>
    <n v="31"/>
    <n v="2014"/>
    <s v=" $27,429,000,000 "/>
    <s v=" $21,571,000,000 "/>
    <s v=" $1,154,000,000 "/>
    <s v=" $-   "/>
    <s v=" $2,314,000,000 "/>
    <s v="Utilities"/>
  </r>
  <r>
    <x v="142"/>
    <n v="29447000000"/>
    <s v="Year 3"/>
    <s v="12/31/2015"/>
    <n v="12"/>
    <n v="31"/>
    <n v="2015"/>
    <s v=" $29,447,000,000 "/>
    <s v=" $21,406,000,000 "/>
    <s v=" $1,200,000,000 "/>
    <s v=" $-   "/>
    <s v=" $2,450,000,000 "/>
    <s v="Utilities"/>
  </r>
  <r>
    <x v="142"/>
    <n v="31360000000"/>
    <s v="Year 4"/>
    <s v="12/31/2016"/>
    <n v="12"/>
    <n v="31"/>
    <n v="2016"/>
    <s v=" $31,360,000,000 "/>
    <s v=" $22,688,000,000 "/>
    <s v=" $1,576,000,000 "/>
    <s v=" $-   "/>
    <s v=" $3,936,000,000 "/>
    <s v="Utilities"/>
  </r>
  <r>
    <x v="143"/>
    <n v="5992215000"/>
    <s v="Year 1"/>
    <s v="12/31/2012"/>
    <n v="12"/>
    <n v="31"/>
    <n v="2012"/>
    <s v=" $5,992,215,000 "/>
    <s v=" $4,156,845,000 "/>
    <s v=" $1,264,632,000 "/>
    <s v=" $-   "/>
    <s v=" $39,940,000 "/>
    <s v="Industrials"/>
  </r>
  <r>
    <x v="143"/>
    <n v="6080257000"/>
    <s v="Year 2"/>
    <s v="12/31/2013"/>
    <n v="12"/>
    <n v="31"/>
    <n v="2013"/>
    <s v=" $6,080,257,000 "/>
    <s v=" $4,197,404,000 "/>
    <s v=" $1,282,709,000 "/>
    <s v=" $-   "/>
    <s v=" $48,071,000 "/>
    <s v="Industrials"/>
  </r>
  <r>
    <x v="143"/>
    <n v="6564721000"/>
    <s v="Year 3"/>
    <s v="12/31/2014"/>
    <n v="12"/>
    <n v="31"/>
    <n v="2014"/>
    <s v=" $6,564,721,000 "/>
    <s v=" $4,583,294,000 "/>
    <s v=" $1,337,487,000 "/>
    <s v=" $-   "/>
    <s v=" $49,292,000 "/>
    <s v="Industrials"/>
  </r>
  <r>
    <x v="143"/>
    <n v="6616632000"/>
    <s v="Year 4"/>
    <s v="12/31/2015"/>
    <n v="12"/>
    <n v="31"/>
    <n v="2015"/>
    <s v=" $6,616,632,000 "/>
    <s v=" $4,428,855,000 "/>
    <s v=" $1,420,281,000 "/>
    <s v=" $-   "/>
    <s v=" $46,012,000 "/>
    <s v="Industrials"/>
  </r>
  <r>
    <x v="144"/>
    <n v="4771259000"/>
    <s v="Year 1"/>
    <s v="12/31/2013"/>
    <n v="12"/>
    <n v="31"/>
    <n v="2013"/>
    <s v=" $4,771,259,000 "/>
    <s v=" $1,038,034,000 "/>
    <s v=" $3,151,043,000 "/>
    <s v=" $-   "/>
    <s v=" $71,731,000 "/>
    <s v="Consumer Discretionary"/>
  </r>
  <r>
    <x v="144"/>
    <n v="5763485000"/>
    <s v="Year 2"/>
    <s v="12/31/2014"/>
    <n v="12"/>
    <n v="31"/>
    <n v="2014"/>
    <s v=" $5,763,485,000 "/>
    <s v=" $1,179,081,000 "/>
    <s v=" $3,919,856,000 "/>
    <s v=" $-   "/>
    <s v=" $76,773,000 "/>
    <s v="Consumer Discretionary"/>
  </r>
  <r>
    <x v="144"/>
    <n v="6672317000"/>
    <s v="Year 3"/>
    <s v="12/31/2015"/>
    <n v="12"/>
    <n v="31"/>
    <n v="2015"/>
    <s v=" $6,672,317,000 "/>
    <s v=" $1,309,559,000 "/>
    <s v=" $4,785,243,000 "/>
    <s v=" $-   "/>
    <s v=" $156,458,000 "/>
    <s v="Consumer Discretionary"/>
  </r>
  <r>
    <x v="144"/>
    <n v="8773564000"/>
    <s v="Year 4"/>
    <s v="12/31/2016"/>
    <n v="12"/>
    <n v="31"/>
    <n v="2016"/>
    <s v=" $8,773,564,000 "/>
    <s v=" $1,596,698,000 "/>
    <s v=" $6,280,728,000 "/>
    <s v=" $-   "/>
    <s v=" $317,141,000 "/>
    <s v="Consumer Discretionary"/>
  </r>
  <r>
    <x v="145"/>
    <n v="409396000"/>
    <s v="Year 1"/>
    <s v="12/31/2012"/>
    <n v="12"/>
    <n v="31"/>
    <n v="2012"/>
    <s v=" $409,396,000 "/>
    <s v=" $114,028,000 "/>
    <s v=" $58,323,000 "/>
    <s v=" $-   "/>
    <s v=" $74,453,000 "/>
    <s v="Real Estate"/>
  </r>
  <r>
    <x v="145"/>
    <n v="520613000"/>
    <s v="Year 2"/>
    <s v="12/31/2013"/>
    <n v="12"/>
    <n v="31"/>
    <n v="2013"/>
    <s v=" $520,613,000 "/>
    <s v=" $140,012,000 "/>
    <s v=" $63,268,000 "/>
    <s v=" $-   "/>
    <s v=" $95,232,000 "/>
    <s v="Real Estate"/>
  </r>
  <r>
    <x v="145"/>
    <n v="647155000"/>
    <s v="Year 3"/>
    <s v="12/31/2014"/>
    <n v="12"/>
    <n v="31"/>
    <n v="2014"/>
    <s v=" $647,155,000 "/>
    <s v=" $172,416,000 "/>
    <s v=" $71,369,000 "/>
    <s v=" $-   "/>
    <s v=" $115,076,000 "/>
    <s v="Real Estate"/>
  </r>
  <r>
    <x v="145"/>
    <n v="782270000"/>
    <s v="Year 4"/>
    <s v="12/31/2015"/>
    <n v="12"/>
    <n v="31"/>
    <n v="2015"/>
    <s v=" $782,270,000 "/>
    <s v=" $203,965,000 "/>
    <s v=" $80,791,000 "/>
    <s v=" $-   "/>
    <s v=" $133,457,000 "/>
    <s v="Real Estate"/>
  </r>
  <r>
    <x v="146"/>
    <n v="146917000000"/>
    <s v="Year 1"/>
    <s v="12/31/2013"/>
    <n v="12"/>
    <n v="31"/>
    <n v="2013"/>
    <s v=" $146,917,000,000 "/>
    <s v=" $123,050,000,000 "/>
    <s v=" $10,850,000,000 "/>
    <s v=" $-   "/>
    <s v=" $-   "/>
    <s v="Consumer Discretionary"/>
  </r>
  <r>
    <x v="146"/>
    <n v="144077000000"/>
    <s v="Year 2"/>
    <s v="12/31/2014"/>
    <n v="12"/>
    <n v="31"/>
    <n v="2014"/>
    <s v=" $144,077,000,000 "/>
    <s v=" $131,903,000,000 "/>
    <s v=" $11,842,000,000 "/>
    <s v=" $-   "/>
    <s v=" $-   "/>
    <s v="Consumer Discretionary"/>
  </r>
  <r>
    <x v="146"/>
    <n v="149558000000"/>
    <s v="Year 3"/>
    <s v="12/31/2015"/>
    <n v="12"/>
    <n v="31"/>
    <n v="2015"/>
    <s v=" $149,558,000,000 "/>
    <s v=" $131,409,000,000 "/>
    <s v=" $10,502,000,000 "/>
    <s v=" $-   "/>
    <s v=" $-   "/>
    <s v="Consumer Discretionary"/>
  </r>
  <r>
    <x v="146"/>
    <n v="151800000000"/>
    <s v="Year 4"/>
    <s v="12/31/2016"/>
    <n v="12"/>
    <n v="31"/>
    <n v="2016"/>
    <s v=" $151,800,000,000 "/>
    <s v=" $135,488,000,000 "/>
    <s v=" $12,196,000,000 "/>
    <s v=" $-   "/>
    <s v=" $-   "/>
    <s v="Consumer Discretionary"/>
  </r>
  <r>
    <x v="147"/>
    <n v="3326106000"/>
    <s v="Year 1"/>
    <s v="12/31/2013"/>
    <n v="12"/>
    <n v="31"/>
    <n v="2013"/>
    <s v=" $3,326,106,000 "/>
    <s v=" $1,606,661,000 "/>
    <s v=" $1,007,431,000 "/>
    <s v=" $-   "/>
    <s v=" $-   "/>
    <s v="Industrials"/>
  </r>
  <r>
    <x v="147"/>
    <n v="3733507000"/>
    <s v="Year 2"/>
    <s v="12/31/2014"/>
    <n v="12"/>
    <n v="31"/>
    <n v="2014"/>
    <s v=" $3,733,507,000 "/>
    <s v=" $1,836,105,000 "/>
    <s v=" $1,110,776,000 "/>
    <s v=" $-   "/>
    <s v=" $-   "/>
    <s v="Industrials"/>
  </r>
  <r>
    <x v="147"/>
    <n v="3869187000"/>
    <s v="Year 3"/>
    <s v="12/31/2015"/>
    <n v="12"/>
    <n v="31"/>
    <n v="2015"/>
    <s v=" $3,869,187,000 "/>
    <s v=" $1,920,253,000 "/>
    <s v=" $1,121,590,000 "/>
    <s v=" $-   "/>
    <s v=" $-   "/>
    <s v="Industrials"/>
  </r>
  <r>
    <x v="147"/>
    <n v="3962036000"/>
    <s v="Year 4"/>
    <s v="12/31/2016"/>
    <n v="12"/>
    <n v="31"/>
    <n v="2016"/>
    <s v=" $3,962,036,000 "/>
    <s v=" $1,997,259,000 "/>
    <s v=" $1,169,470,000 "/>
    <s v=" $-   "/>
    <s v=" $-   "/>
    <s v="Industrials"/>
  </r>
  <r>
    <x v="148"/>
    <n v="7872000000"/>
    <s v="Year 1"/>
    <s v="12/31/2013"/>
    <n v="12"/>
    <n v="31"/>
    <n v="2013"/>
    <s v=" $7,872,000,000 "/>
    <s v=" $1,875,000,000 "/>
    <s v=" $1,778,000,000 "/>
    <s v=" $1,415,000,000 "/>
    <s v=" $-   "/>
    <s v="Information Technology"/>
  </r>
  <r>
    <x v="148"/>
    <n v="12466000000"/>
    <s v="Year 2"/>
    <s v="12/31/2014"/>
    <n v="12"/>
    <n v="31"/>
    <n v="2014"/>
    <s v=" $12,466,000,000 "/>
    <s v=" $2,153,000,000 "/>
    <s v=" $2,653,000,000 "/>
    <s v=" $2,666,000,000 "/>
    <s v=" $-   "/>
    <s v="Information Technology"/>
  </r>
  <r>
    <x v="148"/>
    <n v="17928000000"/>
    <s v="Year 3"/>
    <s v="12/31/2015"/>
    <n v="12"/>
    <n v="31"/>
    <n v="2015"/>
    <s v=" $17,928,000,000 "/>
    <s v=" $2,867,000,000 "/>
    <s v=" $4,020,000,000 "/>
    <s v=" $4,816,000,000 "/>
    <s v=" $-   "/>
    <s v="Information Technology"/>
  </r>
  <r>
    <x v="148"/>
    <n v="27638000000"/>
    <s v="Year 4"/>
    <s v="12/31/2016"/>
    <n v="12"/>
    <n v="31"/>
    <n v="2016"/>
    <s v=" $27,638,000,000 "/>
    <s v=" $3,789,000,000 "/>
    <s v=" $5,503,000,000 "/>
    <s v=" $5,919,000,000 "/>
    <s v=" $-   "/>
    <s v="Information Technology"/>
  </r>
  <r>
    <x v="149"/>
    <n v="3134800000"/>
    <s v="Year 1"/>
    <s v="12/31/2012"/>
    <n v="12"/>
    <n v="31"/>
    <n v="2012"/>
    <s v=" $3,134,800,000 "/>
    <s v=" $2,093,200,000 "/>
    <s v=" $873,100,000 "/>
    <s v=" $-   "/>
    <s v=" $7,400,000 "/>
    <s v="Industrials"/>
  </r>
  <r>
    <x v="149"/>
    <n v="3703600000"/>
    <s v="Year 2"/>
    <s v="12/31/2013"/>
    <n v="12"/>
    <n v="31"/>
    <n v="2013"/>
    <s v=" $3,703,600,000 "/>
    <s v=" $2,408,500,000 "/>
    <s v=" $938,700,000 "/>
    <s v=" $-   "/>
    <s v=" $9,400,000 "/>
    <s v="Industrials"/>
  </r>
  <r>
    <x v="149"/>
    <n v="4013600000"/>
    <s v="Year 3"/>
    <s v="12/31/2014"/>
    <n v="12"/>
    <n v="31"/>
    <n v="2014"/>
    <s v=" $4,013,600,000 "/>
    <s v=" $2,646,700,000 "/>
    <s v=" $943,300,000 "/>
    <s v=" $-   "/>
    <s v=" $13,100,000 "/>
    <s v="Industrials"/>
  </r>
  <r>
    <x v="149"/>
    <n v="4579400000"/>
    <s v="Year 4"/>
    <s v="12/31/2015"/>
    <n v="12"/>
    <n v="31"/>
    <n v="2015"/>
    <s v=" $4,579,400,000 "/>
    <s v=" $2,997,500,000 "/>
    <s v=" $1,047,600,000 "/>
    <s v=" $-   "/>
    <s v=" $21,600,000 "/>
    <s v="Industrials"/>
  </r>
  <r>
    <x v="150"/>
    <n v="18010000000"/>
    <s v="Year 1"/>
    <s v="12/31/2012"/>
    <n v="12"/>
    <n v="31"/>
    <n v="2012"/>
    <s v=" $18,010,000,000 "/>
    <s v=" $11,561,000,000 "/>
    <s v=" $431,000,000 "/>
    <s v=" $285,000,000 "/>
    <s v=" $-   "/>
    <s v="Materials"/>
  </r>
  <r>
    <x v="150"/>
    <n v="20921000000"/>
    <s v="Year 2"/>
    <s v="12/31/2013"/>
    <n v="12"/>
    <n v="31"/>
    <n v="2013"/>
    <s v=" $20,921,000,000 "/>
    <s v=" $14,637,000,000 "/>
    <s v=" $657,000,000 "/>
    <s v=" $210,000,000 "/>
    <s v=" $-   "/>
    <s v="Materials"/>
  </r>
  <r>
    <x v="150"/>
    <n v="21438000000"/>
    <s v="Year 3"/>
    <s v="12/31/2014"/>
    <n v="12"/>
    <n v="31"/>
    <n v="2014"/>
    <s v=" $21,438,000,000 "/>
    <s v=" $19,504,000,000 "/>
    <s v=" $592,000,000 "/>
    <s v=" $126,000,000 "/>
    <s v=" $-   "/>
    <s v="Materials"/>
  </r>
  <r>
    <x v="150"/>
    <n v="15877000000"/>
    <s v="Year 4"/>
    <s v="12/31/2015"/>
    <n v="12"/>
    <n v="31"/>
    <n v="2015"/>
    <s v=" $15,877,000,000 "/>
    <s v=" $28,524,000,000 "/>
    <s v=" $569,000,000 "/>
    <s v=" $127,000,000 "/>
    <s v=" $-   "/>
    <s v="Materials"/>
  </r>
  <r>
    <x v="151"/>
    <n v="44287000000"/>
    <s v="Year 1"/>
    <s v="5/31/2013"/>
    <n v="5"/>
    <n v="31"/>
    <n v="2013"/>
    <s v=" $44,287,000,000 "/>
    <s v=" $16,448,000,000 "/>
    <s v=" $20,359,000,000 "/>
    <s v=" $-   "/>
    <s v=" $2,386,000,000 "/>
    <s v="Industrials"/>
  </r>
  <r>
    <x v="151"/>
    <n v="45567000000"/>
    <s v="Year 2"/>
    <s v="5/31/2014"/>
    <n v="5"/>
    <n v="31"/>
    <n v="2014"/>
    <s v=" $45,567,000,000 "/>
    <s v=" $17,052,000,000 "/>
    <s v=" $22,113,000,000 "/>
    <s v=" $-   "/>
    <s v=" $2,587,000,000 "/>
    <s v="Industrials"/>
  </r>
  <r>
    <x v="151"/>
    <n v="47453000000"/>
    <s v="Year 3"/>
    <s v="5/31/2015"/>
    <n v="5"/>
    <n v="31"/>
    <n v="2015"/>
    <s v=" $47,453,000,000 "/>
    <s v=" $16,984,000,000 "/>
    <s v=" $25,715,000,000 "/>
    <s v=" $-   "/>
    <s v=" $2,611,000,000 "/>
    <s v="Industrials"/>
  </r>
  <r>
    <x v="151"/>
    <n v="50365000000"/>
    <s v="Year 4"/>
    <s v="5/31/2016"/>
    <n v="5"/>
    <n v="31"/>
    <n v="2016"/>
    <s v=" $50,365,000,000 "/>
    <s v=" $17,327,000,000 "/>
    <s v=" $27,330,000,000 "/>
    <s v=" $-   "/>
    <s v=" $2,631,000,000 "/>
    <s v="Industrials"/>
  </r>
  <r>
    <x v="152"/>
    <n v="15255000000"/>
    <s v="Year 1"/>
    <s v="12/31/2012"/>
    <n v="12"/>
    <n v="31"/>
    <n v="2012"/>
    <s v=" $15,255,000,000 "/>
    <s v=" $6,717,000,000 "/>
    <s v=" $5,353,000,000 "/>
    <s v=" $-   "/>
    <s v=" $1,051,000,000 "/>
    <s v="Utilities"/>
  </r>
  <r>
    <x v="152"/>
    <n v="14892000000"/>
    <s v="Year 2"/>
    <s v="12/31/2013"/>
    <n v="12"/>
    <n v="31"/>
    <n v="2013"/>
    <s v=" $14,892,000,000 "/>
    <s v=" $6,459,000,000 "/>
    <s v=" $4,315,000,000 "/>
    <s v=" $-   "/>
    <s v=" $1,741,000,000 "/>
    <s v="Utilities"/>
  </r>
  <r>
    <x v="152"/>
    <n v="15049000000"/>
    <s v="Year 3"/>
    <s v="12/31/2014"/>
    <n v="12"/>
    <n v="31"/>
    <n v="2014"/>
    <s v=" $15,049,000,000 "/>
    <s v=" $6,996,000,000 "/>
    <s v=" $5,759,000,000 "/>
    <s v=" $-   "/>
    <s v=" $1,232,000,000 "/>
    <s v="Utilities"/>
  </r>
  <r>
    <x v="152"/>
    <n v="15026000000"/>
    <s v="Year 4"/>
    <s v="12/31/2015"/>
    <n v="12"/>
    <n v="31"/>
    <n v="2015"/>
    <s v=" $15,026,000,000 "/>
    <s v=" $6,173,000,000 "/>
    <s v=" $4,969,000,000 "/>
    <s v=" $-   "/>
    <s v=" $1,550,000,000 "/>
    <s v="Utilities"/>
  </r>
  <r>
    <x v="153"/>
    <n v="1481314000"/>
    <s v="Year 1"/>
    <s v="9/30/2013"/>
    <n v="9"/>
    <n v="30"/>
    <n v="2013"/>
    <s v=" $1,481,314,000 "/>
    <s v=" $253,047,000 "/>
    <s v=" $587,835,000 "/>
    <s v=" $209,614,000 "/>
    <s v=" $-   "/>
    <s v="Information Technology"/>
  </r>
  <r>
    <x v="153"/>
    <n v="1732046000"/>
    <s v="Year 2"/>
    <s v="9/30/2014"/>
    <n v="9"/>
    <n v="30"/>
    <n v="2014"/>
    <s v=" $1,732,046,000 "/>
    <s v=" $309,959,000 "/>
    <s v=" $664,738,000 "/>
    <s v=" $263,792,000 "/>
    <s v=" $-   "/>
    <s v="Information Technology"/>
  </r>
  <r>
    <x v="153"/>
    <n v="1919823000"/>
    <s v="Year 3"/>
    <s v="9/30/2015"/>
    <n v="9"/>
    <n v="30"/>
    <n v="2015"/>
    <s v=" $1,919,823,000 "/>
    <s v=" $332,261,000 "/>
    <s v=" $738,080,000 "/>
    <s v=" $296,583,000 "/>
    <s v=" $-   "/>
    <s v="Information Technology"/>
  </r>
  <r>
    <x v="153"/>
    <n v="1995034000"/>
    <s v="Year 4"/>
    <s v="9/30/2016"/>
    <n v="9"/>
    <n v="30"/>
    <n v="2016"/>
    <s v=" $1,995,034,000 "/>
    <s v=" $337,205,000 "/>
    <s v=" $767,174,000 "/>
    <s v=" $334,227,000 "/>
    <s v=" $-   "/>
    <s v="Information Technology"/>
  </r>
  <r>
    <x v="154"/>
    <n v="5795800000"/>
    <s v="Year 1"/>
    <s v="12/31/2012"/>
    <n v="12"/>
    <n v="31"/>
    <n v="2012"/>
    <s v=" $5,795,800,000 "/>
    <s v=" $3,956,200,000 "/>
    <s v=" $763,300,000 "/>
    <s v=" $-   "/>
    <s v=" $-   "/>
    <s v="Information Technology"/>
  </r>
  <r>
    <x v="154"/>
    <n v="6063400000"/>
    <s v="Year 2"/>
    <s v="12/31/2013"/>
    <n v="12"/>
    <n v="31"/>
    <n v="2013"/>
    <s v=" $6,063,400,000 "/>
    <s v=" $4,092,700,000 "/>
    <s v=" $907,800,000 "/>
    <s v=" $-   "/>
    <s v=" $-   "/>
    <s v="Information Technology"/>
  </r>
  <r>
    <x v="154"/>
    <n v="6413800000"/>
    <s v="Year 3"/>
    <s v="12/31/2014"/>
    <n v="12"/>
    <n v="31"/>
    <n v="2014"/>
    <s v=" $6,413,800,000 "/>
    <s v=" $4,328,300,000 "/>
    <s v=" $814,900,000 "/>
    <s v=" $-   "/>
    <s v=" $-   "/>
    <s v="Information Technology"/>
  </r>
  <r>
    <x v="154"/>
    <n v="6595200000"/>
    <s v="Year 4"/>
    <s v="12/31/2015"/>
    <n v="12"/>
    <n v="31"/>
    <n v="2015"/>
    <s v=" $6,595,200,000 "/>
    <s v=" $4,393,200,000 "/>
    <s v=" $1,102,800,000 "/>
    <s v=" $-   "/>
    <s v=" $-   "/>
    <s v="Information Technology"/>
  </r>
  <r>
    <x v="155"/>
    <n v="4436000000"/>
    <s v="Year 1"/>
    <s v="12/31/2012"/>
    <n v="12"/>
    <n v="31"/>
    <n v="2012"/>
    <s v=" $4,436,000,000 "/>
    <s v=" $2,564,000,000 "/>
    <s v=" $824,000,000 "/>
    <s v=" $-   "/>
    <s v=" $-   "/>
    <s v="Information Technology"/>
  </r>
  <r>
    <x v="155"/>
    <n v="4814000000"/>
    <s v="Year 2"/>
    <s v="12/31/2013"/>
    <n v="12"/>
    <n v="31"/>
    <n v="2013"/>
    <s v=" $4,814,000,000 "/>
    <s v=" $2,776,000,000 "/>
    <s v=" $977,000,000 "/>
    <s v=" $-   "/>
    <s v=" $-   "/>
    <s v="Information Technology"/>
  </r>
  <r>
    <x v="155"/>
    <n v="5066000000"/>
    <s v="Year 3"/>
    <s v="12/31/2014"/>
    <n v="12"/>
    <n v="31"/>
    <n v="2014"/>
    <s v=" $5,066,000,000 "/>
    <s v=" $2,881,000,000 "/>
    <s v=" $975,000,000 "/>
    <s v=" $-   "/>
    <s v=" $-   "/>
    <s v="Information Technology"/>
  </r>
  <r>
    <x v="155"/>
    <n v="5254000000"/>
    <s v="Year 4"/>
    <s v="12/31/2015"/>
    <n v="12"/>
    <n v="31"/>
    <n v="2015"/>
    <s v=" $5,254,000,000 "/>
    <s v=" $2,909,000,000 "/>
    <s v=" $1,034,000,000 "/>
    <s v=" $-   "/>
    <s v=" $-   "/>
    <s v="Information Technology"/>
  </r>
  <r>
    <x v="156"/>
    <n v="6182000000"/>
    <s v="Year 1"/>
    <s v="2/2/2013"/>
    <n v="2"/>
    <n v="2"/>
    <n v="2013"/>
    <s v=" $6,182,000,000 "/>
    <s v=" $4,148,000,000 "/>
    <s v=" $1,294,000,000 "/>
    <s v=" $-   "/>
    <s v=" $118,000,000 "/>
    <s v="Consumer Discretionary"/>
  </r>
  <r>
    <x v="156"/>
    <n v="6505000000"/>
    <s v="Year 2"/>
    <s v="2/1/2014"/>
    <n v="2"/>
    <n v="1"/>
    <n v="2014"/>
    <s v=" $6,505,000,000 "/>
    <s v=" $4,372,000,000 "/>
    <s v=" $1,334,000,000 "/>
    <s v=" $-   "/>
    <s v=" $133,000,000 "/>
    <s v="Consumer Discretionary"/>
  </r>
  <r>
    <x v="156"/>
    <n v="7151000000"/>
    <s v="Year 3"/>
    <s v="1/31/2015"/>
    <n v="1"/>
    <n v="31"/>
    <n v="2015"/>
    <s v=" $7,151,000,000 "/>
    <s v=" $4,777,000,000 "/>
    <s v=" $1,426,000,000 "/>
    <s v=" $-   "/>
    <s v=" $139,000,000 "/>
    <s v="Consumer Discretionary"/>
  </r>
  <r>
    <x v="156"/>
    <n v="7412000000"/>
    <s v="Year 4"/>
    <s v="1/30/2016"/>
    <n v="1"/>
    <n v="30"/>
    <n v="2016"/>
    <s v=" $7,412,000,000 "/>
    <s v=" $4,907,000,000 "/>
    <s v=" $1,415,000,000 "/>
    <s v=" $-   "/>
    <s v=" $148,000,000 "/>
    <s v="Consumer Discretionary"/>
  </r>
  <r>
    <x v="157"/>
    <n v="1405358000"/>
    <s v="Year 1"/>
    <s v="12/31/2012"/>
    <n v="12"/>
    <n v="31"/>
    <n v="2012"/>
    <s v=" $1,405,358,000 "/>
    <s v=" $670,174,000 "/>
    <s v=" $292,500,000 "/>
    <s v=" $137,354,000 "/>
    <s v=" $-   "/>
    <s v="Information Technology"/>
  </r>
  <r>
    <x v="157"/>
    <n v="1496372000"/>
    <s v="Year 2"/>
    <s v="12/31/2013"/>
    <n v="12"/>
    <n v="31"/>
    <n v="2013"/>
    <s v=" $1,496,372,000 "/>
    <s v=" $759,362,000 "/>
    <s v=" $322,739,000 "/>
    <s v=" $147,696,000 "/>
    <s v=" $-   "/>
    <s v="Information Technology"/>
  </r>
  <r>
    <x v="157"/>
    <n v="1530654000"/>
    <s v="Year 3"/>
    <s v="12/31/2014"/>
    <n v="12"/>
    <n v="31"/>
    <n v="2014"/>
    <s v=" $1,530,654,000 "/>
    <s v=" $780,281,000 "/>
    <s v=" $331,995,000 "/>
    <s v=" $142,751,000 "/>
    <s v=" $-   "/>
    <s v="Information Technology"/>
  </r>
  <r>
    <x v="157"/>
    <n v="1557067000"/>
    <s v="Year 4"/>
    <s v="12/31/2015"/>
    <n v="12"/>
    <n v="31"/>
    <n v="2015"/>
    <s v=" $1,557,067,000 "/>
    <s v=" $803,506,000 "/>
    <s v=" $313,544,000 "/>
    <s v=" $132,892,000 "/>
    <s v=" $-   "/>
    <s v="Information Technology"/>
  </r>
  <r>
    <x v="158"/>
    <n v="27351573000"/>
    <s v="Year 1"/>
    <s v="12/31/2013"/>
    <n v="12"/>
    <n v="31"/>
    <n v="2013"/>
    <s v=" $27,351,573,000 "/>
    <s v=" $25,986,382,000 "/>
    <s v=" $175,148,000 "/>
    <s v=" $-   "/>
    <s v=" $-   "/>
    <s v="Industrials"/>
  </r>
  <r>
    <x v="158"/>
    <n v="21531577000"/>
    <s v="Year 2"/>
    <s v="12/31/2014"/>
    <n v="12"/>
    <n v="31"/>
    <n v="2014"/>
    <s v=" $21,531,577,000 "/>
    <s v=" $20,132,544,000 "/>
    <s v=" $182,711,000 "/>
    <s v=" $-   "/>
    <s v=" $-   "/>
    <s v="Industrials"/>
  </r>
  <r>
    <x v="158"/>
    <n v="18114048000"/>
    <s v="Year 3"/>
    <s v="12/31/2015"/>
    <n v="12"/>
    <n v="31"/>
    <n v="2015"/>
    <s v=" $18,114,048,000 "/>
    <s v=" $17,019,352,000 "/>
    <s v=" $408,225,000 "/>
    <s v=" $-   "/>
    <s v=" $-   "/>
    <s v="Industrials"/>
  </r>
  <r>
    <x v="158"/>
    <n v="19036525000"/>
    <s v="Year 4"/>
    <s v="12/31/2016"/>
    <n v="12"/>
    <n v="31"/>
    <n v="2016"/>
    <s v=" $19,036,525,000 "/>
    <s v=" $18,246,209,000 "/>
    <s v=" $191,073,000 "/>
    <s v=" $-   "/>
    <s v=" $-   "/>
    <s v="Industrials"/>
  </r>
  <r>
    <x v="159"/>
    <n v="4954619000"/>
    <s v="Year 1"/>
    <s v="12/31/2013"/>
    <n v="12"/>
    <n v="31"/>
    <n v="2013"/>
    <s v=" $4,954,619,000 "/>
    <s v=" $3,266,524,000 "/>
    <s v=" $966,829,000 "/>
    <s v=" $-   "/>
    <s v=" $-   "/>
    <s v="Industrials"/>
  </r>
  <r>
    <x v="159"/>
    <n v="4877885000"/>
    <s v="Year 2"/>
    <s v="12/31/2014"/>
    <n v="12"/>
    <n v="31"/>
    <n v="2014"/>
    <s v=" $4,877,885,000 "/>
    <s v=" $3,163,268,000 "/>
    <s v=" $936,900,000 "/>
    <s v=" $-   "/>
    <s v=" $-   "/>
    <s v="Industrials"/>
  </r>
  <r>
    <x v="159"/>
    <n v="4561030000"/>
    <s v="Year 3"/>
    <s v="12/31/2015"/>
    <n v="12"/>
    <n v="31"/>
    <n v="2015"/>
    <s v=" $4,561,030,000 "/>
    <s v=" $3,073,712,000 "/>
    <s v=" $971,611,000 "/>
    <s v=" $-   "/>
    <s v=" $-   "/>
    <s v="Industrials"/>
  </r>
  <r>
    <x v="159"/>
    <n v="3991462000"/>
    <s v="Year 4"/>
    <s v="12/31/2016"/>
    <n v="12"/>
    <n v="31"/>
    <n v="2016"/>
    <s v=" $3,991,462,000 "/>
    <s v=" $2,759,908,000 "/>
    <s v=" $965,322,000 "/>
    <s v=" $-   "/>
    <s v=" $-   "/>
    <s v="Industrials"/>
  </r>
  <r>
    <x v="160"/>
    <n v="3409900000"/>
    <s v="Year 1"/>
    <s v="12/31/2012"/>
    <n v="12"/>
    <n v="31"/>
    <n v="2012"/>
    <s v=" $3,409,900,000 "/>
    <s v=" $2,141,600,000 "/>
    <s v=" $489,700,000 "/>
    <s v=" $112,000,000 "/>
    <s v=" $-   "/>
    <s v="Materials"/>
  </r>
  <r>
    <x v="160"/>
    <n v="3130700000"/>
    <s v="Year 2"/>
    <s v="12/31/2013"/>
    <n v="12"/>
    <n v="31"/>
    <n v="2013"/>
    <s v=" $3,130,700,000 "/>
    <s v=" $1,929,800,000 "/>
    <s v=" $496,100,000 "/>
    <s v=" $115,600,000 "/>
    <s v=" $-   "/>
    <s v="Materials"/>
  </r>
  <r>
    <x v="160"/>
    <n v="3258700000"/>
    <s v="Year 3"/>
    <s v="12/31/2014"/>
    <n v="12"/>
    <n v="31"/>
    <n v="2014"/>
    <s v=" $3,258,700,000 "/>
    <s v=" $2,047,800,000 "/>
    <s v=" $589,800,000 "/>
    <s v=" $126,300,000 "/>
    <s v=" $-   "/>
    <s v="Materials"/>
  </r>
  <r>
    <x v="160"/>
    <n v="3276500000"/>
    <s v="Year 4"/>
    <s v="12/31/2015"/>
    <n v="12"/>
    <n v="31"/>
    <n v="2015"/>
    <s v=" $3,276,500,000 "/>
    <s v=" $2,201,100,000 "/>
    <s v=" $737,900,000 "/>
    <s v=" $143,700,000 "/>
    <s v=" $-   "/>
    <s v="Materials"/>
  </r>
  <r>
    <x v="161"/>
    <n v="637413000"/>
    <s v="Year 1"/>
    <s v="12/31/2013"/>
    <n v="12"/>
    <n v="31"/>
    <n v="2013"/>
    <s v=" $637,413,000 "/>
    <s v=" $190,454,000 "/>
    <s v=" $31,970,000 "/>
    <s v=" $-   "/>
    <s v=" $160,828,000 "/>
    <s v="Real Estate"/>
  </r>
  <r>
    <x v="161"/>
    <n v="686090000"/>
    <s v="Year 2"/>
    <s v="12/31/2014"/>
    <n v="12"/>
    <n v="31"/>
    <n v="2014"/>
    <s v=" $686,090,000 "/>
    <s v=" $211,923,000 "/>
    <s v=" $32,316,000 "/>
    <s v=" $-   "/>
    <s v=" $170,814,000 "/>
    <s v="Real Estate"/>
  </r>
  <r>
    <x v="161"/>
    <n v="744012000"/>
    <s v="Year 3"/>
    <s v="12/31/2015"/>
    <n v="12"/>
    <n v="31"/>
    <n v="2015"/>
    <s v=" $744,012,000 "/>
    <s v=" $233,417,000 "/>
    <s v=" $35,645,000 "/>
    <s v=" $-   "/>
    <s v=" $174,796,000 "/>
    <s v="Real Estate"/>
  </r>
  <r>
    <x v="161"/>
    <n v="801591000"/>
    <s v="Year 4"/>
    <s v="12/31/2016"/>
    <n v="12"/>
    <n v="31"/>
    <n v="2016"/>
    <s v=" $801,591,000 "/>
    <s v=" $253,612,000 "/>
    <s v=" $33,399,000 "/>
    <s v=" $-   "/>
    <s v=" $193,585,000 "/>
    <s v="Real Estate"/>
  </r>
  <r>
    <x v="162"/>
    <n v="3368545000"/>
    <s v="Year 1"/>
    <s v="12/31/2012"/>
    <n v="12"/>
    <n v="31"/>
    <n v="2012"/>
    <s v=" $3,368,545,000 "/>
    <s v=" $2,515,796,000 "/>
    <s v=" $280,928,000 "/>
    <s v=" $132,460,000 "/>
    <s v=" $-   "/>
    <s v="Information Technology"/>
  </r>
  <r>
    <x v="162"/>
    <n v="3309616000"/>
    <s v="Year 2"/>
    <s v="12/31/2013"/>
    <n v="12"/>
    <n v="31"/>
    <n v="2013"/>
    <s v=" $3,309,616,000 "/>
    <s v=" $2,444,984,000 "/>
    <s v=" $270,261,000 "/>
    <s v=" $134,300,000 "/>
    <s v=" $-   "/>
    <s v="Information Technology"/>
  </r>
  <r>
    <x v="162"/>
    <n v="3391187000"/>
    <s v="Year 3"/>
    <s v="12/31/2014"/>
    <n v="12"/>
    <n v="31"/>
    <n v="2014"/>
    <s v=" $3,391,187,000 "/>
    <s v=" $2,566,246,000 "/>
    <s v=" $253,827,000 "/>
    <s v=" $143,969,000 "/>
    <s v=" $-   "/>
    <s v="Information Technology"/>
  </r>
  <r>
    <x v="162"/>
    <n v="3578995000"/>
    <s v="Year 4"/>
    <s v="12/31/2015"/>
    <n v="12"/>
    <n v="31"/>
    <n v="2015"/>
    <s v=" $3,578,995,000 "/>
    <s v=" $2,659,728,000 "/>
    <s v=" $255,192,000 "/>
    <s v=" $130,593,000 "/>
    <s v=" $-   "/>
    <s v="Information Technology"/>
  </r>
  <r>
    <x v="163"/>
    <n v="5011853000"/>
    <s v="Year 1"/>
    <s v="12/31/2012"/>
    <n v="12"/>
    <n v="31"/>
    <n v="2012"/>
    <s v=" $5,011,853,000 "/>
    <s v=" $-   "/>
    <s v=" $2,676,141,000 "/>
    <s v=" $-   "/>
    <s v=" $1,266,807,000 "/>
    <s v="Telecommunications Services"/>
  </r>
  <r>
    <x v="163"/>
    <n v="4762000000"/>
    <s v="Year 2"/>
    <s v="12/31/2013"/>
    <n v="12"/>
    <n v="31"/>
    <n v="2013"/>
    <s v=" $4,762,000,000 "/>
    <s v=" $-   "/>
    <s v=" $2,616,000,000 "/>
    <s v=" $-   "/>
    <s v=" $1,170,000,000 "/>
    <s v="Telecommunications Services"/>
  </r>
  <r>
    <x v="163"/>
    <n v="4772000000"/>
    <s v="Year 3"/>
    <s v="12/31/2014"/>
    <n v="12"/>
    <n v="31"/>
    <n v="2014"/>
    <s v=" $4,772,000,000 "/>
    <s v=" $-   "/>
    <s v=" $2,671,000,000 "/>
    <s v=" $-   "/>
    <s v=" $1,139,000,000 "/>
    <s v="Telecommunications Services"/>
  </r>
  <r>
    <x v="163"/>
    <n v="5576000000"/>
    <s v="Year 4"/>
    <s v="12/31/2015"/>
    <n v="12"/>
    <n v="31"/>
    <n v="2015"/>
    <s v=" $5,576,000,000 "/>
    <s v=" $-   "/>
    <s v=" $3,275,000,000 "/>
    <s v=" $-   "/>
    <s v=" $1,320,000,000 "/>
    <s v="Telecommunications Services"/>
  </r>
  <r>
    <x v="164"/>
    <n v="30930000000"/>
    <s v="Year 1"/>
    <s v="12/31/2013"/>
    <n v="12"/>
    <n v="31"/>
    <n v="2013"/>
    <s v=" $30,930,000,000 "/>
    <s v=" $25,202,000,000 "/>
    <s v=" $2,039,000,000 "/>
    <s v=" $-   "/>
    <s v=" $-   "/>
    <s v="Industrials"/>
  </r>
  <r>
    <x v="164"/>
    <n v="30852000000"/>
    <s v="Year 2"/>
    <s v="12/31/2014"/>
    <n v="12"/>
    <n v="31"/>
    <n v="2014"/>
    <s v=" $30,852,000,000 "/>
    <s v=" $24,979,000,000 "/>
    <s v=" $1,984,000,000 "/>
    <s v=" $-   "/>
    <s v=" $-   "/>
    <s v="Industrials"/>
  </r>
  <r>
    <x v="164"/>
    <n v="31469000000"/>
    <s v="Year 3"/>
    <s v="12/31/2015"/>
    <n v="12"/>
    <n v="31"/>
    <n v="2015"/>
    <s v=" $31,469,000,000 "/>
    <s v=" $25,339,000,000 "/>
    <s v=" $1,952,000,000 "/>
    <s v=" $-   "/>
    <s v=" $-   "/>
    <s v="Industrials"/>
  </r>
  <r>
    <x v="164"/>
    <n v="31353000000"/>
    <s v="Year 4"/>
    <s v="12/31/2016"/>
    <n v="12"/>
    <n v="31"/>
    <n v="2016"/>
    <s v=" $31,353,000,000 "/>
    <s v=" $25,104,000,000 "/>
    <s v=" $1,940,000,000 "/>
    <s v=" $-   "/>
    <s v=" $-   "/>
    <s v="Industrials"/>
  </r>
  <r>
    <x v="165"/>
    <n v="2426301000"/>
    <s v="Year 1"/>
    <s v="12/31/2012"/>
    <n v="12"/>
    <n v="31"/>
    <n v="2012"/>
    <s v=" $2,426,301,000 "/>
    <s v=" $800,336,000 "/>
    <s v=" $72,163,000 "/>
    <s v=" $-   "/>
    <s v=" $768,820,000 "/>
    <s v="Real Estate"/>
  </r>
  <r>
    <x v="165"/>
    <n v="2486017000"/>
    <s v="Year 2"/>
    <s v="12/31/2013"/>
    <n v="12"/>
    <n v="31"/>
    <n v="2013"/>
    <s v=" $2,486,017,000 "/>
    <s v=" $815,095,000 "/>
    <s v=" $76,864,000 "/>
    <s v=" $-   "/>
    <s v=" $749,722,000 "/>
    <s v="Real Estate"/>
  </r>
  <r>
    <x v="165"/>
    <n v="2535559000"/>
    <s v="Year 3"/>
    <s v="12/31/2014"/>
    <n v="12"/>
    <n v="31"/>
    <n v="2014"/>
    <s v=" $2,535,559,000 "/>
    <s v=" $783,602,000 "/>
    <s v=" $88,705,000 "/>
    <s v=" $-   "/>
    <s v=" $708,406,000 "/>
    <s v="Real Estate"/>
  </r>
  <r>
    <x v="165"/>
    <n v="2403906000"/>
    <s v="Year 4"/>
    <s v="12/31/2015"/>
    <n v="12"/>
    <n v="31"/>
    <n v="2015"/>
    <s v=" $2,403,906,000 "/>
    <s v=" $747,276,000 "/>
    <s v=" $72,363,000 "/>
    <s v=" $-   "/>
    <s v=" $643,689,000 "/>
    <s v="Real Estate"/>
  </r>
  <r>
    <x v="166"/>
    <n v="9702000000"/>
    <s v="Year 1"/>
    <s v="12/31/2012"/>
    <n v="12"/>
    <n v="31"/>
    <n v="2012"/>
    <s v=" $9,702,000,000 "/>
    <s v=" $2,471,000,000 "/>
    <s v=" $1,461,000,000 "/>
    <s v=" $1,760,000,000 "/>
    <s v=" $-   "/>
    <s v="Health Care"/>
  </r>
  <r>
    <x v="166"/>
    <n v="11202000000"/>
    <s v="Year 2"/>
    <s v="12/31/2013"/>
    <n v="12"/>
    <n v="31"/>
    <n v="2013"/>
    <s v=" $11,202,000,000 "/>
    <s v=" $2,859,000,000 "/>
    <s v=" $1,699,000,000 "/>
    <s v=" $2,120,000,000 "/>
    <s v=" $-   "/>
    <s v="Health Care"/>
  </r>
  <r>
    <x v="166"/>
    <n v="24890000000"/>
    <s v="Year 3"/>
    <s v="12/31/2014"/>
    <n v="12"/>
    <n v="31"/>
    <n v="2014"/>
    <s v=" $24,890,000,000 "/>
    <s v=" $3,788,000,000 "/>
    <s v=" $2,983,000,000 "/>
    <s v=" $2,854,000,000 "/>
    <s v=" $-   "/>
    <s v="Health Care"/>
  </r>
  <r>
    <x v="166"/>
    <n v="32639000000"/>
    <s v="Year 4"/>
    <s v="12/31/2015"/>
    <n v="12"/>
    <n v="31"/>
    <n v="2015"/>
    <s v=" $32,639,000,000 "/>
    <s v=" $4,006,000,000 "/>
    <s v=" $3,426,000,000 "/>
    <s v=" $3,014,000,000 "/>
    <s v=" $-   "/>
    <s v="Health Care"/>
  </r>
  <r>
    <x v="167"/>
    <n v="17774100000"/>
    <s v="Year 1"/>
    <s v="5/26/2013"/>
    <n v="5"/>
    <n v="26"/>
    <n v="2013"/>
    <s v=" $17,774,100,000 "/>
    <s v=" $11,350,200,000 "/>
    <s v=" $3,552,300,000 "/>
    <s v=" $-   "/>
    <s v=" $-   "/>
    <s v="Consumer Staples"/>
  </r>
  <r>
    <x v="167"/>
    <n v="17909600000"/>
    <s v="Year 2"/>
    <s v="5/25/2014"/>
    <n v="5"/>
    <n v="25"/>
    <n v="2014"/>
    <s v=" $17,909,600,000 "/>
    <s v=" $11,539,800,000 "/>
    <s v=" $3,474,300,000 "/>
    <s v=" $-   "/>
    <s v=" $-   "/>
    <s v="Consumer Staples"/>
  </r>
  <r>
    <x v="167"/>
    <n v="17630300000"/>
    <s v="Year 3"/>
    <s v="5/31/2015"/>
    <n v="5"/>
    <n v="31"/>
    <n v="2015"/>
    <s v=" $17,630,300,000 "/>
    <s v=" $11,681,100,000 "/>
    <s v=" $3,328,000,000 "/>
    <s v=" $-   "/>
    <s v=" $-   "/>
    <s v="Consumer Staples"/>
  </r>
  <r>
    <x v="167"/>
    <n v="16563100000"/>
    <s v="Year 4"/>
    <s v="5/29/2016"/>
    <n v="5"/>
    <n v="29"/>
    <n v="2016"/>
    <s v=" $16,563,100,000 "/>
    <s v=" $10,733,600,000 "/>
    <s v=" $3,118,900,000 "/>
    <s v=" $-   "/>
    <s v=" $-   "/>
    <s v="Consumer Staples"/>
  </r>
  <r>
    <x v="168"/>
    <n v="7819000000"/>
    <s v="Year 1"/>
    <s v="12/31/2013"/>
    <n v="12"/>
    <n v="31"/>
    <n v="2013"/>
    <s v=" $7,819,000,000 "/>
    <s v=" $4,495,000,000 "/>
    <s v=" $1,126,000,000 "/>
    <s v=" $710,000,000 "/>
    <s v=" $31,000,000 "/>
    <s v="Information Technology"/>
  </r>
  <r>
    <x v="168"/>
    <n v="9715000000"/>
    <s v="Year 2"/>
    <s v="12/31/2014"/>
    <n v="12"/>
    <n v="31"/>
    <n v="2014"/>
    <s v=" $9,715,000,000 "/>
    <s v=" $5,663,000,000 "/>
    <s v=" $1,202,000,000 "/>
    <s v=" $815,000,000 "/>
    <s v=" $33,000,000 "/>
    <s v="Information Technology"/>
  </r>
  <r>
    <x v="168"/>
    <n v="9111000000"/>
    <s v="Year 3"/>
    <s v="12/31/2015"/>
    <n v="12"/>
    <n v="31"/>
    <n v="2015"/>
    <s v=" $9,111,000,000 "/>
    <s v=" $5,458,000,000 "/>
    <s v=" $1,508,000,000 "/>
    <s v=" $769,000,000 "/>
    <s v=" $54,000,000 "/>
    <s v="Information Technology"/>
  </r>
  <r>
    <x v="168"/>
    <n v="9390000000"/>
    <s v="Year 4"/>
    <s v="12/31/2016"/>
    <n v="12"/>
    <n v="31"/>
    <n v="2016"/>
    <s v=" $9,390,000,000 "/>
    <s v=" $5,644,000,000 "/>
    <s v=" $1,472,000,000 "/>
    <s v=" $742,000,000 "/>
    <s v=" $64,000,000 "/>
    <s v="Information Technology"/>
  </r>
  <r>
    <x v="169"/>
    <n v="155427000000"/>
    <s v="Year 1"/>
    <s v="12/31/2013"/>
    <n v="12"/>
    <n v="31"/>
    <n v="2013"/>
    <s v=" $155,427,000,000 "/>
    <s v=" $137,373,000,000 "/>
    <s v=" $12,382,000,000 "/>
    <s v=" $-   "/>
    <s v=" $-   "/>
    <s v="Consumer Discretionary"/>
  </r>
  <r>
    <x v="169"/>
    <n v="155929000000"/>
    <s v="Year 2"/>
    <s v="12/31/2014"/>
    <n v="12"/>
    <n v="31"/>
    <n v="2014"/>
    <s v=" $155,929,000,000 "/>
    <s v=" $142,121,000,000 "/>
    <s v=" $12,158,000,000 "/>
    <s v=" $-   "/>
    <s v=" $-   "/>
    <s v="Consumer Discretionary"/>
  </r>
  <r>
    <x v="169"/>
    <n v="152356000000"/>
    <s v="Year 3"/>
    <s v="12/31/2015"/>
    <n v="12"/>
    <n v="31"/>
    <n v="2015"/>
    <s v=" $152,356,000,000 "/>
    <s v=" $134,054,000,000 "/>
    <s v=" $13,405,000,000 "/>
    <s v=" $-   "/>
    <s v=" $-   "/>
    <s v="Consumer Discretionary"/>
  </r>
  <r>
    <x v="169"/>
    <n v="166380000000"/>
    <s v="Year 4"/>
    <s v="12/31/2016"/>
    <n v="12"/>
    <n v="31"/>
    <n v="2016"/>
    <s v=" $166,380,000,000 "/>
    <s v=" $145,125,000,000 "/>
    <s v=" $11,710,000,000 "/>
    <s v=" $-   "/>
    <s v=" $-   "/>
    <s v="Consumer Discretionary"/>
  </r>
  <r>
    <x v="170"/>
    <n v="13013868000"/>
    <s v="Year 1"/>
    <s v="12/31/2012"/>
    <n v="12"/>
    <n v="31"/>
    <n v="2012"/>
    <s v=" $13,013,868,000 "/>
    <s v=" $9,235,777,000 "/>
    <s v=" $2,656,530,000 "/>
    <s v=" $-   "/>
    <s v=" $98,383,000 "/>
    <s v="Consumer Discretionary"/>
  </r>
  <r>
    <x v="170"/>
    <n v="14077843000"/>
    <s v="Year 2"/>
    <s v="12/31/2013"/>
    <n v="12"/>
    <n v="31"/>
    <n v="2013"/>
    <s v=" $14,077,843,000 "/>
    <s v=" $9,857,923,000 "/>
    <s v=" $3,028,028,000 "/>
    <s v=" $-   "/>
    <s v=" $133,957,000 "/>
    <s v="Consumer Discretionary"/>
  </r>
  <r>
    <x v="170"/>
    <n v="15341647000"/>
    <s v="Year 3"/>
    <s v="12/31/2014"/>
    <n v="12"/>
    <n v="31"/>
    <n v="2014"/>
    <s v=" $15,341,647,000 "/>
    <s v=" $10,747,886,000 "/>
    <s v=" $3,314,030,000 "/>
    <s v=" $-   "/>
    <s v=" $148,313,000 "/>
    <s v="Consumer Discretionary"/>
  </r>
  <r>
    <x v="170"/>
    <n v="15280044000"/>
    <s v="Year 4"/>
    <s v="12/31/2015"/>
    <n v="12"/>
    <n v="31"/>
    <n v="2015"/>
    <s v=" $15,280,044,000 "/>
    <s v=" $10,724,192,000 "/>
    <s v=" $3,277,390,000 "/>
    <s v=" $-   "/>
    <s v=" $141,675,000 "/>
    <s v="Consumer Discretionary"/>
  </r>
  <r>
    <x v="171"/>
    <n v="2375923000"/>
    <s v="Year 1"/>
    <s v="5/31/2013"/>
    <n v="5"/>
    <n v="31"/>
    <n v="2013"/>
    <s v=" $2,375,923,000 "/>
    <s v=" $862,075,000 "/>
    <s v=" $1,156,635,000 "/>
    <s v=" $-   "/>
    <s v=" $-   "/>
    <s v="Information Technology"/>
  </r>
  <r>
    <x v="171"/>
    <n v="2554236000"/>
    <s v="Year 2"/>
    <s v="5/31/2014"/>
    <n v="5"/>
    <n v="31"/>
    <n v="2014"/>
    <s v=" $2,554,236,000 "/>
    <s v=" $952,225,000 "/>
    <s v=" $1,196,512,000 "/>
    <s v=" $-   "/>
    <s v=" $-   "/>
    <s v="Information Technology"/>
  </r>
  <r>
    <x v="171"/>
    <n v="2773718000"/>
    <s v="Year 3"/>
    <s v="5/31/2015"/>
    <n v="5"/>
    <n v="31"/>
    <n v="2015"/>
    <s v=" $2,773,718,000 "/>
    <s v=" $1,022,107,000 "/>
    <s v=" $1,295,014,000 "/>
    <s v=" $-   "/>
    <s v=" $-   "/>
    <s v="Information Technology"/>
  </r>
  <r>
    <x v="171"/>
    <n v="2898150000"/>
    <s v="Year 4"/>
    <s v="5/31/2016"/>
    <n v="5"/>
    <n v="31"/>
    <n v="2016"/>
    <s v=" $2,898,150,000 "/>
    <s v=" $1,147,639,000 "/>
    <s v=" $1,325,567,000 "/>
    <s v=" $-   "/>
    <s v=" $-   "/>
    <s v="Information Technology"/>
  </r>
  <r>
    <x v="172"/>
    <n v="15651000000"/>
    <s v="Year 1"/>
    <s v="2/2/2013"/>
    <n v="2"/>
    <n v="2"/>
    <n v="2013"/>
    <s v=" $15,651,000,000 "/>
    <s v=" $9,480,000,000 "/>
    <s v=" $-   "/>
    <s v=" $-   "/>
    <s v=" $-   "/>
    <s v="Consumer Discretionary"/>
  </r>
  <r>
    <x v="172"/>
    <n v="16148000000"/>
    <s v="Year 2"/>
    <s v="2/1/2014"/>
    <n v="2"/>
    <n v="1"/>
    <n v="2014"/>
    <s v=" $16,148,000,000 "/>
    <s v=" $9,855,000,000 "/>
    <s v=" $-   "/>
    <s v=" $-   "/>
    <s v=" $-   "/>
    <s v="Consumer Discretionary"/>
  </r>
  <r>
    <x v="172"/>
    <n v="16435000000"/>
    <s v="Year 3"/>
    <s v="1/31/2015"/>
    <n v="1"/>
    <n v="31"/>
    <n v="2015"/>
    <s v=" $16,435,000,000 "/>
    <s v=" $10,146,000,000 "/>
    <s v=" $-   "/>
    <s v=" $-   "/>
    <s v=" $-   "/>
    <s v="Consumer Discretionary"/>
  </r>
  <r>
    <x v="172"/>
    <n v="15797000000"/>
    <s v="Year 4"/>
    <s v="1/30/2016"/>
    <n v="1"/>
    <n v="30"/>
    <n v="2016"/>
    <s v=" $15,797,000,000 "/>
    <s v=" $10,077,000,000 "/>
    <s v=" $-   "/>
    <s v=" $-   "/>
    <s v=" $-   "/>
    <s v="Consumer Discretionary"/>
  </r>
  <r>
    <x v="173"/>
    <n v="2715675000"/>
    <s v="Year 1"/>
    <s v="12/29/2012"/>
    <n v="12"/>
    <n v="29"/>
    <n v="2012"/>
    <s v=" $2,715,675,000 "/>
    <s v=" $1,277,195,000 "/>
    <s v=" $508,547,000 "/>
    <s v=" $325,773,000 "/>
    <s v=" $-   "/>
    <s v="Consumer Discretionary"/>
  </r>
  <r>
    <x v="173"/>
    <n v="2631851000"/>
    <s v="Year 2"/>
    <s v="12/28/2013"/>
    <n v="12"/>
    <n v="28"/>
    <n v="2013"/>
    <s v=" $2,631,851,000 "/>
    <s v=" $1,224,551,000 "/>
    <s v=" $468,345,000 "/>
    <s v=" $364,923,000 "/>
    <s v=" $-   "/>
    <s v="Consumer Discretionary"/>
  </r>
  <r>
    <x v="173"/>
    <n v="2870658000"/>
    <s v="Year 3"/>
    <s v="12/27/2014"/>
    <n v="12"/>
    <n v="27"/>
    <n v="2014"/>
    <s v=" $2,870,658,000 "/>
    <s v=" $1,266,246,000 "/>
    <s v=" $518,665,000 "/>
    <s v=" $395,121,000 "/>
    <s v=" $-   "/>
    <s v="Consumer Discretionary"/>
  </r>
  <r>
    <x v="173"/>
    <n v="2820270000"/>
    <s v="Year 4"/>
    <s v="12/26/2015"/>
    <n v="12"/>
    <n v="26"/>
    <n v="2015"/>
    <s v=" $2,820,270,000 "/>
    <s v=" $1,281,566,000 "/>
    <s v=" $562,080,000 "/>
    <s v=" $427,043,000 "/>
    <s v=" $-   "/>
    <s v="Consumer Discretionary"/>
  </r>
  <r>
    <x v="174"/>
    <n v="19540000000"/>
    <s v="Year 1"/>
    <s v="12/31/2013"/>
    <n v="12"/>
    <n v="31"/>
    <n v="2013"/>
    <s v=" $19,540,000,000 "/>
    <s v=" $15,422,000,000 "/>
    <s v=" $2,816,000,000 "/>
    <s v=" $-   "/>
    <s v=" $-   "/>
    <s v="Consumer Discretionary"/>
  </r>
  <r>
    <x v="174"/>
    <n v="18138000000"/>
    <s v="Year 2"/>
    <s v="12/31/2014"/>
    <n v="12"/>
    <n v="31"/>
    <n v="2014"/>
    <s v=" $18,138,000,000 "/>
    <s v=" $13,906,000,000 "/>
    <s v=" $2,815,000,000 "/>
    <s v=" $-   "/>
    <s v=" $-   "/>
    <s v="Consumer Discretionary"/>
  </r>
  <r>
    <x v="174"/>
    <n v="16443000000"/>
    <s v="Year 3"/>
    <s v="12/31/2015"/>
    <n v="12"/>
    <n v="31"/>
    <n v="2015"/>
    <s v=" $16,443,000,000 "/>
    <s v=" $12,164,000,000 "/>
    <s v=" $2,728,000,000 "/>
    <s v=" $-   "/>
    <s v=" $-   "/>
    <s v="Consumer Discretionary"/>
  </r>
  <r>
    <x v="174"/>
    <n v="15158000000"/>
    <s v="Year 4"/>
    <s v="12/31/2016"/>
    <n v="12"/>
    <n v="31"/>
    <n v="2016"/>
    <s v=" $15,158,000,000 "/>
    <s v=" $10,972,000,000 "/>
    <s v=" $2,617,000,000 "/>
    <s v=" $-   "/>
    <s v=" $-   "/>
    <s v="Consumer Discretionary"/>
  </r>
  <r>
    <x v="175"/>
    <n v="8950045000"/>
    <s v="Year 1"/>
    <s v="12/31/2012"/>
    <n v="12"/>
    <n v="31"/>
    <n v="2012"/>
    <s v=" $8,950,045,000 "/>
    <s v=" $5,033,885,000 "/>
    <s v=" $2,785,035,000 "/>
    <s v=" $-   "/>
    <s v=" $-   "/>
    <s v="Industrials"/>
  </r>
  <r>
    <x v="175"/>
    <n v="9437758000"/>
    <s v="Year 2"/>
    <s v="12/31/2013"/>
    <n v="12"/>
    <n v="31"/>
    <n v="2013"/>
    <s v=" $9,437,758,000 "/>
    <s v=" $5,301,275,000 "/>
    <s v=" $2,839,629,000 "/>
    <s v=" $-   "/>
    <s v=" $-   "/>
    <s v="Industrials"/>
  </r>
  <r>
    <x v="175"/>
    <n v="9964953000"/>
    <s v="Year 3"/>
    <s v="12/31/2014"/>
    <n v="12"/>
    <n v="31"/>
    <n v="2014"/>
    <s v=" $9,964,953,000 "/>
    <s v=" $5,650,711,000 "/>
    <s v=" $2,967,125,000 "/>
    <s v=" $-   "/>
    <s v=" $-   "/>
    <s v="Industrials"/>
  </r>
  <r>
    <x v="175"/>
    <n v="9973384000"/>
    <s v="Year 4"/>
    <s v="12/31/2015"/>
    <n v="12"/>
    <n v="31"/>
    <n v="2015"/>
    <s v=" $9,973,384,000 "/>
    <s v=" $5,741,956,000 "/>
    <s v=" $2,931,108,000 "/>
    <s v=" $-   "/>
    <s v=" $-   "/>
    <s v="Industrials"/>
  </r>
  <r>
    <x v="176"/>
    <n v="29402000000"/>
    <s v="Year 1"/>
    <s v="12/31/2013"/>
    <n v="12"/>
    <n v="31"/>
    <n v="2013"/>
    <s v=" $29,402,000,000 "/>
    <s v=" $24,931,000,000 "/>
    <s v=" $1,333,000,000 "/>
    <s v=" $-   "/>
    <s v=" $-   "/>
    <s v="Energy"/>
  </r>
  <r>
    <x v="176"/>
    <n v="32870000000"/>
    <s v="Year 2"/>
    <s v="12/31/2014"/>
    <n v="12"/>
    <n v="31"/>
    <n v="2014"/>
    <s v=" $32,870,000,000 "/>
    <s v=" $27,334,000,000 "/>
    <s v=" $293,000,000 "/>
    <s v=" $-   "/>
    <s v=" $-   "/>
    <s v="Energy"/>
  </r>
  <r>
    <x v="176"/>
    <n v="23633000000"/>
    <s v="Year 3"/>
    <s v="12/31/2015"/>
    <n v="12"/>
    <n v="31"/>
    <n v="2015"/>
    <s v=" $23,633,000,000 "/>
    <s v=" $21,113,000,000 "/>
    <s v=" $200,000,000 "/>
    <s v=" $-   "/>
    <s v=" $-   "/>
    <s v="Energy"/>
  </r>
  <r>
    <x v="176"/>
    <n v="15887000000"/>
    <s v="Year 4"/>
    <s v="12/31/2016"/>
    <n v="12"/>
    <n v="31"/>
    <n v="2016"/>
    <s v=" $15,887,000,000 "/>
    <s v=" $15,023,000,000 "/>
    <s v=" $228,000,000 "/>
    <s v=" $-   "/>
    <s v=" $-   "/>
    <s v="Energy"/>
  </r>
  <r>
    <x v="177"/>
    <n v="4297842000"/>
    <s v="Year 1"/>
    <s v="6/30/2013"/>
    <n v="6"/>
    <n v="30"/>
    <n v="2013"/>
    <s v=" $4,297,842,000 "/>
    <s v=" $3,193,722,000 "/>
    <s v=" $902,869,000 "/>
    <s v=" $-   "/>
    <s v=" $-   "/>
    <s v="Consumer Discretionary"/>
  </r>
  <r>
    <x v="177"/>
    <n v="5348483000"/>
    <s v="Year 2"/>
    <s v="6/30/2014"/>
    <n v="6"/>
    <n v="30"/>
    <n v="2014"/>
    <s v=" $5,348,483,000 "/>
    <s v=" $3,891,816,000 "/>
    <s v=" $1,126,940,000 "/>
    <s v=" $-   "/>
    <s v=" $-   "/>
    <s v="Consumer Discretionary"/>
  </r>
  <r>
    <x v="177"/>
    <n v="6155297000"/>
    <s v="Year 3"/>
    <s v="6/30/2015"/>
    <n v="6"/>
    <n v="30"/>
    <n v="2015"/>
    <s v=" $6,155,297,000 "/>
    <s v=" $4,338,193,000 "/>
    <s v=" $1,347,510,000 "/>
    <s v=" $-   "/>
    <s v=" $-   "/>
    <s v="Consumer Discretionary"/>
  </r>
  <r>
    <x v="177"/>
    <n v="6911676000"/>
    <s v="Year 4"/>
    <s v="6/30/2016"/>
    <n v="6"/>
    <n v="30"/>
    <n v="2016"/>
    <s v=" $6,911,676,000 "/>
    <s v=" $4,818,585,000 "/>
    <s v=" $1,513,064,000 "/>
    <s v=" $-   "/>
    <s v=" $-   "/>
    <s v="Consumer Discretionary"/>
  </r>
  <r>
    <x v="178"/>
    <n v="4088983000"/>
    <s v="Year 1"/>
    <s v="12/31/2012"/>
    <n v="12"/>
    <n v="31"/>
    <n v="2012"/>
    <s v=" $4,088,983,000 "/>
    <s v=" $1,671,980,000 "/>
    <s v=" $1,269,586,000 "/>
    <s v=" $201,197,000 "/>
    <s v=" $92,369,000 "/>
    <s v="Consumer Discretionary"/>
  </r>
  <r>
    <x v="178"/>
    <n v="4082157000"/>
    <s v="Year 2"/>
    <s v="12/29/2013"/>
    <n v="12"/>
    <n v="29"/>
    <n v="2013"/>
    <s v=" $4,082,157,000 "/>
    <s v=" $1,672,901,000 "/>
    <s v=" $1,269,777,000 "/>
    <s v=" $207,591,000 "/>
    <s v=" $125,876,000 "/>
    <s v="Consumer Discretionary"/>
  </r>
  <r>
    <x v="178"/>
    <n v="4277207000"/>
    <s v="Year 3"/>
    <s v="12/28/2014"/>
    <n v="12"/>
    <n v="28"/>
    <n v="2014"/>
    <s v=" $4,277,207,000 "/>
    <s v=" $1,698,372,000 "/>
    <s v=" $1,315,793,000 "/>
    <s v=" $222,556,000 "/>
    <s v=" $99,794,000 "/>
    <s v="Consumer Discretionary"/>
  </r>
  <r>
    <x v="178"/>
    <n v="4447509000"/>
    <s v="Year 4"/>
    <s v="12/27/2015"/>
    <n v="12"/>
    <n v="27"/>
    <n v="2015"/>
    <s v=" $4,447,509,000 "/>
    <s v=" $1,677,033,000 "/>
    <s v=" $1,370,183,000 "/>
    <s v=" $242,944,000 "/>
    <s v=" $86,171,000 "/>
    <s v="Consumer Discretionary"/>
  </r>
  <r>
    <x v="179"/>
    <n v="3036584000"/>
    <s v="Year 1"/>
    <s v="12/31/2012"/>
    <n v="12"/>
    <n v="31"/>
    <n v="2012"/>
    <s v=" $3,036,584,000 "/>
    <s v=" $162,167,000 "/>
    <s v=" $1,789,327,000 "/>
    <s v=" $-   "/>
    <s v=" $193,937,000 "/>
    <s v="Financials"/>
  </r>
  <r>
    <x v="179"/>
    <n v="2872833000"/>
    <s v="Year 2"/>
    <s v="12/31/2013"/>
    <n v="12"/>
    <n v="31"/>
    <n v="2013"/>
    <s v=" $2,872,833,000 "/>
    <s v=" $116,241,000 "/>
    <s v=" $1,716,639,000 "/>
    <s v=" $-   "/>
    <s v=" $131,409,000 "/>
    <s v="Financials"/>
  </r>
  <r>
    <x v="179"/>
    <n v="2955641000"/>
    <s v="Year 3"/>
    <s v="12/31/2014"/>
    <n v="12"/>
    <n v="31"/>
    <n v="2014"/>
    <s v=" $2,955,641,000 "/>
    <s v=" $86,453,000 "/>
    <s v=" $1,843,069,000 "/>
    <s v=" $-   "/>
    <s v=" $120,266,000 "/>
    <s v="Financials"/>
  </r>
  <r>
    <x v="179"/>
    <n v="3153251000"/>
    <s v="Year 4"/>
    <s v="12/31/2015"/>
    <n v="12"/>
    <n v="31"/>
    <n v="2015"/>
    <s v=" $3,153,251,000 "/>
    <s v=" $82,175,000 "/>
    <s v=" $1,948,041,000 "/>
    <s v=" $-   "/>
    <s v=" $127,821,000 "/>
    <s v="Financials"/>
  </r>
  <r>
    <x v="180"/>
    <n v="4627802000"/>
    <s v="Year 1"/>
    <s v="12/28/2013"/>
    <n v="12"/>
    <n v="28"/>
    <n v="2013"/>
    <s v=" $4,627,802,000 "/>
    <s v=" $3,016,109,000 "/>
    <s v=" $1,096,507,000 "/>
    <s v=" $-   "/>
    <s v=" $-   "/>
    <s v="Consumer Discretionary"/>
  </r>
  <r>
    <x v="180"/>
    <n v="5324746000"/>
    <s v="Year 2"/>
    <s v="1/3/2015"/>
    <n v="1"/>
    <n v="3"/>
    <n v="2015"/>
    <s v=" $5,324,746,000 "/>
    <s v=" $3,420,339,000 "/>
    <s v=" $1,340,453,000 "/>
    <s v=" $-   "/>
    <s v=" $-   "/>
    <s v="Consumer Discretionary"/>
  </r>
  <r>
    <x v="180"/>
    <n v="5731549000"/>
    <s v="Year 3"/>
    <s v="1/2/2016"/>
    <n v="1"/>
    <n v="2"/>
    <n v="2016"/>
    <s v=" $5,731,549,000 "/>
    <s v=" $3,595,217,000 "/>
    <s v=" $1,541,214,000 "/>
    <s v=" $-   "/>
    <s v=" $-   "/>
    <s v="Consumer Discretionary"/>
  </r>
  <r>
    <x v="180"/>
    <n v="6028199000"/>
    <s v="Year 4"/>
    <s v="12/31/2016"/>
    <n v="12"/>
    <n v="31"/>
    <n v="2016"/>
    <s v=" $6,028,199,000 "/>
    <s v=" $3,752,151,000 "/>
    <s v=" $1,500,399,000 "/>
    <s v=" $-   "/>
    <s v=" $-   "/>
    <s v="Consumer Discretionary"/>
  </r>
  <r>
    <x v="181"/>
    <n v="33013000000"/>
    <s v="Year 1"/>
    <s v="12/31/2012"/>
    <n v="12"/>
    <n v="31"/>
    <n v="2012"/>
    <s v=" $33,013,000,000 "/>
    <s v=" $5,717,000,000 "/>
    <s v=" $20,801,000,000 "/>
    <s v=" $-   "/>
    <s v=" $1,679,000,000 "/>
    <s v="Health Care"/>
  </r>
  <r>
    <x v="181"/>
    <n v="34182000000"/>
    <s v="Year 2"/>
    <s v="12/31/2013"/>
    <n v="12"/>
    <n v="31"/>
    <n v="2013"/>
    <s v=" $34,182,000,000 "/>
    <s v=" $5,970,000,000 "/>
    <s v=" $21,667,000,000 "/>
    <s v=" $-   "/>
    <s v=" $1,753,000,000 "/>
    <s v="Health Care"/>
  </r>
  <r>
    <x v="181"/>
    <n v="36918000000"/>
    <s v="Year 3"/>
    <s v="12/31/2014"/>
    <n v="12"/>
    <n v="31"/>
    <n v="2014"/>
    <s v=" $36,918,000,000 "/>
    <s v=" $6,262,000,000 "/>
    <s v=" $23,271,000,000 "/>
    <s v=" $-   "/>
    <s v=" $1,820,000,000 "/>
    <s v="Health Care"/>
  </r>
  <r>
    <x v="181"/>
    <n v="39678000000"/>
    <s v="Year 4"/>
    <s v="12/31/2015"/>
    <n v="12"/>
    <n v="31"/>
    <n v="2015"/>
    <s v=" $39,678,000,000 "/>
    <s v=" $6,638,000,000 "/>
    <s v=" $25,171,000,000 "/>
    <s v=" $-   "/>
    <s v=" $1,904,000,000 "/>
    <s v="Health Care"/>
  </r>
  <r>
    <x v="182"/>
    <n v="1765979000"/>
    <s v="Year 1"/>
    <s v="12/31/2012"/>
    <n v="12"/>
    <n v="31"/>
    <n v="2012"/>
    <s v=" $1,765,979,000 "/>
    <s v=" $567,989,000 "/>
    <s v=" $158,950,000 "/>
    <s v=" $-   "/>
    <s v=" $506,220,000 "/>
    <s v="Real Estate"/>
  </r>
  <r>
    <x v="182"/>
    <n v="2847945000"/>
    <s v="Year 2"/>
    <s v="12/31/2013"/>
    <n v="12"/>
    <n v="31"/>
    <n v="2013"/>
    <s v=" $2,847,945,000 "/>
    <s v=" $1,206,813,000 "/>
    <s v=" $241,719,000 "/>
    <s v=" $-   "/>
    <s v=" $865,800,000 "/>
    <s v="Real Estate"/>
  </r>
  <r>
    <x v="182"/>
    <n v="3305879000"/>
    <s v="Year 3"/>
    <s v="12/31/2014"/>
    <n v="12"/>
    <n v="31"/>
    <n v="2014"/>
    <s v=" $3,305,879,000 "/>
    <s v=" $1,403,358,000 "/>
    <s v=" $212,481,000 "/>
    <s v=" $-   "/>
    <s v=" $844,130,000 "/>
    <s v="Real Estate"/>
  </r>
  <r>
    <x v="182"/>
    <n v="3775685000"/>
    <s v="Year 4"/>
    <s v="12/31/2015"/>
    <n v="12"/>
    <n v="31"/>
    <n v="2015"/>
    <s v=" $3,775,685,000 "/>
    <s v=" $1,622,257,000 "/>
    <s v=" $258,342,000 "/>
    <s v=" $-   "/>
    <s v=" $826,240,000 "/>
    <s v="Real Estate"/>
  </r>
  <r>
    <x v="183"/>
    <n v="2013719000"/>
    <s v="Year 1"/>
    <s v="12/31/2013"/>
    <n v="12"/>
    <n v="31"/>
    <n v="2013"/>
    <s v=" $2,013,719,000 "/>
    <s v=" $-   "/>
    <s v=" $401,324,000 "/>
    <s v=" $-   "/>
    <s v=" $423,312,000 "/>
    <s v="Real Estate"/>
  </r>
  <r>
    <x v="183"/>
    <n v="1563210000"/>
    <s v="Year 2"/>
    <s v="12/31/2014"/>
    <n v="12"/>
    <n v="31"/>
    <n v="2014"/>
    <s v=" $1,563,210,000 "/>
    <s v=" $-   "/>
    <s v=" $463,059,000 "/>
    <s v=" $-   "/>
    <s v=" $455,016,000 "/>
    <s v="Real Estate"/>
  </r>
  <r>
    <x v="183"/>
    <n v="1828305000"/>
    <s v="Year 3"/>
    <s v="12/31/2015"/>
    <n v="12"/>
    <n v="31"/>
    <n v="2015"/>
    <s v=" $1,828,305,000 "/>
    <s v=" $-   "/>
    <s v=" $706,644,000 "/>
    <s v=" $-   "/>
    <s v=" $504,905,000 "/>
    <s v="Real Estate"/>
  </r>
  <r>
    <x v="183"/>
    <n v="2040486000"/>
    <s v="Year 4"/>
    <s v="12/31/2016"/>
    <n v="12"/>
    <n v="31"/>
    <n v="2016"/>
    <s v=" $2,040,486,000 "/>
    <s v=" $-   "/>
    <s v=" $842,010,000 "/>
    <s v=" $-   "/>
    <s v=" $568,108,000 "/>
    <s v="Real Estate"/>
  </r>
  <r>
    <x v="184"/>
    <n v="74754000000"/>
    <s v="Year 1"/>
    <s v="2/3/2013"/>
    <n v="2"/>
    <n v="3"/>
    <n v="2013"/>
    <s v=" $74,754,000,000 "/>
    <s v=" $48,912,000,000 "/>
    <s v=" $16,508,000,000 "/>
    <s v=" $-   "/>
    <s v=" $1,568,000,000 "/>
    <s v="Consumer Discretionary"/>
  </r>
  <r>
    <x v="184"/>
    <n v="78812000000"/>
    <s v="Year 2"/>
    <s v="2/2/2014"/>
    <n v="2"/>
    <n v="2"/>
    <n v="2014"/>
    <s v=" $78,812,000,000 "/>
    <s v=" $51,897,000,000 "/>
    <s v=" $16,122,000,000 "/>
    <s v=" $-   "/>
    <s v=" $1,627,000,000 "/>
    <s v="Consumer Discretionary"/>
  </r>
  <r>
    <x v="184"/>
    <n v="83176000000"/>
    <s v="Year 3"/>
    <s v="2/1/2015"/>
    <n v="2"/>
    <n v="1"/>
    <n v="2015"/>
    <s v=" $83,176,000,000 "/>
    <s v=" $54,787,000,000 "/>
    <s v=" $16,280,000,000 "/>
    <s v=" $-   "/>
    <s v=" $1,640,000,000 "/>
    <s v="Consumer Discretionary"/>
  </r>
  <r>
    <x v="184"/>
    <n v="88519000000"/>
    <s v="Year 4"/>
    <s v="1/31/2016"/>
    <n v="1"/>
    <n v="31"/>
    <n v="2016"/>
    <s v=" $88,519,000,000 "/>
    <s v=" $58,254,000,000 "/>
    <s v=" $16,801,000,000 "/>
    <s v=" $-   "/>
    <s v=" $1,690,000,000 "/>
    <s v="Consumer Discretionary"/>
  </r>
  <r>
    <x v="185"/>
    <n v="12245000000"/>
    <s v="Year 1"/>
    <s v="12/31/2012"/>
    <n v="12"/>
    <n v="31"/>
    <n v="2012"/>
    <s v=" $12,245,000,000 "/>
    <s v=" $3,535,000,000 "/>
    <s v=" $1,126,000,000 "/>
    <s v=" $-   "/>
    <s v=" $2,866,000,000 "/>
    <s v="Energy"/>
  </r>
  <r>
    <x v="185"/>
    <n v="11905000000"/>
    <s v="Year 2"/>
    <s v="12/31/2013"/>
    <n v="12"/>
    <n v="31"/>
    <n v="2013"/>
    <s v=" $11,905,000,000 "/>
    <s v=" $3,969,000,000 "/>
    <s v=" $1,045,000,000 "/>
    <s v=" $-   "/>
    <s v=" $2,687,000,000 "/>
    <s v="Energy"/>
  </r>
  <r>
    <x v="185"/>
    <n v="10737000000"/>
    <s v="Year 3"/>
    <s v="12/31/2014"/>
    <n v="12"/>
    <n v="31"/>
    <n v="2014"/>
    <s v=" $10,737,000,000 "/>
    <s v=" $3,753,000,000 "/>
    <s v=" $863,000,000 "/>
    <s v=" $-   "/>
    <s v=" $3,224,000,000 "/>
    <s v="Energy"/>
  </r>
  <r>
    <x v="185"/>
    <n v="6636000000"/>
    <s v="Year 4"/>
    <s v="12/31/2015"/>
    <n v="12"/>
    <n v="31"/>
    <n v="2015"/>
    <s v=" $6,636,000,000 "/>
    <s v=" $3,323,000,000 "/>
    <s v=" $703,000,000 "/>
    <s v=" $-   "/>
    <s v=" $3,955,000,000 "/>
    <s v="Energy"/>
  </r>
  <r>
    <x v="186"/>
    <n v="22086000000"/>
    <s v="Year 1"/>
    <s v="12/31/2012"/>
    <n v="12"/>
    <n v="31"/>
    <n v="2012"/>
    <s v=" $22,086,000,000 "/>
    <s v=" $13,195,000,000 "/>
    <s v=" $-   "/>
    <s v=" $-   "/>
    <s v=" $7,080,000,000 "/>
    <s v="Financials"/>
  </r>
  <r>
    <x v="186"/>
    <n v="20673000000"/>
    <s v="Year 2"/>
    <s v="12/31/2013"/>
    <n v="12"/>
    <n v="31"/>
    <n v="2013"/>
    <s v=" $20,673,000,000 "/>
    <s v=" $11,048,000,000 "/>
    <s v=" $-   "/>
    <s v=" $-   "/>
    <s v=" $5,970,000,000 "/>
    <s v="Financials"/>
  </r>
  <r>
    <x v="186"/>
    <n v="18614000000"/>
    <s v="Year 3"/>
    <s v="12/31/2014"/>
    <n v="12"/>
    <n v="31"/>
    <n v="2014"/>
    <s v=" $18,614,000,000 "/>
    <s v=" $10,805,000,000 "/>
    <s v=" $-   "/>
    <s v=" $-   "/>
    <s v=" $5,757,000,000 "/>
    <s v="Financials"/>
  </r>
  <r>
    <x v="186"/>
    <n v="18377000000"/>
    <s v="Year 4"/>
    <s v="12/31/2015"/>
    <n v="12"/>
    <n v="31"/>
    <n v="2015"/>
    <s v=" $18,377,000,000 "/>
    <s v=" $10,775,000,000 "/>
    <s v=" $-   "/>
    <s v=" $-   "/>
    <s v=" $5,274,000,000 "/>
    <s v="Financials"/>
  </r>
  <r>
    <x v="187"/>
    <n v="5580506000"/>
    <s v="Year 1"/>
    <s v="12/31/2012"/>
    <n v="12"/>
    <n v="31"/>
    <n v="2012"/>
    <s v=" $5,580,506,000 "/>
    <s v=" $3,440,623,000 "/>
    <s v=" $1,111,232,000 "/>
    <s v=" $-   "/>
    <s v=" $-   "/>
    <s v="Consumer Discretionary"/>
  </r>
  <r>
    <x v="187"/>
    <n v="5899872000"/>
    <s v="Year 2"/>
    <s v="12/31/2013"/>
    <n v="12"/>
    <n v="31"/>
    <n v="2013"/>
    <s v=" $5,899,872,000 "/>
    <s v=" $3,621,417,000 "/>
    <s v=" $1,124,753,000 "/>
    <s v=" $-   "/>
    <s v=" $-   "/>
    <s v="Consumer Discretionary"/>
  </r>
  <r>
    <x v="187"/>
    <n v="6228508000"/>
    <s v="Year 3"/>
    <s v="12/31/2014"/>
    <n v="12"/>
    <n v="31"/>
    <n v="2014"/>
    <s v=" $6,228,508,000 "/>
    <s v=" $3,788,023,000 "/>
    <s v=" $1,159,502,000 "/>
    <s v=" $-   "/>
    <s v=" $-   "/>
    <s v="Consumer Discretionary"/>
  </r>
  <r>
    <x v="187"/>
    <n v="5995402000"/>
    <s v="Year 4"/>
    <s v="12/31/2015"/>
    <n v="12"/>
    <n v="31"/>
    <n v="2015"/>
    <s v=" $5,995,402,000 "/>
    <s v=" $3,619,612,000 "/>
    <s v=" $1,220,095,000 "/>
    <s v=" $-   "/>
    <s v=" $-   "/>
    <s v="Consumer Discretionary"/>
  </r>
  <r>
    <x v="188"/>
    <n v="2492300000"/>
    <s v="Year 1"/>
    <s v="9/28/2013"/>
    <n v="9"/>
    <n v="28"/>
    <n v="2013"/>
    <s v=" $2,492,300,000 "/>
    <s v=" $1,330,900,000 "/>
    <s v=" $661,100,000 "/>
    <s v=" $197,600,000 "/>
    <s v=" $112,600,000 "/>
    <s v="Health Care"/>
  </r>
  <r>
    <x v="188"/>
    <n v="2530700000"/>
    <s v="Year 2"/>
    <s v="9/27/2014"/>
    <n v="9"/>
    <n v="27"/>
    <n v="2014"/>
    <s v=" $2,530,700,000 "/>
    <s v=" $1,285,200,000 "/>
    <s v=" $591,500,000 "/>
    <s v=" $203,200,000 "/>
    <s v=" $113,800,000 "/>
    <s v="Health Care"/>
  </r>
  <r>
    <x v="188"/>
    <n v="2705000000"/>
    <s v="Year 3"/>
    <s v="9/26/2015"/>
    <n v="9"/>
    <n v="26"/>
    <n v="2015"/>
    <s v=" $2,705,000,000 "/>
    <s v=" $1,272,300,000 "/>
    <s v=" $624,000,000 "/>
    <s v=" $214,900,000 "/>
    <s v=" $110,200,000 "/>
    <s v="Health Care"/>
  </r>
  <r>
    <x v="188"/>
    <n v="2832700000"/>
    <s v="Year 4"/>
    <s v="9/24/2016"/>
    <n v="9"/>
    <n v="24"/>
    <n v="2016"/>
    <s v=" $2,832,700,000 "/>
    <s v=" $1,269,400,000 "/>
    <s v=" $682,400,000 "/>
    <s v=" $232,100,000 "/>
    <s v=" $89,700,000 "/>
    <s v="Health Care"/>
  </r>
  <r>
    <x v="189"/>
    <n v="39055000000"/>
    <s v="Year 1"/>
    <s v="12/31/2013"/>
    <n v="12"/>
    <n v="31"/>
    <n v="2013"/>
    <s v=" $39,055,000,000 "/>
    <s v=" $28,364,000,000 "/>
    <s v=" $5,190,000,000 "/>
    <s v=" $-   "/>
    <s v=" $-   "/>
    <s v="Industrials"/>
  </r>
  <r>
    <x v="189"/>
    <n v="40306000000"/>
    <s v="Year 2"/>
    <s v="12/31/2014"/>
    <n v="12"/>
    <n v="31"/>
    <n v="2014"/>
    <s v=" $40,306,000,000 "/>
    <s v=" $28,957,000,000 "/>
    <s v=" $5,518,000,000 "/>
    <s v=" $-   "/>
    <s v=" $-   "/>
    <s v="Industrials"/>
  </r>
  <r>
    <x v="189"/>
    <n v="38581000000"/>
    <s v="Year 3"/>
    <s v="12/31/2015"/>
    <n v="12"/>
    <n v="31"/>
    <n v="2015"/>
    <s v=" $38,581,000,000 "/>
    <s v=" $26,747,000,000 "/>
    <s v=" $5,006,000,000 "/>
    <s v=" $-   "/>
    <s v=" $-   "/>
    <s v="Industrials"/>
  </r>
  <r>
    <x v="189"/>
    <n v="39302000000"/>
    <s v="Year 4"/>
    <s v="12/31/2016"/>
    <n v="12"/>
    <n v="31"/>
    <n v="2016"/>
    <s v=" $39,302,000,000 "/>
    <s v=" $27,150,000,000 "/>
    <s v=" $5,469,000,000 "/>
    <s v=" $-   "/>
    <s v=" $-   "/>
    <s v="Industrials"/>
  </r>
  <r>
    <x v="190"/>
    <n v="3387614000"/>
    <s v="Year 1"/>
    <s v="9/30/2013"/>
    <n v="9"/>
    <n v="30"/>
    <n v="2013"/>
    <s v=" $3,387,614,000 "/>
    <s v=" $1,852,768,000 "/>
    <s v=" $126,250,000 "/>
    <s v=" $15,235,000 "/>
    <s v=" $455,623,000 "/>
    <s v="Energy"/>
  </r>
  <r>
    <x v="190"/>
    <n v="3715968000"/>
    <s v="Year 2"/>
    <s v="9/30/2014"/>
    <n v="9"/>
    <n v="30"/>
    <n v="2014"/>
    <s v=" $3,715,968,000 "/>
    <s v=" $2,006,715,000 "/>
    <s v=" $116,190,000 "/>
    <s v=" $15,905,000 "/>
    <s v=" $523,984,000 "/>
    <s v="Energy"/>
  </r>
  <r>
    <x v="190"/>
    <n v="3161702000"/>
    <s v="Year 3"/>
    <s v="9/30/2015"/>
    <n v="9"/>
    <n v="30"/>
    <n v="2015"/>
    <s v=" $3,161,702,000 "/>
    <s v=" $1,703,476,000 "/>
    <s v=" $122,878,000 "/>
    <s v=" $16,104,000 "/>
    <s v=" $608,039,000 "/>
    <s v="Energy"/>
  </r>
  <r>
    <x v="190"/>
    <n v="1624232000"/>
    <s v="Year 4"/>
    <s v="9/30/2016"/>
    <n v="9"/>
    <n v="30"/>
    <n v="2016"/>
    <s v=" $1,624,232,000 "/>
    <s v=" $898,805,000 "/>
    <s v=" $136,287,000 "/>
    <s v=" $10,269,000 "/>
    <s v=" $598,587,000 "/>
    <s v="Energy"/>
  </r>
  <r>
    <x v="191"/>
    <n v="55123000000"/>
    <s v="Year 1"/>
    <s v="10/31/2014"/>
    <n v="10"/>
    <n v="31"/>
    <n v="2014"/>
    <s v=" $55,123,000,000 "/>
    <s v=" $39,486,000,000 "/>
    <s v=" $8,717,000,000 "/>
    <s v=" $2,197,000,000 "/>
    <s v=" $906,000,000 "/>
    <s v="Information Technology"/>
  </r>
  <r>
    <x v="191"/>
    <n v="52107000000"/>
    <s v="Year 2"/>
    <s v="10/31/2015"/>
    <n v="10"/>
    <n v="31"/>
    <n v="2015"/>
    <s v=" $52,107,000,000 "/>
    <s v=" $37,168,000,000 "/>
    <s v=" $9,047,000,000 "/>
    <s v=" $2,338,000,000 "/>
    <s v=" $852,000,000 "/>
    <s v="Information Technology"/>
  </r>
  <r>
    <x v="191"/>
    <n v="50123000000"/>
    <s v="Year 3"/>
    <s v="10/31/2016"/>
    <n v="10"/>
    <n v="31"/>
    <n v="2016"/>
    <s v=" $50,123,000,000 "/>
    <s v=" $35,507,000,000 "/>
    <s v=" $8,419,000,000 "/>
    <s v=" $2,298,000,000 "/>
    <s v=" $755,000,000 "/>
    <s v="Information Technology"/>
  </r>
  <r>
    <x v="192"/>
    <n v="112298000000"/>
    <s v="Year 1"/>
    <s v="10/31/2013"/>
    <n v="10"/>
    <n v="31"/>
    <n v="2013"/>
    <s v=" $112,298,000,000 "/>
    <s v=" $86,380,000,000 "/>
    <s v=" $13,267,000,000 "/>
    <s v=" $3,135,000,000 "/>
    <s v=" $1,373,000,000 "/>
    <s v="Information Technology"/>
  </r>
  <r>
    <x v="192"/>
    <n v="56651000000"/>
    <s v="Year 2"/>
    <s v="10/31/2014"/>
    <n v="10"/>
    <n v="31"/>
    <n v="2014"/>
    <s v=" $56,651,000,000 "/>
    <s v=" $45,431,000,000 "/>
    <s v=" $5,361,000,000 "/>
    <s v=" $1,298,000,000 "/>
    <s v=" $129,000,000 "/>
    <s v="Information Technology"/>
  </r>
  <r>
    <x v="192"/>
    <n v="51463000000"/>
    <s v="Year 3"/>
    <s v="10/31/2015"/>
    <n v="10"/>
    <n v="31"/>
    <n v="2015"/>
    <s v=" $51,463,000,000 "/>
    <s v=" $41,524,000,000 "/>
    <s v=" $4,663,000,000 "/>
    <s v=" $1,191,000,000 "/>
    <s v=" $102,000,000 "/>
    <s v="Information Technology"/>
  </r>
  <r>
    <x v="192"/>
    <n v="48238000000"/>
    <s v="Year 4"/>
    <s v="10/31/2016"/>
    <n v="10"/>
    <n v="31"/>
    <n v="2016"/>
    <s v=" $48,238,000,000 "/>
    <s v=" $39,240,000,000 "/>
    <s v=" $4,019,000,000 "/>
    <s v=" $1,209,000,000 "/>
    <s v=" $16,000,000 "/>
    <s v="Information Technology"/>
  </r>
  <r>
    <x v="193"/>
    <n v="2807114000"/>
    <s v="Year 1"/>
    <s v="4/30/2013"/>
    <n v="4"/>
    <n v="30"/>
    <n v="2013"/>
    <s v=" $2,807,114,000 "/>
    <s v=" $1,123,773,000 "/>
    <s v=" $828,095,000 "/>
    <s v=" $-   "/>
    <s v=" $92,407,000 "/>
    <s v="Financials"/>
  </r>
  <r>
    <x v="193"/>
    <n v="3024295000"/>
    <s v="Year 2"/>
    <s v="4/30/2014"/>
    <n v="4"/>
    <n v="30"/>
    <n v="2014"/>
    <s v=" $3,024,295,000 "/>
    <s v=" $1,179,405,000 "/>
    <s v=" $830,789,000 "/>
    <s v=" $-   "/>
    <s v=" $115,604,000 "/>
    <s v="Financials"/>
  </r>
  <r>
    <x v="193"/>
    <n v="3078658000"/>
    <s v="Year 3"/>
    <s v="4/30/2015"/>
    <n v="4"/>
    <n v="30"/>
    <n v="2015"/>
    <s v=" $3,078,658,000 "/>
    <s v=" $1,231,104,000 "/>
    <s v=" $818,091,000 "/>
    <s v=" $-   "/>
    <s v=" $159,804,000 "/>
    <s v="Financials"/>
  </r>
  <r>
    <x v="193"/>
    <n v="3038153000"/>
    <s v="Year 4"/>
    <s v="4/30/2016"/>
    <n v="4"/>
    <n v="30"/>
    <n v="2016"/>
    <s v=" $3,038,153,000 "/>
    <s v=" $1,250,320,000 "/>
    <s v=" $905,648,000 "/>
    <s v=" $-   "/>
    <s v=" $173,598,000 "/>
    <s v="Financials"/>
  </r>
  <r>
    <x v="194"/>
    <n v="8751654000"/>
    <s v="Year 1"/>
    <s v="10/27/2013"/>
    <n v="10"/>
    <n v="27"/>
    <n v="2013"/>
    <s v=" $8,751,654,000 "/>
    <s v=" $7,338,838,000 "/>
    <s v=" $627,340,000 "/>
    <s v=" $-   "/>
    <s v=" $-   "/>
    <s v="Consumer Staples"/>
  </r>
  <r>
    <x v="194"/>
    <n v="9316256000"/>
    <s v="Year 2"/>
    <s v="10/26/2014"/>
    <n v="10"/>
    <n v="26"/>
    <n v="2014"/>
    <s v=" $9,316,256,000 "/>
    <s v=" $7,751,273,000 "/>
    <s v=" $650,948,000 "/>
    <s v=" $-   "/>
    <s v=" $-   "/>
    <s v="Consumer Staples"/>
  </r>
  <r>
    <x v="194"/>
    <n v="9263863000"/>
    <s v="Year 3"/>
    <s v="10/31/2015"/>
    <n v="10"/>
    <n v="31"/>
    <n v="2015"/>
    <s v=" $9,263,863,000 "/>
    <s v=" $7,455,282,000 "/>
    <s v=" $743,611,000 "/>
    <s v=" $-   "/>
    <s v=" $-   "/>
    <s v="Consumer Staples"/>
  </r>
  <r>
    <x v="194"/>
    <n v="9523224000"/>
    <s v="Year 4"/>
    <s v="10/30/2016"/>
    <n v="10"/>
    <n v="30"/>
    <n v="2016"/>
    <s v=" $9,523,224,000 "/>
    <s v=" $7,365,049,000 "/>
    <s v=" $871,974,000 "/>
    <s v=" $-   "/>
    <s v=" $-   "/>
    <s v="Consumer Staples"/>
  </r>
  <r>
    <x v="195"/>
    <n v="5112000000"/>
    <s v="Year 1"/>
    <s v="6/28/2013"/>
    <n v="6"/>
    <n v="28"/>
    <n v="2013"/>
    <s v=" $5,112,000,000 "/>
    <s v=" $3,385,000,000 "/>
    <s v=" $914,000,000 "/>
    <s v=" $-   "/>
    <s v=" $-   "/>
    <s v="Information Technology"/>
  </r>
  <r>
    <x v="195"/>
    <n v="5012000000"/>
    <s v="Year 2"/>
    <s v="6/27/2014"/>
    <n v="6"/>
    <n v="27"/>
    <n v="2014"/>
    <s v=" $5,012,000,000 "/>
    <s v=" $3,310,000,000 "/>
    <s v=" $820,000,000 "/>
    <s v=" $-   "/>
    <s v=" $-   "/>
    <s v="Information Technology"/>
  </r>
  <r>
    <x v="195"/>
    <n v="5083000000"/>
    <s v="Year 3"/>
    <s v="7/3/2015"/>
    <n v="7"/>
    <n v="3"/>
    <n v="2015"/>
    <s v=" $5,083,000,000 "/>
    <s v=" $3,348,000,000 "/>
    <s v=" $976,000,000 "/>
    <s v=" $-   "/>
    <s v=" $-   "/>
    <s v="Information Technology"/>
  </r>
  <r>
    <x v="195"/>
    <n v="7467000000"/>
    <s v="Year 4"/>
    <s v="7/1/2016"/>
    <n v="7"/>
    <n v="1"/>
    <n v="2016"/>
    <s v=" $7,467,000,000 "/>
    <s v=" $5,132,000,000 "/>
    <s v=" $1,186,000,000 "/>
    <s v=" $-   "/>
    <s v=" $-   "/>
    <s v="Information Technology"/>
  </r>
  <r>
    <x v="196"/>
    <n v="8939967000"/>
    <s v="Year 1"/>
    <s v="12/29/2012"/>
    <n v="12"/>
    <n v="29"/>
    <n v="2012"/>
    <s v=" $8,939,967,000 "/>
    <s v=" $6,432,454,000 "/>
    <s v=" $1,873,360,000 "/>
    <s v=" $-   "/>
    <s v=" $-   "/>
    <s v="Health Care"/>
  </r>
  <r>
    <x v="196"/>
    <n v="9560647000"/>
    <s v="Year 2"/>
    <s v="12/28/2013"/>
    <n v="12"/>
    <n v="28"/>
    <n v="2013"/>
    <s v=" $9,560,647,000 "/>
    <s v=" $6,904,633,000 "/>
    <s v=" $1,978,960,000 "/>
    <s v=" $-   "/>
    <s v=" $-   "/>
    <s v="Health Care"/>
  </r>
  <r>
    <x v="196"/>
    <n v="10371390000"/>
    <s v="Year 3"/>
    <s v="12/27/2014"/>
    <n v="12"/>
    <n v="27"/>
    <n v="2014"/>
    <s v=" $10,371,390,000 "/>
    <s v=" $7,460,075,000 "/>
    <s v=" $2,196,173,000 "/>
    <s v=" $-   "/>
    <s v=" $-   "/>
    <s v="Health Care"/>
  </r>
  <r>
    <x v="196"/>
    <n v="10629719000"/>
    <s v="Year 4"/>
    <s v="12/26/2015"/>
    <n v="12"/>
    <n v="26"/>
    <n v="2015"/>
    <s v=" $10,629,719,000 "/>
    <s v=" $7,617,460,000 "/>
    <s v=" $2,243,356,000 "/>
    <s v=" $-   "/>
    <s v=" $-   "/>
    <s v="Health Care"/>
  </r>
  <r>
    <x v="197"/>
    <n v="5059000000"/>
    <s v="Year 1"/>
    <s v="12/31/2012"/>
    <n v="12"/>
    <n v="31"/>
    <n v="2012"/>
    <s v=" $5,059,000,000 "/>
    <s v=" $1,885,000,000 "/>
    <s v=" $2,101,000,000 "/>
    <s v=" $-   "/>
    <s v=" $722,000,000 "/>
    <s v="Real Estate"/>
  </r>
  <r>
    <x v="197"/>
    <n v="5166000000"/>
    <s v="Year 2"/>
    <s v="12/31/2013"/>
    <n v="12"/>
    <n v="31"/>
    <n v="2013"/>
    <s v=" $5,166,000,000 "/>
    <s v=" $1,989,000,000 "/>
    <s v=" $1,968,000,000 "/>
    <s v=" $-   "/>
    <s v=" $697,000,000 "/>
    <s v="Real Estate"/>
  </r>
  <r>
    <x v="197"/>
    <n v="5354000000"/>
    <s v="Year 3"/>
    <s v="12/31/2014"/>
    <n v="12"/>
    <n v="31"/>
    <n v="2014"/>
    <s v=" $5,354,000,000 "/>
    <s v=" $2,033,000,000 "/>
    <s v=" $1,920,000,000 "/>
    <s v=" $-   "/>
    <s v=" $701,000,000 "/>
    <s v="Real Estate"/>
  </r>
  <r>
    <x v="197"/>
    <n v="5387000000"/>
    <s v="Year 4"/>
    <s v="12/31/2015"/>
    <n v="12"/>
    <n v="31"/>
    <n v="2015"/>
    <s v=" $5,387,000,000 "/>
    <s v=" $2,012,000,000 "/>
    <s v=" $2,011,000,000 "/>
    <s v=" $-   "/>
    <s v=" $716,000,000 "/>
    <s v="Real Estate"/>
  </r>
  <r>
    <x v="198"/>
    <n v="6644252000"/>
    <s v="Year 1"/>
    <s v="12/31/2012"/>
    <n v="12"/>
    <n v="31"/>
    <n v="2012"/>
    <s v=" $6,644,252,000 "/>
    <s v=" $3,784,370,000 "/>
    <s v=" $1,703,796,000 "/>
    <s v=" $-   "/>
    <s v=" $-   "/>
    <s v="Consumer Staples"/>
  </r>
  <r>
    <x v="198"/>
    <n v="7146079000"/>
    <s v="Year 2"/>
    <s v="12/31/2013"/>
    <n v="12"/>
    <n v="31"/>
    <n v="2013"/>
    <s v=" $7,146,079,000 "/>
    <s v=" $3,865,231,000 "/>
    <s v=" $1,924,132,000 "/>
    <s v=" $-   "/>
    <s v=" $-   "/>
    <s v="Consumer Staples"/>
  </r>
  <r>
    <x v="198"/>
    <n v="7421768000"/>
    <s v="Year 3"/>
    <s v="12/31/2014"/>
    <n v="12"/>
    <n v="31"/>
    <n v="2014"/>
    <s v=" $7,421,768,000 "/>
    <s v=" $4,085,602,000 "/>
    <s v=" $1,898,284,000 "/>
    <s v=" $-   "/>
    <s v=" $-   "/>
    <s v="Consumer Staples"/>
  </r>
  <r>
    <x v="198"/>
    <n v="7386626000"/>
    <s v="Year 4"/>
    <s v="12/31/2015"/>
    <n v="12"/>
    <n v="31"/>
    <n v="2015"/>
    <s v=" $7,386,626,000 "/>
    <s v=" $4,003,951,000 "/>
    <s v=" $1,969,308,000 "/>
    <s v=" $-   "/>
    <s v=" $-   "/>
    <s v="Consumer Staples"/>
  </r>
  <r>
    <x v="199"/>
    <n v="41313000000"/>
    <s v="Year 1"/>
    <s v="12/31/2013"/>
    <n v="12"/>
    <n v="31"/>
    <n v="2013"/>
    <s v=" $41,313,000,000 "/>
    <s v=" $32,564,000,000 "/>
    <s v=" $-   "/>
    <s v=" $-   "/>
    <s v=" $6,688,000,000 "/>
    <s v="Health Care"/>
  </r>
  <r>
    <x v="199"/>
    <n v="48500000000"/>
    <s v="Year 2"/>
    <s v="12/31/2014"/>
    <n v="12"/>
    <n v="31"/>
    <n v="2014"/>
    <s v=" $48,500,000,000 "/>
    <s v=" $38,166,000,000 "/>
    <s v=" $-   "/>
    <s v=" $-   "/>
    <s v=" $7,972,000,000 "/>
    <s v="Health Care"/>
  </r>
  <r>
    <x v="199"/>
    <n v="54289000000"/>
    <s v="Year 3"/>
    <s v="12/31/2015"/>
    <n v="12"/>
    <n v="31"/>
    <n v="2015"/>
    <s v=" $54,289,000,000 "/>
    <s v=" $44,269,000,000 "/>
    <s v=" $-   "/>
    <s v=" $-   "/>
    <s v=" $7,673,000,000 "/>
    <s v="Health Care"/>
  </r>
  <r>
    <x v="199"/>
    <n v="54379000000"/>
    <s v="Year 4"/>
    <s v="12/31/2016"/>
    <n v="12"/>
    <n v="31"/>
    <n v="2016"/>
    <s v=" $54,379,000,000 "/>
    <s v=" $45,007,000,000 "/>
    <s v=" $-   "/>
    <s v=" $-   "/>
    <s v=" $7,631,000,000 "/>
    <s v="Health Care"/>
  </r>
  <r>
    <x v="200"/>
    <n v="102874000000"/>
    <s v="Year 1"/>
    <s v="12/31/2012"/>
    <n v="12"/>
    <n v="31"/>
    <n v="2012"/>
    <s v=" $102,874,000,000 "/>
    <s v=" $52,513,000,000 "/>
    <s v=" $22,389,000,000 "/>
    <s v=" $5,816,000,000 "/>
    <s v=" $-   "/>
    <s v="Information Technology"/>
  </r>
  <r>
    <x v="200"/>
    <n v="98367000000"/>
    <s v="Year 2"/>
    <s v="12/31/2013"/>
    <n v="12"/>
    <n v="31"/>
    <n v="2013"/>
    <s v=" $98,367,000,000 "/>
    <s v=" $49,683,000,000 "/>
    <s v=" $22,629,000,000 "/>
    <s v=" $5,743,000,000 "/>
    <s v=" $-   "/>
    <s v="Information Technology"/>
  </r>
  <r>
    <x v="200"/>
    <n v="92793000000"/>
    <s v="Year 3"/>
    <s v="12/31/2014"/>
    <n v="12"/>
    <n v="31"/>
    <n v="2014"/>
    <s v=" $92,793,000,000 "/>
    <s v=" $46,386,000,000 "/>
    <s v=" $22,438,000,000 "/>
    <s v=" $5,437,000,000 "/>
    <s v=" $-   "/>
    <s v="Information Technology"/>
  </r>
  <r>
    <x v="200"/>
    <n v="81741000000"/>
    <s v="Year 4"/>
    <s v="12/31/2015"/>
    <n v="12"/>
    <n v="31"/>
    <n v="2015"/>
    <s v=" $81,741,000,000 "/>
    <s v=" $41,057,000,000 "/>
    <s v=" $19,748,000,000 "/>
    <s v=" $5,247,000,000 "/>
    <s v=" $-   "/>
    <s v="Information Technology"/>
  </r>
  <r>
    <x v="201"/>
    <n v="1293338000"/>
    <s v="Year 1"/>
    <s v="12/31/2012"/>
    <n v="12"/>
    <n v="31"/>
    <n v="2012"/>
    <s v=" $1,293,338,000 "/>
    <s v=" $594,190,000 "/>
    <s v=" $354,571,000 "/>
    <s v=" $82,014,000 "/>
    <s v=" $-   "/>
    <s v="Health Care"/>
  </r>
  <r>
    <x v="201"/>
    <n v="1377058000"/>
    <s v="Year 2"/>
    <s v="12/31/2013"/>
    <n v="12"/>
    <n v="31"/>
    <n v="2013"/>
    <s v=" $1,377,058,000 "/>
    <s v=" $620,940,000 "/>
    <s v=" $401,353,000 "/>
    <s v=" $88,003,000 "/>
    <s v=" $-   "/>
    <s v="Health Care"/>
  </r>
  <r>
    <x v="201"/>
    <n v="1485807000"/>
    <s v="Year 3"/>
    <s v="12/31/2014"/>
    <n v="12"/>
    <n v="31"/>
    <n v="2014"/>
    <s v=" $1,485,807,000 "/>
    <s v=" $669,691,000 "/>
    <s v=" $457,598,000 "/>
    <s v=" $98,263,000 "/>
    <s v=" $-   "/>
    <s v="Health Care"/>
  </r>
  <r>
    <x v="201"/>
    <n v="1601892000"/>
    <s v="Year 4"/>
    <s v="12/31/2015"/>
    <n v="12"/>
    <n v="31"/>
    <n v="2015"/>
    <s v=" $1,601,892,000 "/>
    <s v=" $711,622,000 "/>
    <s v=" $482,465,000 "/>
    <s v=" $99,681,000 "/>
    <s v=" $-   "/>
    <s v="Health Care"/>
  </r>
  <r>
    <x v="202"/>
    <n v="2821446000"/>
    <s v="Year 1"/>
    <s v="12/31/2012"/>
    <n v="12"/>
    <n v="31"/>
    <n v="2012"/>
    <s v=" $2,821,446,000 "/>
    <s v=" $1,645,912,000 "/>
    <s v=" $453,535,000 "/>
    <s v=" $233,713,000 "/>
    <s v=" $-   "/>
    <s v="Materials"/>
  </r>
  <r>
    <x v="202"/>
    <n v="2952896000"/>
    <s v="Year 2"/>
    <s v="12/31/2013"/>
    <n v="12"/>
    <n v="31"/>
    <n v="2013"/>
    <s v=" $2,952,896,000 "/>
    <s v=" $1,668,691,000 "/>
    <s v=" $505,877,000 "/>
    <s v=" $259,838,000 "/>
    <s v=" $-   "/>
    <s v="Materials"/>
  </r>
  <r>
    <x v="202"/>
    <n v="3088533000"/>
    <s v="Year 3"/>
    <s v="12/31/2014"/>
    <n v="12"/>
    <n v="31"/>
    <n v="2014"/>
    <s v=" $3,088,533,000 "/>
    <s v=" $1,726,383,000 "/>
    <s v=" $514,891,000 "/>
    <s v=" $253,640,000 "/>
    <s v=" $-   "/>
    <s v="Materials"/>
  </r>
  <r>
    <x v="202"/>
    <n v="3023189000"/>
    <s v="Year 4"/>
    <s v="12/31/2015"/>
    <n v="12"/>
    <n v="31"/>
    <n v="2015"/>
    <s v=" $3,023,189,000 "/>
    <s v=" $1,671,590,000 "/>
    <s v=" $509,557,000 "/>
    <s v=" $246,101,000 "/>
    <s v=" $-   "/>
    <s v="Materials"/>
  </r>
  <r>
    <x v="203"/>
    <n v="1421178000"/>
    <s v="Year 1"/>
    <s v="12/29/2013"/>
    <n v="12"/>
    <n v="29"/>
    <n v="2013"/>
    <s v=" $1,421,178,000 "/>
    <s v=" $509,291,000 "/>
    <s v=" $397,285,000 "/>
    <s v=" $276,743,000 "/>
    <s v=" $-   "/>
    <s v="Health Care"/>
  </r>
  <r>
    <x v="203"/>
    <n v="1861358000"/>
    <s v="Year 2"/>
    <s v="12/28/2014"/>
    <n v="12"/>
    <n v="28"/>
    <n v="2014"/>
    <s v=" $1,861,358,000 "/>
    <s v=" $563,648,000 "/>
    <s v=" $471,921,000 "/>
    <s v=" $388,055,000 "/>
    <s v=" $-   "/>
    <s v="Health Care"/>
  </r>
  <r>
    <x v="203"/>
    <n v="2219762000"/>
    <s v="Year 3"/>
    <s v="1/3/2016"/>
    <n v="1"/>
    <n v="3"/>
    <n v="2016"/>
    <s v=" $2,219,762,000 "/>
    <s v=" $670,472,000 "/>
    <s v=" $522,046,000 "/>
    <s v=" $401,527,000 "/>
    <s v=" $-   "/>
    <s v="Health Care"/>
  </r>
  <r>
    <x v="203"/>
    <n v="2398373000"/>
    <s v="Year 4"/>
    <s v="1/1/2017"/>
    <n v="1"/>
    <n v="1"/>
    <n v="2017"/>
    <s v=" $2,398,373,000 "/>
    <s v=" $731,925,000 "/>
    <s v=" $584,491,000 "/>
    <s v=" $504,415,000 "/>
    <s v=" $-   "/>
    <s v="Health Care"/>
  </r>
  <r>
    <x v="204"/>
    <n v="52708000000"/>
    <s v="Year 1"/>
    <s v="12/28/2013"/>
    <n v="12"/>
    <n v="28"/>
    <n v="2013"/>
    <s v=" $52,708,000,000 "/>
    <s v=" $21,187,000,000 "/>
    <s v=" $8,088,000,000 "/>
    <s v=" $10,611,000,000 "/>
    <s v=" $291,000,000 "/>
    <s v="Information Technology"/>
  </r>
  <r>
    <x v="204"/>
    <n v="55870000000"/>
    <s v="Year 2"/>
    <s v="12/27/2014"/>
    <n v="12"/>
    <n v="27"/>
    <n v="2014"/>
    <s v=" $55,870,000,000 "/>
    <s v=" $20,261,000,000 "/>
    <s v=" $8,136,000,000 "/>
    <s v=" $11,537,000,000 "/>
    <s v=" $294,000,000 "/>
    <s v="Information Technology"/>
  </r>
  <r>
    <x v="204"/>
    <n v="55355000000"/>
    <s v="Year 3"/>
    <s v="12/26/2015"/>
    <n v="12"/>
    <n v="26"/>
    <n v="2015"/>
    <s v=" $55,355,000,000 "/>
    <s v=" $20,676,000,000 "/>
    <s v=" $7,930,000,000 "/>
    <s v=" $12,128,000,000 "/>
    <s v=" $265,000,000 "/>
    <s v="Information Technology"/>
  </r>
  <r>
    <x v="204"/>
    <n v="59387000000"/>
    <s v="Year 4"/>
    <s v="12/31/2016"/>
    <n v="12"/>
    <n v="31"/>
    <n v="2016"/>
    <s v=" $59,387,000,000 "/>
    <s v=" $23,196,000,000 "/>
    <s v=" $8,397,000,000 "/>
    <s v=" $12,740,000,000 "/>
    <s v=" $294,000,000 "/>
    <s v="Information Technology"/>
  </r>
  <r>
    <x v="205"/>
    <n v="3946000000"/>
    <s v="Year 1"/>
    <s v="7/31/2013"/>
    <n v="7"/>
    <n v="31"/>
    <n v="2013"/>
    <s v=" $3,946,000,000 "/>
    <s v=" $527,000,000 "/>
    <s v=" $1,534,000,000 "/>
    <s v=" $647,000,000 "/>
    <s v=" $30,000,000 "/>
    <s v="Information Technology"/>
  </r>
  <r>
    <x v="205"/>
    <n v="4243000000"/>
    <s v="Year 2"/>
    <s v="7/31/2014"/>
    <n v="7"/>
    <n v="31"/>
    <n v="2014"/>
    <s v=" $4,243,000,000 "/>
    <s v=" $603,000,000 "/>
    <s v=" $1,601,000,000 "/>
    <s v=" $714,000,000 "/>
    <s v=" $25,000,000 "/>
    <s v="Information Technology"/>
  </r>
  <r>
    <x v="205"/>
    <n v="4192000000"/>
    <s v="Year 3"/>
    <s v="7/31/2015"/>
    <n v="7"/>
    <n v="31"/>
    <n v="2015"/>
    <s v=" $4,192,000,000 "/>
    <s v=" $695,000,000 "/>
    <s v=" $1,771,000,000 "/>
    <s v=" $798,000,000 "/>
    <s v=" $42,000,000 "/>
    <s v="Information Technology"/>
  </r>
  <r>
    <x v="205"/>
    <n v="4694000000"/>
    <s v="Year 4"/>
    <s v="7/31/2016"/>
    <n v="7"/>
    <n v="31"/>
    <n v="2016"/>
    <s v=" $4,694,000,000 "/>
    <s v=" $730,000,000 "/>
    <s v=" $1,807,000,000 "/>
    <s v=" $881,000,000 "/>
    <s v=" $34,000,000 "/>
    <s v="Information Technology"/>
  </r>
  <r>
    <x v="206"/>
    <n v="21852000000"/>
    <s v="Year 1"/>
    <s v="12/31/2012"/>
    <n v="12"/>
    <n v="31"/>
    <n v="2012"/>
    <s v=" $21,852,000,000 "/>
    <s v=" $15,287,000,000 "/>
    <s v=" $3,303,000,000 "/>
    <s v=" $-   "/>
    <s v=" $1,473,000,000 "/>
    <s v="Materials"/>
  </r>
  <r>
    <x v="206"/>
    <n v="23483000000"/>
    <s v="Year 2"/>
    <s v="12/31/2013"/>
    <n v="12"/>
    <n v="31"/>
    <n v="2013"/>
    <s v=" $23,483,000,000 "/>
    <s v=" $16,282,000,000 "/>
    <s v=" $3,557,000,000 "/>
    <s v=" $-   "/>
    <s v=" $1,531,000,000 "/>
    <s v="Materials"/>
  </r>
  <r>
    <x v="206"/>
    <n v="23617000000"/>
    <s v="Year 3"/>
    <s v="12/31/2014"/>
    <n v="12"/>
    <n v="31"/>
    <n v="2014"/>
    <s v=" $23,617,000,000 "/>
    <s v=" $16,254,000,000 "/>
    <s v=" $3,494,000,000 "/>
    <s v=" $-   "/>
    <s v=" $1,406,000,000 "/>
    <s v="Materials"/>
  </r>
  <r>
    <x v="206"/>
    <n v="22365000000"/>
    <s v="Year 4"/>
    <s v="12/31/2015"/>
    <n v="12"/>
    <n v="31"/>
    <n v="2015"/>
    <s v=" $22,365,000,000 "/>
    <s v=" $15,468,000,000 "/>
    <s v=" $3,219,000,000 "/>
    <s v=" $-   "/>
    <s v=" $1,294,000,000 "/>
    <s v="Materials"/>
  </r>
  <r>
    <x v="207"/>
    <n v="6956200000"/>
    <s v="Year 1"/>
    <s v="12/31/2012"/>
    <n v="12"/>
    <n v="31"/>
    <n v="2012"/>
    <s v=" $6,956,200,000 "/>
    <s v=" $-   "/>
    <s v=" $6,279,100,000 "/>
    <s v=" $-   "/>
    <s v=" $-   "/>
    <s v="Consumer Discretionary"/>
  </r>
  <r>
    <x v="207"/>
    <n v="7122300000"/>
    <s v="Year 2"/>
    <s v="12/31/2013"/>
    <n v="12"/>
    <n v="31"/>
    <n v="2013"/>
    <s v=" $7,122,300,000 "/>
    <s v=" $-   "/>
    <s v=" $6,463,400,000 "/>
    <s v=" $-   "/>
    <s v=" $-   "/>
    <s v="Consumer Discretionary"/>
  </r>
  <r>
    <x v="207"/>
    <n v="7537100000"/>
    <s v="Year 3"/>
    <s v="12/31/2014"/>
    <n v="12"/>
    <n v="31"/>
    <n v="2014"/>
    <s v=" $7,537,100,000 "/>
    <s v=" $-   "/>
    <s v=" $6,748,500,000 "/>
    <s v=" $-   "/>
    <s v=" $-   "/>
    <s v="Consumer Discretionary"/>
  </r>
  <r>
    <x v="207"/>
    <n v="7613800000"/>
    <s v="Year 4"/>
    <s v="12/31/2015"/>
    <n v="12"/>
    <n v="31"/>
    <n v="2015"/>
    <s v=" $7,613,800,000 "/>
    <s v=" $-   "/>
    <s v=" $6,742,700,000 "/>
    <s v=" $-   "/>
    <s v=" $-   "/>
    <s v="Consumer Discretionary"/>
  </r>
  <r>
    <x v="208"/>
    <n v="3003955000"/>
    <s v="Year 1"/>
    <s v="12/31/2012"/>
    <n v="12"/>
    <n v="31"/>
    <n v="2012"/>
    <s v=" $3,003,955,000 "/>
    <s v=" $1,277,113,000 "/>
    <s v=" $850,371,000 "/>
    <s v=" $-   "/>
    <s v=" $316,344,000 "/>
    <s v="Real Estate"/>
  </r>
  <r>
    <x v="208"/>
    <n v="3024623000"/>
    <s v="Year 2"/>
    <s v="12/31/2013"/>
    <n v="12"/>
    <n v="31"/>
    <n v="2013"/>
    <s v=" $3,024,623,000 "/>
    <s v=" $1,288,878,000 "/>
    <s v=" $924,031,000 "/>
    <s v=" $-   "/>
    <s v=" $322,037,000 "/>
    <s v="Real Estate"/>
  </r>
  <r>
    <x v="208"/>
    <n v="3117693000"/>
    <s v="Year 3"/>
    <s v="12/31/2014"/>
    <n v="12"/>
    <n v="31"/>
    <n v="2014"/>
    <s v=" $3,117,693,000 "/>
    <s v=" $1,344,636,000 "/>
    <s v=" $869,572,000 "/>
    <s v=" $-   "/>
    <s v=" $353,143,000 "/>
    <s v="Real Estate"/>
  </r>
  <r>
    <x v="208"/>
    <n v="3007976000"/>
    <s v="Year 4"/>
    <s v="12/31/2015"/>
    <n v="12"/>
    <n v="31"/>
    <n v="2015"/>
    <s v=" $3,007,976,000 "/>
    <s v=" $1,290,025,000 "/>
    <s v=" $844,960,000 "/>
    <s v=" $-   "/>
    <s v=" $345,464,000 "/>
    <s v="Real Estate"/>
  </r>
  <r>
    <x v="209"/>
    <n v="2265100000"/>
    <s v="Year 1"/>
    <s v="12/31/2013"/>
    <n v="12"/>
    <n v="31"/>
    <n v="2013"/>
    <s v=" $2,265,100,000 "/>
    <s v=" $670,900,000 "/>
    <s v=" $574,000,000 "/>
    <s v=" $167,700,000 "/>
    <s v=" $-   "/>
    <s v="Health Care"/>
  </r>
  <r>
    <x v="209"/>
    <n v="2131700000"/>
    <s v="Year 2"/>
    <s v="12/31/2014"/>
    <n v="12"/>
    <n v="31"/>
    <n v="2014"/>
    <s v=" $2,131,700,000 "/>
    <s v=" $717,900,000 "/>
    <s v=" $691,000,000 "/>
    <s v=" $178,000,000 "/>
    <s v=" $-   "/>
    <s v="Health Care"/>
  </r>
  <r>
    <x v="209"/>
    <n v="2384400000"/>
    <s v="Year 3"/>
    <s v="12/31/2015"/>
    <n v="12"/>
    <n v="31"/>
    <n v="2015"/>
    <s v=" $2,384,400,000 "/>
    <s v=" $806,500,000 "/>
    <s v=" $640,500,000 "/>
    <s v=" $197,400,000 "/>
    <s v=" $-   "/>
    <s v="Health Care"/>
  </r>
  <r>
    <x v="209"/>
    <n v="2704400000"/>
    <s v="Year 4"/>
    <s v="12/31/2016"/>
    <n v="12"/>
    <n v="31"/>
    <n v="2016"/>
    <s v=" $2,704,400,000 "/>
    <s v=" $814,300,000 "/>
    <s v=" $705,300,000 "/>
    <s v=" $239,600,000 "/>
    <s v=" $-   "/>
    <s v="Health Care"/>
  </r>
  <r>
    <x v="210"/>
    <n v="14135000000"/>
    <s v="Year 1"/>
    <s v="12/31/2013"/>
    <n v="12"/>
    <n v="31"/>
    <n v="2013"/>
    <s v=" $14,135,000,000 "/>
    <s v=" $8,554,000,000 "/>
    <s v=" $2,815,000,000 "/>
    <s v=" $-   "/>
    <s v=" $250,000,000 "/>
    <s v="Industrials"/>
  </r>
  <r>
    <x v="210"/>
    <n v="14484000000"/>
    <s v="Year 2"/>
    <s v="12/31/2014"/>
    <n v="12"/>
    <n v="31"/>
    <n v="2014"/>
    <s v=" $14,484,000,000 "/>
    <s v=" $8,673,000,000 "/>
    <s v=" $2,678,000,000 "/>
    <s v=" $-   "/>
    <s v=" $245,000,000 "/>
    <s v="Industrials"/>
  </r>
  <r>
    <x v="210"/>
    <n v="13405000000"/>
    <s v="Year 3"/>
    <s v="12/31/2015"/>
    <n v="12"/>
    <n v="31"/>
    <n v="2015"/>
    <s v=" $13,405,000,000 "/>
    <s v=" $7,888,000,000 "/>
    <s v=" $2,417,000,000 "/>
    <s v=" $-   "/>
    <s v=" $233,000,000 "/>
    <s v="Industrials"/>
  </r>
  <r>
    <x v="210"/>
    <n v="13599000000"/>
    <s v="Year 4"/>
    <s v="12/31/2016"/>
    <n v="12"/>
    <n v="31"/>
    <n v="2016"/>
    <s v=" $13,599,000,000 "/>
    <s v=" $7,896,000,000 "/>
    <s v=" $2,415,000,000 "/>
    <s v=" $-   "/>
    <s v=" $224,000,000 "/>
    <s v="Industrials"/>
  </r>
  <r>
    <x v="211"/>
    <n v="4050400000"/>
    <s v="Year 1"/>
    <s v="12/31/2012"/>
    <n v="12"/>
    <n v="31"/>
    <n v="2012"/>
    <s v=" $4,050,400,000 "/>
    <s v=" $-   "/>
    <s v=" $3,207,800,000 "/>
    <s v=" $-   "/>
    <s v=" $-   "/>
    <s v="Financials"/>
  </r>
  <r>
    <x v="211"/>
    <n v="4644600000"/>
    <s v="Year 2"/>
    <s v="12/31/2013"/>
    <n v="12"/>
    <n v="31"/>
    <n v="2013"/>
    <s v=" $4,644,600,000 "/>
    <s v=" $-   "/>
    <s v=" $3,524,400,000 "/>
    <s v=" $-   "/>
    <s v=" $-   "/>
    <s v="Financials"/>
  </r>
  <r>
    <x v="211"/>
    <n v="5147100000"/>
    <s v="Year 3"/>
    <s v="12/31/2014"/>
    <n v="12"/>
    <n v="31"/>
    <n v="2014"/>
    <s v=" $5,147,100,000 "/>
    <s v=" $-   "/>
    <s v=" $3,870,200,000 "/>
    <s v=" $-   "/>
    <s v=" $-   "/>
    <s v="Financials"/>
  </r>
  <r>
    <x v="211"/>
    <n v="5122900000"/>
    <s v="Year 4"/>
    <s v="12/31/2015"/>
    <n v="12"/>
    <n v="31"/>
    <n v="2015"/>
    <s v=" $5,122,900,000 "/>
    <s v=" $-   "/>
    <s v=" $3,764,500,000 "/>
    <s v=" $-   "/>
    <s v=" $-   "/>
    <s v="Financials"/>
  </r>
  <r>
    <x v="212"/>
    <n v="5054980000"/>
    <s v="Year 1"/>
    <s v="12/31/2012"/>
    <n v="12"/>
    <n v="31"/>
    <n v="2012"/>
    <s v=" $5,054,980,000 "/>
    <s v=" $3,230,857,000 "/>
    <s v=" $1,064,757,000 "/>
    <s v=" $-   "/>
    <s v=" $229,166,000 "/>
    <s v="Industrials"/>
  </r>
  <r>
    <x v="212"/>
    <n v="5584571000"/>
    <s v="Year 2"/>
    <s v="12/31/2013"/>
    <n v="12"/>
    <n v="31"/>
    <n v="2013"/>
    <s v=" $5,584,571,000 "/>
    <s v=" $3,570,801,000 "/>
    <s v=" $1,183,682,000 "/>
    <s v=" $-   "/>
    <s v=" $253,380,000 "/>
    <s v="Industrials"/>
  </r>
  <r>
    <x v="212"/>
    <n v="6165441000"/>
    <s v="Year 3"/>
    <s v="12/31/2014"/>
    <n v="12"/>
    <n v="31"/>
    <n v="2014"/>
    <s v=" $6,165,441,000 "/>
    <s v=" $3,898,403,000 "/>
    <s v=" $1,341,000,000 "/>
    <s v=" $-   "/>
    <s v=" $294,496,000 "/>
    <s v="Industrials"/>
  </r>
  <r>
    <x v="212"/>
    <n v="6187646000"/>
    <s v="Year 4"/>
    <s v="12/31/2015"/>
    <n v="12"/>
    <n v="31"/>
    <n v="2015"/>
    <s v=" $6,187,646,000 "/>
    <s v=" $3,665,578,000 "/>
    <s v=" $1,466,761,000 "/>
    <s v=" $-   "/>
    <s v=" $339,613,000 "/>
    <s v="Industrials"/>
  </r>
  <r>
    <x v="213"/>
    <n v="11818376000"/>
    <s v="Year 1"/>
    <s v="9/27/2013"/>
    <n v="9"/>
    <n v="27"/>
    <n v="2013"/>
    <s v=" $11,818,376,000 "/>
    <s v=" $9,976,057,000 "/>
    <s v=" $1,173,340,000 "/>
    <s v=" $-   "/>
    <s v=" $-   "/>
    <s v="Industrials"/>
  </r>
  <r>
    <x v="213"/>
    <n v="12695157000"/>
    <s v="Year 2"/>
    <s v="9/26/2014"/>
    <n v="9"/>
    <n v="26"/>
    <n v="2014"/>
    <s v=" $12,695,157,000 "/>
    <s v=" $10,621,373,000 "/>
    <s v=" $1,545,716,000 "/>
    <s v=" $-   "/>
    <s v=" $-   "/>
    <s v="Industrials"/>
  </r>
  <r>
    <x v="213"/>
    <n v="12114832000"/>
    <s v="Year 3"/>
    <s v="10/2/2015"/>
    <n v="10"/>
    <n v="2"/>
    <n v="2015"/>
    <s v=" $12,114,832,000 "/>
    <s v=" $10,146,494,000 "/>
    <s v=" $1,522,811,000 "/>
    <s v=" $-   "/>
    <s v=" $-   "/>
    <s v="Industrials"/>
  </r>
  <r>
    <x v="213"/>
    <n v="10964157000"/>
    <s v="Year 4"/>
    <s v="9/30/2016"/>
    <n v="9"/>
    <n v="30"/>
    <n v="2016"/>
    <s v=" $10,964,157,000 "/>
    <s v=" $9,196,326,000 "/>
    <s v=" $1,429,233,000 "/>
    <s v=" $-   "/>
    <s v=" $-   "/>
    <s v="Industrials"/>
  </r>
  <r>
    <x v="214"/>
    <n v="4365400000"/>
    <s v="Year 1"/>
    <s v="12/31/2012"/>
    <n v="12"/>
    <n v="31"/>
    <n v="2012"/>
    <s v=" $4,365,400,000 "/>
    <s v=" $1,656,600,000 "/>
    <s v=" $1,252,300,000 "/>
    <s v=" $1,101,600,000 "/>
    <s v=" $-   "/>
    <s v="Information Technology"/>
  </r>
  <r>
    <x v="214"/>
    <n v="4669100000"/>
    <s v="Year 2"/>
    <s v="12/31/2013"/>
    <n v="12"/>
    <n v="31"/>
    <n v="2013"/>
    <s v=" $4,669,100,000 "/>
    <s v=" $1,727,700,000 "/>
    <s v=" $1,293,200,000 "/>
    <s v=" $1,043,200,000 "/>
    <s v=" $-   "/>
    <s v="Information Technology"/>
  </r>
  <r>
    <x v="214"/>
    <n v="4627100000"/>
    <s v="Year 3"/>
    <s v="12/31/2014"/>
    <n v="12"/>
    <n v="31"/>
    <n v="2014"/>
    <s v=" $4,627,100,000 "/>
    <s v=" $1,768,900,000 "/>
    <s v=" $1,254,700,000 "/>
    <s v=" $1,006,200,000 "/>
    <s v=" $-   "/>
    <s v="Information Technology"/>
  </r>
  <r>
    <x v="214"/>
    <n v="4857800000"/>
    <s v="Year 4"/>
    <s v="12/31/2015"/>
    <n v="12"/>
    <n v="31"/>
    <n v="2015"/>
    <s v=" $4,857,800,000 "/>
    <s v=" $1,779,200,000 "/>
    <s v=" $1,172,700,000 "/>
    <s v=" $994,500,000 "/>
    <s v=" $-   "/>
    <s v="Information Technology"/>
  </r>
  <r>
    <x v="215"/>
    <n v="93646000000"/>
    <s v="Year 1"/>
    <s v="12/31/2012"/>
    <n v="12"/>
    <n v="31"/>
    <n v="2012"/>
    <s v=" $93,646,000,000 "/>
    <s v=" $-   "/>
    <s v=" $64,729,000,000 "/>
    <s v=" $-   "/>
    <s v=" $3,385,000,000 "/>
    <s v="Financials"/>
  </r>
  <r>
    <x v="215"/>
    <n v="97142000000"/>
    <s v="Year 2"/>
    <s v="12/31/2013"/>
    <n v="12"/>
    <n v="31"/>
    <n v="2013"/>
    <s v=" $97,142,000,000 "/>
    <s v=" $-   "/>
    <s v=" $70,467,000,000 "/>
    <s v=" $-   "/>
    <s v=" $225,000,000 "/>
    <s v="Financials"/>
  </r>
  <r>
    <x v="215"/>
    <n v="91973000000"/>
    <s v="Year 3"/>
    <s v="12/31/2014"/>
    <n v="12"/>
    <n v="31"/>
    <n v="2014"/>
    <s v=" $91,973,000,000 "/>
    <s v=" $-   "/>
    <s v=" $61,274,000,000 "/>
    <s v=" $-   "/>
    <s v=" $3,139,000,000 "/>
    <s v="Financials"/>
  </r>
  <r>
    <x v="215"/>
    <n v="89716000000"/>
    <s v="Year 4"/>
    <s v="12/31/2015"/>
    <n v="12"/>
    <n v="31"/>
    <n v="2015"/>
    <s v=" $89,716,000,000 "/>
    <s v=" $-   "/>
    <s v=" $59,014,000,000 "/>
    <s v=" $-   "/>
    <s v=" $3,827,000,000 "/>
    <s v="Financials"/>
  </r>
  <r>
    <x v="216"/>
    <n v="12134000000"/>
    <s v="Year 1"/>
    <s v="2/2/2013"/>
    <n v="2"/>
    <n v="2"/>
    <n v="2013"/>
    <s v=" $12,134,000,000 "/>
    <s v=" $7,432,000,000 "/>
    <s v=" $3,357,000,000 "/>
    <s v=" $-   "/>
    <s v=" $-   "/>
    <s v="Consumer Discretionary"/>
  </r>
  <r>
    <x v="216"/>
    <n v="12540000000"/>
    <s v="Year 2"/>
    <s v="2/1/2014"/>
    <n v="2"/>
    <n v="1"/>
    <n v="2014"/>
    <s v=" $12,540,000,000 "/>
    <s v=" $7,737,000,000 "/>
    <s v=" $3,453,000,000 "/>
    <s v=" $-   "/>
    <s v=" $-   "/>
    <s v="Consumer Discretionary"/>
  </r>
  <r>
    <x v="216"/>
    <n v="13506000000"/>
    <s v="Year 3"/>
    <s v="1/31/2015"/>
    <n v="1"/>
    <n v="31"/>
    <n v="2015"/>
    <s v=" $13,506,000,000 "/>
    <s v=" $8,406,000,000 "/>
    <s v=" $3,777,000,000 "/>
    <s v=" $-   "/>
    <s v=" $-   "/>
    <s v="Consumer Discretionary"/>
  </r>
  <r>
    <x v="216"/>
    <n v="14437000000"/>
    <s v="Year 4"/>
    <s v="1/30/2016"/>
    <n v="1"/>
    <n v="30"/>
    <n v="2016"/>
    <s v=" $14,437,000,000 "/>
    <s v=" $9,168,000,000 "/>
    <s v=" $4,168,000,000 "/>
    <s v=" $-   "/>
    <s v=" $-   "/>
    <s v="Consumer Discretionary"/>
  </r>
  <r>
    <x v="217"/>
    <n v="14197000000"/>
    <s v="Year 1"/>
    <s v="12/29/2012"/>
    <n v="12"/>
    <n v="29"/>
    <n v="2012"/>
    <s v=" $14,197,000,000 "/>
    <s v=" $8,763,000,000 "/>
    <s v=" $3,872,000,000 "/>
    <s v=" $-   "/>
    <s v=" $-   "/>
    <s v="Consumer Staples"/>
  </r>
  <r>
    <x v="217"/>
    <n v="14792000000"/>
    <s v="Year 2"/>
    <s v="12/28/2013"/>
    <n v="12"/>
    <n v="28"/>
    <n v="2013"/>
    <s v=" $14,792,000,000 "/>
    <s v=" $8,689,000,000 "/>
    <s v=" $3,266,000,000 "/>
    <s v=" $-   "/>
    <s v=" $-   "/>
    <s v="Consumer Staples"/>
  </r>
  <r>
    <x v="217"/>
    <n v="14580000000"/>
    <s v="Year 3"/>
    <s v="1/3/2015"/>
    <n v="1"/>
    <n v="3"/>
    <n v="2015"/>
    <s v=" $14,580,000,000 "/>
    <s v=" $9,517,000,000 "/>
    <s v=" $4,039,000,000 "/>
    <s v=" $-   "/>
    <s v=" $-   "/>
    <s v="Consumer Staples"/>
  </r>
  <r>
    <x v="217"/>
    <n v="13525000000"/>
    <s v="Year 4"/>
    <s v="1/2/2016"/>
    <n v="1"/>
    <n v="2"/>
    <n v="2016"/>
    <s v=" $13,525,000,000 "/>
    <s v=" $8,844,000,000 "/>
    <s v=" $3,590,000,000 "/>
    <s v=" $-   "/>
    <s v=" $-   "/>
    <s v="Consumer Staples"/>
  </r>
  <r>
    <x v="218"/>
    <n v="1287577000"/>
    <s v="Year 1"/>
    <s v="9/30/2013"/>
    <n v="9"/>
    <n v="30"/>
    <n v="2013"/>
    <s v=" $1,287,577,000 "/>
    <s v=" $1,073,447,000 "/>
    <s v=" $174,085,000 "/>
    <s v=" $-   "/>
    <s v=" $12,784,000 "/>
    <s v="Financials"/>
  </r>
  <r>
    <x v="218"/>
    <n v="1463767000"/>
    <s v="Year 2"/>
    <s v="9/30/2014"/>
    <n v="9"/>
    <n v="30"/>
    <n v="2014"/>
    <s v=" $1,463,767,000 "/>
    <s v=" $1,200,308,000 "/>
    <s v=" $194,491,000 "/>
    <s v=" $-   "/>
    <s v=" $13,279,000 "/>
    <s v="Financials"/>
  </r>
  <r>
    <x v="218"/>
    <n v="1627413000"/>
    <s v="Year 3"/>
    <s v="9/30/2015"/>
    <n v="9"/>
    <n v="30"/>
    <n v="2015"/>
    <s v=" $1,627,413,000 "/>
    <s v=" $1,354,969,000 "/>
    <s v=" $207,519,000 "/>
    <s v=" $-   "/>
    <s v=" $13,338,000 "/>
    <s v="Financials"/>
  </r>
  <r>
    <x v="218"/>
    <n v="1822114000"/>
    <s v="Year 4"/>
    <s v="9/30/2016"/>
    <n v="9"/>
    <n v="30"/>
    <n v="2016"/>
    <s v=" $1,822,114,000 "/>
    <s v=" $1,524,907,000 "/>
    <s v=" $224,088,000 "/>
    <s v=" $-   "/>
    <s v=" $13,794,000 "/>
    <s v="Financials"/>
  </r>
  <r>
    <x v="219"/>
    <n v="793373000"/>
    <s v="Year 1"/>
    <s v="12/31/2012"/>
    <n v="12"/>
    <n v="31"/>
    <n v="2012"/>
    <s v=" $793,373,000 "/>
    <s v=" $206,974,000 "/>
    <s v=" $123,524,000 "/>
    <s v=" $-   "/>
    <s v=" $214,827,000 "/>
    <s v="Real Estate"/>
  </r>
  <r>
    <x v="219"/>
    <n v="861527000"/>
    <s v="Year 2"/>
    <s v="12/31/2013"/>
    <n v="12"/>
    <n v="31"/>
    <n v="2013"/>
    <s v=" $861,527,000 "/>
    <s v=" $221,498,000 "/>
    <s v=" $127,470,000 "/>
    <s v=" $-   "/>
    <s v=" $224,713,000 "/>
    <s v="Real Estate"/>
  </r>
  <r>
    <x v="219"/>
    <n v="993897000"/>
    <s v="Year 3"/>
    <s v="12/31/2014"/>
    <n v="12"/>
    <n v="31"/>
    <n v="2014"/>
    <s v=" $993,897,000"/>
    <s v=" $258,617,000 "/>
    <s v=" $122,201,000 "/>
    <s v=" $-   "/>
    <s v=" $258,074,000 "/>
    <s v="Real Estate"/>
  </r>
  <r>
    <x v="219"/>
    <n v="1166769000"/>
    <s v="Year 4"/>
    <s v="12/31/2015"/>
    <n v="12"/>
    <n v="31"/>
    <n v="2015"/>
    <s v=" $1,166,769,000 "/>
    <s v=" $304,477,000 "/>
    <s v=" $122,735,000 "/>
    <s v=" $-   "/>
    <s v=" $344,527,000 "/>
    <s v="Real Estate"/>
  </r>
  <r>
    <x v="220"/>
    <n v="2842781000"/>
    <s v="Year 1"/>
    <s v="6/30/2013"/>
    <n v="6"/>
    <n v="30"/>
    <n v="2013"/>
    <s v=" $2,842,781,000 "/>
    <s v=" $1,237,452,000 "/>
    <s v=" $387,812,000 "/>
    <s v=" $487,832,000 "/>
    <s v=" $-   "/>
    <s v="Information Technology"/>
  </r>
  <r>
    <x v="220"/>
    <n v="2929408000"/>
    <s v="Year 2"/>
    <s v="6/30/2014"/>
    <n v="6"/>
    <n v="30"/>
    <n v="2014"/>
    <s v=" $2,929,408,000 "/>
    <s v=" $1,232,962,000 "/>
    <s v=" $384,907,000 "/>
    <s v=" $539,469,000 "/>
    <s v=" $-   "/>
    <s v="Information Technology"/>
  </r>
  <r>
    <x v="220"/>
    <n v="2814049000"/>
    <s v="Year 3"/>
    <s v="6/30/2015"/>
    <n v="6"/>
    <n v="30"/>
    <n v="2015"/>
    <s v=" $2,814,049,000 "/>
    <s v=" $1,215,229,000 "/>
    <s v=" $406,864,000 "/>
    <s v=" $530,616,000 "/>
    <s v=" $-   "/>
    <s v="Information Technology"/>
  </r>
  <r>
    <x v="220"/>
    <n v="2984493000"/>
    <s v="Year 4"/>
    <s v="6/30/2016"/>
    <n v="6"/>
    <n v="30"/>
    <n v="2016"/>
    <s v=" $2,984,493,000 "/>
    <s v=" $1,163,391,000 "/>
    <s v=" $379,399,000 "/>
    <s v=" $481,258,000 "/>
    <s v=" $-   "/>
    <s v="Information Technology"/>
  </r>
  <r>
    <x v="221"/>
    <n v="19561000000"/>
    <s v="Year 1"/>
    <s v="12/31/2013"/>
    <n v="12"/>
    <n v="31"/>
    <n v="2013"/>
    <s v=" $19,561,000,000 "/>
    <s v=" $12,952,000,000 "/>
    <s v=" $3,706,000,000 "/>
    <s v=" $-   "/>
    <s v=" $-   "/>
    <s v="Consumer Staples"/>
  </r>
  <r>
    <x v="221"/>
    <n v="19724000000"/>
    <s v="Year 2"/>
    <s v="12/31/2014"/>
    <n v="12"/>
    <n v="31"/>
    <n v="2014"/>
    <s v=" $19,724,000,000 "/>
    <s v=" $13,041,000,000 "/>
    <s v=" $4,162,000,000 "/>
    <s v=" $-   "/>
    <s v=" $-   "/>
    <s v="Consumer Staples"/>
  </r>
  <r>
    <x v="221"/>
    <n v="18591000000"/>
    <s v="Year 3"/>
    <s v="12/31/2015"/>
    <n v="12"/>
    <n v="31"/>
    <n v="2015"/>
    <s v=" $18,591,000,000 "/>
    <s v=" $11,967,000,000 "/>
    <s v=" $5,011,000,000 "/>
    <s v=" $-   "/>
    <s v=" $-   "/>
    <s v="Consumer Staples"/>
  </r>
  <r>
    <x v="221"/>
    <n v="18202000000"/>
    <s v="Year 4"/>
    <s v="12/31/2016"/>
    <n v="12"/>
    <n v="31"/>
    <n v="2016"/>
    <s v=" $18,202,000,000 "/>
    <s v=" $11,551,000,000 "/>
    <s v=" $3,334,000,000 "/>
    <s v=" $-   "/>
    <s v=" $-   "/>
    <s v="Consumer Staples"/>
  </r>
  <r>
    <x v="222"/>
    <n v="14070000000"/>
    <s v="Year 1"/>
    <s v="12/31/2013"/>
    <n v="12"/>
    <n v="31"/>
    <n v="2013"/>
    <s v=" $14,070,000,000 "/>
    <s v=" $7,365,000,000 "/>
    <s v=" $1,007,000,000 "/>
    <s v=" $-   "/>
    <s v=" $1,806,000,000 "/>
    <s v="Energy"/>
  </r>
  <r>
    <x v="222"/>
    <n v="16226000000"/>
    <s v="Year 2"/>
    <s v="12/31/2014"/>
    <n v="12"/>
    <n v="31"/>
    <n v="2014"/>
    <s v=" $16,226,000,000 "/>
    <s v=" $8,435,000,000 "/>
    <s v=" $1,029,000,000 "/>
    <s v=" $-   "/>
    <s v=" $2,040,000,000 "/>
    <s v="Energy"/>
  </r>
  <r>
    <x v="222"/>
    <n v="14403000000"/>
    <s v="Year 3"/>
    <s v="12/31/2015"/>
    <n v="12"/>
    <n v="31"/>
    <n v="2015"/>
    <s v=" $14,403,000,000 "/>
    <s v=" $6,452,000,000 "/>
    <s v=" $1,126,000,000 "/>
    <s v=" $-   "/>
    <s v=" $2,309,000,000 "/>
    <s v="Energy"/>
  </r>
  <r>
    <x v="222"/>
    <n v="13058000000"/>
    <s v="Year 4"/>
    <s v="12/31/2016"/>
    <n v="12"/>
    <n v="31"/>
    <n v="2016"/>
    <s v=" $13,058,000,000 "/>
    <s v=" $5,801,000,000 "/>
    <s v=" $1,089,000,000 "/>
    <s v=" $-   "/>
    <s v=" $2,209,000,000 "/>
    <s v="Energy"/>
  </r>
  <r>
    <x v="223"/>
    <n v="10962818000"/>
    <s v="Year 1"/>
    <s v="2/28/2013"/>
    <n v="2"/>
    <n v="28"/>
    <n v="2013"/>
    <s v=" $10,962,818,000 "/>
    <s v=" $9,498,456,000 "/>
    <s v=" $731,767,000 "/>
    <s v=" $-   "/>
    <s v=" $-   "/>
    <s v="Consumer Discretionary"/>
  </r>
  <r>
    <x v="223"/>
    <n v="12574299000"/>
    <s v="Year 2"/>
    <s v="2/28/2014"/>
    <n v="2"/>
    <n v="28"/>
    <n v="2014"/>
    <s v=" $12,574,299,000 "/>
    <s v=" $10,925,598,000 "/>
    <s v=" $819,048,000 "/>
    <s v=" $-   "/>
    <s v=" $-   "/>
    <s v="Consumer Discretionary"/>
  </r>
  <r>
    <x v="223"/>
    <n v="14268716000"/>
    <s v="Year 3"/>
    <s v="2/28/2015"/>
    <n v="2"/>
    <n v="28"/>
    <n v="2015"/>
    <s v=" $14,268,716,000 "/>
    <s v=" $12,381,189,000 "/>
    <s v=" $890,431,000 "/>
    <s v=" $-   "/>
    <s v=" $-   "/>
    <s v="Consumer Discretionary"/>
  </r>
  <r>
    <x v="223"/>
    <n v="15149675000"/>
    <s v="Year 4"/>
    <s v="2/29/2016"/>
    <n v="2"/>
    <n v="29"/>
    <n v="2016"/>
    <s v=" $15,149,675,000 "/>
    <s v=" $13,130,915,000 "/>
    <s v=" $959,899,000 "/>
    <s v=" $-   "/>
    <s v=" $-   "/>
    <s v="Consumer Discretionary"/>
  </r>
  <r>
    <x v="224"/>
    <n v="48017000000"/>
    <s v="Year 1"/>
    <s v="12/31/2012"/>
    <n v="12"/>
    <n v="31"/>
    <n v="2012"/>
    <s v=" $48,017,000,000 "/>
    <s v=" $19,053,000,000 "/>
    <s v=" $18,185,000,000 "/>
    <s v=" $-   "/>
    <s v=" $-   "/>
    <s v="Consumer Staples"/>
  </r>
  <r>
    <x v="224"/>
    <n v="46854000000"/>
    <s v="Year 2"/>
    <s v="12/31/2013"/>
    <n v="12"/>
    <n v="31"/>
    <n v="2013"/>
    <s v=" $46,854,000,000 "/>
    <s v=" $18,421,000,000 "/>
    <s v=" $18,205,000,000 "/>
    <s v=" $-   "/>
    <s v=" $-   "/>
    <s v="Consumer Staples"/>
  </r>
  <r>
    <x v="224"/>
    <n v="45998000000"/>
    <s v="Year 3"/>
    <s v="12/31/2014"/>
    <n v="12"/>
    <n v="31"/>
    <n v="2014"/>
    <s v=" $45,998,000,000 "/>
    <s v=" $17,889,000,000 "/>
    <s v=" $18,401,000,000 "/>
    <s v=" $-   "/>
    <s v=" $-   "/>
    <s v="Consumer Staples"/>
  </r>
  <r>
    <x v="224"/>
    <n v="44294000000"/>
    <s v="Year 4"/>
    <s v="12/31/2015"/>
    <n v="12"/>
    <n v="31"/>
    <n v="2015"/>
    <s v=" $44,294,000,000 "/>
    <s v=" $17,482,000,000 "/>
    <s v=" $18,084,000,000 "/>
    <s v=" $-   "/>
    <s v=" $-   "/>
    <s v="Consumer Staples"/>
  </r>
  <r>
    <x v="225"/>
    <n v="2181732000"/>
    <s v="Year 1"/>
    <s v="3/30/2013"/>
    <n v="3"/>
    <n v="30"/>
    <n v="2013"/>
    <s v=" $2,181,732,000 "/>
    <s v=" $875,166,000 "/>
    <s v=" $621,536,000 "/>
    <s v=" $-   "/>
    <s v=" $54,291,000 "/>
    <s v="Consumer Discretionary"/>
  </r>
  <r>
    <x v="225"/>
    <n v="3310800000"/>
    <s v="Year 2"/>
    <s v="3/29/2014"/>
    <n v="3"/>
    <n v="29"/>
    <n v="2014"/>
    <s v=" $3,310,800,000 "/>
    <s v=" $1,294,700,000 "/>
    <s v=" $926,900,000 "/>
    <s v=" $-   "/>
    <s v=" $79,700,000 "/>
    <s v="Consumer Discretionary"/>
  </r>
  <r>
    <x v="225"/>
    <n v="4371500000"/>
    <s v="Year 3"/>
    <s v="3/28/2015"/>
    <n v="3"/>
    <n v="28"/>
    <n v="2015"/>
    <s v=" $4,371,500,000 "/>
    <s v=" $1,723,800,000 "/>
    <s v=" $1,251,500,000 "/>
    <s v=" $-   "/>
    <s v=" $138,400,000 "/>
    <s v="Consumer Discretionary"/>
  </r>
  <r>
    <x v="225"/>
    <n v="4712100000"/>
    <s v="Year 4"/>
    <s v="4/2/2016"/>
    <n v="4"/>
    <n v="2"/>
    <n v="2016"/>
    <s v=" $4,712,100,000 "/>
    <s v=" $1,914,900,000 "/>
    <s v=" $1,428,000,000 "/>
    <s v=" $-   "/>
    <s v=" $183,200,000 "/>
    <s v="Consumer Discretionary"/>
  </r>
  <r>
    <x v="226"/>
    <n v="96619000000"/>
    <s v="Year 1"/>
    <s v="2/2/2013"/>
    <n v="2"/>
    <n v="2"/>
    <n v="2013"/>
    <s v=" $96,619,000,000 "/>
    <s v=" $76,726,000,000 "/>
    <s v=" $15,477,000,000 "/>
    <s v=" $-   "/>
    <s v=" $1,652,000,000 "/>
    <s v="Consumer Staples"/>
  </r>
  <r>
    <x v="226"/>
    <n v="98375000000"/>
    <s v="Year 2"/>
    <s v="2/1/2014"/>
    <n v="2"/>
    <n v="1"/>
    <n v="2014"/>
    <s v=" $98,375,000,000 "/>
    <s v=" $78,138,000,000 "/>
    <s v=" $15,809,000,000 "/>
    <s v=" $-   "/>
    <s v=" $1,703,000,000 "/>
    <s v="Consumer Staples"/>
  </r>
  <r>
    <x v="226"/>
    <n v="108465000000"/>
    <s v="Year 3"/>
    <s v="1/31/2015"/>
    <n v="1"/>
    <n v="31"/>
    <n v="2015"/>
    <s v=" $108,465,000,000 "/>
    <s v=" $85,512,000,000 "/>
    <s v=" $17,868,000,000 "/>
    <s v=" $-   "/>
    <s v=" $1,948,000,000 "/>
    <s v="Consumer Staples"/>
  </r>
  <r>
    <x v="226"/>
    <n v="109830000000"/>
    <s v="Year 4"/>
    <s v="1/30/2016"/>
    <n v="1"/>
    <n v="30"/>
    <n v="2016"/>
    <s v=" $109,830,000,000 "/>
    <s v=" $85,496,000,000 "/>
    <s v=" $18,669,000,000 "/>
    <s v=" $-   "/>
    <s v=" $2,089,000,000 "/>
    <s v="Consumer Staples"/>
  </r>
  <r>
    <x v="227"/>
    <n v="19279000000"/>
    <s v="Year 1"/>
    <s v="2/2/2013"/>
    <n v="2"/>
    <n v="2"/>
    <n v="2013"/>
    <s v=" $19,279,000,000 "/>
    <s v=" $12,289,000,000 "/>
    <s v=" $4,267,000,000 "/>
    <s v=" $-   "/>
    <s v=" $833,000,000 "/>
    <s v="Consumer Discretionary"/>
  </r>
  <r>
    <x v="227"/>
    <n v="19031000000"/>
    <s v="Year 2"/>
    <s v="2/1/2014"/>
    <n v="2"/>
    <n v="1"/>
    <n v="2014"/>
    <s v=" $19,031,000,000 "/>
    <s v=" $12,087,000,000 "/>
    <s v=" $4,313,000,000 "/>
    <s v=" $-   "/>
    <s v=" $889,000,000 "/>
    <s v="Consumer Discretionary"/>
  </r>
  <r>
    <x v="227"/>
    <n v="19023000000"/>
    <s v="Year 3"/>
    <s v="1/31/2015"/>
    <n v="1"/>
    <n v="31"/>
    <n v="2015"/>
    <s v=" $19,023,000,000 "/>
    <s v=" $12,098,000,000 "/>
    <s v=" $4,350,000,000 "/>
    <s v=" $-   "/>
    <s v=" $886,000,000 "/>
    <s v="Consumer Discretionary"/>
  </r>
  <r>
    <x v="227"/>
    <n v="19204000000"/>
    <s v="Year 4"/>
    <s v="1/30/2016"/>
    <n v="1"/>
    <n v="30"/>
    <n v="2016"/>
    <s v=" $19,204,000,000 "/>
    <s v=" $12,265,000,000 "/>
    <s v=" $4,452,000,000 "/>
    <s v=" $-   "/>
    <s v=" $934,000,000 "/>
    <s v="Consumer Discretionary"/>
  </r>
  <r>
    <x v="228"/>
    <n v="2369300000"/>
    <s v="Year 1"/>
    <s v="12/31/2013"/>
    <n v="12"/>
    <n v="31"/>
    <n v="2013"/>
    <s v=" $2,369,300,000 "/>
    <s v=" $805,300,000 "/>
    <s v=" $602,100,000 "/>
    <s v=" $-   "/>
    <s v=" $223,300,000 "/>
    <s v="Industrials"/>
  </r>
  <r>
    <x v="228"/>
    <n v="2577100000"/>
    <s v="Year 2"/>
    <s v="12/31/2014"/>
    <n v="12"/>
    <n v="31"/>
    <n v="2014"/>
    <s v=" $2,577,100,000 "/>
    <s v=" $877,900,000 "/>
    <s v=" $632,000,000 "/>
    <s v=" $-   "/>
    <s v=" $258,100,000 "/>
    <s v="Industrials"/>
  </r>
  <r>
    <x v="228"/>
    <n v="2418800000"/>
    <s v="Year 3"/>
    <s v="12/31/2015"/>
    <n v="12"/>
    <n v="31"/>
    <n v="2015"/>
    <s v=" $2,418,800,000 "/>
    <s v=" $759,200,000 "/>
    <s v=" $571,200,000 "/>
    <s v=" $-   "/>
    <s v=" $284,600,000 "/>
    <s v="Industrials"/>
  </r>
  <r>
    <x v="228"/>
    <n v="2334200000"/>
    <s v="Year 4"/>
    <s v="12/31/2016"/>
    <n v="12"/>
    <n v="31"/>
    <n v="2016"/>
    <s v=" $2,334,200,000 "/>
    <s v=" $691,100,000 "/>
    <s v=" $519,600,000 "/>
    <s v=" $-   "/>
    <s v=" $305,000,000 "/>
    <s v="Industrials"/>
  </r>
  <r>
    <x v="229"/>
    <n v="10459000000"/>
    <s v="Year 1"/>
    <s v="2/2/2013"/>
    <n v="2"/>
    <n v="2"/>
    <n v="2013"/>
    <s v=" $10,459,000,000 "/>
    <s v=" $6,073,000,000 "/>
    <s v=" $2,720,000,000 "/>
    <s v=" $-   "/>
    <s v=" $-   "/>
    <s v="Consumer Discretionary"/>
  </r>
  <r>
    <x v="229"/>
    <n v="10773000000"/>
    <s v="Year 2"/>
    <s v="2/1/2014"/>
    <n v="2"/>
    <n v="1"/>
    <n v="2014"/>
    <s v=" $10,773,000,000 "/>
    <s v=" $6,344,000,000 "/>
    <s v=" $2,686,000,000 "/>
    <s v=" $-   "/>
    <s v=" $-   "/>
    <s v="Consumer Discretionary"/>
  </r>
  <r>
    <x v="229"/>
    <n v="11454000000"/>
    <s v="Year 3"/>
    <s v="1/31/2015"/>
    <n v="1"/>
    <n v="31"/>
    <n v="2015"/>
    <s v=" $11,454,000,000 "/>
    <s v=" $6,646,000,000 "/>
    <s v=" $2,855,000,000 "/>
    <s v=" $-   "/>
    <s v=" $-   "/>
    <s v="Consumer Discretionary"/>
  </r>
  <r>
    <x v="229"/>
    <n v="12154000000"/>
    <s v="Year 4"/>
    <s v="1/30/2016"/>
    <n v="1"/>
    <n v="30"/>
    <n v="2016"/>
    <s v=" $12,154,000,000 "/>
    <s v=" $6,950,000,000 "/>
    <s v=" $3,012,000,000 "/>
    <s v=" $-   "/>
    <s v=" $-   "/>
    <s v="Consumer Discretionary"/>
  </r>
  <r>
    <x v="230"/>
    <n v="3414500000"/>
    <s v="Year 1"/>
    <s v="12/31/2012"/>
    <n v="12"/>
    <n v="31"/>
    <n v="2012"/>
    <s v=" $3,414,500,000 "/>
    <s v=" $2,718,900,000 "/>
    <s v=" $346,100,000 "/>
    <s v=" $-   "/>
    <s v=" $25,100,000 "/>
    <s v="Industrials"/>
  </r>
  <r>
    <x v="230"/>
    <n v="3477200000"/>
    <s v="Year 2"/>
    <s v="12/31/2013"/>
    <n v="12"/>
    <n v="31"/>
    <n v="2013"/>
    <s v=" $3,477,200,000 "/>
    <s v=" $2,767,300,000 "/>
    <s v=" $346,900,000 "/>
    <s v=" $-   "/>
    <s v=" $25,400,000 "/>
    <s v="Industrials"/>
  </r>
  <r>
    <x v="230"/>
    <n v="3782300000"/>
    <s v="Year 3"/>
    <s v="12/31/2014"/>
    <n v="12"/>
    <n v="31"/>
    <n v="2014"/>
    <s v=" $3,782,300,000 "/>
    <s v=" $2,991,900,000 "/>
    <s v=" $439,200,000 "/>
    <s v=" $-   "/>
    <s v=" $19,700,000 "/>
    <s v="Industrials"/>
  </r>
  <r>
    <x v="230"/>
    <n v="3917200000"/>
    <s v="Year 4"/>
    <s v="12/31/2015"/>
    <n v="12"/>
    <n v="31"/>
    <n v="2015"/>
    <s v=" $3,917,200,000 "/>
    <s v=" $2,994,000,000 "/>
    <s v=" $411,800,000 "/>
    <s v=" $-   "/>
    <s v=" $20,800,000 "/>
    <s v="Industrials"/>
  </r>
  <r>
    <x v="231"/>
    <n v="5935095000"/>
    <s v="Year 1"/>
    <s v="11/30/2013"/>
    <n v="11"/>
    <n v="30"/>
    <n v="2013"/>
    <s v=" $5,935,095,000 "/>
    <s v=" $4,920,664,000 "/>
    <s v=" $328,595,000 "/>
    <s v=" $-   "/>
    <s v=" $-   "/>
    <s v="Consumer Discretionary"/>
  </r>
  <r>
    <x v="231"/>
    <n v="7779812000"/>
    <s v="Year 2"/>
    <s v="11/30/2014"/>
    <n v="11"/>
    <n v="30"/>
    <n v="2014"/>
    <s v=" $7,779,812,000 "/>
    <s v=" $6,336,272,000 "/>
    <s v=" $521,502,000 "/>
    <s v=" $-   "/>
    <s v=" $-   "/>
    <s v="Consumer Discretionary"/>
  </r>
  <r>
    <x v="231"/>
    <n v="9474008000"/>
    <s v="Year 3"/>
    <s v="11/30/2015"/>
    <n v="11"/>
    <n v="30"/>
    <n v="2015"/>
    <s v=" $9,474,008,000 "/>
    <s v=" $7,757,571,000 "/>
    <s v=" $630,421,000 "/>
    <s v=" $-   "/>
    <s v=" $-   "/>
    <s v="Consumer Discretionary"/>
  </r>
  <r>
    <x v="231"/>
    <n v="10949999000"/>
    <s v="Year 4"/>
    <s v="11/30/2016"/>
    <n v="11"/>
    <n v="30"/>
    <n v="2016"/>
    <s v=" $10,949,999,000 "/>
    <s v=" $8,923,519,000 "/>
    <s v=" $764,117,000 "/>
    <s v=" $-   "/>
    <s v=" $-   "/>
    <s v="Consumer Discretionary"/>
  </r>
  <r>
    <x v="232"/>
    <n v="5671400000"/>
    <s v="Year 1"/>
    <s v="12/31/2012"/>
    <n v="12"/>
    <n v="31"/>
    <n v="2012"/>
    <s v=" $5,671,400,000 "/>
    <s v=" $3,421,700,000 "/>
    <s v=" $1,114,600,000 "/>
    <s v=" $-   "/>
    <s v=" $86,300,000 "/>
    <s v="Health Care"/>
  </r>
  <r>
    <x v="232"/>
    <n v="5808300000"/>
    <s v="Year 2"/>
    <s v="12/31/2013"/>
    <n v="12"/>
    <n v="31"/>
    <n v="2013"/>
    <s v=" $5,808,300,000 "/>
    <s v=" $3,585,100,000 "/>
    <s v=" $1,128,800,000 "/>
    <s v=" $-   "/>
    <s v=" $81,700,000 "/>
    <s v="Health Care"/>
  </r>
  <r>
    <x v="232"/>
    <n v="6011600000"/>
    <s v="Year 3"/>
    <s v="12/31/2014"/>
    <n v="12"/>
    <n v="31"/>
    <n v="2014"/>
    <s v=" $6,011,600,000 "/>
    <s v=" $3,808,500,000 "/>
    <s v=" $1,198,200,000 "/>
    <s v=" $-   "/>
    <s v=" $76,700,000 "/>
    <s v="Health Care"/>
  </r>
  <r>
    <x v="232"/>
    <n v="8680100000"/>
    <s v="Year 4"/>
    <s v="12/31/2015"/>
    <n v="12"/>
    <n v="31"/>
    <n v="2015"/>
    <s v=" $8,680,100,000 "/>
    <s v=" $5,776,800,000 "/>
    <s v=" $1,622,000,000 "/>
    <s v=" $-   "/>
    <s v=" $164,500,000 "/>
    <s v="Health Care"/>
  </r>
  <r>
    <x v="233"/>
    <n v="4122930000"/>
    <s v="Year 1"/>
    <s v="12/31/2012"/>
    <n v="12"/>
    <n v="31"/>
    <n v="2012"/>
    <s v=" $4,122,930,000 "/>
    <s v=" $2,398,790,000 "/>
    <s v=" $1,219,343,000 "/>
    <s v=" $-   "/>
    <s v=" $64,093,000 "/>
    <s v="Consumer Discretionary"/>
  </r>
  <r>
    <x v="233"/>
    <n v="5062528000"/>
    <s v="Year 2"/>
    <s v="12/31/2013"/>
    <n v="12"/>
    <n v="31"/>
    <n v="2013"/>
    <s v=" $5,062,528,000 "/>
    <s v=" $2,987,126,000 "/>
    <s v=" $1,454,080,000 "/>
    <s v=" $-   "/>
    <s v=" $80,969,000 "/>
    <s v="Consumer Discretionary"/>
  </r>
  <r>
    <x v="233"/>
    <n v="6740064000"/>
    <s v="Year 3"/>
    <s v="12/31/2014"/>
    <n v="12"/>
    <n v="31"/>
    <n v="2014"/>
    <s v=" $6,740,064,000 "/>
    <s v=" $4,088,151,000 "/>
    <s v=" $1,866,520,000 "/>
    <s v=" $-   "/>
    <s v=" $120,719,000 "/>
    <s v="Consumer Discretionary"/>
  </r>
  <r>
    <x v="233"/>
    <n v="7192633000"/>
    <s v="Year 4"/>
    <s v="12/31/2015"/>
    <n v="12"/>
    <n v="31"/>
    <n v="2015"/>
    <s v=" $7,192,633,000 "/>
    <s v=" $4,359,104,000 "/>
    <s v=" $1,987,271,000 "/>
    <s v=" $-   "/>
    <s v=" $122,120,000 "/>
    <s v="Consumer Discretionary"/>
  </r>
  <r>
    <x v="234"/>
    <n v="13107000000"/>
    <s v="Year 1"/>
    <s v="12/31/2012"/>
    <n v="12"/>
    <n v="31"/>
    <n v="2012"/>
    <s v=" $13,107,000,000 "/>
    <s v=" $11,799,000,000 "/>
    <s v=" $-   "/>
    <s v=" $-   "/>
    <s v=" $-   "/>
    <s v="Industrials"/>
  </r>
  <r>
    <x v="234"/>
    <n v="11420000000"/>
    <s v="Year 2"/>
    <s v="12/31/2013"/>
    <n v="12"/>
    <n v="31"/>
    <n v="2013"/>
    <s v=" $11,420,000,000 "/>
    <s v=" $10,303,000,000 "/>
    <s v=" $-   "/>
    <s v=" $-   "/>
    <s v=" $-   "/>
    <s v="Industrials"/>
  </r>
  <r>
    <x v="234"/>
    <n v="10986000000"/>
    <s v="Year 3"/>
    <s v="12/31/2014"/>
    <n v="12"/>
    <n v="31"/>
    <n v="2014"/>
    <s v=" $10,986,000,000 "/>
    <s v=" $9,974,000,000 "/>
    <s v=" $-   "/>
    <s v=" $-   "/>
    <s v=" $-   "/>
    <s v="Industrials"/>
  </r>
  <r>
    <x v="234"/>
    <n v="10466000000"/>
    <s v="Year 4"/>
    <s v="12/31/2015"/>
    <n v="12"/>
    <n v="31"/>
    <n v="2015"/>
    <s v=" $10,466,000,000 "/>
    <s v=" $9,576,000,000 "/>
    <s v=" $-   "/>
    <s v=" $-   "/>
    <s v=" $-   "/>
    <s v="Industrials"/>
  </r>
  <r>
    <x v="235"/>
    <n v="1282236000"/>
    <s v="Year 1"/>
    <s v="6/30/2013"/>
    <n v="6"/>
    <n v="30"/>
    <n v="2013"/>
    <s v=" $1,282,236,000 "/>
    <s v=" $322,516,000 "/>
    <s v=" $151,382,000 "/>
    <s v=" $235,184,000 "/>
    <s v=" $-   "/>
    <s v="Information Technology"/>
  </r>
  <r>
    <x v="235"/>
    <n v="1388386000"/>
    <s v="Year 2"/>
    <s v="6/29/2014"/>
    <n v="6"/>
    <n v="29"/>
    <n v="2014"/>
    <s v=" $1,388,386,000 "/>
    <s v=" $338,580,000 "/>
    <s v=" $159,642,000 "/>
    <s v=" $250,434,000 "/>
    <s v=" $-   "/>
    <s v="Information Technology"/>
  </r>
  <r>
    <x v="235"/>
    <n v="1475139000"/>
    <s v="Year 3"/>
    <s v="6/28/2015"/>
    <n v="6"/>
    <n v="28"/>
    <n v="2015"/>
    <s v=" $1,475,139,000 "/>
    <s v=" $355,727,000 "/>
    <s v=" $169,952,000 "/>
    <s v=" $266,761,000 "/>
    <s v=" $-   "/>
    <s v="Information Technology"/>
  </r>
  <r>
    <x v="235"/>
    <n v="1423936000"/>
    <s v="Year 4"/>
    <s v="7/3/2016"/>
    <n v="7"/>
    <n v="3"/>
    <n v="2016"/>
    <s v=" $1,423,936,000 "/>
    <s v=" $343,801,000 "/>
    <s v=" $170,120,000 "/>
    <s v=" $276,462,000 "/>
    <s v=" $-   "/>
    <s v="Information Technology"/>
  </r>
  <r>
    <x v="236"/>
    <n v="22603400000"/>
    <s v="Year 1"/>
    <s v="12/31/2012"/>
    <n v="12"/>
    <n v="31"/>
    <n v="2012"/>
    <s v=" $22,603,400,000 "/>
    <s v=" $4,796,500,000 "/>
    <s v=" $6,839,500,000 "/>
    <s v=" $5,278,100,000 "/>
    <s v=" $-   "/>
    <s v="Health Care"/>
  </r>
  <r>
    <x v="236"/>
    <n v="23113100000"/>
    <s v="Year 2"/>
    <s v="12/31/2013"/>
    <n v="12"/>
    <n v="31"/>
    <n v="2013"/>
    <s v=" $23,113,100,000 "/>
    <s v=" $4,908,100,000 "/>
    <s v=" $6,606,700,000 "/>
    <s v=" $5,531,300,000 "/>
    <s v=" $-   "/>
    <s v="Health Care"/>
  </r>
  <r>
    <x v="236"/>
    <n v="19615600000"/>
    <s v="Year 3"/>
    <s v="12/31/2014"/>
    <n v="12"/>
    <n v="31"/>
    <n v="2014"/>
    <s v=" $19,615,600,000 "/>
    <s v=" $4,932,500,000 "/>
    <s v=" $6,280,300,000 "/>
    <s v=" $4,733,600,000 "/>
    <s v=" $-   "/>
    <s v="Health Care"/>
  </r>
  <r>
    <x v="236"/>
    <n v="19958700000"/>
    <s v="Year 4"/>
    <s v="12/31/2015"/>
    <n v="12"/>
    <n v="31"/>
    <n v="2015"/>
    <s v=" $19,958,700,000 "/>
    <s v=" $5,037,200,000 "/>
    <s v=" $6,432,400,000 "/>
    <s v=" $4,796,400,000 "/>
    <s v=" $-   "/>
    <s v="Health Care"/>
  </r>
  <r>
    <x v="237"/>
    <n v="45358000000"/>
    <s v="Year 1"/>
    <s v="12/31/2013"/>
    <n v="12"/>
    <n v="31"/>
    <n v="2013"/>
    <s v=" $45,358,000,000 "/>
    <s v=" $41,171,000,000 "/>
    <s v=" $(318,000,000)"/>
    <s v=" $-   "/>
    <s v=" $-   "/>
    <s v="Industrials"/>
  </r>
  <r>
    <x v="237"/>
    <n v="39946000000"/>
    <s v="Year 2"/>
    <s v="12/31/2014"/>
    <n v="12"/>
    <n v="31"/>
    <n v="2014"/>
    <s v=" $39,946,000,000 "/>
    <s v=" $35,263,000,000 "/>
    <s v=" $(329,000,000)"/>
    <s v=" $-   "/>
    <s v=" $-   "/>
    <s v="Industrials"/>
  </r>
  <r>
    <x v="237"/>
    <n v="40536000000"/>
    <s v="Year 3"/>
    <s v="12/31/2015"/>
    <n v="12"/>
    <n v="31"/>
    <n v="2015"/>
    <s v=" $40,536,000,000 "/>
    <s v=" $36,044,000,000 "/>
    <s v=" $(220,000,000)"/>
    <s v=" $-   "/>
    <s v=" $-   "/>
    <s v="Industrials"/>
  </r>
  <r>
    <x v="237"/>
    <n v="47248000000"/>
    <s v="Year 4"/>
    <s v="12/31/2016"/>
    <n v="12"/>
    <n v="31"/>
    <n v="2016"/>
    <s v=" $47,248,000,000 "/>
    <s v=" $42,186,000,000 "/>
    <s v=" $(487,000,000)"/>
    <s v=" $-   "/>
    <s v=" $-   "/>
    <s v="Industrials"/>
  </r>
  <r>
    <x v="238"/>
    <n v="3094500000"/>
    <s v="Year 1"/>
    <s v="12/31/2012"/>
    <n v="12"/>
    <n v="31"/>
    <n v="2012"/>
    <s v=" $3,094,500,000 "/>
    <s v=" $2,144,200,000 "/>
    <s v=" $98,200,000 "/>
    <s v=" $-   "/>
    <s v=" $332,400,000 "/>
    <s v="Utilities"/>
  </r>
  <r>
    <x v="238"/>
    <n v="3276800000"/>
    <s v="Year 2"/>
    <s v="12/31/2013"/>
    <n v="12"/>
    <n v="31"/>
    <n v="2013"/>
    <s v=" $3,276,800,000 "/>
    <s v=" $2,272,400,000 "/>
    <s v=" $99,600,000 "/>
    <s v=" $-   "/>
    <s v=" $370,900,000 "/>
    <s v="Utilities"/>
  </r>
  <r>
    <x v="238"/>
    <n v="3350300000"/>
    <s v="Year 3"/>
    <s v="12/31/2014"/>
    <n v="12"/>
    <n v="31"/>
    <n v="2014"/>
    <s v=" $3,350,300,000 "/>
    <s v=" $2,317,500,000 "/>
    <s v=" $101,100,000 "/>
    <s v=" $-   "/>
    <s v=" $388,100,000 "/>
    <s v="Utilities"/>
  </r>
  <r>
    <x v="238"/>
    <n v="3253600000"/>
    <s v="Year 4"/>
    <s v="12/31/2015"/>
    <n v="12"/>
    <n v="31"/>
    <n v="2015"/>
    <s v=" $3,253,600,000 "/>
    <s v=" $2,171,600,000 "/>
    <s v=" $103,700,000 "/>
    <s v=" $-   "/>
    <s v=" $401,300,000 "/>
    <s v="Utilities"/>
  </r>
  <r>
    <x v="239"/>
    <n v="50521000000"/>
    <s v="Year 1"/>
    <s v="2/1/2013"/>
    <n v="2"/>
    <n v="1"/>
    <n v="2013"/>
    <s v=" $50,521,000,000 "/>
    <s v=" $33,194,000,000 "/>
    <s v=" $12,244,000,000 "/>
    <s v=" $-   "/>
    <s v=" $1,523,000,000 "/>
    <s v="Consumer Discretionary"/>
  </r>
  <r>
    <x v="239"/>
    <n v="53417000000"/>
    <s v="Year 2"/>
    <s v="1/31/2014"/>
    <n v="1"/>
    <n v="31"/>
    <n v="2014"/>
    <s v=" $53,417,000,000 "/>
    <s v=" $34,941,000,000 "/>
    <s v=" $12,865,000,000 "/>
    <s v=" $-   "/>
    <s v=" $1,462,000,000 "/>
    <s v="Consumer Discretionary"/>
  </r>
  <r>
    <x v="239"/>
    <n v="56223000000"/>
    <s v="Year 3"/>
    <s v="1/30/2015"/>
    <n v="1"/>
    <n v="30"/>
    <n v="2015"/>
    <s v=" $56,223,000,000 "/>
    <s v=" $36,665,000,000 "/>
    <s v=" $13,281,000,000 "/>
    <s v=" $-   "/>
    <s v=" $1,485,000,000 "/>
    <s v="Consumer Discretionary"/>
  </r>
  <r>
    <x v="239"/>
    <n v="59074000000"/>
    <s v="Year 4"/>
    <s v="1/29/2016"/>
    <n v="1"/>
    <n v="29"/>
    <n v="2016"/>
    <s v=" $59,074,000,000 "/>
    <s v=" $38,504,000,000 "/>
    <s v=" $14,115,000,000 "/>
    <s v=" $-   "/>
    <s v=" $1,484,000,000 "/>
    <s v="Consumer Discretionary"/>
  </r>
  <r>
    <x v="240"/>
    <n v="3598916000"/>
    <s v="Year 1"/>
    <s v="6/30/2013"/>
    <n v="6"/>
    <n v="30"/>
    <n v="2013"/>
    <s v=" $3,598,916,000 "/>
    <s v=" $2,195,857,000 "/>
    <s v=" $601,300,000 "/>
    <s v=" $683,688,000 "/>
    <s v=" $-   "/>
    <s v="Information Technology"/>
  </r>
  <r>
    <x v="240"/>
    <n v="4607309000"/>
    <s v="Year 2"/>
    <s v="6/29/2014"/>
    <n v="6"/>
    <n v="29"/>
    <n v="2014"/>
    <s v=" $4,607,309,000 "/>
    <s v=" $2,599,828,000 "/>
    <s v=" $613,341,000 "/>
    <s v=" $716,471,000 "/>
    <s v=" $-   "/>
    <s v="Information Technology"/>
  </r>
  <r>
    <x v="240"/>
    <n v="5259312000"/>
    <s v="Year 3"/>
    <s v="6/28/2015"/>
    <n v="6"/>
    <n v="28"/>
    <n v="2015"/>
    <s v=" $5,259,312,000 "/>
    <s v=" $2,974,976,000 "/>
    <s v=" $591,611,000 "/>
    <s v=" $825,242,000 "/>
    <s v=" $-   "/>
    <s v="Information Technology"/>
  </r>
  <r>
    <x v="240"/>
    <n v="5885893000"/>
    <s v="Year 4"/>
    <s v="6/26/2016"/>
    <n v="6"/>
    <n v="26"/>
    <n v="2016"/>
    <s v=" $5,885,893,000 "/>
    <s v=" $3,266,971,000 "/>
    <s v=" $630,954,000 "/>
    <s v=" $913,712,000 "/>
    <s v=" $-   "/>
    <s v="Information Technology"/>
  </r>
  <r>
    <x v="241"/>
    <n v="7810610000"/>
    <s v="Year 1"/>
    <s v="12/31/2012"/>
    <n v="12"/>
    <n v="31"/>
    <n v="2012"/>
    <s v=" $7,810,610,000 "/>
    <s v=" $7,479,746,000 "/>
    <s v=" $360,586,000 "/>
    <s v=" $-   "/>
    <s v=" $116,388,000 "/>
    <s v="Financials"/>
  </r>
  <r>
    <x v="241"/>
    <n v="9531778000"/>
    <s v="Year 2"/>
    <s v="12/31/2013"/>
    <n v="12"/>
    <n v="31"/>
    <n v="2013"/>
    <s v=" $9,531,778,000 "/>
    <s v=" $7,567,707,000 "/>
    <s v=" $2,177,616,000 "/>
    <s v=" $-   "/>
    <s v=" $167,425,000 "/>
    <s v="Financials"/>
  </r>
  <r>
    <x v="241"/>
    <n v="10681897000"/>
    <s v="Year 3"/>
    <s v="12/31/2014"/>
    <n v="12"/>
    <n v="31"/>
    <n v="2014"/>
    <s v=" $10,681,897,000 "/>
    <s v=" $8,024,286,000 "/>
    <s v=" $2,856,642,000 "/>
    <s v=" $-   "/>
    <s v=" $185,993,000 "/>
    <s v="Financials"/>
  </r>
  <r>
    <x v="241"/>
    <n v="10116502000"/>
    <s v="Year 4"/>
    <s v="12/31/2015"/>
    <n v="12"/>
    <n v="31"/>
    <n v="2015"/>
    <s v=" $10,116,502,000 "/>
    <s v=" $7,677,233,000 "/>
    <s v=" $2,620,072,000 "/>
    <s v=" $-   "/>
    <s v=" $224,133,000 "/>
    <s v="Financials"/>
  </r>
  <r>
    <x v="242"/>
    <n v="17699000000"/>
    <s v="Year 1"/>
    <s v="12/31/2013"/>
    <n v="12"/>
    <n v="31"/>
    <n v="2013"/>
    <s v=" $17,699,000,000 "/>
    <s v=" $8,307,000,000 "/>
    <s v=" $7,161,000,000 "/>
    <s v=" $-   "/>
    <s v=" $867,000,000 "/>
    <s v="Industrials"/>
  </r>
  <r>
    <x v="242"/>
    <n v="18605000000"/>
    <s v="Year 2"/>
    <s v="12/31/2014"/>
    <n v="12"/>
    <n v="31"/>
    <n v="2014"/>
    <s v=" $18,605,000,000 "/>
    <s v=" $7,677,000,000 "/>
    <s v=" $7,639,000,000 "/>
    <s v=" $-   "/>
    <s v=" $938,000,000 "/>
    <s v="Industrials"/>
  </r>
  <r>
    <x v="242"/>
    <n v="19820000000"/>
    <s v="Year 3"/>
    <s v="12/31/2015"/>
    <n v="12"/>
    <n v="31"/>
    <n v="2015"/>
    <s v=" $19,820,000,000 "/>
    <s v=" $6,025,000,000 "/>
    <s v=" $8,625,000,000 "/>
    <s v=" $-   "/>
    <s v=" $1,015,000,000 "/>
    <s v="Industrials"/>
  </r>
  <r>
    <x v="242"/>
    <n v="20425000000"/>
    <s v="Year 4"/>
    <s v="12/31/2016"/>
    <n v="12"/>
    <n v="31"/>
    <n v="2016"/>
    <s v=" $20,425,000,000 "/>
    <s v=" $6,132,000,000 "/>
    <s v=" $9,312,000,000 "/>
    <s v=" $-   "/>
    <s v=" $1,221,000,000 "/>
    <s v="Industrials"/>
  </r>
  <r>
    <x v="243"/>
    <n v="6376000000"/>
    <s v="Year 1"/>
    <s v="12/31/2012"/>
    <n v="12"/>
    <n v="31"/>
    <n v="2012"/>
    <s v=" $6,376,000,000 "/>
    <s v=" $3,851,000,000 "/>
    <s v=" $1,201,000,000 "/>
    <s v=" $-   "/>
    <s v=" $749,000,000 "/>
    <s v="Telecommunications Services"/>
  </r>
  <r>
    <x v="243"/>
    <n v="6313000000"/>
    <s v="Year 2"/>
    <s v="12/31/2013"/>
    <n v="12"/>
    <n v="31"/>
    <n v="2013"/>
    <s v=" $6,313,000,000 "/>
    <s v=" $3,685,000,000 "/>
    <s v=" $1,162,000,000 "/>
    <s v=" $-   "/>
    <s v=" $800,000,000 "/>
    <s v="Telecommunications Services"/>
  </r>
  <r>
    <x v="243"/>
    <n v="6777000000"/>
    <s v="Year 3"/>
    <s v="12/31/2014"/>
    <n v="12"/>
    <n v="31"/>
    <n v="2014"/>
    <s v=" $6,777,000,000 "/>
    <s v=" $3,775,000,000 "/>
    <s v=" $1,181,000,000 "/>
    <s v=" $-   "/>
    <s v=" $808,000,000 "/>
    <s v="Telecommunications Services"/>
  </r>
  <r>
    <x v="243"/>
    <n v="8229000000"/>
    <s v="Year 4"/>
    <s v="12/31/2015"/>
    <n v="12"/>
    <n v="31"/>
    <n v="2015"/>
    <s v=" $8,229,000,000 "/>
    <s v=" $4,265,000,000 "/>
    <s v=" $1,467,000,000 "/>
    <s v=" $-   "/>
    <s v=" $1,166,000,000 "/>
    <s v="Telecommunications Services"/>
  </r>
  <r>
    <x v="244"/>
    <n v="45352000000"/>
    <s v="Year 1"/>
    <s v="12/31/2012"/>
    <n v="12"/>
    <n v="31"/>
    <n v="2012"/>
    <s v=" $45,352,000,000 "/>
    <s v=" $39,595,000,000 "/>
    <s v=" $909,000,000 "/>
    <s v=" $172,000,000 "/>
    <s v=" $-   "/>
    <s v="Materials"/>
  </r>
  <r>
    <x v="244"/>
    <n v="44062000000"/>
    <s v="Year 2"/>
    <s v="12/31/2013"/>
    <n v="12"/>
    <n v="31"/>
    <n v="2013"/>
    <s v=" $44,062,000,000 "/>
    <s v=" $37,940,000,000 "/>
    <s v=" $870,000,000 "/>
    <s v=" $150,000,000 "/>
    <s v=" $-   "/>
    <s v="Materials"/>
  </r>
  <r>
    <x v="244"/>
    <n v="45608000000"/>
    <s v="Year 3"/>
    <s v="12/31/2014"/>
    <n v="12"/>
    <n v="31"/>
    <n v="2014"/>
    <s v=" $45,608,000,000 "/>
    <s v=" $38,939,000,000 "/>
    <s v=" $806,000,000 "/>
    <s v=" $127,000,000 "/>
    <s v=" $-   "/>
    <s v="Materials"/>
  </r>
  <r>
    <x v="244"/>
    <n v="32735000000"/>
    <s v="Year 4"/>
    <s v="12/31/2015"/>
    <n v="12"/>
    <n v="31"/>
    <n v="2015"/>
    <s v=" $32,735,000,000 "/>
    <s v=" $25,683,000,000 "/>
    <s v=" $828,000,000 "/>
    <s v=" $102,000,000 "/>
    <s v=" $-   "/>
    <s v="Materials"/>
  </r>
  <r>
    <x v="245"/>
    <n v="27686000000"/>
    <s v="Year 1"/>
    <s v="2/2/2013"/>
    <n v="2"/>
    <n v="2"/>
    <n v="2013"/>
    <s v=" $27,686,000,000 "/>
    <s v=" $16,538,000,000 "/>
    <s v=" $8,482,000,000 "/>
    <s v=" $-   "/>
    <s v=" $-   "/>
    <s v="Consumer Discretionary"/>
  </r>
  <r>
    <x v="245"/>
    <n v="27931000000"/>
    <s v="Year 2"/>
    <s v="2/1/2014"/>
    <n v="2"/>
    <n v="1"/>
    <n v="2014"/>
    <s v=" $27,931,000,000 "/>
    <s v=" $16,725,000,000 "/>
    <s v=" $8,440,000,000 "/>
    <s v=" $-   "/>
    <s v=" $-   "/>
    <s v="Consumer Discretionary"/>
  </r>
  <r>
    <x v="245"/>
    <n v="28105000000"/>
    <s v="Year 3"/>
    <s v="1/31/2015"/>
    <n v="1"/>
    <n v="31"/>
    <n v="2015"/>
    <s v=" $28,105,000,000 "/>
    <s v=" $16,863,000,000 "/>
    <s v=" $8,355,000,000 "/>
    <s v=" $-   "/>
    <s v=" $-   "/>
    <s v="Consumer Discretionary"/>
  </r>
  <r>
    <x v="245"/>
    <n v="27079000000"/>
    <s v="Year 4"/>
    <s v="1/30/2016"/>
    <n v="1"/>
    <n v="30"/>
    <n v="2016"/>
    <s v=" $27,079,000,000 "/>
    <s v=" $16,496,000,000 "/>
    <s v=" $8,256,000,000 "/>
    <s v=" $-   "/>
    <s v=" $-   "/>
    <s v="Consumer Discretionary"/>
  </r>
  <r>
    <x v="246"/>
    <n v="8312000000"/>
    <s v="Year 1"/>
    <s v="12/31/2013"/>
    <n v="12"/>
    <n v="31"/>
    <n v="2013"/>
    <s v=" $8,312,000,000 "/>
    <s v=" $-   "/>
    <s v=" $3,456,000,000 "/>
    <s v=" $-   "/>
    <s v=" $258,000,000 "/>
    <s v="Information Technology"/>
  </r>
  <r>
    <x v="246"/>
    <n v="9441000000"/>
    <s v="Year 2"/>
    <s v="12/31/2014"/>
    <n v="12"/>
    <n v="31"/>
    <n v="2014"/>
    <s v=" $9,441,000,000 "/>
    <s v=" $-   "/>
    <s v=" $4,014,000,000 "/>
    <s v=" $-   "/>
    <s v=" $321,000,000 "/>
    <s v="Information Technology"/>
  </r>
  <r>
    <x v="246"/>
    <n v="9667000000"/>
    <s v="Year 3"/>
    <s v="12/31/2015"/>
    <n v="12"/>
    <n v="31"/>
    <n v="2015"/>
    <s v=" $9,667,000,000 "/>
    <s v=" $-   "/>
    <s v=" $4,162,000,000 "/>
    <s v=" $-   "/>
    <s v=" $366,000,000 "/>
    <s v="Information Technology"/>
  </r>
  <r>
    <x v="246"/>
    <n v="10776000000"/>
    <s v="Year 4"/>
    <s v="12/31/2016"/>
    <n v="12"/>
    <n v="31"/>
    <n v="2016"/>
    <s v=" $10,776,000,000 "/>
    <s v=" $-   "/>
    <s v=" $4,525,000,000 "/>
    <s v=" $-   "/>
    <s v=" $373,000,000 "/>
    <s v="Information Technology"/>
  </r>
  <r>
    <x v="247"/>
    <n v="475888000"/>
    <s v="Year 1"/>
    <s v="12/31/2012"/>
    <n v="12"/>
    <n v="31"/>
    <n v="2012"/>
    <s v=" $475,888,000 "/>
    <s v=" $117,275,000 "/>
    <s v=" $47,115,000 "/>
    <s v=" $-   "/>
    <s v=" $121,211,000 "/>
    <s v="Real Estate"/>
  </r>
  <r>
    <x v="247"/>
    <n v="635490000"/>
    <s v="Year 2"/>
    <s v="12/31/2013"/>
    <n v="12"/>
    <n v="31"/>
    <n v="2013"/>
    <s v=" $635,490,000 "/>
    <s v=" $172,050,000 "/>
    <s v=" $43,720,000 "/>
    <s v=" $-   "/>
    <s v=" $186,979,000 "/>
    <s v="Real Estate"/>
  </r>
  <r>
    <x v="247"/>
    <n v="992332000"/>
    <s v="Year 3"/>
    <s v="12/31/2014"/>
    <n v="12"/>
    <n v="31"/>
    <n v="2014"/>
    <s v=" $992,332,000 "/>
    <s v=" $275,379,000 "/>
    <s v=" $57,664,000 "/>
    <s v=" $-   "/>
    <s v=" $301,812,000 "/>
    <s v="Real Estate"/>
  </r>
  <r>
    <x v="247"/>
    <n v="1042779000"/>
    <s v="Year 4"/>
    <s v="12/31/2015"/>
    <n v="12"/>
    <n v="31"/>
    <n v="2015"/>
    <s v=" $1,042,779,000 "/>
    <s v=" $280,901,000 "/>
    <s v=" $53,992,000 "/>
    <s v=" $-   "/>
    <s v=" $294,520,000 "/>
    <s v="Real Estate"/>
  </r>
  <r>
    <x v="248"/>
    <n v="797517000"/>
    <s v="Year 1"/>
    <s v="12/31/2012"/>
    <n v="12"/>
    <n v="31"/>
    <n v="2012"/>
    <s v=" $797,517,000 "/>
    <s v=" $337,533,000 "/>
    <s v=" $20,412,000 "/>
    <s v=" $-   "/>
    <s v=" $277,621,000 "/>
    <s v="Real Estate"/>
  </r>
  <r>
    <x v="248"/>
    <n v="1029475000"/>
    <s v="Year 2"/>
    <s v="12/31/2013"/>
    <n v="12"/>
    <n v="31"/>
    <n v="2013"/>
    <s v=" $1,029,475,000 "/>
    <s v=" $423,256,000 "/>
    <s v=" $27,772,000 "/>
    <s v=" $-   "/>
    <s v=" $357,165,000 "/>
    <s v="Real Estate"/>
  </r>
  <r>
    <x v="248"/>
    <n v="1105247000"/>
    <s v="Year 3"/>
    <s v="12/31/2014"/>
    <n v="12"/>
    <n v="31"/>
    <n v="2014"/>
    <s v=" $1,105,247,000 "/>
    <s v=" $441,929,000 "/>
    <s v=" $29,412,000 "/>
    <s v=" $-   "/>
    <s v=" $378,716,000 "/>
    <s v="Real Estate"/>
  </r>
  <r>
    <x v="248"/>
    <n v="1288149000"/>
    <s v="Year 4"/>
    <s v="12/31/2015"/>
    <n v="12"/>
    <n v="31"/>
    <n v="2015"/>
    <s v=" $1,288,149,000 "/>
    <s v=" $497,359,000 "/>
    <s v=" $29,870,000 "/>
    <s v=" $-   "/>
    <s v=" $464,472,000 "/>
    <s v="Real Estate"/>
  </r>
  <r>
    <x v="249"/>
    <n v="11814000000"/>
    <s v="Year 1"/>
    <s v="12/31/2012"/>
    <n v="12"/>
    <n v="31"/>
    <n v="2012"/>
    <s v=" $11,814,000,000 "/>
    <s v=" $10,190,000,000 "/>
    <s v=" $582,000,000 "/>
    <s v=" $-   "/>
    <s v=" $102,000,000 "/>
    <s v="Consumer Discretionary"/>
  </r>
  <r>
    <x v="249"/>
    <n v="12784000000"/>
    <s v="Year 2"/>
    <s v="12/31/2013"/>
    <n v="12"/>
    <n v="31"/>
    <n v="2013"/>
    <s v=" $12,784,000,000 "/>
    <s v=" $11,020,000,000 "/>
    <s v=" $649,000,000 "/>
    <s v=" $-   "/>
    <s v=" $127,000,000 "/>
    <s v="Consumer Discretionary"/>
  </r>
  <r>
    <x v="249"/>
    <n v="13796000000"/>
    <s v="Year 3"/>
    <s v="12/31/2014"/>
    <n v="12"/>
    <n v="31"/>
    <n v="2014"/>
    <s v=" $13,796,000,000 "/>
    <s v=" $11,830,000,000 "/>
    <s v=" $659,000,000 "/>
    <s v=" $-   "/>
    <s v=" $148,000,000 "/>
    <s v="Consumer Discretionary"/>
  </r>
  <r>
    <x v="249"/>
    <n v="14486000000"/>
    <s v="Year 4"/>
    <s v="12/31/2015"/>
    <n v="12"/>
    <n v="31"/>
    <n v="2015"/>
    <s v=" $14,486,000,000 "/>
    <s v=" $12,363,000,000 "/>
    <s v=" $634,000,000 "/>
    <s v=" $-   "/>
    <s v=" $139,000,000 "/>
    <s v="Consumer Discretionary"/>
  </r>
  <r>
    <x v="250"/>
    <n v="6761000000"/>
    <s v="Year 1"/>
    <s v="12/31/2013"/>
    <n v="12"/>
    <n v="31"/>
    <n v="2013"/>
    <s v=" $6,761,000,000 "/>
    <s v=" $4,802,000,000 "/>
    <s v=" $1,347,000,000 "/>
    <s v=" $-   "/>
    <s v=" $-   "/>
    <s v="Industrials"/>
  </r>
  <r>
    <x v="250"/>
    <n v="7006000000"/>
    <s v="Year 2"/>
    <s v="12/31/2014"/>
    <n v="12"/>
    <n v="31"/>
    <n v="2014"/>
    <s v=" $7,006,000,000 "/>
    <s v=" $4,946,000,000 "/>
    <s v=" $1,338,000,000 "/>
    <s v=" $-   "/>
    <s v=" $-   "/>
    <s v="Industrials"/>
  </r>
  <r>
    <x v="250"/>
    <n v="7142000000"/>
    <s v="Year 3"/>
    <s v="12/31/2015"/>
    <n v="12"/>
    <n v="31"/>
    <n v="2015"/>
    <s v=" $7,142,000,000 "/>
    <s v=" $4,889,000,000 "/>
    <s v=" $1,339,000,000 "/>
    <s v=" $-   "/>
    <s v=" $-   "/>
    <s v="Industrials"/>
  </r>
  <r>
    <x v="250"/>
    <n v="7357000000"/>
    <s v="Year 4"/>
    <s v="12/31/2016"/>
    <n v="12"/>
    <n v="31"/>
    <n v="2016"/>
    <s v=" $7,357,000,000 "/>
    <s v=" $4,901,000,000 "/>
    <s v=" $1,403,000,000 "/>
    <s v=" $-   "/>
    <s v=" $-   "/>
    <s v="Industrials"/>
  </r>
  <r>
    <x v="251"/>
    <n v="6420881000"/>
    <s v="Year 1"/>
    <s v="12/31/2012"/>
    <n v="12"/>
    <n v="31"/>
    <n v="2012"/>
    <s v=" $6,420,881,000 "/>
    <s v=" $3,011,684,000 "/>
    <s v=" $2,388,182,000 "/>
    <s v=" $-   "/>
    <s v=" $-   "/>
    <s v="Consumer Discretionary"/>
  </r>
  <r>
    <x v="251"/>
    <n v="6484892000"/>
    <s v="Year 2"/>
    <s v="12/31/2013"/>
    <n v="12"/>
    <n v="31"/>
    <n v="2013"/>
    <s v=" $6,484,892,000 "/>
    <s v=" $3,006,009,000 "/>
    <s v=" $2,310,780,000 "/>
    <s v=" $-   "/>
    <s v=" $-   "/>
    <s v="Consumer Discretionary"/>
  </r>
  <r>
    <x v="251"/>
    <n v="6023819000"/>
    <s v="Year 3"/>
    <s v="12/31/2014"/>
    <n v="12"/>
    <n v="31"/>
    <n v="2014"/>
    <s v=" $6,023,819,000 "/>
    <s v=" $3,022,797,000 "/>
    <s v=" $2,347,308,000 "/>
    <s v=" $-   "/>
    <s v=" $-   "/>
    <s v="Consumer Discretionary"/>
  </r>
  <r>
    <x v="251"/>
    <n v="5702613000"/>
    <s v="Year 4"/>
    <s v="12/31/2015"/>
    <n v="12"/>
    <n v="31"/>
    <n v="2015"/>
    <s v=" $5,702,613,000 "/>
    <s v=" $2,896,255,000 "/>
    <s v=" $2,265,436,000 "/>
    <s v=" $-   "/>
    <s v=" $-   "/>
    <s v="Consumer Discretionary"/>
  </r>
  <r>
    <x v="252"/>
    <n v="27567000000"/>
    <s v="Year 1"/>
    <s v="12/31/2012"/>
    <n v="12"/>
    <n v="31"/>
    <n v="2012"/>
    <s v=" $27,567,000,000 "/>
    <s v=" $16,750,700,000 "/>
    <s v=" $2,211,700,000 "/>
    <s v=" $-   "/>
    <s v=" $-   "/>
    <s v="Consumer Discretionary"/>
  </r>
  <r>
    <x v="252"/>
    <n v="28105700000"/>
    <s v="Year 2"/>
    <s v="12/31/2013"/>
    <n v="12"/>
    <n v="31"/>
    <n v="2013"/>
    <s v=" $28,105,700,000 "/>
    <s v=" $17,203,000,000 "/>
    <s v=" $2,138,400,000 "/>
    <s v=" $-   "/>
    <s v=" $-   "/>
    <s v="Consumer Discretionary"/>
  </r>
  <r>
    <x v="252"/>
    <n v="27441300000"/>
    <s v="Year 3"/>
    <s v="12/31/2014"/>
    <n v="12"/>
    <n v="31"/>
    <n v="2014"/>
    <s v=" $27,441,300,000 "/>
    <s v=" $16,985,600,000 "/>
    <s v=" $2,506,500,000 "/>
    <s v=" $-   "/>
    <s v=" $-   "/>
    <s v="Consumer Discretionary"/>
  </r>
  <r>
    <x v="252"/>
    <n v="25413000000"/>
    <s v="Year 4"/>
    <s v="12/31/2015"/>
    <n v="12"/>
    <n v="31"/>
    <n v="2015"/>
    <s v=" $25,413,000,000 "/>
    <s v=" $15,623,800,000 "/>
    <s v=" $2,643,700,000 "/>
    <s v=" $-   "/>
    <s v=" $-   "/>
    <s v="Consumer Discretionary"/>
  </r>
  <r>
    <x v="253"/>
    <n v="1581623000"/>
    <s v="Year 1"/>
    <s v="3/31/2013"/>
    <n v="3"/>
    <n v="31"/>
    <n v="2013"/>
    <s v=" $1,581,623,000 "/>
    <s v=" $743,164,000 "/>
    <s v=" $261,471,000 "/>
    <s v=" $254,723,000 "/>
    <s v=" $111,537,000 "/>
    <s v="Information Technology"/>
  </r>
  <r>
    <x v="253"/>
    <n v="1931217000"/>
    <s v="Year 2"/>
    <s v="3/31/2014"/>
    <n v="3"/>
    <n v="31"/>
    <n v="2014"/>
    <s v=" $1,931,217,000 "/>
    <s v=" $802,474,000 "/>
    <s v=" $267,278,000 "/>
    <s v=" $305,043,000 "/>
    <s v=" $94,534,000 "/>
    <s v="Information Technology"/>
  </r>
  <r>
    <x v="253"/>
    <n v="2147036000"/>
    <s v="Year 3"/>
    <s v="3/31/2015"/>
    <n v="3"/>
    <n v="31"/>
    <n v="2015"/>
    <s v=" $2,147,036,000 "/>
    <s v=" $917,472,000 "/>
    <s v=" $274,815,000 "/>
    <s v=" $349,543,000 "/>
    <s v=" $176,746,000 "/>
    <s v="Information Technology"/>
  </r>
  <r>
    <x v="253"/>
    <n v="2173334000"/>
    <s v="Year 4"/>
    <s v="3/31/2016"/>
    <n v="3"/>
    <n v="31"/>
    <n v="2016"/>
    <s v=" $2,173,334,000 "/>
    <s v=" $967,870,000 "/>
    <s v=" $301,670,000 "/>
    <s v=" $372,596,000 "/>
    <s v=" $174,896,000 "/>
    <s v="Information Technology"/>
  </r>
  <r>
    <x v="254"/>
    <n v="122196000000"/>
    <s v="Year 1"/>
    <s v="3/31/2013"/>
    <n v="3"/>
    <n v="31"/>
    <n v="2013"/>
    <s v=" $122,196,000,000 "/>
    <s v=" $115,315,000,000 "/>
    <s v=" $4,110,000,000 "/>
    <s v=" $433,000,000 "/>
    <s v=" $-   "/>
    <s v="Health Care"/>
  </r>
  <r>
    <x v="254"/>
    <n v="137392000000"/>
    <s v="Year 2"/>
    <s v="3/31/2014"/>
    <n v="3"/>
    <n v="31"/>
    <n v="2014"/>
    <s v=" $137,392,000,000 "/>
    <s v=" $129,040,000,000 "/>
    <s v=" $5,388,000,000 "/>
    <s v=" $457,000,000 "/>
    <s v=" $-   "/>
    <s v="Health Care"/>
  </r>
  <r>
    <x v="254"/>
    <n v="179045000000"/>
    <s v="Year 3"/>
    <s v="3/31/2015"/>
    <n v="3"/>
    <n v="31"/>
    <n v="2015"/>
    <s v=" $179,045,000,000 "/>
    <s v=" $167,634,000,000 "/>
    <s v=" $7,901,000,000 "/>
    <s v=" $392,000,000 "/>
    <s v=" $-   "/>
    <s v="Health Care"/>
  </r>
  <r>
    <x v="254"/>
    <n v="190884000000"/>
    <s v="Year 4"/>
    <s v="3/31/2016"/>
    <n v="3"/>
    <n v="31"/>
    <n v="2016"/>
    <s v=" $190,884,000,000 "/>
    <s v=" $179,468,000,000 "/>
    <s v=" $7,276,000,000 "/>
    <s v=" $392,000,000 "/>
    <s v=" $-   "/>
    <s v="Health Care"/>
  </r>
  <r>
    <x v="255"/>
    <n v="2730300000"/>
    <s v="Year 1"/>
    <s v="12/31/2012"/>
    <n v="12"/>
    <n v="31"/>
    <n v="2012"/>
    <s v=" $2,730,300,000 "/>
    <s v=" $795,000,000 "/>
    <s v=" $752,200,000 "/>
    <s v=" $-   "/>
    <s v=" $93,500,000 "/>
    <s v="Financials"/>
  </r>
  <r>
    <x v="255"/>
    <n v="2972500000"/>
    <s v="Year 2"/>
    <s v="12/31/2013"/>
    <n v="12"/>
    <n v="31"/>
    <n v="2013"/>
    <s v=" $2,972,500,000 "/>
    <s v=" $822,400,000 "/>
    <s v=" $822,100,000 "/>
    <s v=" $-   "/>
    <s v=" $93,400,000 "/>
    <s v="Financials"/>
  </r>
  <r>
    <x v="255"/>
    <n v="3334300000"/>
    <s v="Year 3"/>
    <s v="12/31/2014"/>
    <n v="12"/>
    <n v="31"/>
    <n v="2014"/>
    <s v=" $3,334,300,000 "/>
    <s v=" $930,300,000 "/>
    <s v=" $869,300,000 "/>
    <s v=" $-   "/>
    <s v=" $95,600,000 "/>
    <s v="Financials"/>
  </r>
  <r>
    <x v="255"/>
    <n v="3484500000"/>
    <s v="Year 4"/>
    <s v="12/31/2015"/>
    <n v="12"/>
    <n v="31"/>
    <n v="2015"/>
    <s v=" $3,484,500,000 "/>
    <s v=" $976,300,000 "/>
    <s v=" $921,300,000 "/>
    <s v=" $-   "/>
    <s v=" $113,500,000 "/>
    <s v="Financials"/>
  </r>
  <r>
    <x v="256"/>
    <n v="35015000000"/>
    <s v="Year 1"/>
    <s v="12/31/2012"/>
    <n v="12"/>
    <n v="31"/>
    <n v="2012"/>
    <s v=" $35,015,000,000 "/>
    <s v=" $21,939,000,000 "/>
    <s v=" $9,176,000,000 "/>
    <s v=" $-   "/>
    <s v=" $217,000,000 "/>
    <s v="Consumer Staples"/>
  </r>
  <r>
    <x v="256"/>
    <n v="35299000000"/>
    <s v="Year 2"/>
    <s v="12/31/2013"/>
    <n v="12"/>
    <n v="31"/>
    <n v="2013"/>
    <s v=" $35,299,000,000 "/>
    <s v=" $22,189,000,000 "/>
    <s v=" $8,679,000,000 "/>
    <s v=" $-   "/>
    <s v=" $217,000,000 "/>
    <s v="Consumer Staples"/>
  </r>
  <r>
    <x v="256"/>
    <n v="34244000000"/>
    <s v="Year 3"/>
    <s v="12/31/2014"/>
    <n v="12"/>
    <n v="31"/>
    <n v="2014"/>
    <s v=" $34,244,000,000 "/>
    <s v=" $21,647,000,000 "/>
    <s v=" $8,457,000,000 "/>
    <s v=" $-   "/>
    <s v=" $206,000,000 "/>
    <s v="Consumer Staples"/>
  </r>
  <r>
    <x v="256"/>
    <n v="29636000000"/>
    <s v="Year 4"/>
    <s v="12/31/2015"/>
    <n v="12"/>
    <n v="31"/>
    <n v="2015"/>
    <s v=" $29,636,000,000 "/>
    <s v=" $18,124,000,000 "/>
    <s v=" $7,577,000,000 "/>
    <s v=" $-   "/>
    <s v=" $181,000,000 "/>
    <s v="Consumer Staples"/>
  </r>
  <r>
    <x v="257"/>
    <n v="68150000000"/>
    <s v="Year 1"/>
    <s v="12/31/2012"/>
    <n v="12"/>
    <n v="31"/>
    <n v="2012"/>
    <s v=" $68,150,000,000 "/>
    <s v=" $37,987,000,000 "/>
    <s v=" $9,098,000,000 "/>
    <s v=" $-   "/>
    <s v=" $17,755,000,000 "/>
    <s v="Financials"/>
  </r>
  <r>
    <x v="257"/>
    <n v="68199000000"/>
    <s v="Year 2"/>
    <s v="12/31/2013"/>
    <n v="12"/>
    <n v="31"/>
    <n v="2013"/>
    <s v=" $68,199,000,000 "/>
    <s v=" $38,107,000,000 "/>
    <s v=" $9,438,000,000 "/>
    <s v=" $-   "/>
    <s v=" $16,602,000,000 "/>
    <s v="Financials"/>
  </r>
  <r>
    <x v="257"/>
    <n v="73316000000"/>
    <s v="Year 3"/>
    <s v="12/31/2014"/>
    <n v="12"/>
    <n v="31"/>
    <n v="2014"/>
    <s v=" $73,316,000,000 "/>
    <s v=" $39,102,000,000 "/>
    <s v=" $8,319,000,000 "/>
    <s v=" $-   "/>
    <s v=" $17,091,000,000 "/>
    <s v="Financials"/>
  </r>
  <r>
    <x v="257"/>
    <n v="69951000000"/>
    <s v="Year 4"/>
    <s v="12/31/2015"/>
    <n v="12"/>
    <n v="31"/>
    <n v="2015"/>
    <s v=" $69,951,000,000 "/>
    <s v=" $38,714,000,000 "/>
    <s v=" $6,998,000,000 "/>
    <s v=" $-   "/>
    <s v=" $16,769,000,000 "/>
    <s v="Financials"/>
  </r>
  <r>
    <x v="258"/>
    <n v="5787980000"/>
    <s v="Year 1"/>
    <s v="12/31/2012"/>
    <n v="12"/>
    <n v="31"/>
    <n v="2012"/>
    <s v=" $5,787,980,000 "/>
    <s v=" $4,297,922,000 "/>
    <s v=" $1,110,550,000 "/>
    <s v=" $-   "/>
    <s v=" $-   "/>
    <s v="Consumer Discretionary"/>
  </r>
  <r>
    <x v="258"/>
    <n v="7348754000"/>
    <s v="Year 2"/>
    <s v="12/31/2013"/>
    <n v="12"/>
    <n v="31"/>
    <n v="2013"/>
    <s v=" $7,348,754,000 "/>
    <s v=" $5,427,945,000 "/>
    <s v=" $1,373,878,000 "/>
    <s v=" $-   "/>
    <s v=" $-   "/>
    <s v="Consumer Discretionary"/>
  </r>
  <r>
    <x v="258"/>
    <n v="7803446000"/>
    <s v="Year 3"/>
    <s v="12/31/2014"/>
    <n v="12"/>
    <n v="31"/>
    <n v="2014"/>
    <s v=" $7,803,446,000 "/>
    <s v=" $5,649,254,000 "/>
    <s v=" $1,381,396,000 "/>
    <s v=" $-   "/>
    <s v=" $-   "/>
    <s v="Consumer Discretionary"/>
  </r>
  <r>
    <x v="258"/>
    <n v="8071563000"/>
    <s v="Year 4"/>
    <s v="12/31/2015"/>
    <n v="12"/>
    <n v="31"/>
    <n v="2015"/>
    <s v=" $8,071,563,000 "/>
    <s v=" $5,660,877,000 "/>
    <s v=" $1,573,120,000 "/>
    <s v=" $-   "/>
    <s v=" $-   "/>
    <s v="Consumer Discretionary"/>
  </r>
  <r>
    <x v="259"/>
    <n v="3901300000"/>
    <s v="Year 1"/>
    <s v="12/31/2012"/>
    <n v="12"/>
    <n v="31"/>
    <n v="2012"/>
    <s v=" $3,901,300,000 "/>
    <s v=" $1,503,800,000 "/>
    <s v=" $1,457,300,000 "/>
    <s v=" $100,100,000 "/>
    <s v=" $-   "/>
    <s v="Consumer Staples"/>
  </r>
  <r>
    <x v="259"/>
    <n v="4200700000"/>
    <s v="Year 2"/>
    <s v="12/31/2013"/>
    <n v="12"/>
    <n v="31"/>
    <n v="2013"/>
    <s v=" $4,200,700,000 "/>
    <s v=" $1,528,500,000 "/>
    <s v=" $1,548,600,000 "/>
    <s v=" $100,200,000 "/>
    <s v=" $-   "/>
    <s v="Consumer Staples"/>
  </r>
  <r>
    <x v="259"/>
    <n v="4409300000"/>
    <s v="Year 3"/>
    <s v="12/31/2014"/>
    <n v="12"/>
    <n v="31"/>
    <n v="2014"/>
    <s v=" $4,409,300,000 "/>
    <s v=" $1,700,600,000 "/>
    <s v=" $1,617,600,000 "/>
    <s v=" $115,100,000 "/>
    <s v=" $-   "/>
    <s v="Consumer Staples"/>
  </r>
  <r>
    <x v="259"/>
    <n v="4071300000"/>
    <s v="Year 4"/>
    <s v="12/31/2015"/>
    <n v="12"/>
    <n v="31"/>
    <n v="2015"/>
    <s v=" $4,071,300,000 "/>
    <s v=" $1,455,300,000 "/>
    <s v=" $1,532,400,000 "/>
    <s v=" $108,400,000 "/>
    <s v=" $-   "/>
    <s v="Consumer Staples"/>
  </r>
  <r>
    <x v="260"/>
    <n v="4123400000"/>
    <s v="Year 1"/>
    <s v="11/30/2013"/>
    <n v="11"/>
    <n v="30"/>
    <n v="2013"/>
    <s v=" $4,123,400,000 "/>
    <s v=" $2,457,600,000 "/>
    <s v=" $1,090,300,000 "/>
    <s v=" $-   "/>
    <s v=" $-   "/>
    <s v="Consumer Staples"/>
  </r>
  <r>
    <x v="260"/>
    <n v="4243200000"/>
    <s v="Year 2"/>
    <s v="11/30/2014"/>
    <n v="11"/>
    <n v="30"/>
    <n v="2014"/>
    <s v=" $4,243,200,000 "/>
    <s v=" $2,513,000,000 "/>
    <s v=" $1,122,000,000 "/>
    <s v=" $-   "/>
    <s v=" $-   "/>
    <s v="Consumer Staples"/>
  </r>
  <r>
    <x v="260"/>
    <n v="4296300000"/>
    <s v="Year 3"/>
    <s v="11/30/2015"/>
    <n v="11"/>
    <n v="30"/>
    <n v="2015"/>
    <s v=" $4,296,300,000 "/>
    <s v=" $2,559,000,000 "/>
    <s v=" $1,127,400,000 "/>
    <s v=" $-   "/>
    <s v=" $-   "/>
    <s v="Consumer Staples"/>
  </r>
  <r>
    <x v="260"/>
    <n v="4411500000"/>
    <s v="Year 4"/>
    <s v="11/30/2016"/>
    <n v="11"/>
    <n v="30"/>
    <n v="2016"/>
    <s v=" $4,411,500,000 "/>
    <s v=" $2,579,800,000 "/>
    <s v=" $1,175,000,000 "/>
    <s v=" $-   "/>
    <s v=" $-   "/>
    <s v="Consumer Staples"/>
  </r>
  <r>
    <x v="261"/>
    <n v="2031901000"/>
    <s v="Year 1"/>
    <s v="12/31/2012"/>
    <n v="12"/>
    <n v="31"/>
    <n v="2012"/>
    <s v=" $2,031,901,000 "/>
    <s v=" $1,704,767,000 "/>
    <s v=" $135,824,000 "/>
    <s v=" $-   "/>
    <s v=" $-   "/>
    <s v="Materials"/>
  </r>
  <r>
    <x v="261"/>
    <n v="2155551000"/>
    <s v="Year 2"/>
    <s v="12/31/2013"/>
    <n v="12"/>
    <n v="31"/>
    <n v="2013"/>
    <s v=" $2,155,551,000 "/>
    <s v=" $1,791,594,000 "/>
    <s v=" $145,298,000 "/>
    <s v=" $-   "/>
    <s v=" $-   "/>
    <s v="Materials"/>
  </r>
  <r>
    <x v="261"/>
    <n v="2957951000"/>
    <s v="Year 3"/>
    <s v="12/31/2014"/>
    <n v="12"/>
    <n v="31"/>
    <n v="2014"/>
    <s v=" $2,957,951,000 "/>
    <s v=" $2,435,591,000 "/>
    <s v=" $164,596,000 "/>
    <s v=" $-   "/>
    <s v=" $-   "/>
    <s v="Materials"/>
  </r>
  <r>
    <x v="261"/>
    <n v="3539570000"/>
    <s v="Year 4"/>
    <s v="12/31/2015"/>
    <n v="12"/>
    <n v="31"/>
    <n v="2015"/>
    <s v=" $3,539,570,000 "/>
    <s v=" $2,817,803,000 "/>
    <s v=" $233,887,000 "/>
    <s v=" $-   "/>
    <s v=" $-   "/>
    <s v="Materials"/>
  </r>
  <r>
    <x v="262"/>
    <n v="11924000000"/>
    <s v="Year 1"/>
    <s v="12/31/2012"/>
    <n v="12"/>
    <n v="31"/>
    <n v="2012"/>
    <s v=" $11,924,000,000 "/>
    <s v=" $-   "/>
    <s v=" $7,134,000,000 "/>
    <s v=" $-   "/>
    <s v=" $2,961,000,000 "/>
    <s v="Financials"/>
  </r>
  <r>
    <x v="262"/>
    <n v="12261000000"/>
    <s v="Year 2"/>
    <s v="12/31/2013"/>
    <n v="12"/>
    <n v="31"/>
    <n v="2013"/>
    <s v=" $12,261,000,000 "/>
    <s v=" $-   "/>
    <s v=" $7,226,000,000 "/>
    <s v=" $-   "/>
    <s v=" $2,958,000,000 "/>
    <s v="Financials"/>
  </r>
  <r>
    <x v="262"/>
    <n v="12951000000"/>
    <s v="Year 3"/>
    <s v="12/31/2014"/>
    <n v="12"/>
    <n v="31"/>
    <n v="2014"/>
    <s v=" $12,951,000,000 "/>
    <s v=" $-   "/>
    <s v=" $7,515,000,000 "/>
    <s v=" $-   "/>
    <s v=" $3,135,000,000 "/>
    <s v="Financials"/>
  </r>
  <r>
    <x v="262"/>
    <n v="12893000000"/>
    <s v="Year 4"/>
    <s v="12/31/2015"/>
    <n v="12"/>
    <n v="31"/>
    <n v="2015"/>
    <s v=" $12,893,000,000 "/>
    <s v=" $-   "/>
    <s v=" $7,334,000,000 "/>
    <s v=" $-   "/>
    <s v=" $3,140,000,000 "/>
    <s v="Financials"/>
  </r>
  <r>
    <x v="263"/>
    <n v="30871000000"/>
    <s v="Year 1"/>
    <s v="12/31/2013"/>
    <n v="12"/>
    <n v="31"/>
    <n v="2013"/>
    <s v=" $30,871,000,000 "/>
    <s v=" $16,106,000,000 "/>
    <s v=" $6,384,000,000 "/>
    <s v=" $1,715,000,000 "/>
    <s v=" $-   "/>
    <s v="Industrials"/>
  </r>
  <r>
    <x v="263"/>
    <n v="31821000000"/>
    <s v="Year 2"/>
    <s v="12/31/2014"/>
    <n v="12"/>
    <n v="31"/>
    <n v="2014"/>
    <s v=" $31,821,000,000 "/>
    <s v=" $16,447,000,000 "/>
    <s v=" $6,469,000,000 "/>
    <s v=" $1,770,000,000 "/>
    <s v=" $-   "/>
    <s v="Industrials"/>
  </r>
  <r>
    <x v="263"/>
    <n v="30274000000"/>
    <s v="Year 3"/>
    <s v="12/31/2015"/>
    <n v="12"/>
    <n v="31"/>
    <n v="2015"/>
    <s v=" $30,274,000,000 "/>
    <s v=" $15,383,000,000 "/>
    <s v=" $6,182,000,000 "/>
    <s v=" $1,763,000,000 "/>
    <s v=" $-   "/>
    <s v="Industrials"/>
  </r>
  <r>
    <x v="263"/>
    <n v="30109000000"/>
    <s v="Year 4"/>
    <s v="12/31/2016"/>
    <n v="12"/>
    <n v="31"/>
    <n v="2016"/>
    <s v=" $30,109,000,000 "/>
    <s v=" $15,040,000,000 "/>
    <s v=" $6,111,000,000 "/>
    <s v=" $1,735,000,000 "/>
    <s v=" $-   "/>
    <s v="Industrials"/>
  </r>
  <r>
    <x v="264"/>
    <n v="2060702000"/>
    <s v="Year 1"/>
    <s v="12/31/2012"/>
    <n v="12"/>
    <n v="31"/>
    <n v="2012"/>
    <s v=" $2,060,702,000 "/>
    <s v=" $995,046,000 "/>
    <s v=" $-   "/>
    <s v=" $-   "/>
    <s v=" $-   "/>
    <s v="Consumer Staples"/>
  </r>
  <r>
    <x v="264"/>
    <n v="2246428000"/>
    <s v="Year 2"/>
    <s v="12/31/2013"/>
    <n v="12"/>
    <n v="31"/>
    <n v="2013"/>
    <s v=" $2,246,428,000 "/>
    <s v=" $1,073,497,000 "/>
    <s v=" $-   "/>
    <s v=" $-   "/>
    <s v=" $-   "/>
    <s v="Consumer Staples"/>
  </r>
  <r>
    <x v="264"/>
    <n v="2464867000"/>
    <s v="Year 3"/>
    <s v="12/31/2014"/>
    <n v="12"/>
    <n v="31"/>
    <n v="2014"/>
    <s v=" $2,464,867,000 "/>
    <s v=" $1,125,057,000 "/>
    <s v=" $-   "/>
    <s v=" $-   "/>
    <s v=" $-   "/>
    <s v="Consumer Staples"/>
  </r>
  <r>
    <x v="264"/>
    <n v="2722564000"/>
    <s v="Year 4"/>
    <s v="12/31/2015"/>
    <n v="12"/>
    <n v="31"/>
    <n v="2015"/>
    <s v=" $2,722,564,000 "/>
    <s v=" $1,090,263,000 "/>
    <s v=" $-   "/>
    <s v=" $-   "/>
    <s v=" $-   "/>
    <s v="Consumer Staples"/>
  </r>
  <r>
    <x v="265"/>
    <n v="24618000000"/>
    <s v="Year 1"/>
    <s v="12/31/2012"/>
    <n v="12"/>
    <n v="31"/>
    <n v="2012"/>
    <s v=" $24,618,000,000 "/>
    <s v=" $15,055,000,000 "/>
    <s v=" $2,249,000,000 "/>
    <s v=" $-   "/>
    <s v=" $-   "/>
    <s v="Consumer Staples"/>
  </r>
  <r>
    <x v="265"/>
    <n v="24466000000"/>
    <s v="Year 2"/>
    <s v="12/31/2013"/>
    <n v="12"/>
    <n v="31"/>
    <n v="2013"/>
    <s v=" $24,466,000,000 "/>
    <s v=" $14,009,000,000 "/>
    <s v=" $2,362,000,000 "/>
    <s v=" $-   "/>
    <s v=" $-   "/>
    <s v="Consumer Staples"/>
  </r>
  <r>
    <x v="265"/>
    <n v="24522000000"/>
    <s v="Year 3"/>
    <s v="12/31/2014"/>
    <n v="12"/>
    <n v="31"/>
    <n v="2014"/>
    <s v=" $24,522,000,000 "/>
    <s v=" $14,362,000,000 "/>
    <s v=" $2,541,000,000 "/>
    <s v=" $-   "/>
    <s v=" $-   "/>
    <s v="Consumer Staples"/>
  </r>
  <r>
    <x v="265"/>
    <n v="25434000000"/>
    <s v="Year 4"/>
    <s v="12/31/2015"/>
    <n v="12"/>
    <n v="31"/>
    <n v="2015"/>
    <s v=" $25,434,000,000 "/>
    <s v=" $14,320,000,000 "/>
    <s v=" $2,749,000,000 "/>
    <s v=" $-   "/>
    <s v=" $-   "/>
    <s v="Consumer Staples"/>
  </r>
  <r>
    <x v="266"/>
    <n v="14861000000"/>
    <s v="Year 1"/>
    <s v="8/31/2013"/>
    <n v="8"/>
    <n v="31"/>
    <n v="2013"/>
    <s v=" $14,861,000,000 "/>
    <s v=" $7,208,000,000 "/>
    <s v=" $2,550,000,000 "/>
    <s v=" $1,533,000,000 "/>
    <s v=" $-   "/>
    <s v="Materials"/>
  </r>
  <r>
    <x v="266"/>
    <n v="15855000000"/>
    <s v="Year 2"/>
    <s v="8/31/2014"/>
    <n v="8"/>
    <n v="31"/>
    <n v="2014"/>
    <s v=" $15,855,000,000 "/>
    <s v=" $7,281,000,000 "/>
    <s v=" $2,774,000,000 "/>
    <s v=" $1,725,000,000 "/>
    <s v=" $-   "/>
    <s v="Materials"/>
  </r>
  <r>
    <x v="266"/>
    <n v="15001000000"/>
    <s v="Year 3"/>
    <s v="8/31/2015"/>
    <n v="8"/>
    <n v="31"/>
    <n v="2015"/>
    <s v=" $15,001,000,000 "/>
    <s v=" $6,819,000,000 "/>
    <s v=" $2,686,000,000 "/>
    <s v=" $1,580,000,000 "/>
    <s v=" $-   "/>
    <s v="Materials"/>
  </r>
  <r>
    <x v="266"/>
    <n v="13502000000"/>
    <s v="Year 4"/>
    <s v="8/31/2016"/>
    <n v="8"/>
    <n v="31"/>
    <n v="2016"/>
    <s v=" $13,502,000,000 "/>
    <s v=" $6,485,000,000 "/>
    <s v=" $2,833,000,000 "/>
    <s v=" $1,512,000,000 "/>
    <s v=" $-   "/>
    <s v="Materials"/>
  </r>
  <r>
    <x v="267"/>
    <n v="9974100000"/>
    <s v="Year 1"/>
    <s v="5/31/2013"/>
    <n v="5"/>
    <n v="31"/>
    <n v="2013"/>
    <s v=" $9,974,100,000 "/>
    <s v=" $7,213,900,000 "/>
    <s v=" $550,600,000 "/>
    <s v=" $-   "/>
    <s v=" $-   "/>
    <s v="Materials"/>
  </r>
  <r>
    <x v="267"/>
    <n v="9055800000"/>
    <s v="Year 2"/>
    <s v="12/31/2014"/>
    <n v="12"/>
    <n v="31"/>
    <n v="2014"/>
    <s v=" $9,055,800,000 "/>
    <s v=" $7,129,200,000 "/>
    <s v=" $505,800,000 "/>
    <s v=" $-   "/>
    <s v=" $-   "/>
    <s v="Materials"/>
  </r>
  <r>
    <x v="267"/>
    <n v="8895300000"/>
    <s v="Year 3"/>
    <s v="12/31/2015"/>
    <n v="12"/>
    <n v="31"/>
    <n v="2015"/>
    <s v=" $8,895,300,000 "/>
    <s v=" $7,177,400,000 "/>
    <s v=" $439,100,000 "/>
    <s v=" $-   "/>
    <s v=" $-   "/>
    <s v="Materials"/>
  </r>
  <r>
    <x v="267"/>
    <n v="7162800000"/>
    <s v="Year 4"/>
    <s v="12/31/2016"/>
    <n v="12"/>
    <n v="31"/>
    <n v="2016"/>
    <s v=" $7,162,800,000 "/>
    <s v=" $6,352,800,000 "/>
    <s v=" $491,000,000 "/>
    <s v=" $-   "/>
    <s v=" $-   "/>
    <s v="Materials"/>
  </r>
  <r>
    <x v="268"/>
    <n v="82243000000"/>
    <s v="Year 1"/>
    <s v="12/31/2012"/>
    <n v="12"/>
    <n v="31"/>
    <n v="2012"/>
    <s v=" $82,243,000,000 "/>
    <s v=" $68,948,000,000 "/>
    <s v=" $7,202,000,000 "/>
    <s v=" $-   "/>
    <s v=" $995,000,000 "/>
    <s v="Energy"/>
  </r>
  <r>
    <x v="268"/>
    <n v="100160000000"/>
    <s v="Year 2"/>
    <s v="12/31/2013"/>
    <n v="12"/>
    <n v="31"/>
    <n v="2013"/>
    <s v=" $100,160,000,000 "/>
    <s v=" $87,758,000,000 "/>
    <s v=" $7,851,000,000 "/>
    <s v=" $-   "/>
    <s v=" $1,220,000,000 "/>
    <s v="Energy"/>
  </r>
  <r>
    <x v="268"/>
    <n v="97817000000"/>
    <s v="Year 3"/>
    <s v="12/31/2014"/>
    <n v="12"/>
    <n v="31"/>
    <n v="2014"/>
    <s v=" $97,817,000,000 "/>
    <s v=" $84,275,000,000 "/>
    <s v=" $8,450,000,000 "/>
    <s v=" $-   "/>
    <s v=" $1,326,000,000 "/>
    <s v="Energy"/>
  </r>
  <r>
    <x v="268"/>
    <n v="72051000000"/>
    <s v="Year 4"/>
    <s v="12/31/2015"/>
    <n v="12"/>
    <n v="31"/>
    <n v="2015"/>
    <s v=" $72,051,000,000 "/>
    <s v=" $55,891,000,000 "/>
    <s v=" $10,029,000,000 "/>
    <s v=" $-   "/>
    <s v=" $1,646,000,000 "/>
    <s v="Energy"/>
  </r>
  <r>
    <x v="269"/>
    <n v="47267000000"/>
    <s v="Year 1"/>
    <s v="12/31/2012"/>
    <n v="12"/>
    <n v="31"/>
    <n v="2012"/>
    <s v=" $47,267,000,000 "/>
    <s v=" $16,446,000,000 "/>
    <s v=" $12,776,000,000 "/>
    <s v=" $8,168,000,000 "/>
    <s v=" $-   "/>
    <s v="Health Care"/>
  </r>
  <r>
    <x v="269"/>
    <n v="44033000000"/>
    <s v="Year 2"/>
    <s v="12/31/2013"/>
    <n v="12"/>
    <n v="31"/>
    <n v="2013"/>
    <s v=" $44,033,000,000 "/>
    <s v=" $16,954,000,000 "/>
    <s v=" $11,911,000,000 "/>
    <s v=" $7,503,000,000 "/>
    <s v=" $-   "/>
    <s v="Health Care"/>
  </r>
  <r>
    <x v="269"/>
    <n v="42237000000"/>
    <s v="Year 3"/>
    <s v="12/31/2014"/>
    <n v="12"/>
    <n v="31"/>
    <n v="2014"/>
    <s v=" $42,237,000,000 "/>
    <s v=" $16,768,000,000 "/>
    <s v=" $11,606,000,000 "/>
    <s v=" $7,180,000,000 "/>
    <s v=" $-   "/>
    <s v="Health Care"/>
  </r>
  <r>
    <x v="269"/>
    <n v="39498000000"/>
    <s v="Year 4"/>
    <s v="12/31/2015"/>
    <n v="12"/>
    <n v="31"/>
    <n v="2015"/>
    <s v=" $39,498,000,000 "/>
    <s v=" $14,934,000,000 "/>
    <s v=" $10,313,000,000 "/>
    <s v=" $6,704,000,000 "/>
    <s v=" $-   "/>
    <s v="Health Care"/>
  </r>
  <r>
    <x v="270"/>
    <n v="11966000000"/>
    <s v="Year 1"/>
    <s v="12/31/2012"/>
    <n v="12"/>
    <n v="31"/>
    <n v="2012"/>
    <s v=" $11,966,000,000 "/>
    <s v=" $2,079,000,000 "/>
    <s v=" $4,017,000,000 "/>
    <s v=" $-   "/>
    <s v=" $2,008,000,000 "/>
    <s v="Energy"/>
  </r>
  <r>
    <x v="270"/>
    <n v="11325000000"/>
    <s v="Year 2"/>
    <s v="12/31/2013"/>
    <n v="12"/>
    <n v="31"/>
    <n v="2013"/>
    <s v=" $11,325,000,000 "/>
    <s v=" $2,156,000,000 "/>
    <s v=" $3,469,000,000 "/>
    <s v=" $-   "/>
    <s v=" $2,500,000,000 "/>
    <s v="Energy"/>
  </r>
  <r>
    <x v="270"/>
    <n v="10846000000"/>
    <s v="Year 3"/>
    <s v="12/31/2014"/>
    <n v="12"/>
    <n v="31"/>
    <n v="2014"/>
    <s v=" $10,846,000,000 "/>
    <s v=" $2,246,000,000 "/>
    <s v=" $3,627,000,000 "/>
    <s v=" $-   "/>
    <s v=" $2,861,000,000 "/>
    <s v="Energy"/>
  </r>
  <r>
    <x v="270"/>
    <n v="5522000000"/>
    <s v="Year 4"/>
    <s v="12/31/2015"/>
    <n v="12"/>
    <n v="31"/>
    <n v="2015"/>
    <s v=" $5,522,000,000 "/>
    <s v=" $1,694,000,000 "/>
    <s v=" $1,831,000,000 "/>
    <s v=" $-   "/>
    <s v=" $2,957,000,000 "/>
    <s v="Energy"/>
  </r>
  <r>
    <x v="271"/>
    <n v="77849000000"/>
    <s v="Year 1"/>
    <s v="6/30/2013"/>
    <n v="6"/>
    <n v="30"/>
    <n v="2013"/>
    <s v=" $77,849,000,000 "/>
    <s v=" $20,385,000,000 "/>
    <s v=" $20,289,000,000 "/>
    <s v=" $10,411,000,000 "/>
    <s v=" $-   "/>
    <s v="Information Technology"/>
  </r>
  <r>
    <x v="271"/>
    <n v="86833000000"/>
    <s v="Year 2"/>
    <s v="6/30/2014"/>
    <n v="6"/>
    <n v="30"/>
    <n v="2014"/>
    <s v=" $86,833,000,000 "/>
    <s v=" $27,078,000,000 "/>
    <s v=" $20,488,000,000 "/>
    <s v=" $11,381,000,000 "/>
    <s v=" $-   "/>
    <s v="Information Technology"/>
  </r>
  <r>
    <x v="271"/>
    <n v="93580000000"/>
    <s v="Year 3"/>
    <s v="6/30/2015"/>
    <n v="6"/>
    <n v="30"/>
    <n v="2015"/>
    <s v=" $93,580,000,000 "/>
    <s v=" $33,038,000,000 "/>
    <s v=" $20,324,000,000 "/>
    <s v=" $12,046,000,000 "/>
    <s v=" $-   "/>
    <s v="Information Technology"/>
  </r>
  <r>
    <x v="271"/>
    <n v="85320000000"/>
    <s v="Year 4"/>
    <s v="6/30/2016"/>
    <n v="6"/>
    <n v="30"/>
    <n v="2016"/>
    <s v=" $85,320,000,000 "/>
    <s v=" $32,780,000,000 "/>
    <s v=" $19,260,000,000 "/>
    <s v=" $11,988,000,000 "/>
    <s v=" $-   "/>
    <s v="Information Technology"/>
  </r>
  <r>
    <x v="272"/>
    <n v="4608955000"/>
    <s v="Year 1"/>
    <s v="12/31/2012"/>
    <n v="12"/>
    <n v="31"/>
    <n v="2012"/>
    <s v=" $4,608,955,000 "/>
    <s v=" $116,586,000 "/>
    <s v=" $2,448,629,000 "/>
    <s v=" $-   "/>
    <s v=" $264,631,000 "/>
    <s v="Financials"/>
  </r>
  <r>
    <x v="272"/>
    <n v="4822539000"/>
    <s v="Year 2"/>
    <s v="12/31/2013"/>
    <n v="12"/>
    <n v="31"/>
    <n v="2013"/>
    <s v=" $4,822,539,000 "/>
    <s v=" $83,692,000 "/>
    <s v=" $2,540,954,000 "/>
    <s v=" $-   "/>
    <s v=" $231,912,000 "/>
    <s v="Financials"/>
  </r>
  <r>
    <x v="272"/>
    <n v="4736150000"/>
    <s v="Year 3"/>
    <s v="12/31/2014"/>
    <n v="12"/>
    <n v="31"/>
    <n v="2014"/>
    <s v=" $4,736,150,000 "/>
    <s v=" $63,083,000 "/>
    <s v=" $2,655,650,000 "/>
    <s v=" $-   "/>
    <s v=" $157,824,000 "/>
    <s v="Financials"/>
  </r>
  <r>
    <x v="272"/>
    <n v="4995881000"/>
    <s v="Year 4"/>
    <s v="12/31/2015"/>
    <n v="12"/>
    <n v="31"/>
    <n v="2015"/>
    <s v=" $4,995,881,000 "/>
    <s v=" $73,814,000 "/>
    <s v=" $2,796,508,000 "/>
    <s v=" $-   "/>
    <s v=" $196,424,000 "/>
    <s v="Financials"/>
  </r>
  <r>
    <x v="273"/>
    <n v="2378972000"/>
    <s v="Year 1"/>
    <s v="12/31/2013"/>
    <n v="12"/>
    <n v="31"/>
    <n v="2013"/>
    <s v=" $2,378,972,000 "/>
    <s v=" $1,097,041,000 "/>
    <s v=" $692,693,000 "/>
    <s v=" $116,346,000 "/>
    <s v=" $24,539,000 "/>
    <s v="Health Care"/>
  </r>
  <r>
    <x v="273"/>
    <n v="2485983000"/>
    <s v="Year 2"/>
    <s v="12/31/2014"/>
    <n v="12"/>
    <n v="31"/>
    <n v="2014"/>
    <s v=" $2,485,983,000 "/>
    <s v=" $1,127,233,000 "/>
    <s v=" $728,582,000 "/>
    <s v=" $123,297,000 "/>
    <s v=" $29,185,000 "/>
    <s v="Health Care"/>
  </r>
  <r>
    <x v="273"/>
    <n v="2395447000"/>
    <s v="Year 3"/>
    <s v="12/31/2015"/>
    <n v="12"/>
    <n v="31"/>
    <n v="2015"/>
    <s v=" $2,395,447,000 "/>
    <s v=" $1,043,454,000 "/>
    <s v=" $700,810,000 "/>
    <s v=" $119,076,000 "/>
    <s v=" $30,951,000 "/>
    <s v="Health Care"/>
  </r>
  <r>
    <x v="273"/>
    <n v="2508257000"/>
    <s v="Year 4"/>
    <s v="12/31/2016"/>
    <n v="12"/>
    <n v="31"/>
    <n v="2016"/>
    <s v=" $2,508,257,000 "/>
    <s v=" $1,072,670,000 "/>
    <s v=" $732,622,000 "/>
    <s v=" $119,968,000 "/>
    <s v=" $36,052,000 "/>
    <s v="Health Care"/>
  </r>
  <r>
    <x v="274"/>
    <n v="9073000000"/>
    <s v="Year 1"/>
    <s v="8/29/2013"/>
    <n v="8"/>
    <n v="29"/>
    <n v="2013"/>
    <s v=" $9,073,000,000 "/>
    <s v=" $7,226,000,000 "/>
    <s v=" $554,000,000 "/>
    <s v=" $931,000,000 "/>
    <s v=" $-   "/>
    <s v="Information Technology"/>
  </r>
  <r>
    <x v="274"/>
    <n v="16358000000"/>
    <s v="Year 2"/>
    <s v="8/28/2014"/>
    <n v="8"/>
    <n v="28"/>
    <n v="2014"/>
    <s v=" $16,358,000,000 "/>
    <s v=" $10,921,000,000 "/>
    <s v=" $939,000,000 "/>
    <s v=" $1,371,000,000 "/>
    <s v=" $-   "/>
    <s v="Information Technology"/>
  </r>
  <r>
    <x v="274"/>
    <n v="16192000000"/>
    <s v="Year 3"/>
    <s v="9/3/2015"/>
    <n v="9"/>
    <n v="3"/>
    <n v="2015"/>
    <s v=" $16,192,000,000 "/>
    <s v=" $10,977,000,000 "/>
    <s v=" $674,000,000 "/>
    <s v=" $1,540,000,000 "/>
    <s v=" $-   "/>
    <s v="Information Technology"/>
  </r>
  <r>
    <x v="274"/>
    <n v="12399000000"/>
    <s v="Year 4"/>
    <s v="9/1/2016"/>
    <n v="9"/>
    <n v="1"/>
    <n v="2016"/>
    <s v=" $12,399,000,000 "/>
    <s v=" $9,894,000,000 "/>
    <s v=" $653,000,000 "/>
    <s v=" $1,617,000,000 "/>
    <s v=" $-   "/>
    <s v="Information Technology"/>
  </r>
  <r>
    <x v="275"/>
    <n v="4608563000"/>
    <s v="Year 1"/>
    <s v="12/31/2012"/>
    <n v="12"/>
    <n v="31"/>
    <n v="2012"/>
    <s v=" $4,608,563,000 "/>
    <s v=" $1,079,136,000 "/>
    <s v=" $285,144,000 "/>
    <s v=" $-   "/>
    <s v=" $1,291,456,000 "/>
    <s v="Energy"/>
  </r>
  <r>
    <x v="275"/>
    <n v="5312686000"/>
    <s v="Year 2"/>
    <s v="12/31/2013"/>
    <n v="12"/>
    <n v="31"/>
    <n v="2013"/>
    <s v=" $5,312,686,000 "/>
    <s v=" $1,252,812,000 "/>
    <s v=" $466,498,000 "/>
    <s v=" $-   "/>
    <s v=" $1,602,390,000 "/>
    <s v="Energy"/>
  </r>
  <r>
    <x v="275"/>
    <n v="5288933000"/>
    <s v="Year 3"/>
    <s v="12/31/2014"/>
    <n v="12"/>
    <n v="31"/>
    <n v="2014"/>
    <s v=" $5,288,933,000 "/>
    <s v=" $1,089,888,000 "/>
    <s v=" $471,219,000 "/>
    <s v=" $-   "/>
    <s v=" $1,957,025,000 "/>
    <s v="Energy"/>
  </r>
  <r>
    <x v="275"/>
    <n v="2787116000"/>
    <s v="Year 4"/>
    <s v="12/31/2015"/>
    <n v="12"/>
    <n v="31"/>
    <n v="2015"/>
    <s v=" $2,787,116,000 "/>
    <s v=" $832,306,000 "/>
    <s v=" $372,457,000 "/>
    <s v=" $-   "/>
    <s v=" $1,668,489,000 "/>
    <s v="Energy"/>
  </r>
  <r>
    <x v="276"/>
    <n v="7719600000"/>
    <s v="Year 1"/>
    <s v="12/31/2014"/>
    <n v="12"/>
    <n v="31"/>
    <n v="2014"/>
    <s v=" $7,719,600,000 "/>
    <s v=" $4,191,600,000 "/>
    <s v=" $1,545,700,000 "/>
    <s v=" $581,800,000 "/>
    <s v=" $-   "/>
    <s v="Health Care"/>
  </r>
  <r>
    <x v="276"/>
    <n v="9429300000"/>
    <s v="Year 2"/>
    <s v="12/31/2015"/>
    <n v="12"/>
    <n v="31"/>
    <n v="2015"/>
    <s v=" $9,429,300,000 "/>
    <s v=" $5,213,200,000 "/>
    <s v=" $2,180,700,000 "/>
    <s v=" $671,900,000 "/>
    <s v=" $-   "/>
    <s v="Health Care"/>
  </r>
  <r>
    <x v="277"/>
    <n v="5015000000"/>
    <s v="Year 1"/>
    <s v="12/31/2013"/>
    <n v="12"/>
    <n v="31"/>
    <n v="2013"/>
    <s v=" $5,015,000,000 "/>
    <s v=" $844,000,000 "/>
    <s v=" $446,000,000 "/>
    <s v=" $-   "/>
    <s v=" $1,568,000,000 "/>
    <s v="Energy"/>
  </r>
  <r>
    <x v="277"/>
    <n v="5115000000"/>
    <s v="Year 2"/>
    <s v="12/31/2014"/>
    <n v="12"/>
    <n v="31"/>
    <n v="2014"/>
    <s v=" $5,115,000,000 "/>
    <s v=" $945,000,000 "/>
    <s v=" $495,000,000 "/>
    <s v=" $-   "/>
    <s v=" $1,759,000,000 "/>
    <s v="Energy"/>
  </r>
  <r>
    <x v="277"/>
    <n v="3183000000"/>
    <s v="Year 3"/>
    <s v="12/31/2015"/>
    <n v="12"/>
    <n v="31"/>
    <n v="2015"/>
    <s v=" $3,183,000,000 "/>
    <s v=" $979,000,000 "/>
    <s v=" $745,000,000 "/>
    <s v=" $-   "/>
    <s v=" $2,131,000,000 "/>
    <s v="Energy"/>
  </r>
  <r>
    <x v="277"/>
    <n v="3491000000"/>
    <s v="Year 4"/>
    <s v="12/31/2016"/>
    <n v="12"/>
    <n v="31"/>
    <n v="2016"/>
    <s v=" $3,491,000,000 "/>
    <s v=" $1,083,000,000 "/>
    <s v=" $233,000,000 "/>
    <s v=" $-   "/>
    <s v=" $2,454,000,000 "/>
    <s v="Energy"/>
  </r>
  <r>
    <x v="278"/>
    <n v="3023000000"/>
    <s v="Year 1"/>
    <s v="12/31/2012"/>
    <n v="12"/>
    <n v="31"/>
    <n v="2012"/>
    <s v=" $3,023,000,000 "/>
    <s v=" $1,446,000,000 "/>
    <s v=" $832,000,000 "/>
    <s v=" $-   "/>
    <s v=" $104,000,000 "/>
    <s v="Financials"/>
  </r>
  <r>
    <x v="278"/>
    <n v="3100000000"/>
    <s v="Year 2"/>
    <s v="12/31/2013"/>
    <n v="12"/>
    <n v="31"/>
    <n v="2013"/>
    <s v=" $3,100,000,000 "/>
    <s v=" $1,316,000,000 "/>
    <s v=" $1,054,000,000 "/>
    <s v=" $-   "/>
    <s v=" $122,000,000 "/>
    <s v="Financials"/>
  </r>
  <r>
    <x v="278"/>
    <n v="3383000000"/>
    <s v="Year 3"/>
    <s v="12/31/2014"/>
    <n v="12"/>
    <n v="31"/>
    <n v="2014"/>
    <s v=" $3,383,000,000 "/>
    <s v=" $1,433,000,000 "/>
    <s v=" $1,095,000,000 "/>
    <s v=" $-   "/>
    <s v=" $137,000,000 "/>
    <s v="Financials"/>
  </r>
  <r>
    <x v="278"/>
    <n v="3292000000"/>
    <s v="Year 4"/>
    <s v="12/31/2015"/>
    <n v="12"/>
    <n v="31"/>
    <n v="2015"/>
    <s v=" $3,292,000,000 "/>
    <s v=" $1,313,000,000 "/>
    <s v=" $1,050,000,000 "/>
    <s v=" $-   "/>
    <s v=" $138,000,000 "/>
    <s v="Financials"/>
  </r>
  <r>
    <x v="279"/>
    <n v="14256000000"/>
    <s v="Year 1"/>
    <s v="12/31/2012"/>
    <n v="12"/>
    <n v="31"/>
    <n v="2012"/>
    <s v=" $14,256,000,000 "/>
    <s v=" $8,276,000,000 "/>
    <s v=" $1,186,000,000 "/>
    <s v=" $-   "/>
    <s v=" $1,518,000,000 "/>
    <s v="Utilities"/>
  </r>
  <r>
    <x v="279"/>
    <n v="15136000000"/>
    <s v="Year 2"/>
    <s v="12/31/2013"/>
    <n v="12"/>
    <n v="31"/>
    <n v="2013"/>
    <s v=" $15,136,000,000 "/>
    <s v=" $8,152,000,000 "/>
    <s v=" $1,280,000,000 "/>
    <s v=" $-   "/>
    <s v=" $2,163,000,000 "/>
    <s v="Utilities"/>
  </r>
  <r>
    <x v="279"/>
    <n v="17021000000"/>
    <s v="Year 3"/>
    <s v="12/31/2014"/>
    <n v="12"/>
    <n v="31"/>
    <n v="2014"/>
    <s v=" $17,021,000,000 "/>
    <s v=" $8,751,000,000 "/>
    <s v=" $1,324,000,000 "/>
    <s v=" $-   "/>
    <s v=" $2,551,000,000 "/>
    <s v="Utilities"/>
  </r>
  <r>
    <x v="279"/>
    <n v="17486000000"/>
    <s v="Year 4"/>
    <s v="12/31/2015"/>
    <n v="12"/>
    <n v="31"/>
    <n v="2015"/>
    <s v=" $17,486,000,000 "/>
    <s v=" $8,596,000,000 "/>
    <s v=" $1,399,000,000 "/>
    <s v=" $-   "/>
    <s v=" $2,831,000,000 "/>
    <s v="Utilities"/>
  </r>
  <r>
    <x v="280"/>
    <n v="9964000000"/>
    <s v="Year 1"/>
    <s v="12/31/2012"/>
    <n v="12"/>
    <n v="31"/>
    <n v="2012"/>
    <s v=" $9,964,000,000 "/>
    <s v=" $4,334,000,000 "/>
    <s v=" $757,000,000 "/>
    <s v=" $704,000,000 "/>
    <s v=" $1,032,000,000 "/>
    <s v="Materials"/>
  </r>
  <r>
    <x v="280"/>
    <n v="8414000000"/>
    <s v="Year 2"/>
    <s v="12/31/2013"/>
    <n v="12"/>
    <n v="31"/>
    <n v="2013"/>
    <s v=" $8,414,000,000 "/>
    <s v=" $5,299,000,000 "/>
    <s v=" $584,000,000 "/>
    <s v=" $469,000,000 "/>
    <s v=" $1,362,000,000 "/>
    <s v="Materials"/>
  </r>
  <r>
    <x v="280"/>
    <n v="7292000000"/>
    <s v="Year 3"/>
    <s v="12/31/2014"/>
    <n v="12"/>
    <n v="31"/>
    <n v="2014"/>
    <s v=" $7,292,000,000 "/>
    <s v=" $4,457,000,000 "/>
    <s v=" $545,000,000 "/>
    <s v=" $325,000,000 "/>
    <s v=" $1,229,000,000 "/>
    <s v="Materials"/>
  </r>
  <r>
    <x v="280"/>
    <n v="7729000000"/>
    <s v="Year 4"/>
    <s v="12/31/2015"/>
    <n v="12"/>
    <n v="31"/>
    <n v="2015"/>
    <s v=" $7,729,000,000 "/>
    <s v=" $4,312,000,000 "/>
    <s v=" $670,000,000 "/>
    <s v=" $289,000,000 "/>
    <s v=" $1,239,000,000 "/>
    <s v="Materials"/>
  </r>
  <r>
    <x v="281"/>
    <n v="4374562000"/>
    <s v="Year 1"/>
    <s v="12/31/2013"/>
    <n v="12"/>
    <n v="31"/>
    <n v="2013"/>
    <s v=" $4,374,562,000 "/>
    <s v=" $3,117,203,000 "/>
    <s v=" $650,243,000 "/>
    <s v=" $378,769,000 "/>
    <s v=" $-   "/>
    <s v="Information Technology"/>
  </r>
  <r>
    <x v="281"/>
    <n v="5504656000"/>
    <s v="Year 2"/>
    <s v="12/31/2014"/>
    <n v="12"/>
    <n v="31"/>
    <n v="2014"/>
    <s v=" $5,504,656,000 "/>
    <s v=" $3,752,760,000 "/>
    <s v=" $876,927,000 "/>
    <s v=" $472,321,000 "/>
    <s v=" $-   "/>
    <s v="Information Technology"/>
  </r>
  <r>
    <x v="281"/>
    <n v="6779511000"/>
    <s v="Year 3"/>
    <s v="12/31/2015"/>
    <n v="12"/>
    <n v="31"/>
    <n v="2015"/>
    <s v=" $6,779,511,000 "/>
    <s v=" $4,591,476,000 "/>
    <s v=" $1,231,421,000 "/>
    <s v=" $650,788,000 "/>
    <s v=" $-   "/>
    <s v="Information Technology"/>
  </r>
  <r>
    <x v="281"/>
    <n v="8830669000"/>
    <s v="Year 4"/>
    <s v="12/31/2016"/>
    <n v="12"/>
    <n v="31"/>
    <n v="2016"/>
    <s v=" $8,830,669,000 "/>
    <s v=" $6,029,901,000 "/>
    <s v=" $1,568,877,000 "/>
    <s v=" $852,098,000 "/>
    <s v=" $-   "/>
    <s v="Information Technology"/>
  </r>
  <r>
    <x v="282"/>
    <n v="1562000000"/>
    <s v="Year 1"/>
    <s v="12/31/2012"/>
    <n v="12"/>
    <n v="31"/>
    <n v="2012"/>
    <s v=" $1,562,000,000 "/>
    <s v=" $413,000,000 "/>
    <s v=" $311,000,000 "/>
    <s v=" $-   "/>
    <s v=" $704,000,000 "/>
    <s v="Energy"/>
  </r>
  <r>
    <x v="282"/>
    <n v="1857000000"/>
    <s v="Year 2"/>
    <s v="12/31/2013"/>
    <n v="12"/>
    <n v="31"/>
    <n v="2013"/>
    <s v=" $1,857,000,000 "/>
    <s v=" $411,000,000 "/>
    <s v=" $311,000,000 "/>
    <s v=" $-   "/>
    <s v=" $685,000,000 "/>
    <s v="Energy"/>
  </r>
  <r>
    <x v="282"/>
    <n v="2288000000"/>
    <s v="Year 3"/>
    <s v="12/31/2014"/>
    <n v="12"/>
    <n v="31"/>
    <n v="2014"/>
    <s v=" $2,288,000,000 "/>
    <s v=" $485,000,000 "/>
    <s v=" $358,000,000 "/>
    <s v=" $-   "/>
    <s v=" $870,000,000 "/>
    <s v="Energy"/>
  </r>
  <r>
    <x v="282"/>
    <n v="1557000000"/>
    <s v="Year 4"/>
    <s v="12/31/2015"/>
    <n v="12"/>
    <n v="31"/>
    <n v="2015"/>
    <s v=" $1,557,000,000 "/>
    <s v=" $497,000,000 "/>
    <s v=" $5,204,000,000 "/>
    <s v=" $-   "/>
    <s v=" $917,000,000 "/>
    <s v="Energy"/>
  </r>
  <r>
    <x v="283"/>
    <n v="25313000000"/>
    <s v="Year 1"/>
    <s v="5/31/2013"/>
    <n v="5"/>
    <n v="31"/>
    <n v="2013"/>
    <s v=" $25,313,000,000 "/>
    <s v=" $14,279,000,000 "/>
    <s v=" $7,796,000,000 "/>
    <s v=" $-   "/>
    <s v=" $-   "/>
    <s v="Consumer Discretionary"/>
  </r>
  <r>
    <x v="283"/>
    <n v="27799000000"/>
    <s v="Year 2"/>
    <s v="5/31/2014"/>
    <n v="5"/>
    <n v="31"/>
    <n v="2014"/>
    <s v=" $27,799,000,000 "/>
    <s v=" $15,353,000,000 "/>
    <s v=" $8,766,000,000 "/>
    <s v=" $-   "/>
    <s v=" $-   "/>
    <s v="Consumer Discretionary"/>
  </r>
  <r>
    <x v="283"/>
    <n v="30601000000"/>
    <s v="Year 3"/>
    <s v="5/31/2015"/>
    <n v="5"/>
    <n v="31"/>
    <n v="2015"/>
    <s v=" $30,601,000,000 "/>
    <s v=" $16,534,000,000 "/>
    <s v=" $9,892,000,000 "/>
    <s v=" $-   "/>
    <s v=" $-   "/>
    <s v="Consumer Discretionary"/>
  </r>
  <r>
    <x v="283"/>
    <n v="32376000000"/>
    <s v="Year 4"/>
    <s v="5/31/2016"/>
    <n v="5"/>
    <n v="31"/>
    <n v="2016"/>
    <s v=" $32,376,000,000 "/>
    <s v=" $17,405,000,000 "/>
    <s v=" $10,469,000,000 "/>
    <s v=" $-   "/>
    <s v=" $-   "/>
    <s v="Consumer Discretionary"/>
  </r>
  <r>
    <x v="284"/>
    <n v="5703000000"/>
    <s v="Year 1"/>
    <s v="12/31/2013"/>
    <n v="12"/>
    <n v="31"/>
    <n v="2013"/>
    <s v=" $5,703,000,000 "/>
    <s v=" $2,398,000,000 "/>
    <s v=" $1,815,000,000 "/>
    <s v=" $-   "/>
    <s v=" $510,000,000 "/>
    <s v="Industrials"/>
  </r>
  <r>
    <x v="284"/>
    <n v="6288000000"/>
    <s v="Year 2"/>
    <s v="12/31/2014"/>
    <n v="12"/>
    <n v="31"/>
    <n v="2014"/>
    <s v=" $6,288,000,000 "/>
    <s v=" $2,620,000,000 "/>
    <s v=" $1,917,000,000 "/>
    <s v=" $-   "/>
    <s v=" $573,000,000 "/>
    <s v="Industrials"/>
  </r>
  <r>
    <x v="284"/>
    <n v="6172000000"/>
    <s v="Year 3"/>
    <s v="12/31/2015"/>
    <n v="12"/>
    <n v="31"/>
    <n v="2015"/>
    <s v=" $6,172,000,000 "/>
    <s v=" $2,539,000,000 "/>
    <s v=" $1,915,000,000 "/>
    <s v=" $-   "/>
    <s v=" $574,000,000 "/>
    <s v="Industrials"/>
  </r>
  <r>
    <x v="284"/>
    <n v="6309000000"/>
    <s v="Year 4"/>
    <s v="12/31/2016"/>
    <n v="12"/>
    <n v="31"/>
    <n v="2016"/>
    <s v=" $6,309,000,000 "/>
    <s v=" $2,607,000,000 "/>
    <s v=" $1,851,000,000 "/>
    <s v=" $-   "/>
    <s v=" $603,000,000 "/>
    <s v="Industrials"/>
  </r>
  <r>
    <x v="285"/>
    <n v="17194000000"/>
    <s v="Year 1"/>
    <s v="12/31/2012"/>
    <n v="12"/>
    <n v="31"/>
    <n v="2012"/>
    <s v=" $17,194,000,000 "/>
    <s v=" $12,151,000,000 "/>
    <s v=" $1,654,000,000 "/>
    <s v=" $-   "/>
    <s v=" $-   "/>
    <s v="Energy"/>
  </r>
  <r>
    <x v="285"/>
    <n v="19221000000"/>
    <s v="Year 2"/>
    <s v="12/31/2013"/>
    <n v="12"/>
    <n v="31"/>
    <n v="2013"/>
    <s v=" $19,221,000,000 "/>
    <s v=" $14,117,000,000 "/>
    <s v=" $1,905,000,000 "/>
    <s v=" $-   "/>
    <s v=" $-   "/>
    <s v="Energy"/>
  </r>
  <r>
    <x v="285"/>
    <n v="21440000000"/>
    <s v="Year 3"/>
    <s v="12/31/2014"/>
    <n v="12"/>
    <n v="31"/>
    <n v="2014"/>
    <s v=" $21,440,000,000 "/>
    <s v=" $15,631,000,000 "/>
    <s v=" $2,092,000,000 "/>
    <s v=" $-   "/>
    <s v=" $-   "/>
    <s v="Energy"/>
  </r>
  <r>
    <x v="285"/>
    <n v="14757000000"/>
    <s v="Year 4"/>
    <s v="12/31/2015"/>
    <n v="12"/>
    <n v="31"/>
    <n v="2015"/>
    <s v=" $14,757,000,000 "/>
    <s v=" $11,694,000,000 "/>
    <s v=" $1,764,000,000 "/>
    <s v=" $-   "/>
    <s v=" $-   "/>
    <s v="Energy"/>
  </r>
  <r>
    <x v="286"/>
    <n v="11245000000"/>
    <s v="Year 1"/>
    <s v="12/31/2013"/>
    <n v="12"/>
    <n v="31"/>
    <n v="2013"/>
    <s v=" $11,245,000,000 "/>
    <s v=" $4,070,000,000 "/>
    <s v=" $3,002,000,000 "/>
    <s v=" $-   "/>
    <s v=" $916,000,000 "/>
    <s v="Industrials"/>
  </r>
  <r>
    <x v="286"/>
    <n v="11624000000"/>
    <s v="Year 2"/>
    <s v="12/31/2014"/>
    <n v="12"/>
    <n v="31"/>
    <n v="2014"/>
    <s v=" $11,624,000,000 "/>
    <s v=" $4,201,000,000 "/>
    <s v=" $2,897,000,000 "/>
    <s v=" $-   "/>
    <s v=" $951,000,000 "/>
    <s v="Industrials"/>
  </r>
  <r>
    <x v="286"/>
    <n v="10511000000"/>
    <s v="Year 3"/>
    <s v="12/31/2015"/>
    <n v="12"/>
    <n v="31"/>
    <n v="2015"/>
    <s v=" $10,511,000,000 "/>
    <s v=" $3,662,000,000 "/>
    <s v=" $2,911,000,000 "/>
    <s v=" $-   "/>
    <s v=" $1,054,000,000 "/>
    <s v="Industrials"/>
  </r>
  <r>
    <x v="286"/>
    <n v="9888000000"/>
    <s v="Year 4"/>
    <s v="12/31/2016"/>
    <n v="12"/>
    <n v="31"/>
    <n v="2016"/>
    <s v=" $9,888,000,000 "/>
    <s v=" $3,045,000,000 "/>
    <s v=" $2,743,000,000 "/>
    <s v=" $-   "/>
    <s v=" $1,026,000,000 "/>
    <s v="Industrials"/>
  </r>
  <r>
    <x v="287"/>
    <n v="6332400000"/>
    <s v="Year 1"/>
    <s v="4/26/2013"/>
    <n v="4"/>
    <n v="26"/>
    <n v="2013"/>
    <s v=" $6,332,400,000 "/>
    <s v=" $2,571,300,000 "/>
    <s v=" $2,247,400,000 "/>
    <s v=" $904,200,000 "/>
    <s v=" $-   "/>
    <s v="Information Technology"/>
  </r>
  <r>
    <x v="287"/>
    <n v="6325000000"/>
    <s v="Year 2"/>
    <s v="4/25/2014"/>
    <n v="4"/>
    <n v="25"/>
    <n v="2014"/>
    <s v=" $6,325,000,000 "/>
    <s v=" $2,406,000,000 "/>
    <s v=" $2,179,000,000 "/>
    <s v=" $918,000,000 "/>
    <s v=" $-   "/>
    <s v="Information Technology"/>
  </r>
  <r>
    <x v="287"/>
    <n v="6123000000"/>
    <s v="Year 3"/>
    <s v="4/24/2015"/>
    <n v="4"/>
    <n v="24"/>
    <n v="2015"/>
    <s v=" $6,123,000,000 "/>
    <s v=" $2,290,000,000 "/>
    <s v=" $2,197,000,000 "/>
    <s v=" $920,000,000 "/>
    <s v=" $-   "/>
    <s v="Information Technology"/>
  </r>
  <r>
    <x v="287"/>
    <n v="5546000000"/>
    <s v="Year 4"/>
    <s v="4/29/2016"/>
    <n v="4"/>
    <n v="29"/>
    <n v="2016"/>
    <s v=" $5,546,000,000 "/>
    <s v=" $2,173,000,000 "/>
    <s v=" $2,099,000,000 "/>
    <s v=" $861,000,000 "/>
    <s v=" $-   "/>
    <s v="Information Technology"/>
  </r>
  <r>
    <x v="288"/>
    <n v="19429273000"/>
    <s v="Year 1"/>
    <s v="12/31/2012"/>
    <n v="12"/>
    <n v="31"/>
    <n v="2012"/>
    <s v=" $19,429,273,000 "/>
    <s v=" $17,915,735,000 "/>
    <s v=" $454,900,000 "/>
    <s v=" $-   "/>
    <s v=" $-   "/>
    <s v="Materials"/>
  </r>
  <r>
    <x v="288"/>
    <n v="19052046000"/>
    <s v="Year 2"/>
    <s v="12/31/2013"/>
    <n v="12"/>
    <n v="31"/>
    <n v="2013"/>
    <s v=" $19,052,046,000 "/>
    <s v=" $17,641,421,000 "/>
    <s v=" $467,904,000 "/>
    <s v=" $-   "/>
    <s v=" $-   "/>
    <s v="Materials"/>
  </r>
  <r>
    <x v="288"/>
    <n v="21105141000"/>
    <s v="Year 3"/>
    <s v="12/31/2014"/>
    <n v="12"/>
    <n v="31"/>
    <n v="2014"/>
    <s v=" $21,105,141,000 "/>
    <s v=" $19,198,615,000 "/>
    <s v=" $520,805,000 "/>
    <s v=" $-   "/>
    <s v=" $-   "/>
    <s v="Materials"/>
  </r>
  <r>
    <x v="288"/>
    <n v="16439276000"/>
    <s v="Year 4"/>
    <s v="12/31/2015"/>
    <n v="12"/>
    <n v="31"/>
    <n v="2015"/>
    <s v=" $16,439,276,000 "/>
    <s v=" $14,858,014,000 "/>
    <s v=" $458,989,000 "/>
    <s v=" $-   "/>
    <s v=" $-   "/>
    <s v="Materials"/>
  </r>
  <r>
    <x v="289"/>
    <n v="4280159000"/>
    <s v="Year 1"/>
    <s v="1/27/2013"/>
    <n v="1"/>
    <n v="27"/>
    <n v="2013"/>
    <s v=" $4,280,159,000 "/>
    <s v=" $2,053,816,000 "/>
    <s v=" $430,822,000 "/>
    <s v=" $1,147,282,000 "/>
    <s v=" $-   "/>
    <s v="Information Technology"/>
  </r>
  <r>
    <x v="289"/>
    <n v="4130000000"/>
    <s v="Year 2"/>
    <s v="1/26/2014"/>
    <n v="1"/>
    <n v="26"/>
    <n v="2014"/>
    <s v=" $4,130,000,000 "/>
    <s v=" $1,862,000,000 "/>
    <s v=" $436,000,000 "/>
    <s v=" $1,336,000,000 "/>
    <s v=" $-   "/>
    <s v="Information Technology"/>
  </r>
  <r>
    <x v="289"/>
    <n v="4682000000"/>
    <s v="Year 3"/>
    <s v="1/25/2015"/>
    <n v="1"/>
    <n v="25"/>
    <n v="2015"/>
    <s v=" $4,682,000,000 "/>
    <s v=" $2,083,000,000 "/>
    <s v=" $480,000,000 "/>
    <s v=" $1,360,000,000 "/>
    <s v=" $-   "/>
    <s v="Information Technology"/>
  </r>
  <r>
    <x v="289"/>
    <n v="5010000000"/>
    <s v="Year 4"/>
    <s v="1/31/2016"/>
    <n v="1"/>
    <n v="31"/>
    <n v="2016"/>
    <s v=" $5,010,000,000 "/>
    <s v=" $2,199,000,000 "/>
    <s v=" $602,000,000 "/>
    <s v=" $1,331,000,000 "/>
    <s v=" $-   "/>
    <s v="Information Technology"/>
  </r>
  <r>
    <x v="290"/>
    <n v="5508500000"/>
    <s v="Year 1"/>
    <s v="12/31/2012"/>
    <n v="12"/>
    <n v="31"/>
    <n v="2012"/>
    <s v=" $5,508,500,000 "/>
    <s v=" $3,414,400,000 "/>
    <s v=" $1,403,500,000 "/>
    <s v=" $-   "/>
    <s v=" $-   "/>
    <s v="Consumer Discretionary"/>
  </r>
  <r>
    <x v="290"/>
    <n v="5607000000"/>
    <s v="Year 2"/>
    <s v="12/31/2013"/>
    <n v="12"/>
    <n v="31"/>
    <n v="2013"/>
    <s v=" $5,607,000,000 "/>
    <s v=" $3,482,100,000 "/>
    <s v=" $1,399,500,000 "/>
    <s v=" $-   "/>
    <s v=" $-   "/>
    <s v="Consumer Discretionary"/>
  </r>
  <r>
    <x v="290"/>
    <n v="5727000000"/>
    <s v="Year 3"/>
    <s v="12/31/2014"/>
    <n v="12"/>
    <n v="31"/>
    <n v="2014"/>
    <s v=" $5,727,000,000 "/>
    <s v=" $3,523,600,000 "/>
    <s v=" $1,545,900,000 "/>
    <s v=" $-   "/>
    <s v=" $-   "/>
    <s v="Consumer Discretionary"/>
  </r>
  <r>
    <x v="290"/>
    <n v="5915700000"/>
    <s v="Year 4"/>
    <s v="12/31/2015"/>
    <n v="12"/>
    <n v="31"/>
    <n v="2015"/>
    <s v=" $5,915,700,000 "/>
    <s v=" $3,611,100,000 "/>
    <s v=" $1,626,000,000 "/>
    <s v=" $-   "/>
    <s v=" $-   "/>
    <s v="Consumer Discretionary"/>
  </r>
  <r>
    <x v="291"/>
    <n v="484581000"/>
    <s v="Year 1"/>
    <s v="12/31/2012"/>
    <n v="12"/>
    <n v="31"/>
    <n v="2012"/>
    <s v=" $484,581,000 "/>
    <s v=" $21,306,000 "/>
    <s v=" $38,123,000 "/>
    <s v=" $-   "/>
    <s v=" $147,515,000 "/>
    <s v="Real Estate"/>
  </r>
  <r>
    <x v="291"/>
    <n v="780209000"/>
    <s v="Year 2"/>
    <s v="12/31/2013"/>
    <n v="12"/>
    <n v="31"/>
    <n v="2013"/>
    <s v=" $780,209,000 "/>
    <s v=" $38,851,000 "/>
    <s v=" $56,881,000 "/>
    <s v=" $-   "/>
    <s v=" $306,769,000 "/>
    <s v="Real Estate"/>
  </r>
  <r>
    <x v="291"/>
    <n v="933505000"/>
    <s v="Year 3"/>
    <s v="12/31/2014"/>
    <n v="12"/>
    <n v="31"/>
    <n v="2014"/>
    <s v=" $933,505,000 "/>
    <s v=" $53,871,000 "/>
    <s v=" $51,085,000 "/>
    <s v=" $-   "/>
    <s v=" $374,661,000 "/>
    <s v="Real Estate"/>
  </r>
  <r>
    <x v="291"/>
    <n v="1023285000"/>
    <s v="Year 4"/>
    <s v="12/31/2015"/>
    <n v="12"/>
    <n v="31"/>
    <n v="2015"/>
    <s v=" $1,023,285,000 "/>
    <s v=" $55,352,000 "/>
    <s v=" $49,298,000 "/>
    <s v=" $-   "/>
    <s v=" $409,215,000 "/>
    <s v="Real Estate"/>
  </r>
  <r>
    <x v="292"/>
    <n v="10184121000"/>
    <s v="Year 1"/>
    <s v="12/31/2012"/>
    <n v="12"/>
    <n v="31"/>
    <n v="2012"/>
    <s v=" $10,184,121,000 "/>
    <s v=" $8,540,319,000 "/>
    <s v=" $491,725,000 "/>
    <s v=" $-   "/>
    <s v=" $205,334,000 "/>
    <s v="Energy"/>
  </r>
  <r>
    <x v="292"/>
    <n v="11871879000"/>
    <s v="Year 2"/>
    <s v="12/31/2013"/>
    <n v="12"/>
    <n v="31"/>
    <n v="2013"/>
    <s v=" $11,871,879,000 "/>
    <s v=" $10,222,213,000 "/>
    <s v=" $541,586,000 "/>
    <s v=" $-   "/>
    <s v=" $239,343,000 "/>
    <s v="Energy"/>
  </r>
  <r>
    <x v="292"/>
    <n v="12195091000"/>
    <s v="Year 3"/>
    <s v="12/31/2014"/>
    <n v="12"/>
    <n v="31"/>
    <n v="2014"/>
    <s v=" $12,195,091,000 "/>
    <s v=" $10,088,548,000 "/>
    <s v=" $674,887,000 "/>
    <s v=" $-   "/>
    <s v=" $294,684,000 "/>
    <s v="Energy"/>
  </r>
  <r>
    <x v="292"/>
    <n v="7763206000"/>
    <s v="Year 4"/>
    <s v="12/31/2015"/>
    <n v="12"/>
    <n v="31"/>
    <n v="2015"/>
    <s v=" $7,763,206,000 "/>
    <s v=" $5,641,052,000 "/>
    <s v=" $693,331,000 "/>
    <s v=" $-   "/>
    <s v=" $354,620,000 "/>
    <s v="Energy"/>
  </r>
  <r>
    <x v="293"/>
    <n v="15317800000"/>
    <s v="Year 1"/>
    <s v="12/31/2014"/>
    <n v="12"/>
    <n v="31"/>
    <n v="2014"/>
    <s v=" $15,317,800,000 "/>
    <s v=" $12,602,100,000 "/>
    <s v=" $477,200,000 "/>
    <s v=" $-   "/>
    <s v=" $294,400,000 "/>
    <s v="Consumer Discretionary"/>
  </r>
  <r>
    <x v="293"/>
    <n v="15134400000"/>
    <s v="Year 2"/>
    <s v="12/31/2015"/>
    <n v="12"/>
    <n v="31"/>
    <n v="2015"/>
    <s v=" $15,134,400,000 "/>
    <s v=" $12,491,400,000 "/>
    <s v=" $431,800,000 "/>
    <s v=" $-   "/>
    <s v=" $291,100,000 "/>
    <s v="Consumer Discretionary"/>
  </r>
  <r>
    <x v="293"/>
    <n v="15416900000"/>
    <s v="Year 3"/>
    <s v="12/31/2016"/>
    <n v="12"/>
    <n v="31"/>
    <n v="2016"/>
    <s v=" $15,416,900,000 "/>
    <s v=" $12,671,200,000 "/>
    <s v=" $443,900,000 "/>
    <s v=" $-   "/>
    <s v=" $292,900,000 "/>
    <s v="Consumer Discretionary"/>
  </r>
  <r>
    <x v="294"/>
    <n v="6182184000"/>
    <s v="Year 1"/>
    <s v="12/31/2012"/>
    <n v="12"/>
    <n v="31"/>
    <n v="2012"/>
    <s v=" $6,182,184,000 "/>
    <s v=" $3,084,766,000 "/>
    <s v=" $2,120,025,000 "/>
    <s v=" $-   "/>
    <s v=" $-   "/>
    <s v="Consumer Discretionary"/>
  </r>
  <r>
    <x v="294"/>
    <n v="6649237000"/>
    <s v="Year 2"/>
    <s v="12/31/2013"/>
    <n v="12"/>
    <n v="31"/>
    <n v="2013"/>
    <s v=" $6,649,237,000 "/>
    <s v=" $3,280,236,000 "/>
    <s v=" $2,265,516,000 "/>
    <s v=" $-   "/>
    <s v=" $-   "/>
    <s v="Consumer Discretionary"/>
  </r>
  <r>
    <x v="294"/>
    <n v="7216081000"/>
    <s v="Year 3"/>
    <s v="12/31/2014"/>
    <n v="12"/>
    <n v="31"/>
    <n v="2014"/>
    <s v=" $7,216,081,000 "/>
    <s v=" $3,507,180,000 "/>
    <s v=" $2,438,527,000 "/>
    <s v=" $-   "/>
    <s v=" $-   "/>
    <s v="Consumer Discretionary"/>
  </r>
  <r>
    <x v="294"/>
    <n v="7966674000"/>
    <s v="Year 4"/>
    <s v="12/31/2015"/>
    <n v="12"/>
    <n v="31"/>
    <n v="2015"/>
    <s v=" $7,966,674,000 "/>
    <s v=" $3,804,031,000 "/>
    <s v=" $2,648,622,000 "/>
    <s v=" $-   "/>
    <s v=" $-   "/>
    <s v="Consumer Discretionary"/>
  </r>
  <r>
    <x v="295"/>
    <n v="20100000000"/>
    <s v="Year 1"/>
    <s v="12/31/2012"/>
    <n v="12"/>
    <n v="31"/>
    <n v="2012"/>
    <s v=" $20,100,000,000 "/>
    <s v=" $6,530,000,000 "/>
    <s v=" $1,879,000,000 "/>
    <s v=" $-   "/>
    <s v=" $3,585,000,000 "/>
    <s v="Energy"/>
  </r>
  <r>
    <x v="295"/>
    <n v="20170000000"/>
    <s v="Year 2"/>
    <s v="12/31/2013"/>
    <n v="12"/>
    <n v="31"/>
    <n v="2013"/>
    <s v=" $20,170,000,000 "/>
    <s v=" $6,497,000,000 "/>
    <s v=" $2,108,000,000 "/>
    <s v=" $-   "/>
    <s v=" $4,203,000,000 "/>
    <s v="Energy"/>
  </r>
  <r>
    <x v="295"/>
    <n v="19312000000"/>
    <s v="Year 3"/>
    <s v="12/31/2014"/>
    <n v="12"/>
    <n v="31"/>
    <n v="2014"/>
    <s v=" $19,312,000,000 "/>
    <s v=" $6,803,000,000 "/>
    <s v=" $2,053,000,000 "/>
    <s v=" $-   "/>
    <s v=" $4,261,000,000 "/>
    <s v="Energy"/>
  </r>
  <r>
    <x v="295"/>
    <n v="12480000000"/>
    <s v="Year 4"/>
    <s v="12/31/2015"/>
    <n v="12"/>
    <n v="31"/>
    <n v="2015"/>
    <s v=" $12,480,000,000 "/>
    <s v=" $5,804,000,000 "/>
    <s v=" $1,613,000,000 "/>
    <s v=" $-   "/>
    <s v=" $4,544,000,000 "/>
    <s v="Energy"/>
  </r>
  <r>
    <x v="296"/>
    <n v="1355300000"/>
    <s v="Year 1"/>
    <s v="12/31/2012"/>
    <n v="12"/>
    <n v="31"/>
    <n v="2012"/>
    <s v=" $1,355,300,000 "/>
    <s v=" $90,800,000 "/>
    <s v=" $803,800,000 "/>
    <s v=" $-   "/>
    <s v=" $76,000,000 "/>
    <s v="Financials"/>
  </r>
  <r>
    <x v="296"/>
    <n v="1346100000"/>
    <s v="Year 2"/>
    <s v="12/31/2013"/>
    <n v="12"/>
    <n v="31"/>
    <n v="2013"/>
    <s v=" $1,346,100,000 "/>
    <s v=" $81,100,000 "/>
    <s v=" $812,800,000 "/>
    <s v=" $-   "/>
    <s v=" $69,900,000 "/>
    <s v="Financials"/>
  </r>
  <r>
    <x v="296"/>
    <n v="1381400000"/>
    <s v="Year 3"/>
    <s v="12/31/2014"/>
    <n v="12"/>
    <n v="31"/>
    <n v="2014"/>
    <s v=" $1,381,400,000 "/>
    <s v=" $80,900,000 "/>
    <s v=" $816,700,000 "/>
    <s v=" $-   "/>
    <s v=" $65,400,000 "/>
    <s v="Financials"/>
  </r>
  <r>
    <x v="296"/>
    <n v="1421300000"/>
    <s v="Year 4"/>
    <s v="12/31/2015"/>
    <n v="12"/>
    <n v="31"/>
    <n v="2015"/>
    <s v=" $1,421,300,000 "/>
    <s v=" $95,500,000 "/>
    <s v=" $836,700,000 "/>
    <s v=" $-   "/>
    <s v=" $57,300,000 "/>
    <s v="Financials"/>
  </r>
  <r>
    <x v="297"/>
    <n v="3823713000"/>
    <s v="Year 1"/>
    <s v="12/31/2012"/>
    <n v="12"/>
    <n v="31"/>
    <n v="2012"/>
    <s v=" $3,823,713,000 "/>
    <s v=" $1,582,398,000 "/>
    <s v=" $1,489,735,000 "/>
    <s v=" $114,250,000 "/>
    <s v=" $-   "/>
    <s v="Industrials"/>
  </r>
  <r>
    <x v="297"/>
    <n v="3791335000"/>
    <s v="Year 2"/>
    <s v="12/31/2013"/>
    <n v="12"/>
    <n v="31"/>
    <n v="2013"/>
    <s v=" $3,791,335,000 "/>
    <s v=" $1,650,622,000 "/>
    <s v=" $1,420,096,000 "/>
    <s v=" $110,412,000 "/>
    <s v=" $-   "/>
    <s v="Industrials"/>
  </r>
  <r>
    <x v="297"/>
    <n v="3821504000"/>
    <s v="Year 3"/>
    <s v="12/31/2014"/>
    <n v="12"/>
    <n v="31"/>
    <n v="2014"/>
    <s v=" $3,821,504,000 "/>
    <s v=" $1,680,791,000 "/>
    <s v=" $1,378,400,000 "/>
    <s v=" $109,931,000 "/>
    <s v=" $-   "/>
    <s v="Industrials"/>
  </r>
  <r>
    <x v="297"/>
    <n v="3578060000"/>
    <s v="Year 4"/>
    <s v="12/31/2015"/>
    <n v="12"/>
    <n v="31"/>
    <n v="2015"/>
    <s v=" $3,578,060,000 "/>
    <s v=" $1,558,591,000 "/>
    <s v=" $1,279,961,000 "/>
    <s v=" $110,156,000 "/>
    <s v=" $-   "/>
    <s v="Industrials"/>
  </r>
  <r>
    <x v="298"/>
    <n v="16596800000"/>
    <s v="Year 1"/>
    <s v="12/31/2012"/>
    <n v="12"/>
    <n v="31"/>
    <n v="2012"/>
    <s v=" $16,596,800,000 "/>
    <s v=" $13,908,300,000 "/>
    <s v=" $571,600,000 "/>
    <s v=" $279,300,000 "/>
    <s v=" $517,400,000 "/>
    <s v="Industrials"/>
  </r>
  <r>
    <x v="298"/>
    <n v="16661000000"/>
    <s v="Year 2"/>
    <s v="12/31/2013"/>
    <n v="12"/>
    <n v="31"/>
    <n v="2013"/>
    <s v=" $16,661,000,000 "/>
    <s v=" $13,900,700,000 "/>
    <s v=" $559,500,000 "/>
    <s v=" $251,400,000 "/>
    <s v=" $571,700,000 "/>
    <s v="Industrials"/>
  </r>
  <r>
    <x v="298"/>
    <n v="18534400000"/>
    <s v="Year 3"/>
    <s v="12/31/2014"/>
    <n v="12"/>
    <n v="31"/>
    <n v="2014"/>
    <s v=" $18,534,400,000 "/>
    <s v=" $15,481,600,000 "/>
    <s v=" $561,400,000 "/>
    <s v=" $215,600,000 "/>
    <s v=" $588,500,000 "/>
    <s v="Industrials"/>
  </r>
  <r>
    <x v="298"/>
    <n v="18671300000"/>
    <s v="Year 4"/>
    <s v="12/31/2015"/>
    <n v="12"/>
    <n v="31"/>
    <n v="2015"/>
    <s v=" $18,671,300,000 "/>
    <s v=" $15,292,100,000 "/>
    <s v=" $541,500,000 "/>
    <s v=" $239,800,000 "/>
    <s v=" $583,700,000 "/>
    <s v="Industrials"/>
  </r>
  <r>
    <x v="299"/>
    <n v="15598000000"/>
    <s v="Year 1"/>
    <s v="12/31/2013"/>
    <n v="12"/>
    <n v="31"/>
    <n v="2013"/>
    <s v=" $15,598,000,000 "/>
    <s v=" $11,759,000,000 "/>
    <s v=" $-   "/>
    <s v=" $-   "/>
    <s v=" $2,077,000,000 "/>
    <s v="Utilities"/>
  </r>
  <r>
    <x v="299"/>
    <n v="17090000000"/>
    <s v="Year 2"/>
    <s v="12/31/2014"/>
    <n v="12"/>
    <n v="31"/>
    <n v="2014"/>
    <s v=" $17,090,000,000 "/>
    <s v=" $12,207,000,000 "/>
    <s v=" $-   "/>
    <s v=" $-   "/>
    <s v=" $2,433,000,000 "/>
    <s v="Utilities"/>
  </r>
  <r>
    <x v="299"/>
    <n v="16833000000"/>
    <s v="Year 3"/>
    <s v="12/31/2015"/>
    <n v="12"/>
    <n v="31"/>
    <n v="2015"/>
    <s v=" $16,833,000,000 "/>
    <s v=" $12,713,000,000 "/>
    <s v=" $-   "/>
    <s v=" $-   "/>
    <s v=" $2,612,000,000 "/>
    <s v="Utilities"/>
  </r>
  <r>
    <x v="299"/>
    <n v="17666000000"/>
    <s v="Year 4"/>
    <s v="12/31/2016"/>
    <n v="12"/>
    <n v="31"/>
    <n v="2016"/>
    <s v=" $17,666,000,000 "/>
    <s v=" $12,734,000,000 "/>
    <s v=" $-   "/>
    <s v=" $-   "/>
    <s v=" $2,755,000,000 "/>
    <s v="Utilities"/>
  </r>
  <r>
    <x v="300"/>
    <n v="5260956000"/>
    <s v="Year 1"/>
    <s v="12/31/2012"/>
    <n v="12"/>
    <n v="31"/>
    <n v="2012"/>
    <s v=" $5,260,956,000 "/>
    <s v=" $1,177,275,000 "/>
    <s v=" $2,188,747,000 "/>
    <s v=" $-   "/>
    <s v=" $65,141,000 "/>
    <s v="Consumer Discretionary"/>
  </r>
  <r>
    <x v="300"/>
    <n v="6793306000"/>
    <s v="Year 2"/>
    <s v="12/31/2013"/>
    <n v="12"/>
    <n v="31"/>
    <n v="2013"/>
    <s v=" $6,793,306,000 "/>
    <s v=" $1,077,420,000 "/>
    <s v=" $3,185,497,000 "/>
    <s v=" $-   "/>
    <s v=" $117,975,000 "/>
    <s v="Consumer Discretionary"/>
  </r>
  <r>
    <x v="300"/>
    <n v="8441971000"/>
    <s v="Year 3"/>
    <s v="12/31/2014"/>
    <n v="12"/>
    <n v="31"/>
    <n v="2014"/>
    <s v=" $8,441,971,000 "/>
    <s v=" $857,841,000 "/>
    <s v=" $4,302,998,000 "/>
    <s v=" $-   "/>
    <s v=" $207,820,000 "/>
    <s v="Consumer Discretionary"/>
  </r>
  <r>
    <x v="300"/>
    <n v="9223987000"/>
    <s v="Year 4"/>
    <s v="12/31/2015"/>
    <n v="12"/>
    <n v="31"/>
    <n v="2015"/>
    <s v=" $9,223,987,000 "/>
    <s v=" $632,180,000 "/>
    <s v=" $5,060,406,000 "/>
    <s v=" $-   "/>
    <s v=" $272,494,000 "/>
    <s v="Consumer Discretionary"/>
  </r>
  <r>
    <x v="301"/>
    <n v="3637212000"/>
    <s v="Year 1"/>
    <s v="4/27/2013"/>
    <n v="4"/>
    <n v="27"/>
    <n v="2013"/>
    <s v=" $3,637,212,000 "/>
    <s v=" $2,446,443,000 "/>
    <s v=" $-   "/>
    <s v=" $-   "/>
    <s v=" $-   "/>
    <s v="Health Care"/>
  </r>
  <r>
    <x v="301"/>
    <n v="3585141000"/>
    <s v="Year 2"/>
    <s v="4/26/2014"/>
    <n v="4"/>
    <n v="26"/>
    <n v="2014"/>
    <s v=" $3,585,141,000 "/>
    <s v=" $2,566,444,000 "/>
    <s v=" $-   "/>
    <s v=" $-   "/>
    <s v=" $-   "/>
    <s v="Health Care"/>
  </r>
  <r>
    <x v="301"/>
    <n v="3910865000"/>
    <s v="Year 3"/>
    <s v="4/25/2015"/>
    <n v="4"/>
    <n v="25"/>
    <n v="2015"/>
    <s v=" $3,910,865,000 "/>
    <s v=" $2,850,316,000 "/>
    <s v=" $-   "/>
    <s v=" $-   "/>
    <s v=" $-   "/>
    <s v="Health Care"/>
  </r>
  <r>
    <x v="301"/>
    <n v="5386703000"/>
    <s v="Year 4"/>
    <s v="4/30/2016"/>
    <n v="4"/>
    <n v="30"/>
    <n v="2016"/>
    <s v=" $5,386,703,000 "/>
    <s v=" $4,063,955,000 "/>
    <s v=" $-   "/>
    <s v=" $-   "/>
    <s v=" $-   "/>
    <s v="Health Care"/>
  </r>
  <r>
    <x v="302"/>
    <n v="9781000000"/>
    <s v="Year 1"/>
    <s v="12/31/2012"/>
    <n v="12"/>
    <n v="31"/>
    <n v="2012"/>
    <s v=" $9,781,000,000 "/>
    <s v=" $6,351,000,000 "/>
    <s v=" $98,000,000 "/>
    <s v=" $-   "/>
    <s v=" $1,054,000,000 "/>
    <s v="Utilities"/>
  </r>
  <r>
    <x v="302"/>
    <n v="9968000000"/>
    <s v="Year 2"/>
    <s v="12/31/2013"/>
    <n v="12"/>
    <n v="31"/>
    <n v="2013"/>
    <s v=" $9,968,000,000 "/>
    <s v=" $6,423,000,000 "/>
    <s v=" $68,000,000 "/>
    <s v=" $-   "/>
    <s v=" $1,178,000,000 "/>
    <s v="Utilities"/>
  </r>
  <r>
    <x v="302"/>
    <n v="10886000000"/>
    <s v="Year 3"/>
    <s v="12/31/2014"/>
    <n v="12"/>
    <n v="31"/>
    <n v="2014"/>
    <s v=" $10,886,000,000 "/>
    <s v=" $7,036,000,000 "/>
    <s v=" $-   "/>
    <s v=" $-   "/>
    <s v=" $1,227,000,000 "/>
    <s v="Utilities"/>
  </r>
  <r>
    <x v="302"/>
    <n v="10415000000"/>
    <s v="Year 4"/>
    <s v="12/31/2015"/>
    <n v="12"/>
    <n v="31"/>
    <n v="2015"/>
    <s v=" $10,415,000,000 "/>
    <s v=" $6,239,000,000 "/>
    <s v=" $-   "/>
    <s v=" $-   "/>
    <s v=" $1,214,000,000 "/>
    <s v="Utilities"/>
  </r>
  <r>
    <x v="303"/>
    <n v="66415000000"/>
    <s v="Year 1"/>
    <s v="12/28/2013"/>
    <n v="12"/>
    <n v="28"/>
    <n v="2013"/>
    <s v=" $66,415,000,000 "/>
    <s v=" $31,243,000,000 "/>
    <s v=" $25,357,000,000 "/>
    <s v=" $-   "/>
    <s v=" $110,000,000 "/>
    <s v="Consumer Staples"/>
  </r>
  <r>
    <x v="303"/>
    <n v="66683000000"/>
    <s v="Year 2"/>
    <s v="12/27/2014"/>
    <n v="12"/>
    <n v="27"/>
    <n v="2014"/>
    <s v=" $66,683,000,000 "/>
    <s v=" $31,238,000,000 "/>
    <s v=" $25,772,000,000 "/>
    <s v=" $-   "/>
    <s v=" $92,000,000 "/>
    <s v="Consumer Staples"/>
  </r>
  <r>
    <x v="303"/>
    <n v="63056000000"/>
    <s v="Year 3"/>
    <s v="12/26/2015"/>
    <n v="12"/>
    <n v="26"/>
    <n v="2015"/>
    <s v=" $63,056,000,000 "/>
    <s v=" $28,731,000,000 "/>
    <s v=" $24,538,000,000 "/>
    <s v=" $-   "/>
    <s v=" $75,000,000 "/>
    <s v="Consumer Staples"/>
  </r>
  <r>
    <x v="303"/>
    <n v="62799000000"/>
    <s v="Year 4"/>
    <s v="12/31/2016"/>
    <n v="12"/>
    <n v="31"/>
    <n v="2016"/>
    <s v=" $62,799,000,000 "/>
    <s v=" $28,209,000,000 "/>
    <s v=" $24,735,000,000 "/>
    <s v=" $-   "/>
    <s v=" $70,000,000 "/>
    <s v="Consumer Staples"/>
  </r>
  <r>
    <x v="304"/>
    <n v="54657000000"/>
    <s v="Year 1"/>
    <s v="12/31/2012"/>
    <n v="12"/>
    <n v="31"/>
    <n v="2012"/>
    <s v=" $54,657,000,000 "/>
    <s v=" $9,821,000,000 "/>
    <s v=" $15,171,000,000 "/>
    <s v=" $7,482,000,000 "/>
    <s v=" $5,109,000,000 "/>
    <s v="Health Care"/>
  </r>
  <r>
    <x v="304"/>
    <n v="51584000000"/>
    <s v="Year 2"/>
    <s v="12/31/2013"/>
    <n v="12"/>
    <n v="31"/>
    <n v="2013"/>
    <s v=" $51,584,000,000 "/>
    <s v=" $9,586,000,000 "/>
    <s v=" $14,355,000,000 "/>
    <s v=" $6,678,000,000 "/>
    <s v=" $4,599,000,000 "/>
    <s v="Health Care"/>
  </r>
  <r>
    <x v="304"/>
    <n v="49605000000"/>
    <s v="Year 3"/>
    <s v="12/31/2014"/>
    <n v="12"/>
    <n v="31"/>
    <n v="2014"/>
    <s v=" $49,605,000,000 "/>
    <s v=" $9,577,000,000 "/>
    <s v=" $14,097,000,000 "/>
    <s v=" $8,393,000,000 "/>
    <s v=" $4,039,000,000 "/>
    <s v="Health Care"/>
  </r>
  <r>
    <x v="304"/>
    <n v="48851000000"/>
    <s v="Year 4"/>
    <s v="12/31/2015"/>
    <n v="12"/>
    <n v="31"/>
    <n v="2015"/>
    <s v=" $48,851,000,000 "/>
    <s v=" $9,648,000,000 "/>
    <s v=" $14,809,000,000 "/>
    <s v=" $7,690,000,000 "/>
    <s v=" $3,728,000,000 "/>
    <s v="Health Care"/>
  </r>
  <r>
    <x v="305"/>
    <n v="9289500000"/>
    <s v="Year 1"/>
    <s v="12/31/2013"/>
    <n v="12"/>
    <n v="31"/>
    <n v="2013"/>
    <s v=" $9,289,500,000 "/>
    <s v=" $4,683,600,000 "/>
    <s v=" $189,000,000 "/>
    <s v=" $-   "/>
    <s v=" $3,292,900,000 "/>
    <s v="Financials"/>
  </r>
  <r>
    <x v="305"/>
    <n v="10477600000"/>
    <s v="Year 2"/>
    <s v="12/31/2014"/>
    <n v="12"/>
    <n v="31"/>
    <n v="2014"/>
    <s v=" $10,477,600,000 "/>
    <s v=" $5,231,000,000 "/>
    <s v=" $177,400,000 "/>
    <s v=" $-   "/>
    <s v=" $3,574,300,000 "/>
    <s v="Financials"/>
  </r>
  <r>
    <x v="305"/>
    <n v="11964400000"/>
    <s v="Year 3"/>
    <s v="12/31/2015"/>
    <n v="12"/>
    <n v="31"/>
    <n v="2015"/>
    <s v=" $11,964,400,000 "/>
    <s v=" $6,697,700,000 "/>
    <s v=" $163,500,000 "/>
    <s v=" $-   "/>
    <s v=" $3,672,400,000 "/>
    <s v="Financials"/>
  </r>
  <r>
    <x v="305"/>
    <n v="12394100000"/>
    <s v="Year 4"/>
    <s v="12/31/2016"/>
    <n v="12"/>
    <n v="31"/>
    <n v="2016"/>
    <s v=" $12,394,100,000 "/>
    <s v=" $6,913,200,000 "/>
    <s v=" $156,600,000 "/>
    <s v=" $-   "/>
    <s v=" $3,732,600,000 "/>
    <s v="Financials"/>
  </r>
  <r>
    <x v="306"/>
    <n v="2104745000"/>
    <s v="Year 1"/>
    <s v="12/31/2013"/>
    <n v="12"/>
    <n v="31"/>
    <n v="2013"/>
    <s v=" $2,104,745,000 "/>
    <s v=" $155,355,000 "/>
    <s v=" $346,393,000 "/>
    <s v=" $859,947,000 "/>
    <s v=" $-   "/>
    <s v="Consumer Staples"/>
  </r>
  <r>
    <x v="306"/>
    <n v="2819557000"/>
    <s v="Year 2"/>
    <s v="12/31/2014"/>
    <n v="12"/>
    <n v="31"/>
    <n v="2014"/>
    <s v=" $2,819,557,000 "/>
    <s v=" $205,018,000 "/>
    <s v=" $519,267,000 "/>
    <s v=" $1,271,353,000 "/>
    <s v=" $-   "/>
    <s v="Consumer Staples"/>
  </r>
  <r>
    <x v="306"/>
    <n v="4103728000"/>
    <s v="Year 3"/>
    <s v="12/31/2015"/>
    <n v="12"/>
    <n v="31"/>
    <n v="2015"/>
    <s v=" $4,103,728,000 "/>
    <s v=" $392,709,000 "/>
    <s v=" $838,526,000 "/>
    <s v=" $1,620,577,000 "/>
    <s v=" $-   "/>
    <s v="Consumer Staples"/>
  </r>
  <r>
    <x v="306"/>
    <n v="4860427000"/>
    <s v="Year 4"/>
    <s v="12/31/2016"/>
    <n v="12"/>
    <n v="31"/>
    <n v="2016"/>
    <s v=" $4,860,427,000 "/>
    <s v=" $299,694,000 "/>
    <s v=" $1,177,697,000 "/>
    <s v=" $2,052,295,000 "/>
    <s v=" $-   "/>
    <s v="Consumer Staples"/>
  </r>
  <r>
    <x v="307"/>
    <n v="17083900000"/>
    <s v="Year 1"/>
    <s v="12/31/2012"/>
    <n v="12"/>
    <n v="31"/>
    <n v="2012"/>
    <s v=" $17,083,900,000 "/>
    <s v=" $15,590,900,000 "/>
    <s v=" $15,400,000 "/>
    <s v=" $-   "/>
    <s v=" $36,100,000 "/>
    <s v="Financials"/>
  </r>
  <r>
    <x v="307"/>
    <n v="18170900000"/>
    <s v="Year 2"/>
    <s v="12/31/2013"/>
    <n v="12"/>
    <n v="31"/>
    <n v="2013"/>
    <s v=" $18,170,900,000 "/>
    <s v=" $16,275,100,000 "/>
    <s v=" $18,800,000 "/>
    <s v=" $-   "/>
    <s v=" $38,800,000 "/>
    <s v="Financials"/>
  </r>
  <r>
    <x v="307"/>
    <n v="19391400000"/>
    <s v="Year 3"/>
    <s v="12/31/2014"/>
    <n v="12"/>
    <n v="31"/>
    <n v="2014"/>
    <s v=" $19,391,400,000 "/>
    <s v=" $17,297,300,000 "/>
    <s v=" $18,900,000 "/>
    <s v=" $-   "/>
    <s v=" $50,900,000 "/>
    <s v="Financials"/>
  </r>
  <r>
    <x v="307"/>
    <n v="20853800000"/>
    <s v="Year 4"/>
    <s v="12/31/2015"/>
    <n v="12"/>
    <n v="31"/>
    <n v="2015"/>
    <s v=" $20,853,800,000 "/>
    <s v=" $18,705,900,000 "/>
    <s v=" $22,800,000 "/>
    <s v=" $-   "/>
    <s v=" $77,500,000 "/>
    <s v="Financials"/>
  </r>
  <r>
    <x v="308"/>
    <n v="13015704000"/>
    <s v="Year 1"/>
    <s v="6/30/2013"/>
    <n v="6"/>
    <n v="30"/>
    <n v="2013"/>
    <s v=" $13,015,704,000 "/>
    <s v=" $10,086,675,000 "/>
    <s v=" $1,554,973,000 "/>
    <s v=" $-   "/>
    <s v=" $-   "/>
    <s v="Industrials"/>
  </r>
  <r>
    <x v="308"/>
    <n v="13215971000"/>
    <s v="Year 2"/>
    <s v="6/30/2014"/>
    <n v="6"/>
    <n v="30"/>
    <n v="2014"/>
    <s v=" $13,215,971,000 "/>
    <s v=" $10,188,227,000 "/>
    <s v=" $1,633,992,000 "/>
    <s v=" $-   "/>
    <s v=" $-   "/>
    <s v="Industrials"/>
  </r>
  <r>
    <x v="308"/>
    <n v="12711744000"/>
    <s v="Year 3"/>
    <s v="6/30/2015"/>
    <n v="6"/>
    <n v="30"/>
    <n v="2015"/>
    <s v=" $12,711,744,000 "/>
    <s v=" $9,655,245,000 "/>
    <s v=" $1,544,746,000 "/>
    <s v=" $-   "/>
    <s v=" $-   "/>
    <s v="Industrials"/>
  </r>
  <r>
    <x v="308"/>
    <n v="11360753000"/>
    <s v="Year 4"/>
    <s v="6/30/2016"/>
    <n v="6"/>
    <n v="30"/>
    <n v="2016"/>
    <s v=" $11,360,753,000 "/>
    <s v=" $8,823,384,000 "/>
    <s v=" $1,359,360,000 "/>
    <s v=" $-   "/>
    <s v=" $-   "/>
    <s v="Industrials"/>
  </r>
  <r>
    <x v="309"/>
    <n v="5679595000"/>
    <s v="Year 1"/>
    <s v="12/31/2013"/>
    <n v="12"/>
    <n v="31"/>
    <n v="2013"/>
    <s v=" $5,679,595,000 "/>
    <s v=" $4,507,196,000 "/>
    <s v=" $568,500,000 "/>
    <s v=" $-   "/>
    <s v=" $-   "/>
    <s v="Consumer Discretionary"/>
  </r>
  <r>
    <x v="309"/>
    <n v="5822363000"/>
    <s v="Year 2"/>
    <s v="12/31/2014"/>
    <n v="12"/>
    <n v="31"/>
    <n v="2014"/>
    <s v=" $5,822,363,000 "/>
    <s v=" $4,244,479,000 "/>
    <s v=" $861,390,000 "/>
    <s v=" $-   "/>
    <s v=" $-   "/>
    <s v="Consumer Discretionary"/>
  </r>
  <r>
    <x v="309"/>
    <n v="5981964000"/>
    <s v="Year 3"/>
    <s v="12/31/2015"/>
    <n v="12"/>
    <n v="31"/>
    <n v="2015"/>
    <s v=" $5,981,964,000 "/>
    <s v=" $4,353,850,000 "/>
    <s v=" $794,728,000 "/>
    <s v=" $-   "/>
    <s v=" $-   "/>
    <s v="Consumer Discretionary"/>
  </r>
  <r>
    <x v="309"/>
    <n v="7668476000"/>
    <s v="Year 4"/>
    <s v="12/31/2016"/>
    <n v="12"/>
    <n v="31"/>
    <n v="2016"/>
    <s v=" $7,668,476,000 "/>
    <s v=" $5,728,662,000 "/>
    <s v=" $957,150,000 "/>
    <s v=" $-   "/>
    <s v=" $-   "/>
    <s v="Consumer Discretionary"/>
  </r>
  <r>
    <x v="310"/>
    <n v="2105188000"/>
    <s v="Year 1"/>
    <s v="12/30/2012"/>
    <n v="12"/>
    <n v="30"/>
    <n v="2012"/>
    <s v=" $2,105,188,000 "/>
    <s v=" $1,143,659,000 "/>
    <s v=" $627,370,000 "/>
    <s v=" $131,835,000 "/>
    <s v=" $-   "/>
    <s v="Health Care"/>
  </r>
  <r>
    <x v="310"/>
    <n v="2157586000"/>
    <s v="Year 2"/>
    <s v="12/29/2013"/>
    <n v="12"/>
    <n v="29"/>
    <n v="2013"/>
    <s v=" $2,157,586,000 "/>
    <s v=" $1,181,444,000 "/>
    <s v=" $581,898,000 "/>
    <s v=" $132,400,000 "/>
    <s v=" $-   "/>
    <s v="Health Care"/>
  </r>
  <r>
    <x v="310"/>
    <n v="2237219000"/>
    <s v="Year 3"/>
    <s v="12/28/2014"/>
    <n v="12"/>
    <n v="28"/>
    <n v="2014"/>
    <s v=" $2,237,219,000 "/>
    <s v=" $1,232,611,000 "/>
    <s v=" $659,335,000 "/>
    <s v=" $121,141,000 "/>
    <s v=" $-   "/>
    <s v="Health Care"/>
  </r>
  <r>
    <x v="310"/>
    <n v="2262359000"/>
    <s v="Year 4"/>
    <s v="1/3/2016"/>
    <n v="1"/>
    <n v="3"/>
    <n v="2016"/>
    <s v=" $2,262,359,000 "/>
    <s v=" $1,237,859,000 "/>
    <s v=" $598,848,000 "/>
    <s v=" $125,928,000 "/>
    <s v=" $-   "/>
    <s v="Health Care"/>
  </r>
  <r>
    <x v="311"/>
    <n v="80029000000"/>
    <s v="Year 1"/>
    <s v="12/31/2013"/>
    <n v="12"/>
    <n v="31"/>
    <n v="2013"/>
    <s v=" $80,029,000,000 "/>
    <s v=" $59,222,000,000 "/>
    <s v=" $6,890,000,000 "/>
    <s v=" $-   "/>
    <s v=" $93,000,000 "/>
    <s v="Consumer Staples"/>
  </r>
  <r>
    <x v="311"/>
    <n v="80106000000"/>
    <s v="Year 2"/>
    <s v="12/31/2014"/>
    <n v="12"/>
    <n v="31"/>
    <n v="2014"/>
    <s v=" $80,106,000,000 "/>
    <s v=" $60,775,000,000 "/>
    <s v=" $7,001,000,000 "/>
    <s v=" $-   "/>
    <s v=" $93,000,000 "/>
    <s v="Consumer Staples"/>
  </r>
  <r>
    <x v="311"/>
    <n v="73908000000"/>
    <s v="Year 3"/>
    <s v="12/31/2015"/>
    <n v="12"/>
    <n v="31"/>
    <n v="2015"/>
    <s v=" $73,908,000,000 "/>
    <s v=" $56,479,000,000 "/>
    <s v=" $6,656,000,000 "/>
    <s v=" $-   "/>
    <s v=" $82,000,000 "/>
    <s v="Consumer Staples"/>
  </r>
  <r>
    <x v="311"/>
    <n v="74953000000"/>
    <s v="Year 4"/>
    <s v="12/31/2016"/>
    <n v="12"/>
    <n v="31"/>
    <n v="2016"/>
    <s v=" $74,953,000,000 "/>
    <s v=" $57,659,000,000 "/>
    <s v=" $6,405,000,000 "/>
    <s v=" $-   "/>
    <s v=" $74,000,000 "/>
    <s v="Consumer Staples"/>
  </r>
  <r>
    <x v="312"/>
    <n v="16606000000"/>
    <s v="Year 1"/>
    <s v="12/31/2012"/>
    <n v="12"/>
    <n v="31"/>
    <n v="2012"/>
    <s v=" $16,606,000,000 "/>
    <s v=" $386,000,000 "/>
    <s v=" $10,486,000,000 "/>
    <s v=" $-   "/>
    <s v=" $987,000,000 "/>
    <s v="Financials"/>
  </r>
  <r>
    <x v="312"/>
    <n v="16872000000"/>
    <s v="Year 2"/>
    <s v="12/31/2013"/>
    <n v="12"/>
    <n v="31"/>
    <n v="2013"/>
    <s v=" $16,872,000,000 "/>
    <s v=" $344,000,000 "/>
    <s v=" $9,681,000,000 "/>
    <s v=" $-   "/>
    <s v=" $643,000,000 "/>
    <s v="Financials"/>
  </r>
  <r>
    <x v="312"/>
    <n v="16281000000"/>
    <s v="Year 3"/>
    <s v="12/31/2014"/>
    <n v="12"/>
    <n v="31"/>
    <n v="2014"/>
    <s v=" $16,281,000,000 "/>
    <s v=" $325,000,000 "/>
    <s v=" $9,488,000,000 "/>
    <s v=" $-   "/>
    <s v=" $273,000,000 "/>
    <s v="Financials"/>
  </r>
  <r>
    <x v="312"/>
    <n v="16270000000"/>
    <s v="Year 4"/>
    <s v="12/31/2015"/>
    <n v="12"/>
    <n v="31"/>
    <n v="2015"/>
    <s v=" $16,270,000,000 "/>
    <s v=" $403,000,000 "/>
    <s v=" $9,463,000,000 "/>
    <s v=" $-   "/>
    <s v=" $255,000,000 "/>
    <s v="Financials"/>
  </r>
  <r>
    <x v="313"/>
    <n v="4306800000"/>
    <s v="Year 1"/>
    <s v="12/31/2012"/>
    <n v="12"/>
    <n v="31"/>
    <n v="2012"/>
    <s v=" $4,306,800,000 "/>
    <s v=" $3,040,900,000 "/>
    <s v=" $1,117,700,000 "/>
    <s v=" $92,300,000 "/>
    <s v=" $-   "/>
    <s v="Industrials"/>
  </r>
  <r>
    <x v="313"/>
    <n v="6999700000"/>
    <s v="Year 2"/>
    <s v="12/31/2013"/>
    <n v="12"/>
    <n v="31"/>
    <n v="2013"/>
    <s v=" $6,999,700,000 "/>
    <s v=" $4,629,600,000 "/>
    <s v=" $1,493,700,000 "/>
    <s v=" $122,800,000 "/>
    <s v=" $-   "/>
    <s v="Industrials"/>
  </r>
  <r>
    <x v="313"/>
    <n v="7039000000"/>
    <s v="Year 3"/>
    <s v="12/31/2014"/>
    <n v="12"/>
    <n v="31"/>
    <n v="2014"/>
    <s v=" $7,039,000,000 "/>
    <s v=" $4,576,000,000 "/>
    <s v=" $1,493,800,000 "/>
    <s v=" $117,300,000 "/>
    <s v=" $-   "/>
    <s v="Industrials"/>
  </r>
  <r>
    <x v="313"/>
    <n v="6449000000"/>
    <s v="Year 4"/>
    <s v="12/31/2015"/>
    <n v="12"/>
    <n v="31"/>
    <n v="2015"/>
    <s v=" $6,449,000,000 "/>
    <s v=" $4,263,200,000 "/>
    <s v=" $1,334,300,000 "/>
    <s v=" $119,600,000 "/>
    <s v=" $-   "/>
    <s v="Industrials"/>
  </r>
  <r>
    <x v="314"/>
    <n v="3301804000"/>
    <s v="Year 1"/>
    <s v="12/31/2012"/>
    <n v="12"/>
    <n v="31"/>
    <n v="2012"/>
    <s v=" $3,301,804,000 "/>
    <s v=" $1,879,559,000 "/>
    <s v=" $166,154,000 "/>
    <s v=" $-   "/>
    <s v=" $404,336,000 "/>
    <s v="Utilities"/>
  </r>
  <r>
    <x v="314"/>
    <n v="3454628000"/>
    <s v="Year 2"/>
    <s v="12/31/2013"/>
    <n v="12"/>
    <n v="31"/>
    <n v="2013"/>
    <s v=" $3,454,628,000 "/>
    <s v=" $2,020,436,000 "/>
    <s v=" $172,161,000 "/>
    <s v=" $-   "/>
    <s v=" $415,708,000 "/>
    <s v="Utilities"/>
  </r>
  <r>
    <x v="314"/>
    <n v="3491632000"/>
    <s v="Year 3"/>
    <s v="12/31/2014"/>
    <n v="12"/>
    <n v="31"/>
    <n v="2014"/>
    <s v=" $3,491,632,000 "/>
    <s v=" $2,087,854,000 "/>
    <s v=" $175,178,000 "/>
    <s v=" $-   "/>
    <s v=" $417,358,000 "/>
    <s v="Utilities"/>
  </r>
  <r>
    <x v="314"/>
    <n v="3495443000"/>
    <s v="Year 4"/>
    <s v="12/31/2015"/>
    <n v="12"/>
    <n v="31"/>
    <n v="2015"/>
    <s v=" $3,495,443,000 "/>
    <s v=" $1,969,675,000 "/>
    <s v=" $176,744,000 "/>
    <s v=" $-   "/>
    <s v=" $494,422,000 "/>
    <s v="Utilities"/>
  </r>
  <r>
    <x v="315"/>
    <n v="14265000000"/>
    <s v="Year 1"/>
    <s v="12/31/2013"/>
    <n v="12"/>
    <n v="31"/>
    <n v="2013"/>
    <s v=" $14,265,000,000 "/>
    <s v=" $8,314,000,000 "/>
    <s v=" $3,486,000,000 "/>
    <s v=" $463,000,000 "/>
    <s v=" $452,000,000 "/>
    <s v="Materials"/>
  </r>
  <r>
    <x v="315"/>
    <n v="14791000000"/>
    <s v="Year 2"/>
    <s v="12/31/2014"/>
    <n v="12"/>
    <n v="31"/>
    <n v="2014"/>
    <s v=" $14,791,000,000 "/>
    <s v=" $8,348,000,000 "/>
    <s v=" $4,013,000,000 "/>
    <s v=" $483,000,000 "/>
    <s v=" $450,000,000 "/>
    <s v="Materials"/>
  </r>
  <r>
    <x v="315"/>
    <n v="14766000000"/>
    <s v="Year 3"/>
    <s v="12/31/2015"/>
    <n v="12"/>
    <n v="31"/>
    <n v="2015"/>
    <s v=" $14,766,000,000 "/>
    <s v=" $8,206,000,000 "/>
    <s v=" $3,624,000,000 "/>
    <s v=" $476,000,000 "/>
    <s v=" $471,000,000 "/>
    <s v="Materials"/>
  </r>
  <r>
    <x v="315"/>
    <n v="14751000000"/>
    <s v="Year 4"/>
    <s v="12/31/2016"/>
    <n v="12"/>
    <n v="31"/>
    <n v="2016"/>
    <s v=" $14,751,000,000 "/>
    <s v=" $8,063,000,000 "/>
    <s v=" $4,630,000,000 "/>
    <s v=" $466,000,000 "/>
    <s v=" $462,000,000 "/>
    <s v="Materials"/>
  </r>
  <r>
    <x v="316"/>
    <n v="12132000000"/>
    <s v="Year 1"/>
    <s v="12/31/2012"/>
    <n v="12"/>
    <n v="31"/>
    <n v="2012"/>
    <s v=" $12,132,000,000 "/>
    <s v=" $4,876,000,000 "/>
    <s v=" $3,143,000,000 "/>
    <s v=" $-   "/>
    <s v=" $1,087,000,000 "/>
    <s v="Utilities"/>
  </r>
  <r>
    <x v="316"/>
    <n v="7263000000"/>
    <s v="Year 2"/>
    <s v="12/31/2013"/>
    <n v="12"/>
    <n v="31"/>
    <n v="2013"/>
    <s v=" $7,263,000,000 "/>
    <s v=" $1,751,000,000 "/>
    <s v=" $2,108,000,000 "/>
    <s v=" $-   "/>
    <s v=" $843,000,000 "/>
    <s v="Utilities"/>
  </r>
  <r>
    <x v="316"/>
    <n v="7852000000"/>
    <s v="Year 3"/>
    <s v="12/31/2014"/>
    <n v="12"/>
    <n v="31"/>
    <n v="2014"/>
    <s v=" $7,852,000,000 "/>
    <s v=" $1,889,000,000 "/>
    <s v=" $2,173,000,000 "/>
    <s v=" $-   "/>
    <s v=" $923,000,000 "/>
    <s v="Utilities"/>
  </r>
  <r>
    <x v="316"/>
    <n v="7669000000"/>
    <s v="Year 4"/>
    <s v="12/31/2015"/>
    <n v="12"/>
    <n v="31"/>
    <n v="2015"/>
    <s v=" $7,669,000,000 "/>
    <s v=" $1,718,000,000 "/>
    <s v=" $2,237,000,000 "/>
    <s v=" $-   "/>
    <s v=" $883,000,000 "/>
    <s v="Utilities"/>
  </r>
  <r>
    <x v="317"/>
    <n v="84847000000"/>
    <s v="Year 1"/>
    <s v="12/31/2012"/>
    <n v="12"/>
    <n v="31"/>
    <n v="2012"/>
    <s v=" $84,847,000,000 "/>
    <s v=" $66,635,000,000 "/>
    <s v=" $17,504,000,000 "/>
    <s v=" $-   "/>
    <s v=" $-   "/>
    <s v="Financials"/>
  </r>
  <r>
    <x v="317"/>
    <n v="41461000000"/>
    <s v="Year 2"/>
    <s v="12/31/2013"/>
    <n v="12"/>
    <n v="31"/>
    <n v="2013"/>
    <s v=" $41,461,000,000 "/>
    <s v=" $26,973,000,000 "/>
    <s v=" $16,172,000,000 "/>
    <s v=" $-   "/>
    <s v=" $-   "/>
    <s v="Financials"/>
  </r>
  <r>
    <x v="317"/>
    <n v="54105000000"/>
    <s v="Year 3"/>
    <s v="12/31/2014"/>
    <n v="12"/>
    <n v="31"/>
    <n v="2014"/>
    <s v=" $54,105,000,000 "/>
    <s v=" $33,560,000,000 "/>
    <s v=" $18,786,000,000 "/>
    <s v=" $-   "/>
    <s v=" $-   "/>
    <s v="Financials"/>
  </r>
  <r>
    <x v="317"/>
    <n v="57119000000"/>
    <s v="Year 4"/>
    <s v="12/31/2015"/>
    <n v="12"/>
    <n v="31"/>
    <n v="2015"/>
    <s v=" $57,119,000,000 "/>
    <s v=" $32,747,000,000 "/>
    <s v=" $16,603,000,000 "/>
    <s v=" $-   "/>
    <s v=" $-   "/>
    <s v="Financials"/>
  </r>
  <r>
    <x v="318"/>
    <n v="179290000000"/>
    <s v="Year 1"/>
    <s v="12/31/2012"/>
    <n v="12"/>
    <n v="31"/>
    <n v="2012"/>
    <s v=" $179,290,000,000 "/>
    <s v=" $158,446,000,000 "/>
    <s v=" $15,443,000,000 "/>
    <s v=" $-   "/>
    <s v=" $931,000,000 "/>
    <s v="Energy"/>
  </r>
  <r>
    <x v="318"/>
    <n v="171596000000"/>
    <s v="Year 2"/>
    <s v="12/31/2013"/>
    <n v="12"/>
    <n v="31"/>
    <n v="2013"/>
    <s v=" $171,596,000,000 "/>
    <s v=" $152,451,000,000 "/>
    <s v=" $15,597,000,000 "/>
    <s v=" $-   "/>
    <s v=" $971,000,000 "/>
    <s v="Energy"/>
  </r>
  <r>
    <x v="318"/>
    <n v="161212000000"/>
    <s v="Year 3"/>
    <s v="12/31/2014"/>
    <n v="12"/>
    <n v="31"/>
    <n v="2014"/>
    <s v=" $161,212,000,000 "/>
    <s v=" $140,183,000,000 "/>
    <s v=" $16,703,000,000 "/>
    <s v=" $-   "/>
    <s v=" $1,019,000,000 "/>
    <s v="Energy"/>
  </r>
  <r>
    <x v="318"/>
    <n v="98975000000"/>
    <s v="Year 4"/>
    <s v="12/31/2015"/>
    <n v="12"/>
    <n v="31"/>
    <n v="2015"/>
    <s v=" $98,975,000,000 "/>
    <s v=" $77,693,000,000 "/>
    <s v=" $15,747,000,000 "/>
    <s v=" $-   "/>
    <s v=" $1,099,000,000 "/>
    <s v="Energy"/>
  </r>
  <r>
    <x v="319"/>
    <n v="6043000000"/>
    <s v="Year 1"/>
    <s v="2/3/2013"/>
    <n v="2"/>
    <n v="3"/>
    <n v="2013"/>
    <s v=" $6,043,000,000 "/>
    <s v=" $2,793,800,000 "/>
    <s v=" $2,594,300,000 "/>
    <s v=" $-   "/>
    <s v=" $-   "/>
    <s v="Consumer Discretionary"/>
  </r>
  <r>
    <x v="319"/>
    <n v="8186400000"/>
    <s v="Year 2"/>
    <s v="2/2/2014"/>
    <n v="2"/>
    <n v="2"/>
    <n v="2014"/>
    <s v=" $8,186,400,000 "/>
    <s v=" $3,967,100,000 "/>
    <s v=" $3,673,500,000 "/>
    <s v=" $-   "/>
    <s v=" $-   "/>
    <s v="Consumer Discretionary"/>
  </r>
  <r>
    <x v="319"/>
    <n v="8241200000"/>
    <s v="Year 3"/>
    <s v="2/1/2015"/>
    <n v="2"/>
    <n v="1"/>
    <n v="2015"/>
    <s v=" $8,241,200,000 "/>
    <s v=" $3,914,500,000 "/>
    <s v=" $3,713,600,000 "/>
    <s v=" $-   "/>
    <s v=" $-   "/>
    <s v="Consumer Discretionary"/>
  </r>
  <r>
    <x v="319"/>
    <n v="8020300000"/>
    <s v="Year 4"/>
    <s v="1/31/2016"/>
    <n v="1"/>
    <n v="31"/>
    <n v="2016"/>
    <s v=" $8,020,300,000 "/>
    <s v=" $3,858,700,000 "/>
    <s v=" $3,417,700,000 "/>
    <s v=" $-   "/>
    <s v=" $-   "/>
    <s v="Consumer Discretionary"/>
  </r>
  <r>
    <x v="320"/>
    <n v="5920269000"/>
    <s v="Year 1"/>
    <s v="12/31/2012"/>
    <n v="12"/>
    <n v="31"/>
    <n v="2012"/>
    <s v=" $5,920,269,000 "/>
    <s v=" $4,982,562,000 "/>
    <s v=" $434,894,000 "/>
    <s v=" $-   "/>
    <s v=" $37,691,000 "/>
    <s v="Industrials"/>
  </r>
  <r>
    <x v="320"/>
    <n v="6411577000"/>
    <s v="Year 2"/>
    <s v="12/31/2013"/>
    <n v="12"/>
    <n v="31"/>
    <n v="2013"/>
    <s v=" $6,411,577,000 "/>
    <s v=" $5,424,644,000 "/>
    <s v=" $485,069,000 "/>
    <s v=" $-   "/>
    <s v=" $25,865,000 "/>
    <s v="Industrials"/>
  </r>
  <r>
    <x v="320"/>
    <n v="7747229000"/>
    <s v="Year 3"/>
    <s v="12/31/2014"/>
    <n v="12"/>
    <n v="31"/>
    <n v="2014"/>
    <s v=" $7,747,229,000 "/>
    <s v=" $6,578,435,000 "/>
    <s v=" $705,477,000 "/>
    <s v=" $-   "/>
    <s v=" $34,257,000 "/>
    <s v="Industrials"/>
  </r>
  <r>
    <x v="320"/>
    <n v="7572436000"/>
    <s v="Year 4"/>
    <s v="12/31/2015"/>
    <n v="12"/>
    <n v="31"/>
    <n v="2015"/>
    <s v=" $7,572,436,000 "/>
    <s v=" $6,648,771,000 "/>
    <s v=" $592,863,000 "/>
    <s v=" $-   "/>
    <s v=" $34,848,000 "/>
    <s v="Industrials"/>
  </r>
  <r>
    <x v="321"/>
    <n v="11224000000"/>
    <s v="Year 1"/>
    <s v="12/31/2012"/>
    <n v="12"/>
    <n v="31"/>
    <n v="2012"/>
    <s v=" $11,224,000,000 "/>
    <s v=" $6,396,000,000 "/>
    <s v=" $1,227,000,000 "/>
    <s v=" $98,000,000 "/>
    <s v=" $1,001,000,000 "/>
    <s v="Materials"/>
  </r>
  <r>
    <x v="321"/>
    <n v="11925000000"/>
    <s v="Year 2"/>
    <s v="12/31/2013"/>
    <n v="12"/>
    <n v="31"/>
    <n v="2013"/>
    <s v=" $11,925,000,000 "/>
    <s v=" $6,744,000,000 "/>
    <s v=" $1,349,000,000 "/>
    <s v=" $98,000,000 "/>
    <s v=" $1,109,000,000 "/>
    <s v="Materials"/>
  </r>
  <r>
    <x v="321"/>
    <n v="12273000000"/>
    <s v="Year 3"/>
    <s v="12/31/2014"/>
    <n v="12"/>
    <n v="31"/>
    <n v="2014"/>
    <s v=" $12,273,000,000 "/>
    <s v=" $6,962,000,000 "/>
    <s v=" $1,437,000,000 "/>
    <s v=" $96,000,000 "/>
    <s v=" $1,170,000,000 "/>
    <s v="Materials"/>
  </r>
  <r>
    <x v="321"/>
    <n v="10776000000"/>
    <s v="Year 4"/>
    <s v="12/31/2015"/>
    <n v="12"/>
    <n v="31"/>
    <n v="2015"/>
    <s v=" $10,776,000,000 "/>
    <s v=" $5,960,000,000 "/>
    <s v=" $1,296,000,000 "/>
    <s v=" $93,000,000 "/>
    <s v=" $1,106,000,000 "/>
    <s v="Materials"/>
  </r>
  <r>
    <x v="322"/>
    <n v="24866000000"/>
    <s v="Year 1"/>
    <s v="9/29/2013"/>
    <n v="9"/>
    <n v="29"/>
    <n v="2013"/>
    <s v=" $24,866,000,000 "/>
    <s v=" $9,820,000,000 "/>
    <s v=" $2,849,000,000 "/>
    <s v=" $4,967,000,000 "/>
    <s v=" $-   "/>
    <s v="Information Technology"/>
  </r>
  <r>
    <x v="322"/>
    <n v="26487000000"/>
    <s v="Year 2"/>
    <s v="9/28/2014"/>
    <n v="9"/>
    <n v="28"/>
    <n v="2014"/>
    <s v=" $26,487,000,000 "/>
    <s v=" $10,686,000,000 "/>
    <s v=" $2,774,000,000 "/>
    <s v=" $5,477,000,000 "/>
    <s v=" $-   "/>
    <s v="Information Technology"/>
  </r>
  <r>
    <x v="322"/>
    <n v="25281000000"/>
    <s v="Year 3"/>
    <s v="9/27/2015"/>
    <n v="9"/>
    <n v="27"/>
    <n v="2015"/>
    <s v=" $25,281,000,000 "/>
    <s v=" $10,378,000,000 "/>
    <s v=" $3,637,000,000 "/>
    <s v=" $5,490,000,000 "/>
    <s v=" $-   "/>
    <s v="Information Technology"/>
  </r>
  <r>
    <x v="322"/>
    <n v="23554000000"/>
    <s v="Year 4"/>
    <s v="9/25/2016"/>
    <n v="9"/>
    <n v="25"/>
    <n v="2016"/>
    <s v=" $23,554,000,000 "/>
    <s v=" $9,749,000,000 "/>
    <s v=" $2,159,000,000 "/>
    <s v=" $5,151,000,000 "/>
    <s v=" $-   "/>
    <s v="Information Technology"/>
  </r>
  <r>
    <x v="323"/>
    <n v="1148231000"/>
    <s v="Year 1"/>
    <s v="3/29/2014"/>
    <n v="3"/>
    <n v="29"/>
    <n v="2014"/>
    <s v=" $1,148,231,000 "/>
    <s v=" $743,304,000 "/>
    <s v=" $180,317,000 "/>
    <s v=" $197,269,000 "/>
    <s v=" $-   "/>
    <s v="Information Technology"/>
  </r>
  <r>
    <x v="323"/>
    <n v="1710966000"/>
    <s v="Year 2"/>
    <s v="3/28/2015"/>
    <n v="3"/>
    <n v="28"/>
    <n v="2015"/>
    <s v=" $1,710,966,000 "/>
    <s v=" $1,021,658,000 "/>
    <s v=" $309,348,000 "/>
    <s v=" $257,494,000 "/>
    <s v=" $-   "/>
    <s v="Information Technology"/>
  </r>
  <r>
    <x v="323"/>
    <n v="2610726000"/>
    <s v="Year 3"/>
    <s v="4/2/2016"/>
    <n v="4"/>
    <n v="2"/>
    <n v="2016"/>
    <s v=" $2,610,726,000 "/>
    <s v=" $1,561,173,000 "/>
    <s v=" $588,822,000 "/>
    <s v=" $448,763,000 "/>
    <s v=" $-   "/>
    <s v="Information Technology"/>
  </r>
  <r>
    <x v="324"/>
    <n v="6419285000"/>
    <s v="Year 1"/>
    <s v="12/31/2013"/>
    <n v="12"/>
    <n v="31"/>
    <n v="2013"/>
    <s v=" $6,419,285,000 "/>
    <s v=" $5,099,484,000 "/>
    <s v=" $922,340,000 "/>
    <s v=" $-   "/>
    <s v=" $-   "/>
    <s v="Industrials"/>
  </r>
  <r>
    <x v="324"/>
    <n v="6638774000"/>
    <s v="Year 2"/>
    <s v="12/31/2014"/>
    <n v="12"/>
    <n v="31"/>
    <n v="2014"/>
    <s v=" $6,638,774,000 "/>
    <s v=" $5,253,040,000 "/>
    <s v=" $1,030,014,000 "/>
    <s v=" $-   "/>
    <s v=" $-   "/>
    <s v="Industrials"/>
  </r>
  <r>
    <x v="324"/>
    <n v="6571893000"/>
    <s v="Year 3"/>
    <s v="12/31/2015"/>
    <n v="12"/>
    <n v="31"/>
    <n v="2015"/>
    <s v=" $6,571,893,000 "/>
    <s v=" $5,086,449,000 "/>
    <s v=" $961,579,000 "/>
    <s v=" $-   "/>
    <s v=" $-   "/>
    <s v="Industrials"/>
  </r>
  <r>
    <x v="324"/>
    <n v="6786984000"/>
    <s v="Year 4"/>
    <s v="12/31/2016"/>
    <n v="12"/>
    <n v="31"/>
    <n v="2016"/>
    <s v=" $6,786,984,000 "/>
    <s v=" $5,285,568,000 "/>
    <s v=" $956,158,000 "/>
    <s v=" $-   "/>
    <s v=" $-   "/>
    <s v="Industrials"/>
  </r>
  <r>
    <x v="325"/>
    <n v="7688024000"/>
    <s v="Year 1"/>
    <s v="12/31/2012"/>
    <n v="12"/>
    <n v="31"/>
    <n v="2012"/>
    <s v=" $7,688,024,000 "/>
    <s v=" $5,157,434,000 "/>
    <s v=" $1,011,543,000 "/>
    <s v=" $-   "/>
    <s v=" $730,493,000 "/>
    <s v="Consumer Discretionary"/>
  </r>
  <r>
    <x v="325"/>
    <n v="7959894000"/>
    <s v="Year 2"/>
    <s v="12/31/2013"/>
    <n v="12"/>
    <n v="31"/>
    <n v="2013"/>
    <s v=" $7,959,894,000 "/>
    <s v=" $5,305,270,000 "/>
    <s v=" $1,044,819,000 "/>
    <s v=" $-   "/>
    <s v=" $754,711,000 "/>
    <s v="Consumer Discretionary"/>
  </r>
  <r>
    <x v="325"/>
    <n v="8073855000"/>
    <s v="Year 3"/>
    <s v="12/31/2014"/>
    <n v="12"/>
    <n v="31"/>
    <n v="2014"/>
    <s v=" $8,073,855,000 "/>
    <s v=" $5,306,281,000 "/>
    <s v=" $1,048,952,000 "/>
    <s v=" $-   "/>
    <s v=" $772,445,000 "/>
    <s v="Consumer Discretionary"/>
  </r>
  <r>
    <x v="325"/>
    <n v="8299074000"/>
    <s v="Year 4"/>
    <s v="12/31/2015"/>
    <n v="12"/>
    <n v="31"/>
    <n v="2015"/>
    <s v=" $8,299,074,000 "/>
    <s v=" $5,099,393,000 "/>
    <s v=" $1,086,504,000 "/>
    <s v=" $-   "/>
    <s v=" $827,008,000 "/>
    <s v="Consumer Discretionary"/>
  </r>
  <r>
    <x v="326"/>
    <n v="2104745000"/>
    <s v="Year 1"/>
    <s v="12/31/2013"/>
    <n v="12"/>
    <n v="31"/>
    <n v="2013"/>
    <s v=" $2,104,745,000 "/>
    <s v=" $155,355,000 "/>
    <s v=" $346,393,000 "/>
    <s v=" $859,947,000 "/>
    <s v=" $-   "/>
    <s v="Health Care"/>
  </r>
  <r>
    <x v="326"/>
    <n v="2819557000"/>
    <s v="Year 2"/>
    <s v="12/31/2014"/>
    <n v="12"/>
    <n v="31"/>
    <n v="2014"/>
    <s v=" $2,819,557,000 "/>
    <s v=" $205,018,000 "/>
    <s v=" $519,267,000 "/>
    <s v=" $1,271,353,000 "/>
    <s v=" $-   "/>
    <s v="Health Care"/>
  </r>
  <r>
    <x v="326"/>
    <n v="4103728000"/>
    <s v="Year 3"/>
    <s v="12/31/2015"/>
    <n v="12"/>
    <n v="31"/>
    <n v="2015"/>
    <s v=" $4,103,728,000 "/>
    <s v=" $392,709,000 "/>
    <s v=" $838,526,000 "/>
    <s v=" $1,620,577,000 "/>
    <s v=" $-   "/>
    <s v="Health Care"/>
  </r>
  <r>
    <x v="326"/>
    <n v="4860427000"/>
    <s v="Year 4"/>
    <s v="12/31/2016"/>
    <n v="12"/>
    <n v="31"/>
    <n v="2016"/>
    <s v=" $4,860,427,000 "/>
    <s v=" $299,694,000 "/>
    <s v=" $1,177,697,000 "/>
    <s v=" $2,052,295,000 "/>
    <s v=" $-   "/>
    <s v="Health Care"/>
  </r>
  <r>
    <x v="327"/>
    <n v="4245895000"/>
    <s v="Year 1"/>
    <s v="12/31/2013"/>
    <n v="12"/>
    <n v="31"/>
    <n v="2013"/>
    <s v=" $4,245,895,000 "/>
    <s v=" $2,522,803,000 "/>
    <s v=" $1,324,815,000 "/>
    <s v=" $-   "/>
    <s v=" $1,700,000 "/>
    <s v="Industrials"/>
  </r>
  <r>
    <x v="327"/>
    <n v="4695014000"/>
    <s v="Year 2"/>
    <s v="12/31/2014"/>
    <n v="12"/>
    <n v="31"/>
    <n v="2014"/>
    <s v=" $4,695,014,000 "/>
    <s v=" $2,772,098,000 "/>
    <s v=" $1,425,734,000 "/>
    <s v=" $-   "/>
    <s v=" $557,000 "/>
    <s v="Industrials"/>
  </r>
  <r>
    <x v="327"/>
    <n v="5094933000"/>
    <s v="Year 3"/>
    <s v="12/31/2015"/>
    <n v="12"/>
    <n v="31"/>
    <n v="2015"/>
    <s v=" $5,094,933,000 "/>
    <s v=" $2,980,462,000 "/>
    <s v=" $1,533,799,000 "/>
    <s v=" $-   "/>
    <s v=" $192,000 "/>
    <s v="Industrials"/>
  </r>
  <r>
    <x v="327"/>
    <n v="5250399000"/>
    <s v="Year 4"/>
    <s v="12/31/2016"/>
    <n v="12"/>
    <n v="31"/>
    <n v="2016"/>
    <s v=" $5,250,399,000 "/>
    <s v=" $3,089,723,000 "/>
    <s v=" $1,606,217,000 "/>
    <s v=" $-   "/>
    <s v=" $1,237,000 "/>
    <s v="Industrials"/>
  </r>
  <r>
    <x v="328"/>
    <n v="1328817000"/>
    <s v="Year 1"/>
    <s v="2/28/2013"/>
    <n v="2"/>
    <n v="28"/>
    <n v="2013"/>
    <s v=" $1,328,817,000 "/>
    <s v=" $200,600,000 "/>
    <s v=" $660,887,000 "/>
    <s v=" $263,150,000 "/>
    <s v=" $-   "/>
    <s v="Information Technology"/>
  </r>
  <r>
    <x v="328"/>
    <n v="1534615000"/>
    <s v="Year 2"/>
    <s v="2/28/2014"/>
    <n v="2"/>
    <n v="28"/>
    <n v="2014"/>
    <s v=" $1,534,615,000 "/>
    <s v=" $232,600,000 "/>
    <s v=" $750,292,000 "/>
    <s v=" $317,263,000 "/>
    <s v=" $-   "/>
    <s v="Information Technology"/>
  </r>
  <r>
    <x v="328"/>
    <n v="1789489000"/>
    <s v="Year 3"/>
    <s v="2/28/2015"/>
    <n v="2"/>
    <n v="28"/>
    <n v="2015"/>
    <s v=" $1,789,489,000 "/>
    <s v=" $273,199,000 "/>
    <s v=" $898,440,000 "/>
    <s v=" $367,856,000 "/>
    <s v=" $-   "/>
    <s v="Information Technology"/>
  </r>
  <r>
    <x v="328"/>
    <n v="2052230000"/>
    <s v="Year 4"/>
    <s v="2/29/2016"/>
    <n v="2"/>
    <n v="29"/>
    <n v="2016"/>
    <s v=" $2,052,230,000 "/>
    <s v=" $309,629,000 "/>
    <s v=" $1,041,231,000 "/>
    <s v=" $413,322,000 "/>
    <s v=" $-   "/>
    <s v="Information Technology"/>
  </r>
  <r>
    <x v="329"/>
    <n v="6945000000"/>
    <s v="Year 1"/>
    <s v="3/30/2013"/>
    <n v="3"/>
    <n v="30"/>
    <n v="2013"/>
    <s v=" $6,945,000,000 "/>
    <s v=" $2,789,000,000 "/>
    <s v=" $2,971,000,000 "/>
    <s v=" $-   "/>
    <s v=" $27,000,000 "/>
    <s v="Consumer Discretionary"/>
  </r>
  <r>
    <x v="329"/>
    <n v="7450000000"/>
    <s v="Year 2"/>
    <s v="3/29/2014"/>
    <n v="3"/>
    <n v="29"/>
    <n v="2014"/>
    <s v=" $7,450,000,000 "/>
    <s v=" $3,140,000,000 "/>
    <s v=" $3,142,000,000 "/>
    <s v=" $-   "/>
    <s v=" $35,000,000 "/>
    <s v="Consumer Discretionary"/>
  </r>
  <r>
    <x v="329"/>
    <n v="7620000000"/>
    <s v="Year 3"/>
    <s v="3/28/2015"/>
    <n v="3"/>
    <n v="28"/>
    <n v="2015"/>
    <s v=" $7,620,000,000 "/>
    <s v=" $3,242,000,000 "/>
    <s v=" $3,301,000,000 "/>
    <s v=" $-   "/>
    <s v=" $25,000,000 "/>
    <s v="Consumer Discretionary"/>
  </r>
  <r>
    <x v="329"/>
    <n v="7405000000"/>
    <s v="Year 4"/>
    <s v="4/2/2016"/>
    <n v="4"/>
    <n v="2"/>
    <n v="2016"/>
    <s v=" $7,405,000,000 "/>
    <s v=" $3,218,000,000 "/>
    <s v=" $3,389,000,000 "/>
    <s v=" $-   "/>
    <s v=" $24,000,000 "/>
    <s v="Consumer Discretionary"/>
  </r>
  <r>
    <x v="330"/>
    <n v="6351900000"/>
    <s v="Year 1"/>
    <s v="9/30/2013"/>
    <n v="9"/>
    <n v="30"/>
    <n v="2013"/>
    <s v=" $6,351,900,000 "/>
    <s v=" $3,778,100,000 "/>
    <s v=" $1,537,700,000 "/>
    <s v=" $-   "/>
    <s v=" $-   "/>
    <s v="Industrials"/>
  </r>
  <r>
    <x v="330"/>
    <n v="6623500000"/>
    <s v="Year 2"/>
    <s v="9/30/2014"/>
    <n v="9"/>
    <n v="30"/>
    <n v="2014"/>
    <s v=" $6,623,500,000 "/>
    <s v=" $3,869,600,000 "/>
    <s v=" $1,570,100,000 "/>
    <s v=" $-   "/>
    <s v=" $-   "/>
    <s v="Industrials"/>
  </r>
  <r>
    <x v="330"/>
    <n v="6307900000"/>
    <s v="Year 3"/>
    <s v="9/30/2015"/>
    <n v="9"/>
    <n v="30"/>
    <n v="2015"/>
    <s v=" $6,307,900,000 "/>
    <s v=" $3,604,800,000 "/>
    <s v=" $1,506,400,000 "/>
    <s v=" $-   "/>
    <s v=" $-   "/>
    <s v="Industrials"/>
  </r>
  <r>
    <x v="330"/>
    <n v="5879500000"/>
    <s v="Year 4"/>
    <s v="9/30/2016"/>
    <n v="9"/>
    <n v="30"/>
    <n v="2016"/>
    <s v=" $5,879,500,000 "/>
    <s v=" $3,404,000,000 "/>
    <s v=" $1,467,400,000 "/>
    <s v=" $-   "/>
    <s v=" $-   "/>
    <s v="Industrials"/>
  </r>
  <r>
    <x v="331"/>
    <n v="2993489000"/>
    <s v="Year 1"/>
    <s v="12/31/2012"/>
    <n v="12"/>
    <n v="31"/>
    <n v="2012"/>
    <s v=" $2,993,489,000 "/>
    <s v=" $1,321,772,000 "/>
    <s v=" $914,130,000 "/>
    <s v=" $-   "/>
    <s v=" $-   "/>
    <s v="Industrials"/>
  </r>
  <r>
    <x v="331"/>
    <n v="3238128000"/>
    <s v="Year 2"/>
    <s v="12/31/2013"/>
    <n v="12"/>
    <n v="31"/>
    <n v="2013"/>
    <s v=" $3,238,128,000 "/>
    <s v=" $1,355,200,000 "/>
    <s v=" $1,040,567,000 "/>
    <s v=" $-   "/>
    <s v=" $-   "/>
    <s v="Industrials"/>
  </r>
  <r>
    <x v="331"/>
    <n v="3549494000"/>
    <s v="Year 3"/>
    <s v="12/31/2014"/>
    <n v="12"/>
    <n v="31"/>
    <n v="2014"/>
    <s v=" $3,549,494,000 "/>
    <s v=" $1,447,595,000 "/>
    <s v=" $1,102,426,000 "/>
    <s v=" $-   "/>
    <s v=" $-   "/>
    <s v="Industrials"/>
  </r>
  <r>
    <x v="331"/>
    <n v="3582395000"/>
    <s v="Year 4"/>
    <s v="12/31/2015"/>
    <n v="12"/>
    <n v="31"/>
    <n v="2015"/>
    <s v=" $3,582,395,000 "/>
    <s v=" $1,417,749,000 "/>
    <s v=" $1,136,728,000 "/>
    <s v=" $-   "/>
    <s v=" $-   "/>
    <s v="Industrials"/>
  </r>
  <r>
    <x v="332"/>
    <n v="9721065000"/>
    <s v="Year 1"/>
    <s v="2/2/2013"/>
    <n v="2"/>
    <n v="2"/>
    <n v="2013"/>
    <s v=" $9,721,065,000 "/>
    <s v=" $7,011,428,000 "/>
    <s v=" $1,437,886,000 "/>
    <s v=" $-   "/>
    <s v=" $-   "/>
    <s v="Consumer Discretionary"/>
  </r>
  <r>
    <x v="332"/>
    <n v="10230353000"/>
    <s v="Year 2"/>
    <s v="2/1/2014"/>
    <n v="2"/>
    <n v="1"/>
    <n v="2014"/>
    <s v=" $10,230,353,000 "/>
    <s v=" $7,360,924,000 "/>
    <s v=" $1,526,366,000 "/>
    <s v=" $-   "/>
    <s v=" $-   "/>
    <s v="Consumer Discretionary"/>
  </r>
  <r>
    <x v="332"/>
    <n v="11041677000"/>
    <s v="Year 3"/>
    <s v="1/31/2015"/>
    <n v="1"/>
    <n v="31"/>
    <n v="2015"/>
    <s v=" $11,041,677,000 "/>
    <s v=" $7,937,956,000 "/>
    <s v=" $1,615,371,000 "/>
    <s v=" $-   "/>
    <s v=" $-   "/>
    <s v="Consumer Discretionary"/>
  </r>
  <r>
    <x v="332"/>
    <n v="11939999000"/>
    <s v="Year 4"/>
    <s v="1/30/2016"/>
    <n v="1"/>
    <n v="30"/>
    <n v="2016"/>
    <s v=" $11,939,999,000 "/>
    <s v=" $8,576,873,000 "/>
    <s v=" $1,738,755,000 "/>
    <s v=" $-   "/>
    <s v=" $-   "/>
    <s v="Consumer Discretionary"/>
  </r>
  <r>
    <x v="333"/>
    <n v="1367135000"/>
    <s v="Year 1"/>
    <s v="12/31/2012"/>
    <n v="12"/>
    <n v="31"/>
    <n v="2012"/>
    <s v=" $1,367,135,000 "/>
    <s v=" $328,784,000 "/>
    <s v=" $248,136,000 "/>
    <s v=" $-   "/>
    <s v=" $445,228,000 "/>
    <s v="Energy"/>
  </r>
  <r>
    <x v="333"/>
    <n v="1832253000"/>
    <s v="Year 2"/>
    <s v="12/31/2013"/>
    <n v="12"/>
    <n v="31"/>
    <n v="2013"/>
    <s v=" $1,832,253,000 "/>
    <s v=" $516,119,000 "/>
    <s v=" $391,707,000 "/>
    <s v=" $-   "/>
    <s v=" $492,397,000 "/>
    <s v="Energy"/>
  </r>
  <r>
    <x v="333"/>
    <n v="2042537000"/>
    <s v="Year 3"/>
    <s v="12/31/2014"/>
    <n v="12"/>
    <n v="31"/>
    <n v="2014"/>
    <s v=" $2,042,537,000 "/>
    <s v=" $605,752,000 "/>
    <s v=" $191,802,000 "/>
    <s v=" $-   "/>
    <s v=" $551,032,000 "/>
    <s v="Energy"/>
  </r>
  <r>
    <x v="333"/>
    <n v="1181704000"/>
    <s v="Year 4"/>
    <s v="12/31/2015"/>
    <n v="12"/>
    <n v="31"/>
    <n v="2015"/>
    <s v=" $1,181,704,000 "/>
    <s v=" $648,968,000 "/>
    <s v=" $165,318,000 "/>
    <s v=" $-   "/>
    <s v=" $581,155,000 "/>
    <s v="Energy"/>
  </r>
  <r>
    <x v="334"/>
    <n v="8417200000"/>
    <s v="Year 1"/>
    <s v="12/31/2013"/>
    <n v="12"/>
    <n v="31"/>
    <n v="2013"/>
    <s v=" $8,417,200,000 "/>
    <s v=" $5,234,700,000 "/>
    <s v=" $1,088,100,000 "/>
    <s v=" $-   "/>
    <s v=" $877,400,000 "/>
    <s v="Industrials"/>
  </r>
  <r>
    <x v="334"/>
    <n v="8803300000"/>
    <s v="Year 2"/>
    <s v="12/31/2014"/>
    <n v="12"/>
    <n v="31"/>
    <n v="2014"/>
    <s v=" $8,803,300,000 "/>
    <s v=" $5,643,100,000 "/>
    <s v=" $998,400,000 "/>
    <s v=" $-   "/>
    <s v=" $906,900,000 "/>
    <s v="Industrials"/>
  </r>
  <r>
    <x v="334"/>
    <n v="9115000000"/>
    <s v="Year 3"/>
    <s v="12/31/2015"/>
    <n v="12"/>
    <n v="31"/>
    <n v="2015"/>
    <s v=" $9,115,000,000 "/>
    <s v=" $5,518,600,000 "/>
    <s v=" $1,067,000,000 "/>
    <s v=" $-   "/>
    <s v=" $970,600,000 "/>
    <s v="Industrials"/>
  </r>
  <r>
    <x v="334"/>
    <n v="9387700000"/>
    <s v="Year 4"/>
    <s v="12/31/2016"/>
    <n v="12"/>
    <n v="31"/>
    <n v="2016"/>
    <s v=" $9,387,700,000 "/>
    <s v=" $5,764,000,000 "/>
    <s v=" $1,054,500,000 "/>
    <s v=" $-   "/>
    <s v=" $991,100,000 "/>
    <s v="Industrials"/>
  </r>
  <r>
    <x v="335"/>
    <n v="14866800000"/>
    <s v="Year 1"/>
    <s v="9/29/2013"/>
    <n v="9"/>
    <n v="29"/>
    <n v="2013"/>
    <s v=" $14,866,800,000 "/>
    <s v=" $6,382,300,000 "/>
    <s v=" $5,655,800,000 "/>
    <s v=" $-   "/>
    <s v=" $621,400,000 "/>
    <s v="Consumer Discretionary"/>
  </r>
  <r>
    <x v="335"/>
    <n v="16447800000"/>
    <s v="Year 2"/>
    <s v="9/28/2014"/>
    <n v="9"/>
    <n v="28"/>
    <n v="2014"/>
    <s v=" $16,447,800,000 "/>
    <s v=" $6,858,800,000 "/>
    <s v=" $6,086,800,000 "/>
    <s v=" $-   "/>
    <s v=" $709,600,000 "/>
    <s v="Consumer Discretionary"/>
  </r>
  <r>
    <x v="335"/>
    <n v="19162700000"/>
    <s v="Year 3"/>
    <s v="9/27/2015"/>
    <n v="9"/>
    <n v="27"/>
    <n v="2015"/>
    <s v=" $19,162,700,000 "/>
    <s v=" $7,787,500,000 "/>
    <s v=" $7,130,200,000 "/>
    <s v=" $-   "/>
    <s v=" $893,900,000 "/>
    <s v="Consumer Discretionary"/>
  </r>
  <r>
    <x v="335"/>
    <n v="21315900000"/>
    <s v="Year 4"/>
    <s v="10/2/2016"/>
    <n v="10"/>
    <n v="2"/>
    <n v="2016"/>
    <s v=" $21,315,900,000 "/>
    <s v=" $8,511,100,000 "/>
    <s v=" $7,970,300,000 "/>
    <s v=" $-   "/>
    <s v=" $980,800,000 "/>
    <s v="Consumer Discretionary"/>
  </r>
  <r>
    <x v="336"/>
    <n v="4176000000"/>
    <s v="Year 1"/>
    <s v="12/31/2012"/>
    <n v="12"/>
    <n v="31"/>
    <n v="2012"/>
    <s v=" $4,176,000,000 "/>
    <s v=" $2,754,000,000 "/>
    <s v=" $207,000,000 "/>
    <s v=" $-   "/>
    <s v=" $356,000,000 "/>
    <s v="Utilities"/>
  </r>
  <r>
    <x v="336"/>
    <n v="4495000000"/>
    <s v="Year 2"/>
    <s v="12/31/2013"/>
    <n v="12"/>
    <n v="31"/>
    <n v="2013"/>
    <s v=" $4,495,000,000 "/>
    <s v=" $2,987,000,000 "/>
    <s v=" $220,000,000 "/>
    <s v=" $-   "/>
    <s v=" $378,000,000 "/>
    <s v="Utilities"/>
  </r>
  <r>
    <x v="336"/>
    <n v="4951000000"/>
    <s v="Year 3"/>
    <s v="12/31/2014"/>
    <n v="12"/>
    <n v="31"/>
    <n v="2014"/>
    <s v=" $4,951,000,000 "/>
    <s v=" $3,331,000,000 "/>
    <s v=" $229,000,000 "/>
    <s v=" $-   "/>
    <s v=" $384,000,000 "/>
    <s v="Utilities"/>
  </r>
  <r>
    <x v="336"/>
    <n v="4380000000"/>
    <s v="Year 4"/>
    <s v="12/31/2015"/>
    <n v="12"/>
    <n v="31"/>
    <n v="2015"/>
    <s v=" $4,380,000,000 "/>
    <s v=" $2,714,000,000 "/>
    <s v=" $234,000,000 "/>
    <s v=" $-   "/>
    <s v=" $358,000,000 "/>
    <s v="Utilities"/>
  </r>
  <r>
    <x v="337"/>
    <n v="5075000000"/>
    <s v="Year 1"/>
    <s v="12/31/2012"/>
    <n v="12"/>
    <n v="31"/>
    <n v="2012"/>
    <s v=" $5,075,000,000 "/>
    <s v=" $2,417,000,000 "/>
    <s v=" $337,000,000 "/>
    <s v=" $-   "/>
    <s v=" $746,000,000 "/>
    <s v="Energy"/>
  </r>
  <r>
    <x v="337"/>
    <n v="5518000000"/>
    <s v="Year 2"/>
    <s v="12/31/2013"/>
    <n v="12"/>
    <n v="31"/>
    <n v="2013"/>
    <s v=" $5,518,000,000 "/>
    <s v=" $2,707,000,000 "/>
    <s v=" $373,000,000 "/>
    <s v=" $-   "/>
    <s v=" $772,000,000 "/>
    <s v="Energy"/>
  </r>
  <r>
    <x v="337"/>
    <n v="5903000000"/>
    <s v="Year 3"/>
    <s v="12/31/2014"/>
    <n v="12"/>
    <n v="31"/>
    <n v="2014"/>
    <s v=" $5,903,000,000 "/>
    <s v=" $2,790,000,000 "/>
    <s v=" $393,000,000 "/>
    <s v=" $-   "/>
    <s v=" $796,000,000 "/>
    <s v="Energy"/>
  </r>
  <r>
    <x v="337"/>
    <n v="5234000000"/>
    <s v="Year 4"/>
    <s v="12/31/2015"/>
    <n v="12"/>
    <n v="31"/>
    <n v="2015"/>
    <s v=" $5,234,000,000 "/>
    <s v=" $2,335,000,000 "/>
    <s v=" $353,000,000 "/>
    <s v=" $-   "/>
    <s v=" $764,000,000 "/>
    <s v="Energy"/>
  </r>
  <r>
    <x v="338"/>
    <n v="7690800000"/>
    <s v="Year 1"/>
    <s v="12/31/2013"/>
    <n v="12"/>
    <n v="31"/>
    <n v="2013"/>
    <s v=" $7,690,800,000 "/>
    <s v=" $5,100,900,000 "/>
    <s v=" $1,788,300,000 "/>
    <s v=" $-   "/>
    <s v=" $123,200,000 "/>
    <s v="Materials"/>
  </r>
  <r>
    <x v="338"/>
    <n v="7750500000"/>
    <s v="Year 2"/>
    <s v="12/31/2014"/>
    <n v="12"/>
    <n v="31"/>
    <n v="2014"/>
    <s v=" $7,750,500,000 "/>
    <s v=" $5,062,900,000 "/>
    <s v=" $1,849,400,000 "/>
    <s v=" $-   "/>
    <s v=" $118,900,000 "/>
    <s v="Materials"/>
  </r>
  <r>
    <x v="338"/>
    <n v="7031500000"/>
    <s v="Year 3"/>
    <s v="12/31/2015"/>
    <n v="12"/>
    <n v="31"/>
    <n v="2015"/>
    <s v=" $7,031,500,000 "/>
    <s v=" $4,444,900,000 "/>
    <s v=" $1,656,200,000 "/>
    <s v=" $-   "/>
    <s v=" $88,700,000 "/>
    <s v="Materials"/>
  </r>
  <r>
    <x v="338"/>
    <n v="6778300000"/>
    <s v="Year 4"/>
    <s v="12/31/2016"/>
    <n v="12"/>
    <n v="31"/>
    <n v="2016"/>
    <s v=" $6,778,300,000 "/>
    <s v=" $4,246,700,000 "/>
    <s v=" $1,604,400,000 "/>
    <s v=" $-   "/>
    <s v=" $94,900,000 "/>
    <s v="Materials"/>
  </r>
  <r>
    <x v="339"/>
    <n v="9534462000"/>
    <s v="Year 1"/>
    <s v="12/31/2012"/>
    <n v="12"/>
    <n v="31"/>
    <n v="2012"/>
    <s v=" $9,534,462,000 "/>
    <s v=" $5,328,236,000 "/>
    <s v=" $3,264,896,000 "/>
    <s v=" $-   "/>
    <s v=" $-   "/>
    <s v="Materials"/>
  </r>
  <r>
    <x v="339"/>
    <n v="10185532000"/>
    <s v="Year 2"/>
    <s v="12/31/2013"/>
    <n v="12"/>
    <n v="31"/>
    <n v="2013"/>
    <s v=" $10,185,532,000 "/>
    <s v=" $5,568,966,000 "/>
    <s v=" $3,470,200,000 "/>
    <s v=" $-   "/>
    <s v=" $-   "/>
    <s v="Materials"/>
  </r>
  <r>
    <x v="339"/>
    <n v="11129533000"/>
    <s v="Year 3"/>
    <s v="12/31/2014"/>
    <n v="12"/>
    <n v="31"/>
    <n v="2014"/>
    <s v=" $11,129,533,000 "/>
    <s v=" $5,965,049,000 "/>
    <s v=" $3,860,448,000 "/>
    <s v=" $-   "/>
    <s v=" $-   "/>
    <s v="Materials"/>
  </r>
  <r>
    <x v="339"/>
    <n v="11339304000"/>
    <s v="Year 4"/>
    <s v="12/31/2015"/>
    <n v="12"/>
    <n v="31"/>
    <n v="2015"/>
    <s v=" $11,339,304,000 "/>
    <s v=" $5,780,078,000 "/>
    <s v=" $3,943,786,000 "/>
    <s v=" $-   "/>
    <s v=" $-   "/>
    <s v="Materials"/>
  </r>
  <r>
    <x v="340"/>
    <n v="3983400000"/>
    <s v="Year 1"/>
    <s v="2/2/2013"/>
    <n v="2"/>
    <n v="2"/>
    <n v="2013"/>
    <s v=" $3,983,400,000 "/>
    <s v=" $2,446,000,000 "/>
    <s v=" $976,900,000 "/>
    <s v=" $-   "/>
    <s v=" $-   "/>
    <s v="Consumer Discretionary"/>
  </r>
  <r>
    <x v="340"/>
    <n v="4209200000"/>
    <s v="Year 2"/>
    <s v="2/1/2014"/>
    <n v="2"/>
    <n v="1"/>
    <n v="2014"/>
    <s v=" $4,209,200,000 "/>
    <s v=" $2,628,700,000 "/>
    <s v=" $1,010,000,000 "/>
    <s v=" $-   "/>
    <s v=" $-   "/>
    <s v="Consumer Discretionary"/>
  </r>
  <r>
    <x v="340"/>
    <n v="5736300000"/>
    <s v="Year 3"/>
    <s v="2/2/2015"/>
    <n v="2"/>
    <n v="2"/>
    <n v="2015"/>
    <s v=" $5,736,300,000 "/>
    <s v=" $3,662,100,000 "/>
    <s v=" $1,497,600,000 "/>
    <s v=" $-   "/>
    <s v=" $-   "/>
    <s v="Consumer Discretionary"/>
  </r>
  <r>
    <x v="340"/>
    <n v="6550200000"/>
    <s v="Year 4"/>
    <s v="1/30/2016"/>
    <n v="1"/>
    <n v="30"/>
    <n v="2016"/>
    <s v=" $6,550,200,000 "/>
    <s v=" $4,109,800,000 "/>
    <s v=" $1,736,700,000 "/>
    <s v=" $-   "/>
    <s v=" $-   "/>
    <s v="Consumer Discretionary"/>
  </r>
  <r>
    <x v="341"/>
    <n v="5897700000"/>
    <s v="Year 1"/>
    <s v="4/30/2013"/>
    <n v="4"/>
    <n v="30"/>
    <n v="2013"/>
    <s v=" $5,897,700,000 "/>
    <s v=" $3,870,100,000 "/>
    <s v=" $1,020,400,000 "/>
    <s v=" $-   "/>
    <s v=" $96,800,000 "/>
    <s v="Consumer Staples"/>
  </r>
  <r>
    <x v="341"/>
    <n v="5610600000"/>
    <s v="Year 2"/>
    <s v="4/30/2014"/>
    <n v="4"/>
    <n v="30"/>
    <n v="2014"/>
    <s v=" $5,610,600,000 "/>
    <s v=" $3,579,600,000 "/>
    <s v=" $1,013,100,000 "/>
    <s v=" $-   "/>
    <s v=" $98,900,000 "/>
    <s v="Consumer Staples"/>
  </r>
  <r>
    <x v="341"/>
    <n v="5692700000"/>
    <s v="Year 3"/>
    <s v="4/30/2015"/>
    <n v="4"/>
    <n v="30"/>
    <n v="2015"/>
    <s v=" $5,692,700,000 "/>
    <s v=" $3,724,000,000 "/>
    <s v=" $1,085,800,000 "/>
    <s v=" $-   "/>
    <s v=" $110,900,000 "/>
    <s v="Consumer Staples"/>
  </r>
  <r>
    <x v="341"/>
    <n v="7811200000"/>
    <s v="Year 4"/>
    <s v="4/30/2016"/>
    <n v="4"/>
    <n v="30"/>
    <n v="2016"/>
    <s v=" $7,811,200,000 "/>
    <s v=" $4,843,400,000 "/>
    <s v=" $1,614,100,000 "/>
    <s v=" $-   "/>
    <s v=" $208,400,000 "/>
    <s v="Consumer Staples"/>
  </r>
  <r>
    <x v="342"/>
    <n v="1290052000"/>
    <s v="Year 1"/>
    <s v="12/31/2012"/>
    <n v="12"/>
    <n v="31"/>
    <n v="2012"/>
    <s v=" $1,290,052,000 "/>
    <s v=" $470,243,000 "/>
    <s v=" $120,310,000 "/>
    <s v=" $-   "/>
    <s v=" $330,418,000 "/>
    <s v="Real Estate"/>
  </r>
  <r>
    <x v="342"/>
    <n v="1371065000"/>
    <s v="Year 2"/>
    <s v="12/31/2013"/>
    <n v="12"/>
    <n v="31"/>
    <n v="2013"/>
    <s v=" $1,371,065,000 "/>
    <s v=" $479,665,000 "/>
    <s v=" $122,128,000 "/>
    <s v=" $-   "/>
    <s v=" $340,316,000 "/>
    <s v="Real Estate"/>
  </r>
  <r>
    <x v="342"/>
    <n v="1519978000"/>
    <s v="Year 3"/>
    <s v="12/31/2014"/>
    <n v="12"/>
    <n v="31"/>
    <n v="2014"/>
    <s v=" $1,519,978,000 "/>
    <s v=" $500,126,000 "/>
    <s v=" $133,502,000 "/>
    <s v=" $-   "/>
    <s v=" $393,987,000 "/>
    <s v="Real Estate"/>
  </r>
  <r>
    <x v="342"/>
    <n v="1662829000"/>
    <s v="Year 4"/>
    <s v="12/31/2015"/>
    <n v="12"/>
    <n v="31"/>
    <n v="2015"/>
    <s v=" $1,662,829,000 "/>
    <s v=" $534,326,000 "/>
    <s v=" $139,137,000 "/>
    <s v=" $-   "/>
    <s v=" $588,235,000 "/>
    <s v="Real Estate"/>
  </r>
  <r>
    <x v="343"/>
    <n v="3237500000"/>
    <s v="Year 1"/>
    <s v="12/31/2013"/>
    <n v="12"/>
    <n v="31"/>
    <n v="2013"/>
    <s v=" $3,237,500,000 "/>
    <s v=" $1,638,900,000 "/>
    <s v=" $1,012,400,000 "/>
    <s v=" $-   "/>
    <s v=" $-   "/>
    <s v="Consumer Discretionary"/>
  </r>
  <r>
    <x v="343"/>
    <n v="3492600000"/>
    <s v="Year 2"/>
    <s v="1/3/2015"/>
    <n v="1"/>
    <n v="3"/>
    <n v="2015"/>
    <s v=" $3,492,600,000 "/>
    <s v=" $1,759,200,000 "/>
    <s v=" $1,048,700,000 "/>
    <s v=" $-   "/>
    <s v=" $-   "/>
    <s v="Consumer Discretionary"/>
  </r>
  <r>
    <x v="343"/>
    <n v="3593100000"/>
    <s v="Year 3"/>
    <s v="1/2/2016"/>
    <n v="1"/>
    <n v="2"/>
    <n v="2016"/>
    <s v=" $3,593,100,000 "/>
    <s v=" $1,774,600,000 "/>
    <s v=" $1,053,700,000 "/>
    <s v=" $-   "/>
    <s v=" $-   "/>
    <s v="Consumer Discretionary"/>
  </r>
  <r>
    <x v="343"/>
    <n v="3711800000"/>
    <s v="Year 4"/>
    <s v="12/31/2016"/>
    <n v="12"/>
    <n v="31"/>
    <n v="2016"/>
    <s v=" $3,711,800,000 "/>
    <s v=" $1,803,500,000 "/>
    <s v=" $1,054,100,000 "/>
    <s v=" $-   "/>
    <s v=" $-   "/>
    <s v="Consumer Discretionary"/>
  </r>
  <r>
    <x v="344"/>
    <n v="2307182000"/>
    <s v="Year 1"/>
    <s v="12/31/2012"/>
    <n v="12"/>
    <n v="31"/>
    <n v="2012"/>
    <s v=" $2,307,182,000 "/>
    <s v=" $610,836,000 "/>
    <s v=" $655,473,000 "/>
    <s v=" $-   "/>
    <s v=" $107,591,000 "/>
    <s v="Consumer Discretionary"/>
  </r>
  <r>
    <x v="344"/>
    <n v="2530809000"/>
    <s v="Year 2"/>
    <s v="12/31/2013"/>
    <n v="12"/>
    <n v="31"/>
    <n v="2013"/>
    <s v=" $2,530,809,000 "/>
    <s v=" $699,294,000 "/>
    <s v=" $729,055,000 "/>
    <s v=" $-   "/>
    <s v=" $117,580,000 "/>
    <s v="Consumer Discretionary"/>
  </r>
  <r>
    <x v="344"/>
    <n v="2665456000"/>
    <s v="Year 3"/>
    <s v="12/31/2014"/>
    <n v="12"/>
    <n v="31"/>
    <n v="2014"/>
    <s v=" $2,665,456,000 "/>
    <s v=" $778,896,000 "/>
    <s v=" $764,799,000 "/>
    <s v=" $-   "/>
    <s v=" $128,582,000 "/>
    <s v="Consumer Discretionary"/>
  </r>
  <r>
    <x v="344"/>
    <n v="3018227000"/>
    <s v="Year 4"/>
    <s v="12/31/2015"/>
    <n v="12"/>
    <n v="31"/>
    <n v="2015"/>
    <s v=" $3,018,227,000 "/>
    <s v=" $987,357,000 "/>
    <s v=" $785,179,000 "/>
    <s v=" $-   "/>
    <s v=" $137,596,000 "/>
    <s v="Consumer Discretionary"/>
  </r>
  <r>
    <x v="345"/>
    <n v="16537000000"/>
    <s v="Year 1"/>
    <s v="12/31/2012"/>
    <n v="12"/>
    <n v="31"/>
    <n v="2012"/>
    <s v=" $16,537,000,000 "/>
    <s v=" $9,373,000,000 "/>
    <s v=" $914,000,000 "/>
    <s v=" $-   "/>
    <s v=" $1,787,000,000 "/>
    <s v="Utilities"/>
  </r>
  <r>
    <x v="345"/>
    <n v="17087000000"/>
    <s v="Year 2"/>
    <s v="12/31/2013"/>
    <n v="12"/>
    <n v="31"/>
    <n v="2013"/>
    <s v=" $17,087,000,000 "/>
    <s v=" $9,817,000,000 "/>
    <s v=" $934,000,000 "/>
    <s v=" $-   "/>
    <s v=" $1,901,000,000 "/>
    <s v="Utilities"/>
  </r>
  <r>
    <x v="345"/>
    <n v="18467000000"/>
    <s v="Year 3"/>
    <s v="12/31/2014"/>
    <n v="12"/>
    <n v="31"/>
    <n v="2014"/>
    <s v=" $18,467,000,000 "/>
    <s v=" $11,031,000,000 "/>
    <s v=" $981,000,000 "/>
    <s v=" $-   "/>
    <s v=" $1,945,000,000 "/>
    <s v="Utilities"/>
  </r>
  <r>
    <x v="345"/>
    <n v="17489000000"/>
    <s v="Year 4"/>
    <s v="12/31/2015"/>
    <n v="12"/>
    <n v="31"/>
    <n v="2015"/>
    <s v=" $17,489,000,000 "/>
    <s v=" $9,811,000,000 "/>
    <s v=" $997,000,000 "/>
    <s v=" $-   "/>
    <s v=" $2,034,000,000 "/>
    <s v="Utilities"/>
  </r>
  <r>
    <x v="346"/>
    <n v="4256157000"/>
    <s v="Year 1"/>
    <s v="12/31/2012"/>
    <n v="12"/>
    <n v="31"/>
    <n v="2012"/>
    <s v=" $4,256,157,000 "/>
    <s v=" $800,380,000 "/>
    <s v=" $376,687,000 "/>
    <s v=" $-   "/>
    <s v=" $1,068,382,000 "/>
    <s v="Real Estate"/>
  </r>
  <r>
    <x v="346"/>
    <n v="4543849000"/>
    <s v="Year 2"/>
    <s v="12/31/2013"/>
    <n v="12"/>
    <n v="31"/>
    <n v="2013"/>
    <s v=" $4,543,849,000 "/>
    <s v=" $837,946,000 "/>
    <s v=" $402,369,000 "/>
    <s v=" $-   "/>
    <s v=" $1,107,700,000 "/>
    <s v="Real Estate"/>
  </r>
  <r>
    <x v="346"/>
    <n v="4870818000"/>
    <s v="Year 3"/>
    <s v="12/31/2014"/>
    <n v="12"/>
    <n v="31"/>
    <n v="2014"/>
    <s v=" $4,870,818,000 "/>
    <s v=" $882,803,000 "/>
    <s v=" $446,845,000 "/>
    <s v=" $-   "/>
    <s v=" $1,143,827,000 "/>
    <s v="Real Estate"/>
  </r>
  <r>
    <x v="346"/>
    <n v="5266103000"/>
    <s v="Year 4"/>
    <s v="12/31/2015"/>
    <n v="12"/>
    <n v="31"/>
    <n v="2015"/>
    <s v=" $5,266,103,000 "/>
    <s v=" $960,192,000 "/>
    <s v=" $452,835,000 "/>
    <s v=" $-   "/>
    <s v=" $1,177,568,000 "/>
    <s v="Real Estate"/>
  </r>
  <r>
    <x v="347"/>
    <n v="24380510000"/>
    <s v="Year 1"/>
    <s v="2/2/2013"/>
    <n v="2"/>
    <n v="2"/>
    <n v="2013"/>
    <s v=" $24,380,510,000 "/>
    <s v=" $17,889,249,000 "/>
    <s v=" $4,884,284,000 "/>
    <s v=" $-   "/>
    <s v=" $78,900,000 "/>
    <s v="Consumer Discretionary"/>
  </r>
  <r>
    <x v="347"/>
    <n v="23114000000"/>
    <s v="Year 2"/>
    <s v="2/1/2014"/>
    <n v="2"/>
    <n v="1"/>
    <n v="2014"/>
    <s v=" $23,114,000,000 "/>
    <s v=" $17,082,000,000 "/>
    <s v=" $4,735,000,000 "/>
    <s v=" $-   "/>
    <s v=" $55,000,000 "/>
    <s v="Consumer Discretionary"/>
  </r>
  <r>
    <x v="347"/>
    <n v="22492000000"/>
    <s v="Year 3"/>
    <s v="1/31/2015"/>
    <n v="1"/>
    <n v="31"/>
    <n v="2015"/>
    <s v=" $22,492,000,000 "/>
    <s v=" $16,691,000,000 "/>
    <s v=" $4,816,000,000 "/>
    <s v=" $-   "/>
    <s v=" $62,000,000 "/>
    <s v="Consumer Discretionary"/>
  </r>
  <r>
    <x v="347"/>
    <n v="21059000000"/>
    <s v="Year 4"/>
    <s v="1/30/2016"/>
    <n v="1"/>
    <n v="30"/>
    <n v="2016"/>
    <s v=" $21,059,000,000 "/>
    <s v=" $15,545,000,000 "/>
    <s v=" $4,600,000,000 "/>
    <s v=" $-   "/>
    <s v=" $67,000,000 "/>
    <s v="Consumer Discretionary"/>
  </r>
  <r>
    <x v="348"/>
    <n v="1913149000"/>
    <s v="Year 1"/>
    <s v="12/31/2012"/>
    <n v="12"/>
    <n v="31"/>
    <n v="2012"/>
    <s v=" $1,913,149,000 "/>
    <s v=" $1,055,844,000 "/>
    <s v=" $356,817,000 "/>
    <s v=" $-   "/>
    <s v=" $31,652,000 "/>
    <s v="Industrials"/>
  </r>
  <r>
    <x v="348"/>
    <n v="2142807000"/>
    <s v="Year 2"/>
    <s v="12/31/2013"/>
    <n v="12"/>
    <n v="31"/>
    <n v="2013"/>
    <s v=" $2,142,807,000 "/>
    <s v=" $1,178,173,000 "/>
    <s v=" $390,610,000 "/>
    <s v=" $-   "/>
    <s v=" $38,405,000 "/>
    <s v="Industrials"/>
  </r>
  <r>
    <x v="348"/>
    <n v="2555601000"/>
    <s v="Year 3"/>
    <s v="12/31/2014"/>
    <n v="12"/>
    <n v="31"/>
    <n v="2014"/>
    <s v=" $2,555,601,000 "/>
    <s v=" $1,461,190,000 "/>
    <s v=" $489,937,000 "/>
    <s v=" $-   "/>
    <s v=" $48,138,000 "/>
    <s v="Industrials"/>
  </r>
  <r>
    <x v="348"/>
    <n v="2985908000"/>
    <s v="Year 4"/>
    <s v="12/31/2015"/>
    <n v="12"/>
    <n v="31"/>
    <n v="2015"/>
    <s v=" $2,985,908,000 "/>
    <s v=" $1,719,723,000 "/>
    <s v=" $712,803,000 "/>
    <s v=" $-   "/>
    <s v=" $65,770,000 "/>
    <s v="Industrials"/>
  </r>
  <r>
    <x v="349"/>
    <n v="9647000000"/>
    <s v="Year 1"/>
    <s v="12/31/2012"/>
    <n v="12"/>
    <n v="31"/>
    <n v="2012"/>
    <s v=" $9,647,000,000 "/>
    <s v=" $6,646,000,000 "/>
    <s v=" $359,000,000 "/>
    <s v=" $-   "/>
    <s v=" $1,090,000,000 "/>
    <s v="Utilities"/>
  </r>
  <r>
    <x v="349"/>
    <n v="10557000000"/>
    <s v="Year 2"/>
    <s v="12/31/2013"/>
    <n v="12"/>
    <n v="31"/>
    <n v="2013"/>
    <s v=" $10,557,000,000 "/>
    <s v=" $7,186,000,000 "/>
    <s v=" $574,000,000 "/>
    <s v=" $-   "/>
    <s v=" $1,113,000,000 "/>
    <s v="Utilities"/>
  </r>
  <r>
    <x v="349"/>
    <n v="11035000000"/>
    <s v="Year 3"/>
    <s v="12/31/2014"/>
    <n v="12"/>
    <n v="31"/>
    <n v="2014"/>
    <s v=" $11,035,000,000 "/>
    <s v=" $7,689,000,000 "/>
    <s v=" $414,000,000 "/>
    <s v=" $-   "/>
    <s v=" $1,156,000,000 "/>
    <s v="Utilities"/>
  </r>
  <r>
    <x v="349"/>
    <n v="10231000000"/>
    <s v="Year 4"/>
    <s v="12/31/2015"/>
    <n v="12"/>
    <n v="31"/>
    <n v="2015"/>
    <s v=" $10,231,000,000 "/>
    <s v=" $6,648,000,000 "/>
    <s v=" $397,000,000 "/>
    <s v=" $-   "/>
    <s v=" $1,250,000,000 "/>
    <s v="Utilities"/>
  </r>
  <r>
    <x v="350"/>
    <n v="11240000000"/>
    <s v="Year 1"/>
    <s v="12/31/2012"/>
    <n v="12"/>
    <n v="31"/>
    <n v="2012"/>
    <s v=" $11,240,000,000 "/>
    <s v=" $429,000,000 "/>
    <s v=" $6,073,000,000 "/>
    <s v=" $-   "/>
    <s v=" $1,441,000,000 "/>
    <s v="Financials"/>
  </r>
  <r>
    <x v="350"/>
    <n v="8602000000"/>
    <s v="Year 2"/>
    <s v="12/31/2013"/>
    <n v="12"/>
    <n v="31"/>
    <n v="2013"/>
    <s v=" $8,602,000,000 "/>
    <s v=" $291,000,000 "/>
    <s v=" $5,808,000,000 "/>
    <s v=" $-   "/>
    <s v=" $576,000,000 "/>
    <s v="Financials"/>
  </r>
  <r>
    <x v="350"/>
    <n v="8707000000"/>
    <s v="Year 3"/>
    <s v="12/31/2014"/>
    <n v="12"/>
    <n v="31"/>
    <n v="2014"/>
    <s v=" $8,707,000,000 "/>
    <s v=" $235,000,000 "/>
    <s v=" $5,518,000,000 "/>
    <s v=" $-   "/>
    <s v=" $367,000,000 "/>
    <s v="Financials"/>
  </r>
  <r>
    <x v="350"/>
    <n v="8533000000"/>
    <s v="Year 4"/>
    <s v="12/31/2015"/>
    <n v="12"/>
    <n v="31"/>
    <n v="2015"/>
    <s v=" $8,533,000,000 "/>
    <s v=" $219,000,000 "/>
    <s v=" $5,120,000,000 "/>
    <s v=" $-   "/>
    <s v=" $205,000,000 "/>
    <s v="Financials"/>
  </r>
  <r>
    <x v="351"/>
    <n v="14351000000"/>
    <s v="Year 1"/>
    <s v="6/28/2013"/>
    <n v="6"/>
    <n v="28"/>
    <n v="2013"/>
    <s v=" $14,351,000,000 "/>
    <s v=" $10,411,000,000 "/>
    <s v=" $635,000,000 "/>
    <s v=" $1,133,000,000 "/>
    <s v=" $79,000,000 "/>
    <s v="Information Technology"/>
  </r>
  <r>
    <x v="351"/>
    <n v="13724000000"/>
    <s v="Year 2"/>
    <s v="6/27/2014"/>
    <n v="6"/>
    <n v="27"/>
    <n v="2014"/>
    <s v=" $13,724,000,000 "/>
    <s v=" $9,878,000,000 "/>
    <s v=" $722,000,000 "/>
    <s v=" $1,226,000,000 "/>
    <s v=" $98,000,000 "/>
    <s v="Information Technology"/>
  </r>
  <r>
    <x v="351"/>
    <n v="13739000000"/>
    <s v="Year 3"/>
    <s v="7/3/2015"/>
    <n v="7"/>
    <n v="3"/>
    <n v="2015"/>
    <s v=" $13,739,000,000 "/>
    <s v=" $9,930,000,000 "/>
    <s v=" $237,000,000 "/>
    <s v=" $1,353,000,000 "/>
    <s v=" $129,000,000 "/>
    <s v="Information Technology"/>
  </r>
  <r>
    <x v="351"/>
    <n v="11160000000"/>
    <s v="Year 4"/>
    <s v="7/1/2016"/>
    <n v="7"/>
    <n v="1"/>
    <n v="2016"/>
    <s v=" $11,160,000,000 "/>
    <s v=" $8,545,000,000 "/>
    <s v=" $635,000,000 "/>
    <s v=" $1,237,000,000 "/>
    <s v=" $123,000,000 "/>
    <s v="Information Technology"/>
  </r>
  <r>
    <x v="352"/>
    <n v="2796100000"/>
    <s v="Year 1"/>
    <s v="2/28/2013"/>
    <n v="2"/>
    <n v="28"/>
    <n v="2013"/>
    <s v=" $2,796,100,000 "/>
    <s v=" $1,687,800,000 "/>
    <s v=" $585,400,000 "/>
    <s v=" $-   "/>
    <s v=" $-   "/>
    <s v="Consumer Staples"/>
  </r>
  <r>
    <x v="352"/>
    <n v="4867700000"/>
    <s v="Year 2"/>
    <s v="2/28/2014"/>
    <n v="2"/>
    <n v="28"/>
    <n v="2014"/>
    <s v=" $4,867,700,000 "/>
    <s v=" $2,876,000,000 "/>
    <s v=" $895,100,000 "/>
    <s v=" $-   "/>
    <s v=" $-   "/>
    <s v="Consumer Staples"/>
  </r>
  <r>
    <x v="352"/>
    <n v="6028000000"/>
    <s v="Year 3"/>
    <s v="2/28/2015"/>
    <n v="2"/>
    <n v="28"/>
    <n v="2015"/>
    <s v=" $6,028,000,000 "/>
    <s v=" $3,449,400,000 "/>
    <s v=" $1,078,400,000 "/>
    <s v=" $-   "/>
    <s v=" $-   "/>
    <s v="Consumer Staples"/>
  </r>
  <r>
    <x v="352"/>
    <n v="6548400000"/>
    <s v="Year 4"/>
    <s v="2/29/2016"/>
    <n v="2"/>
    <n v="29"/>
    <n v="2016"/>
    <s v=" $6,548,400,000 "/>
    <s v=" $3,606,100,000 "/>
    <s v=" $1,177,200,000 "/>
    <s v=" $-   "/>
    <s v=" $-   "/>
    <s v="Consumer Staples"/>
  </r>
  <r>
    <x v="353"/>
    <n v="10889500000"/>
    <s v="Year 1"/>
    <s v="12/28/2013"/>
    <n v="12"/>
    <n v="28"/>
    <n v="2013"/>
    <s v=" $10,889,500,000 "/>
    <s v=" $6,985,800,000 "/>
    <s v=" $2,960,300,000 "/>
    <s v=" $-   "/>
    <s v=" $-   "/>
    <s v="Consumer Discretionary"/>
  </r>
  <r>
    <x v="353"/>
    <n v="11338600000"/>
    <s v="Year 2"/>
    <s v="1/3/2015"/>
    <n v="1"/>
    <n v="3"/>
    <n v="2015"/>
    <s v=" $11,338,600,000 "/>
    <s v=" $7,235,900,000 "/>
    <s v=" $2,814,600,000 "/>
    <s v=" $-   "/>
    <s v=" $-   "/>
    <s v="Consumer Discretionary"/>
  </r>
  <r>
    <x v="353"/>
    <n v="11171800000"/>
    <s v="Year 3"/>
    <s v="1/2/2016"/>
    <n v="1"/>
    <n v="2"/>
    <n v="2016"/>
    <s v=" $11,171,800,000 "/>
    <s v=" $7,099,800,000 "/>
    <s v=" $2,681,100,000 "/>
    <s v=" $-   "/>
    <s v=" $-   "/>
    <s v="Consumer Discretionary"/>
  </r>
  <r>
    <x v="353"/>
    <n v="11406900000"/>
    <s v="Year 4"/>
    <s v="12/31/2016"/>
    <n v="12"/>
    <n v="31"/>
    <n v="2016"/>
    <s v=" $11,406,900,000 "/>
    <s v=" $7,139,700,000 "/>
    <s v=" $2,798,900,000 "/>
    <s v=" $-   "/>
    <s v=" $-   "/>
    <s v="Consumer Discretionary"/>
  </r>
  <r>
    <x v="354"/>
    <n v="1792000000"/>
    <s v="Year 1"/>
    <s v="9/27/2013"/>
    <n v="9"/>
    <n v="27"/>
    <n v="2013"/>
    <s v=" $1,792,000,000 "/>
    <s v=" $1,025,400,000 "/>
    <s v=" $159,700,000 "/>
    <s v=" $226,300,000 "/>
    <s v=" $29,100,000 "/>
    <s v="Information Technology"/>
  </r>
  <r>
    <x v="354"/>
    <n v="2291500000"/>
    <s v="Year 2"/>
    <s v="10/3/2014"/>
    <n v="10"/>
    <n v="3"/>
    <n v="2014"/>
    <s v=" $2,291,500,000 "/>
    <s v=" $1,268,800,000 "/>
    <s v=" $179,100,000 "/>
    <s v=" $252,200,000 "/>
    <s v=" $25,900,000 "/>
    <s v="Information Technology"/>
  </r>
  <r>
    <x v="354"/>
    <n v="3258400000"/>
    <s v="Year 3"/>
    <s v="10/2/2015"/>
    <n v="10"/>
    <n v="2"/>
    <n v="2015"/>
    <s v=" $3,258,400,000 "/>
    <s v=" $1,703,900,000 "/>
    <s v=" $191,300,000 "/>
    <s v=" $303,200,000 "/>
    <s v=" $33,500,000 "/>
    <s v="Information Technology"/>
  </r>
  <r>
    <x v="354"/>
    <n v="3289000000"/>
    <s v="Year 4"/>
    <s v="9/30/2016"/>
    <n v="9"/>
    <n v="30"/>
    <n v="2016"/>
    <s v=" $3,289,000,000 "/>
    <s v=" $1,623,800,000 "/>
    <s v=" $195,900,000 "/>
    <s v=" $312,400,000 "/>
    <s v=" $33,400,000 "/>
    <s v="Information Technology"/>
  </r>
  <r>
    <x v="355"/>
    <n v="2730000000"/>
    <s v="Year 1"/>
    <s v="12/31/2012"/>
    <n v="12"/>
    <n v="31"/>
    <n v="2012"/>
    <s v=" $2,730,000,000 "/>
    <s v=" $245,000,000 "/>
    <s v=" $835,000,000 "/>
    <s v=" $-   "/>
    <s v=" $811,000,000 "/>
    <s v="Energy"/>
  </r>
  <r>
    <x v="355"/>
    <n v="3371000000"/>
    <s v="Year 2"/>
    <s v="12/31/2013"/>
    <n v="12"/>
    <n v="31"/>
    <n v="2013"/>
    <s v=" $3,371,000,000 "/>
    <s v=" $328,000,000 "/>
    <s v=" $1,052,000,000 "/>
    <s v=" $-   "/>
    <s v=" $787,000,000 "/>
    <s v="Energy"/>
  </r>
  <r>
    <x v="355"/>
    <n v="4038000000"/>
    <s v="Year 3"/>
    <s v="12/31/2014"/>
    <n v="12"/>
    <n v="31"/>
    <n v="2014"/>
    <s v=" $4,038,000,000 "/>
    <s v=" $427,000,000 "/>
    <s v=" $1,296,000,000 "/>
    <s v=" $-   "/>
    <s v=" $942,000,000 "/>
    <s v="Energy"/>
  </r>
  <r>
    <x v="355"/>
    <n v="3133000000"/>
    <s v="Year 4"/>
    <s v="12/31/2015"/>
    <n v="12"/>
    <n v="31"/>
    <n v="2015"/>
    <s v=" $3,133,000,000 "/>
    <s v=" $689,000,000 "/>
    <s v=" $1,208,000,000 "/>
    <s v=" $-   "/>
    <s v=" $1,091,000,000 "/>
    <s v="Energy"/>
  </r>
  <r>
    <x v="356"/>
    <n v="10793000000"/>
    <s v="Year 1"/>
    <s v="12/31/2012"/>
    <n v="12"/>
    <n v="31"/>
    <n v="2012"/>
    <s v=" $10,793,000,000 "/>
    <s v=" $362,000,000 "/>
    <s v=" $2,123,000,000 "/>
    <s v=" $-   "/>
    <s v=" $4,549,000,000 "/>
    <s v="Financials"/>
  </r>
  <r>
    <x v="356"/>
    <n v="11813000000"/>
    <s v="Year 2"/>
    <s v="12/31/2013"/>
    <n v="12"/>
    <n v="31"/>
    <n v="2013"/>
    <s v=" $11,813,000,000 "/>
    <s v=" $374,000,000 "/>
    <s v=" $2,484,000,000 "/>
    <s v=" $-   "/>
    <s v=" $5,445,000,000 "/>
    <s v="Financials"/>
  </r>
  <r>
    <x v="356"/>
    <n v="12727000000"/>
    <s v="Year 3"/>
    <s v="12/31/2014"/>
    <n v="12"/>
    <n v="31"/>
    <n v="2014"/>
    <s v=" $12,727,000,000 "/>
    <s v=" $470,000,000 "/>
    <s v=" $2,927,000,000 "/>
    <s v=" $-   "/>
    <s v=" $5,492,000,000 "/>
    <s v="Financials"/>
  </r>
  <r>
    <x v="356"/>
    <n v="13620000000"/>
    <s v="Year 4"/>
    <s v="12/31/2015"/>
    <n v="12"/>
    <n v="31"/>
    <n v="2015"/>
    <s v=" $13,620,000,000 "/>
    <s v=" $607,000,000 "/>
    <s v=" $3,264,000,000 "/>
    <s v=" $-   "/>
    <s v=" $5,690,000,000 "/>
    <s v="Financials"/>
  </r>
  <r>
    <x v="357"/>
    <n v="9021000000"/>
    <s v="Year 1"/>
    <s v="12/31/2013"/>
    <n v="12"/>
    <n v="31"/>
    <n v="2013"/>
    <s v=" $9,021,000,000 "/>
    <s v=" $3,002,000,000 "/>
    <s v=" $4,089,000,000 "/>
    <s v=" $536,000,000 "/>
    <s v=" $138,000,000 "/>
    <s v="Health Care"/>
  </r>
  <r>
    <x v="357"/>
    <n v="9675000000"/>
    <s v="Year 2"/>
    <s v="12/31/2014"/>
    <n v="12"/>
    <n v="31"/>
    <n v="2014"/>
    <s v=" $9,675,000,000 "/>
    <s v=" $3,319,000,000 "/>
    <s v=" $4,308,000,000 "/>
    <s v=" $614,000,000 "/>
    <s v=" $188,000,000 "/>
    <s v="Health Care"/>
  </r>
  <r>
    <x v="357"/>
    <n v="9946000000"/>
    <s v="Year 3"/>
    <s v="12/31/2015"/>
    <n v="12"/>
    <n v="31"/>
    <n v="2015"/>
    <s v=" $9,946,000,000 "/>
    <s v=" $3,344,000,000 "/>
    <s v=" $3,906,000,000 "/>
    <s v=" $625,000,000 "/>
    <s v=" $210,000,000 "/>
    <s v="Health Care"/>
  </r>
  <r>
    <x v="357"/>
    <n v="11325000000"/>
    <s v="Year 4"/>
    <s v="12/31/2016"/>
    <n v="12"/>
    <n v="31"/>
    <n v="2016"/>
    <s v=" $11,325,000,000 "/>
    <s v=" $3,830,000,000 "/>
    <s v=" $4,295,000,000 "/>
    <s v=" $715,000,000 "/>
    <s v=" $319,000,000 "/>
    <s v="Health Care"/>
  </r>
  <r>
    <x v="358"/>
    <n v="6906000000"/>
    <s v="Year 1"/>
    <s v="3/29/2013"/>
    <n v="3"/>
    <n v="29"/>
    <n v="2013"/>
    <s v=" $6,906,000,000 "/>
    <s v=" $1,175,000,000 "/>
    <s v=" $3,236,000,000 "/>
    <s v=" $1,026,000,000 "/>
    <s v=" $286,000,000 "/>
    <s v="Information Technology"/>
  </r>
  <r>
    <x v="358"/>
    <n v="4183000000"/>
    <s v="Year 2"/>
    <s v="3/28/2014"/>
    <n v="3"/>
    <n v="28"/>
    <n v="2014"/>
    <s v=" $4,183,000,000 "/>
    <s v=" $791,000,000 "/>
    <s v=" $2,186,000,000 "/>
    <s v=" $722,000,000 "/>
    <s v=" $93,000,000 "/>
    <s v="Information Technology"/>
  </r>
  <r>
    <x v="358"/>
    <n v="3956000000"/>
    <s v="Year 3"/>
    <s v="4/3/2015"/>
    <n v="4"/>
    <n v="3"/>
    <n v="2015"/>
    <s v=" $3,956,000,000 "/>
    <s v=" $727,000,000 "/>
    <s v=" $2,012,000,000 "/>
    <s v=" $812,000,000 "/>
    <s v=" $87,000,000 "/>
    <s v="Information Technology"/>
  </r>
  <r>
    <x v="358"/>
    <n v="3600000000"/>
    <s v="Year 4"/>
    <s v="4/1/2016"/>
    <n v="4"/>
    <n v="1"/>
    <n v="2016"/>
    <s v=" $3,600,000,000 "/>
    <s v=" $615,000,000 "/>
    <s v=" $1,587,000,000 "/>
    <s v=" $748,000,000 "/>
    <s v=" $57,000,000 "/>
    <s v="Information Technology"/>
  </r>
  <r>
    <x v="359"/>
    <n v="44411233000"/>
    <s v="Year 1"/>
    <s v="6/29/2013"/>
    <n v="6"/>
    <n v="29"/>
    <n v="2013"/>
    <s v=" $44,411,233,000 "/>
    <s v=" $36,414,626,000 "/>
    <s v=" $6,338,129,000 "/>
    <s v=" $-   "/>
    <s v=" $-   "/>
    <s v="Consumer Staples"/>
  </r>
  <r>
    <x v="359"/>
    <n v="46516712000"/>
    <s v="Year 2"/>
    <s v="6/28/2014"/>
    <n v="6"/>
    <n v="28"/>
    <n v="2014"/>
    <s v=" $46,516,712,000 "/>
    <s v=" $38,335,677,000 "/>
    <s v=" $-   "/>
    <s v=" $-   "/>
    <s v=" $-   "/>
    <s v="Consumer Staples"/>
  </r>
  <r>
    <x v="359"/>
    <n v="48680752000"/>
    <s v="Year 3"/>
    <s v="6/27/2015"/>
    <n v="6"/>
    <n v="27"/>
    <n v="2015"/>
    <s v=" $48,680,752,000 "/>
    <s v=" $40,129,236,000 "/>
    <s v=" $-   "/>
    <s v=" $-   "/>
    <s v=" $-   "/>
    <s v="Consumer Staples"/>
  </r>
  <r>
    <x v="359"/>
    <n v="50366919000"/>
    <s v="Year 4"/>
    <s v="7/2/2016"/>
    <n v="7"/>
    <n v="2"/>
    <n v="2016"/>
    <s v=" $50,366,919,000 "/>
    <s v=" $41,326,447,000 "/>
    <s v=" $-   "/>
    <s v=" $-   "/>
    <s v=" $-   "/>
    <s v="Consumer Staples"/>
  </r>
  <r>
    <x v="360"/>
    <n v="127434000000"/>
    <s v="Year 1"/>
    <s v="12/31/2012"/>
    <n v="12"/>
    <n v="31"/>
    <n v="2012"/>
    <s v=" $127,434,000,000 "/>
    <s v=" $55,228,000,000 "/>
    <s v=" $41,066,000,000 "/>
    <s v=" $-   "/>
    <s v=" $18,143,000,000 "/>
    <s v="Telecommunications Services"/>
  </r>
  <r>
    <x v="360"/>
    <n v="128752000000"/>
    <s v="Year 2"/>
    <s v="12/31/2013"/>
    <n v="12"/>
    <n v="31"/>
    <n v="2013"/>
    <s v=" $128,752,000,000 "/>
    <s v=" $51,191,000,000 "/>
    <s v=" $28,414,000,000 "/>
    <s v=" $-   "/>
    <s v=" $18,395,000,000 "/>
    <s v="Telecommunications Services"/>
  </r>
  <r>
    <x v="360"/>
    <n v="132447000000"/>
    <s v="Year 3"/>
    <s v="12/31/2014"/>
    <n v="12"/>
    <n v="31"/>
    <n v="2014"/>
    <s v=" $132,447,000,000 "/>
    <s v=" $60,145,000,000 "/>
    <s v=" $41,817,000,000 "/>
    <s v=" $-   "/>
    <s v=" $18,273,000,000 "/>
    <s v="Telecommunications Services"/>
  </r>
  <r>
    <x v="360"/>
    <n v="146801000000"/>
    <s v="Year 4"/>
    <s v="12/31/2015"/>
    <n v="12"/>
    <n v="31"/>
    <n v="2015"/>
    <s v=" $146,801,000,000 "/>
    <s v=" $67,046,000,000 "/>
    <s v=" $32,954,000,000 "/>
    <s v=" $-   "/>
    <s v=" $22,016,000,000 "/>
    <s v="Telecommunications Services"/>
  </r>
  <r>
    <x v="361"/>
    <n v="4206100000"/>
    <s v="Year 1"/>
    <s v="12/31/2013"/>
    <n v="12"/>
    <n v="31"/>
    <n v="2013"/>
    <s v=" $4,206,100,000 "/>
    <s v=" $2,545,600,000 "/>
    <s v=" $1,193,800,000 "/>
    <s v=" $-   "/>
    <s v=" $-   "/>
    <s v="Consumer Staples"/>
  </r>
  <r>
    <x v="361"/>
    <n v="4146300000"/>
    <s v="Year 2"/>
    <s v="12/31/2014"/>
    <n v="12"/>
    <n v="31"/>
    <n v="2014"/>
    <s v=" $4,146,300,000 "/>
    <s v=" $2,493,300,000 "/>
    <s v=" $1,163,900,000 "/>
    <s v=" $-   "/>
    <s v=" $-   "/>
    <s v="Consumer Staples"/>
  </r>
  <r>
    <x v="361"/>
    <n v="3567500000"/>
    <s v="Year 3"/>
    <s v="12/31/2015"/>
    <n v="12"/>
    <n v="31"/>
    <n v="2015"/>
    <s v=" $3,567,500,000 "/>
    <s v=" $2,163,500,000 "/>
    <s v=" $1,051,800,000 "/>
    <s v=" $-   "/>
    <s v=" $-   "/>
    <s v="Consumer Staples"/>
  </r>
  <r>
    <x v="361"/>
    <n v="4885000000"/>
    <s v="Year 4"/>
    <s v="12/31/2016"/>
    <n v="12"/>
    <n v="31"/>
    <n v="2016"/>
    <s v=" $4,885,000,000 "/>
    <s v=" $3,003,100,000 "/>
    <s v=" $1,597,300,000 "/>
    <s v=" $-   "/>
    <s v=" $-   "/>
    <s v="Consumer Staples"/>
  </r>
  <r>
    <x v="362"/>
    <n v="2665000000"/>
    <s v="Year 1"/>
    <s v="12/31/2012"/>
    <n v="12"/>
    <n v="31"/>
    <n v="2012"/>
    <s v=" $2,665,000,000 "/>
    <s v=" $1,174,000,000 "/>
    <s v=" $728,000,000 "/>
    <s v=" $183,000,000 "/>
    <s v=" $-   "/>
    <s v="Information Technology"/>
  </r>
  <r>
    <x v="362"/>
    <n v="2692000000"/>
    <s v="Year 2"/>
    <s v="12/31/2013"/>
    <n v="12"/>
    <n v="31"/>
    <n v="2013"/>
    <s v=" $2,692,000,000 "/>
    <s v=" $1,219,000,000 "/>
    <s v=" $757,000,000 "/>
    <s v=" $184,000,000 "/>
    <s v=" $-   "/>
    <s v="Information Technology"/>
  </r>
  <r>
    <x v="362"/>
    <n v="2732000000"/>
    <s v="Year 3"/>
    <s v="12/31/2014"/>
    <n v="12"/>
    <n v="31"/>
    <n v="2014"/>
    <s v=" $2,732,000,000 "/>
    <s v=" $1,253,000,000 "/>
    <s v=" $770,000,000 "/>
    <s v=" $206,000,000 "/>
    <s v=" $-   "/>
    <s v="Information Technology"/>
  </r>
  <r>
    <x v="362"/>
    <n v="2530000000"/>
    <s v="Year 4"/>
    <s v="12/31/2015"/>
    <n v="12"/>
    <n v="31"/>
    <n v="2015"/>
    <s v=" $2,530,000,000 "/>
    <s v=" $1,254,000,000 "/>
    <s v=" $765,000,000 "/>
    <s v=" $228,000,000 "/>
    <s v=" $-   "/>
    <s v="Information Technology"/>
  </r>
  <r>
    <x v="363"/>
    <n v="1924400000"/>
    <s v="Year 1"/>
    <s v="9/30/2013"/>
    <n v="9"/>
    <n v="30"/>
    <n v="2013"/>
    <s v=" $1,924,400,000 "/>
    <s v=" $874,838,000 "/>
    <s v=" $254,468,000 "/>
    <s v=" $-   "/>
    <s v=" $45,639,000 "/>
    <s v="Industrials"/>
  </r>
  <r>
    <x v="363"/>
    <n v="2372906000"/>
    <s v="Year 2"/>
    <s v="9/30/2014"/>
    <n v="9"/>
    <n v="30"/>
    <n v="2014"/>
    <s v=" $2,372,906,000 "/>
    <s v=" $1,105,032,000 "/>
    <s v=" $276,446,000 "/>
    <s v=" $-   "/>
    <s v=" $63,608,000 "/>
    <s v="Industrials"/>
  </r>
  <r>
    <x v="363"/>
    <n v="2707115000"/>
    <s v="Year 3"/>
    <s v="9/30/2015"/>
    <n v="9"/>
    <n v="30"/>
    <n v="2015"/>
    <s v=" $2,707,115,000 "/>
    <s v=" $1,257,270,000 "/>
    <s v=" $321,624,000 "/>
    <s v=" $-   "/>
    <s v=" $54,219,000 "/>
    <s v="Industrials"/>
  </r>
  <r>
    <x v="363"/>
    <n v="3171411000"/>
    <s v="Year 4"/>
    <s v="9/30/2016"/>
    <n v="9"/>
    <n v="30"/>
    <n v="2016"/>
    <s v=" $3,171,411,000 "/>
    <s v=" $1,443,348,000 "/>
    <s v=" $382,858,000 "/>
    <s v=" $-   "/>
    <s v=" $77,445,000 "/>
    <s v="Industrials"/>
  </r>
  <r>
    <x v="364"/>
    <n v="11390000000"/>
    <s v="Year 1"/>
    <s v="9/27/2013"/>
    <n v="9"/>
    <n v="27"/>
    <n v="2013"/>
    <s v=" $11,390,000,000 "/>
    <s v=" $7,739,000,000 "/>
    <s v=" $1,440,000,000 "/>
    <s v=" $590,000,000 "/>
    <s v=" $-   "/>
    <s v="Information Technology"/>
  </r>
  <r>
    <x v="364"/>
    <n v="11973000000"/>
    <s v="Year 2"/>
    <s v="9/26/2014"/>
    <n v="9"/>
    <n v="26"/>
    <n v="2014"/>
    <s v=" $11,973,000,000 "/>
    <s v=" $8,001,000,000 "/>
    <s v=" $1,534,000,000 "/>
    <s v=" $583,000,000 "/>
    <s v=" $-   "/>
    <s v="Information Technology"/>
  </r>
  <r>
    <x v="364"/>
    <n v="12233000000"/>
    <s v="Year 3"/>
    <s v="9/25/2015"/>
    <n v="9"/>
    <n v="25"/>
    <n v="2015"/>
    <s v=" $12,233,000,000 "/>
    <s v=" $8,146,000,000 "/>
    <s v=" $1,504,000,000 "/>
    <s v=" $627,000,000 "/>
    <s v=" $-   "/>
    <s v="Information Technology"/>
  </r>
  <r>
    <x v="364"/>
    <n v="12238000000"/>
    <s v="Year 4"/>
    <s v="9/30/2016"/>
    <n v="9"/>
    <n v="30"/>
    <n v="2016"/>
    <s v=" $12,238,000,000 "/>
    <s v=" $8,205,000,000 "/>
    <s v=" $1,463,000,000 "/>
    <s v=" $644,000,000 "/>
    <s v=" $-   "/>
    <s v="Information Technology"/>
  </r>
  <r>
    <x v="365"/>
    <n v="5353197000"/>
    <s v="Year 1"/>
    <s v="12/30/2012"/>
    <n v="12"/>
    <n v="30"/>
    <n v="2012"/>
    <s v=" $5,353,197,000 "/>
    <s v=" $2,943,847,000 "/>
    <s v=" $1,303,427,000 "/>
    <s v=" $-   "/>
    <s v=" $194,039,000 "/>
    <s v="Consumer Discretionary"/>
  </r>
  <r>
    <x v="365"/>
    <n v="1603123000"/>
    <s v="Year 2"/>
    <s v="12/29/2013"/>
    <n v="12"/>
    <n v="29"/>
    <n v="2013"/>
    <s v=" $1,603,123,000 "/>
    <s v=" $662,769,000 "/>
    <s v=" $531,932,000 "/>
    <s v=" $-   "/>
    <s v=" $74,833,000 "/>
    <s v="Consumer Discretionary"/>
  </r>
  <r>
    <x v="365"/>
    <n v="2626141000"/>
    <s v="Year 3"/>
    <s v="12/31/2014"/>
    <n v="12"/>
    <n v="31"/>
    <n v="2014"/>
    <s v=" $2,626,141,000 "/>
    <s v=" $954,990,000 "/>
    <s v=" $766,854,000 "/>
    <s v=" $-   "/>
    <s v=" $151,837,000 "/>
    <s v="Consumer Discretionary"/>
  </r>
  <r>
    <x v="365"/>
    <n v="3050945000"/>
    <s v="Year 4"/>
    <s v="12/31/2015"/>
    <n v="12"/>
    <n v="31"/>
    <n v="2015"/>
    <s v=" $3,050,945,000 "/>
    <s v=" $923,336,000 "/>
    <s v=" $1,068,221,000 "/>
    <s v=" $-   "/>
    <s v=" $205,087,000 "/>
    <s v="Consumer Discretionary"/>
  </r>
  <r>
    <x v="366"/>
    <n v="73301000000"/>
    <s v="Year 1"/>
    <s v="2/2/2013"/>
    <n v="2"/>
    <n v="2"/>
    <n v="2013"/>
    <s v=" $73,301,000,000 "/>
    <s v=" $50,568,000,000 "/>
    <s v=" $15,110,000,000 "/>
    <s v=" $-   "/>
    <s v=" $2,044,000,000 "/>
    <s v="Consumer Discretionary"/>
  </r>
  <r>
    <x v="366"/>
    <n v="71279000000"/>
    <s v="Year 2"/>
    <s v="2/1/2014"/>
    <n v="2"/>
    <n v="1"/>
    <n v="2014"/>
    <s v=" $71,279,000,000 "/>
    <s v=" $50,039,000,000 "/>
    <s v=" $14,465,000,000 "/>
    <s v=" $-   "/>
    <s v=" $1,996,000,000 "/>
    <s v="Consumer Discretionary"/>
  </r>
  <r>
    <x v="366"/>
    <n v="72618000000"/>
    <s v="Year 3"/>
    <s v="1/31/2015"/>
    <n v="1"/>
    <n v="31"/>
    <n v="2015"/>
    <s v=" $72,618,000,000 "/>
    <s v=" $51,278,000,000 "/>
    <s v=" $14,676,000,000 "/>
    <s v=" $-   "/>
    <s v=" $2,129,000,000 "/>
    <s v="Consumer Discretionary"/>
  </r>
  <r>
    <x v="366"/>
    <n v="73785000000"/>
    <s v="Year 4"/>
    <s v="1/30/2016"/>
    <n v="1"/>
    <n v="30"/>
    <n v="2016"/>
    <s v=" $73,785,000,000 "/>
    <s v=" $51,997,000,000 "/>
    <s v=" $14,665,000,000 "/>
    <s v=" $-   "/>
    <s v=" $2,213,000,000 "/>
    <s v="Consumer Discretionary"/>
  </r>
  <r>
    <x v="367"/>
    <n v="3794249000"/>
    <s v="Year 1"/>
    <s v="1/31/2013"/>
    <n v="1"/>
    <n v="31"/>
    <n v="2013"/>
    <s v=" $3,794,249,000 "/>
    <s v=" $1,630,965,000 "/>
    <s v=" $1,466,067,000 "/>
    <s v=" $-   "/>
    <s v=" $-   "/>
    <s v="Consumer Discretionary"/>
  </r>
  <r>
    <x v="367"/>
    <n v="4031100000"/>
    <s v="Year 2"/>
    <s v="1/31/2014"/>
    <n v="1"/>
    <n v="31"/>
    <n v="2014"/>
    <s v=" $4,031,100,000 "/>
    <s v=" $1,690,700,000 "/>
    <s v=" $2,036,100,000 "/>
    <s v=" $-   "/>
    <s v=" $-   "/>
    <s v="Consumer Discretionary"/>
  </r>
  <r>
    <x v="367"/>
    <n v="4249900000"/>
    <s v="Year 3"/>
    <s v="1/31/2015"/>
    <n v="1"/>
    <n v="31"/>
    <n v="2015"/>
    <s v=" $4,249,900,000 "/>
    <s v=" $1,712,700,000 "/>
    <s v=" $1,645,800,000 "/>
    <s v=" $-   "/>
    <s v=" $-   "/>
    <s v="Consumer Discretionary"/>
  </r>
  <r>
    <x v="367"/>
    <n v="4104900000"/>
    <s v="Year 4"/>
    <s v="1/31/2016"/>
    <n v="1"/>
    <n v="31"/>
    <n v="2016"/>
    <s v=" $4,104,900,000 "/>
    <s v=" $1,613,600,000 "/>
    <s v=" $1,731,200,000 "/>
    <s v=" $-   "/>
    <s v=" $-   "/>
    <s v="Consumer Discretionary"/>
  </r>
  <r>
    <x v="368"/>
    <n v="25878372000"/>
    <s v="Year 1"/>
    <s v="2/2/2013"/>
    <n v="2"/>
    <n v="2"/>
    <n v="2013"/>
    <s v=" $25,878,372,000 "/>
    <s v=" $18,521,400,000 "/>
    <s v=" $4,250,446,000 "/>
    <s v=" $-   "/>
    <s v=" $-   "/>
    <s v="Consumer Discretionary"/>
  </r>
  <r>
    <x v="368"/>
    <n v="27422696000"/>
    <s v="Year 2"/>
    <s v="2/1/2014"/>
    <n v="2"/>
    <n v="1"/>
    <n v="2014"/>
    <s v=" $27,422,696,000 "/>
    <s v=" $19,605,037,000 "/>
    <s v=" $4,467,089,000 "/>
    <s v=" $-   "/>
    <s v=" $-   "/>
    <s v="Consumer Discretionary"/>
  </r>
  <r>
    <x v="368"/>
    <n v="29078407000"/>
    <s v="Year 3"/>
    <s v="1/31/2015"/>
    <n v="1"/>
    <n v="31"/>
    <n v="2015"/>
    <s v=" $29,078,407,000 "/>
    <s v=" $20,776,522,000 "/>
    <s v=" $4,695,384,000 "/>
    <s v=" $-   "/>
    <s v=" $-   "/>
    <s v="Consumer Discretionary"/>
  </r>
  <r>
    <x v="368"/>
    <n v="30944938000"/>
    <s v="Year 4"/>
    <s v="1/30/2016"/>
    <n v="1"/>
    <n v="30"/>
    <n v="2016"/>
    <s v=" $30,944,938,000 "/>
    <s v=" $22,034,523,000 "/>
    <s v=" $5,205,715,000 "/>
    <s v=" $-   "/>
    <s v=" $-   "/>
    <s v="Consumer Discretionary"/>
  </r>
  <r>
    <x v="369"/>
    <n v="3589516000"/>
    <s v="Year 1"/>
    <s v="12/31/2012"/>
    <n v="12"/>
    <n v="31"/>
    <n v="2012"/>
    <s v=" $3,589,516,000 "/>
    <s v=" $1,955,682,000 "/>
    <s v=" $-   "/>
    <s v=" $-   "/>
    <s v=" $787,329,000 "/>
    <s v="Financials"/>
  </r>
  <r>
    <x v="369"/>
    <n v="3494253000"/>
    <s v="Year 2"/>
    <s v="12/31/2013"/>
    <n v="12"/>
    <n v="31"/>
    <n v="2013"/>
    <s v=" $3,494,253,000 "/>
    <s v=" $1,838,766,000 "/>
    <s v=" $-   "/>
    <s v=" $-   "/>
    <s v=" $819,711,000 "/>
    <s v="Financials"/>
  </r>
  <r>
    <x v="369"/>
    <n v="3620095000"/>
    <s v="Year 3"/>
    <s v="12/31/2014"/>
    <n v="12"/>
    <n v="31"/>
    <n v="2014"/>
    <s v=" $3,620,095,000 "/>
    <s v=" $1,903,384,000 "/>
    <s v=" $-   "/>
    <s v=" $-   "/>
    <s v=" $855,908,000 "/>
    <s v="Financials"/>
  </r>
  <r>
    <x v="369"/>
    <n v="3766065000"/>
    <s v="Year 4"/>
    <s v="12/31/2015"/>
    <n v="12"/>
    <n v="31"/>
    <n v="2015"/>
    <s v=" $3,766,065,000 "/>
    <s v=" $2,016,212,000 "/>
    <s v=" $-   "/>
    <s v=" $-   "/>
    <s v=" $907,024,000 "/>
    <s v="Financials"/>
  </r>
  <r>
    <x v="370"/>
    <n v="12509900000"/>
    <s v="Year 1"/>
    <s v="12/31/2012"/>
    <n v="12"/>
    <n v="31"/>
    <n v="2012"/>
    <s v=" $12,509,900,000 "/>
    <s v=" $7,214,400,000 "/>
    <s v=" $3,354,900,000 "/>
    <s v=" $376,400,000 "/>
    <s v=" $-   "/>
    <s v="Health Care"/>
  </r>
  <r>
    <x v="370"/>
    <n v="13090300000"/>
    <s v="Year 2"/>
    <s v="12/31/2013"/>
    <n v="12"/>
    <n v="31"/>
    <n v="2013"/>
    <s v=" $13,090,300,000 "/>
    <s v=" $7,561,200,000 "/>
    <s v=" $3,446,300,000 "/>
    <s v=" $395,500,000 "/>
    <s v=" $-   "/>
    <s v="Health Care"/>
  </r>
  <r>
    <x v="370"/>
    <n v="16889600000"/>
    <s v="Year 3"/>
    <s v="12/31/2014"/>
    <n v="12"/>
    <n v="31"/>
    <n v="2014"/>
    <s v=" $16,889,600,000 "/>
    <s v=" $9,397,600,000 "/>
    <s v=" $4,896,100,000 "/>
    <s v=" $691,100,000 "/>
    <s v=" $-   "/>
    <s v="Health Care"/>
  </r>
  <r>
    <x v="370"/>
    <n v="16965400000"/>
    <s v="Year 4"/>
    <s v="12/31/2015"/>
    <n v="12"/>
    <n v="31"/>
    <n v="2015"/>
    <s v=" $16,965,400,000 "/>
    <s v=" $9,209,500,000 "/>
    <s v=" $4,612,100,000 "/>
    <s v=" $692,300,000 "/>
    <s v=" $-   "/>
    <s v="Health Care"/>
  </r>
  <r>
    <x v="371"/>
    <n v="763000000"/>
    <s v="Year 1"/>
    <s v="12/31/2012"/>
    <n v="12"/>
    <n v="31"/>
    <n v="2012"/>
    <s v=" $763,000,000 "/>
    <s v=" $12,000,000 "/>
    <s v=" $429,000,000 "/>
    <s v=" $-   "/>
    <s v=" $26,000,000 "/>
    <s v="Consumer Discretionary"/>
  </r>
  <r>
    <x v="371"/>
    <n v="945000000"/>
    <s v="Year 2"/>
    <s v="12/31/2013"/>
    <n v="12"/>
    <n v="31"/>
    <n v="2013"/>
    <s v=" $945,000,000 "/>
    <s v=" $18,000,000 "/>
    <s v=" $597,000,000 "/>
    <s v=" $-   "/>
    <s v=" $36,000,000 "/>
    <s v="Consumer Discretionary"/>
  </r>
  <r>
    <x v="371"/>
    <n v="1246000000"/>
    <s v="Year 3"/>
    <s v="12/31/2014"/>
    <n v="12"/>
    <n v="31"/>
    <n v="2014"/>
    <s v=" $1,246,000,000 "/>
    <s v=" $40,000,000 "/>
    <s v=" $801,000,000 "/>
    <s v=" $-   "/>
    <s v=" $65,000,000 "/>
    <s v="Consumer Discretionary"/>
  </r>
  <r>
    <x v="371"/>
    <n v="1492000000"/>
    <s v="Year 4"/>
    <s v="12/31/2015"/>
    <n v="12"/>
    <n v="31"/>
    <n v="2015"/>
    <s v=" $1,492,000,000 "/>
    <s v=" $58,000,000 "/>
    <s v=" $1,109,000,000 "/>
    <s v=" $-   "/>
    <s v=" $93,000,000 "/>
    <s v="Consumer Discretionary"/>
  </r>
  <r>
    <x v="372"/>
    <n v="26191000000"/>
    <s v="Year 1"/>
    <s v="12/31/2013"/>
    <n v="12"/>
    <n v="31"/>
    <n v="2013"/>
    <s v=" $26,191,000,000 "/>
    <s v=" $13,307,000,000 "/>
    <s v=" $3,757,000,000 "/>
    <s v=" $-   "/>
    <s v=" $3,821,000,000 "/>
    <s v="Financials"/>
  </r>
  <r>
    <x v="372"/>
    <n v="27174000000"/>
    <s v="Year 2"/>
    <s v="12/31/2014"/>
    <n v="12"/>
    <n v="31"/>
    <n v="2014"/>
    <s v=" $27,174,000,000 "/>
    <s v=" $13,870,000,000 "/>
    <s v=" $3,964,000,000 "/>
    <s v=" $-   "/>
    <s v=" $3,882,000,000 "/>
    <s v="Financials"/>
  </r>
  <r>
    <x v="372"/>
    <n v="26815000000"/>
    <s v="Year 3"/>
    <s v="12/31/2015"/>
    <n v="12"/>
    <n v="31"/>
    <n v="2015"/>
    <s v=" $26,815,000,000 "/>
    <s v=" $13,723,000,000 "/>
    <s v=" $4,094,000,000 "/>
    <s v=" $-   "/>
    <s v=" $3,885,000,000 "/>
    <s v="Financials"/>
  </r>
  <r>
    <x v="372"/>
    <n v="27625000000"/>
    <s v="Year 4"/>
    <s v="12/31/2016"/>
    <n v="12"/>
    <n v="31"/>
    <n v="2016"/>
    <s v=" $27,625,000,000 "/>
    <s v=" $15,070,000,000 "/>
    <s v=" $4,154,000,000 "/>
    <s v=" $-   "/>
    <s v=" $3,985,000,000 "/>
    <s v="Financials"/>
  </r>
  <r>
    <x v="373"/>
    <n v="4664120000"/>
    <s v="Year 1"/>
    <s v="12/29/2012"/>
    <n v="12"/>
    <n v="29"/>
    <n v="2012"/>
    <s v=" $4,664,120,000 "/>
    <s v=" $3,098,066,000 "/>
    <s v=" $1,040,287,000 "/>
    <s v=" $-   "/>
    <s v=" $88,975,000 "/>
    <s v="Consumer Discretionary"/>
  </r>
  <r>
    <x v="373"/>
    <n v="5164784000"/>
    <s v="Year 2"/>
    <s v="12/28/2013"/>
    <n v="12"/>
    <n v="28"/>
    <n v="2013"/>
    <s v=" $5,164,784,000 "/>
    <s v=" $3,411,175,000 "/>
    <s v=" $1,138,934,000 "/>
    <s v=" $-   "/>
    <s v=" $100,025,000 "/>
    <s v="Consumer Discretionary"/>
  </r>
  <r>
    <x v="373"/>
    <n v="5711715000"/>
    <s v="Year 3"/>
    <s v="12/27/2014"/>
    <n v="12"/>
    <n v="27"/>
    <n v="2014"/>
    <s v=" $5,711,715,000 "/>
    <s v=" $3,761,300,000 "/>
    <s v=" $1,246,308,000 "/>
    <s v=" $-   "/>
    <s v=" $114,635,000 "/>
    <s v="Consumer Discretionary"/>
  </r>
  <r>
    <x v="373"/>
    <n v="6226507000"/>
    <s v="Year 4"/>
    <s v="12/26/2015"/>
    <n v="12"/>
    <n v="26"/>
    <n v="2015"/>
    <s v=" $6,226,507,000 "/>
    <s v=" $4,083,333,000 "/>
    <s v=" $1,369,097,000 "/>
    <s v=" $-   "/>
    <s v=" $123,569,000 "/>
    <s v="Consumer Discretionary"/>
  </r>
  <r>
    <x v="374"/>
    <n v="34374000000"/>
    <s v="Year 1"/>
    <s v="10/3/2013"/>
    <n v="10"/>
    <n v="3"/>
    <n v="2013"/>
    <s v=" $34,374,000,000 "/>
    <s v=" $32,016,000,000 "/>
    <s v=" $983,000,000 "/>
    <s v=" $-   "/>
    <s v=" $-   "/>
    <s v="Consumer Staples"/>
  </r>
  <r>
    <x v="374"/>
    <n v="37580000000"/>
    <s v="Year 2"/>
    <s v="10/3/2014"/>
    <n v="10"/>
    <n v="3"/>
    <n v="2014"/>
    <s v=" $37,580,000,000 "/>
    <s v=" $34,895,000,000 "/>
    <s v=" $1,255,000,000 "/>
    <s v=" $-   "/>
    <s v=" $-   "/>
    <s v="Consumer Staples"/>
  </r>
  <r>
    <x v="374"/>
    <n v="41373000000"/>
    <s v="Year 3"/>
    <s v="10/3/2015"/>
    <n v="10"/>
    <n v="3"/>
    <n v="2015"/>
    <s v=" $41,373,000,000 "/>
    <s v=" $37,456,000,000 "/>
    <s v=" $1,748,000,000 "/>
    <s v=" $-   "/>
    <s v=" $-   "/>
    <s v="Consumer Staples"/>
  </r>
  <r>
    <x v="374"/>
    <n v="36881000000"/>
    <s v="Year 4"/>
    <s v="10/1/2016"/>
    <n v="10"/>
    <n v="1"/>
    <n v="2016"/>
    <s v=" $36,881,000,000 "/>
    <s v=" $32,184,000,000 "/>
    <s v=" $1,864,000,000 "/>
    <s v=" $-   "/>
    <s v=" $-   "/>
    <s v="Consumer Staples"/>
  </r>
  <r>
    <x v="375"/>
    <n v="29809000000"/>
    <s v="Year 1"/>
    <s v="12/31/2012"/>
    <n v="12"/>
    <n v="31"/>
    <n v="2012"/>
    <s v=" $29,809,000,000 "/>
    <s v=" $26,045,000,000 "/>
    <s v=" $1,702,000,000 "/>
    <s v=" $-   "/>
    <s v=" $418,000,000 "/>
    <s v="Energy"/>
  </r>
  <r>
    <x v="375"/>
    <n v="37601000000"/>
    <s v="Year 2"/>
    <s v="12/31/2013"/>
    <n v="12"/>
    <n v="31"/>
    <n v="2013"/>
    <s v=" $37,601,000,000 "/>
    <s v=" $34,085,000,000 "/>
    <s v=" $2,248,000,000 "/>
    <s v=" $-   "/>
    <s v=" $489,000,000 "/>
    <s v="Energy"/>
  </r>
  <r>
    <x v="375"/>
    <n v="40633000000"/>
    <s v="Year 3"/>
    <s v="12/31/2014"/>
    <n v="12"/>
    <n v="31"/>
    <n v="2014"/>
    <s v=" $40,633,000,000 "/>
    <s v=" $35,673,000,000 "/>
    <s v=" $2,762,000,000 "/>
    <s v=" $-   "/>
    <s v=" $562,000,000 "/>
    <s v="Energy"/>
  </r>
  <r>
    <x v="375"/>
    <n v="28711000000"/>
    <s v="Year 4"/>
    <s v="12/31/2015"/>
    <n v="12"/>
    <n v="31"/>
    <n v="2015"/>
    <s v=" $28,711,000,000 "/>
    <s v=" $22,466,000,000 "/>
    <s v=" $2,620,000,000 "/>
    <s v=" $-   "/>
    <s v=" $756,000,000 "/>
    <s v="Energy"/>
  </r>
  <r>
    <x v="376"/>
    <n v="1793557000"/>
    <s v="Year 1"/>
    <s v="12/31/2012"/>
    <n v="12"/>
    <n v="31"/>
    <n v="2012"/>
    <s v=" $1,793,557,000 "/>
    <s v=" $1,189,341,000 "/>
    <s v=" $247,597,000 "/>
    <s v=" $-   "/>
    <s v=" $-   "/>
    <s v="Information Technology"/>
  </r>
  <r>
    <x v="376"/>
    <n v="2064305000"/>
    <s v="Year 2"/>
    <s v="12/31/2013"/>
    <n v="12"/>
    <n v="31"/>
    <n v="2013"/>
    <s v=" $2,064,305,000 "/>
    <s v=" $1,369,438,000 "/>
    <s v=" $312,367,000 "/>
    <s v=" $-   "/>
    <s v=" $-   "/>
    <s v="Information Technology"/>
  </r>
  <r>
    <x v="376"/>
    <n v="2446877000"/>
    <s v="Year 3"/>
    <s v="12/31/2014"/>
    <n v="12"/>
    <n v="31"/>
    <n v="2014"/>
    <s v=" $2,446,877,000 "/>
    <s v=" $1,668,892,000 "/>
    <s v=" $346,345,000 "/>
    <s v=" $-   "/>
    <s v=" $-   "/>
    <s v="Information Technology"/>
  </r>
  <r>
    <x v="376"/>
    <n v="2779541000"/>
    <s v="Year 4"/>
    <s v="12/31/2015"/>
    <n v="12"/>
    <n v="31"/>
    <n v="2015"/>
    <s v=" $2,779,541,000 "/>
    <s v=" $1,855,181,000 "/>
    <s v=" $390,253,000 "/>
    <s v=" $-   "/>
    <s v=" $-   "/>
    <s v="Information Technology"/>
  </r>
  <r>
    <x v="377"/>
    <n v="12825000000"/>
    <s v="Year 1"/>
    <s v="12/31/2012"/>
    <n v="12"/>
    <n v="31"/>
    <n v="2012"/>
    <s v=" $12,825,000,000 "/>
    <s v=" $6,457,000,000 "/>
    <s v=" $1,804,000,000 "/>
    <s v=" $1,877,000,000 "/>
    <s v=" $-   "/>
    <s v="Information Technology"/>
  </r>
  <r>
    <x v="377"/>
    <n v="12205000000"/>
    <s v="Year 2"/>
    <s v="12/31/2013"/>
    <n v="12"/>
    <n v="31"/>
    <n v="2013"/>
    <s v=" $12,205,000,000 "/>
    <s v=" $5,841,000,000 "/>
    <s v=" $1,858,000,000 "/>
    <s v=" $1,522,000,000 "/>
    <s v=" $-   "/>
    <s v="Information Technology"/>
  </r>
  <r>
    <x v="377"/>
    <n v="13045000000"/>
    <s v="Year 3"/>
    <s v="12/31/2014"/>
    <n v="12"/>
    <n v="31"/>
    <n v="2014"/>
    <s v=" $13,045,000,000 "/>
    <s v=" $5,618,000,000 "/>
    <s v=" $1,843,000,000 "/>
    <s v=" $1,358,000,000 "/>
    <s v=" $-   "/>
    <s v="Information Technology"/>
  </r>
  <r>
    <x v="377"/>
    <n v="13000000000"/>
    <s v="Year 4"/>
    <s v="12/31/2015"/>
    <n v="12"/>
    <n v="31"/>
    <n v="2015"/>
    <s v=" $13,000,000,000 "/>
    <s v=" $5,440,000,000 "/>
    <s v=" $1,748,000,000 "/>
    <s v=" $1,280,000,000 "/>
    <s v=" $-   "/>
    <s v="Information Technology"/>
  </r>
  <r>
    <x v="378"/>
    <n v="12237000000"/>
    <s v="Year 1"/>
    <s v="12/29/2012"/>
    <n v="12"/>
    <n v="29"/>
    <n v="2012"/>
    <s v=" $12,237,000,000 "/>
    <s v=" $10,019,000,000 "/>
    <s v=" $1,165,000,000 "/>
    <s v=" $-   "/>
    <s v=" $-   "/>
    <s v="Industrials"/>
  </r>
  <r>
    <x v="378"/>
    <n v="12104000000"/>
    <s v="Year 2"/>
    <s v="12/28/2013"/>
    <n v="12"/>
    <n v="28"/>
    <n v="2013"/>
    <s v=" $12,104,000,000 "/>
    <s v=" $10,131,000,000 "/>
    <s v=" $1,126,000,000 "/>
    <s v=" $-   "/>
    <s v=" $-   "/>
    <s v="Industrials"/>
  </r>
  <r>
    <x v="378"/>
    <n v="13878000000"/>
    <s v="Year 3"/>
    <s v="1/3/2015"/>
    <n v="1"/>
    <n v="3"/>
    <n v="2015"/>
    <s v=" $13,878,000,000 "/>
    <s v=" $11,421,000,000 "/>
    <s v=" $1,361,000,000 "/>
    <s v=" $-   "/>
    <s v=" $-   "/>
    <s v="Industrials"/>
  </r>
  <r>
    <x v="378"/>
    <n v="13423000000"/>
    <s v="Year 4"/>
    <s v="1/2/2016"/>
    <n v="1"/>
    <n v="2"/>
    <n v="2016"/>
    <s v=" $13,423,000,000 "/>
    <s v=" $10,979,000,000 "/>
    <s v=" $1,304,000,000 "/>
    <s v=" $-   "/>
    <s v=" $-   "/>
    <s v="Industrials"/>
  </r>
  <r>
    <x v="379"/>
    <n v="1834921000"/>
    <s v="Year 1"/>
    <s v="12/31/2012"/>
    <n v="12"/>
    <n v="31"/>
    <n v="2012"/>
    <s v=" $1,834,921,000 "/>
    <s v=" $955,624,000 "/>
    <s v=" $670,602,000 "/>
    <s v=" $-   "/>
    <s v=" $-   "/>
    <s v="Consumer Discretionary"/>
  </r>
  <r>
    <x v="379"/>
    <n v="2332051000"/>
    <s v="Year 2"/>
    <s v="12/31/2013"/>
    <n v="12"/>
    <n v="31"/>
    <n v="2013"/>
    <s v=" $2,332,051,000 "/>
    <s v=" $1,195,381,000 "/>
    <s v=" $871,572,000 "/>
    <s v=" $-   "/>
    <s v=" $-   "/>
    <s v="Consumer Discretionary"/>
  </r>
  <r>
    <x v="379"/>
    <n v="3084370000"/>
    <s v="Year 3"/>
    <s v="12/31/2014"/>
    <n v="12"/>
    <n v="31"/>
    <n v="2014"/>
    <s v=" $3,084,370,000 "/>
    <s v=" $1,572,164,000 "/>
    <s v=" $1,158,251,000 "/>
    <s v=" $-   "/>
    <s v=" $-   "/>
    <s v="Consumer Discretionary"/>
  </r>
  <r>
    <x v="379"/>
    <n v="3963313000"/>
    <s v="Year 4"/>
    <s v="12/31/2015"/>
    <n v="12"/>
    <n v="31"/>
    <n v="2015"/>
    <s v=" $3,963,313,000 "/>
    <s v=" $2,057,766,000 "/>
    <s v=" $1,497,000,000 "/>
    <s v=" $-   "/>
    <s v=" $-   "/>
    <s v="Consumer Discretionary"/>
  </r>
  <r>
    <x v="380"/>
    <n v="1834921000"/>
    <s v="Year 1"/>
    <s v="12/31/2012"/>
    <n v="12"/>
    <n v="31"/>
    <n v="2012"/>
    <s v=" $1,834,921,000 "/>
    <s v=" $955,624,000 "/>
    <s v=" $670,602,000 "/>
    <s v=" $-   "/>
    <s v=" $-   "/>
    <s v="Consumer Discretionary"/>
  </r>
  <r>
    <x v="380"/>
    <n v="2332051000"/>
    <s v="Year 2"/>
    <s v="12/31/2013"/>
    <n v="12"/>
    <n v="31"/>
    <n v="2013"/>
    <s v=" $2,332,051,000 "/>
    <s v=" $1,195,381,000 "/>
    <s v=" $871,572,000 "/>
    <s v=" $-   "/>
    <s v=" $-   "/>
    <s v="Consumer Discretionary"/>
  </r>
  <r>
    <x v="380"/>
    <n v="3084370000"/>
    <s v="Year 3"/>
    <s v="12/31/2014"/>
    <n v="12"/>
    <n v="31"/>
    <n v="2014"/>
    <s v=" $3,084,370,000 "/>
    <s v=" $1,572,164,000 "/>
    <s v=" $1,158,251,000 "/>
    <s v=" $-   "/>
    <s v=" $-   "/>
    <s v="Consumer Discretionary"/>
  </r>
  <r>
    <x v="380"/>
    <n v="3963313000"/>
    <s v="Year 4"/>
    <s v="12/31/2015"/>
    <n v="12"/>
    <n v="31"/>
    <n v="2015"/>
    <s v=" $3,963,313,000 "/>
    <s v=" $2,057,766,000 "/>
    <s v=" $1,497,000,000 "/>
    <s v=" $-   "/>
    <s v=" $-   "/>
    <s v="Consumer Discretionary"/>
  </r>
  <r>
    <x v="381"/>
    <n v="37152000000"/>
    <s v="Year 1"/>
    <s v="12/31/2012"/>
    <n v="12"/>
    <n v="31"/>
    <n v="2012"/>
    <s v=" $37,152,000,000 "/>
    <s v=" $17,820,000,000 "/>
    <s v=" $16,448,000,000 "/>
    <s v=" $-   "/>
    <s v=" $1,522,000,000 "/>
    <s v="Industrials"/>
  </r>
  <r>
    <x v="381"/>
    <n v="38279000000"/>
    <s v="Year 2"/>
    <s v="12/31/2013"/>
    <n v="12"/>
    <n v="31"/>
    <n v="2013"/>
    <s v=" $38,279,000,000 "/>
    <s v=" $17,192,000,000 "/>
    <s v=" $17,629,000,000 "/>
    <s v=" $-   "/>
    <s v=" $1,689,000,000 "/>
    <s v="Industrials"/>
  </r>
  <r>
    <x v="381"/>
    <n v="38901000000"/>
    <s v="Year 3"/>
    <s v="12/31/2014"/>
    <n v="12"/>
    <n v="31"/>
    <n v="2014"/>
    <s v=" $38,901,000,000 "/>
    <s v=" $16,611,000,000 "/>
    <s v=" $17,795,000,000 "/>
    <s v=" $-   "/>
    <s v=" $1,679,000,000 "/>
    <s v="Industrials"/>
  </r>
  <r>
    <x v="381"/>
    <n v="37864000000"/>
    <s v="Year 4"/>
    <s v="12/31/2015"/>
    <n v="12"/>
    <n v="31"/>
    <n v="2015"/>
    <s v=" $37,864,000,000 "/>
    <s v=" $12,130,000,000 "/>
    <s v=" $18,423,000,000 "/>
    <s v=" $-   "/>
    <s v=" $1,819,000,000 "/>
    <s v="Industrials"/>
  </r>
  <r>
    <x v="382"/>
    <n v="716612000"/>
    <s v="Year 1"/>
    <s v="12/31/2012"/>
    <n v="12"/>
    <n v="31"/>
    <n v="2012"/>
    <s v=" $716,612,000 "/>
    <s v=" $245,316,000 "/>
    <s v=" $58,005,000 "/>
    <s v=" $-   "/>
    <s v=" $346,031,000 "/>
    <s v="Real Estate"/>
  </r>
  <r>
    <x v="382"/>
    <n v="758926000"/>
    <s v="Year 2"/>
    <s v="12/31/2013"/>
    <n v="12"/>
    <n v="31"/>
    <n v="2013"/>
    <s v=" $758,926,000 "/>
    <s v=" $258,612,000 "/>
    <s v=" $37,121,000 "/>
    <s v=" $-   "/>
    <s v=" $346,273,000 "/>
    <s v="Real Estate"/>
  </r>
  <r>
    <x v="382"/>
    <n v="818046000"/>
    <s v="Year 3"/>
    <s v="12/31/2014"/>
    <n v="12"/>
    <n v="31"/>
    <n v="2014"/>
    <s v=" $818,046,000 "/>
    <s v=" $270,741,000 "/>
    <s v=" $56,612,000 "/>
    <s v=" $-   "/>
    <s v=" $363,929,000 "/>
    <s v="Real Estate"/>
  </r>
  <r>
    <x v="382"/>
    <n v="894638000"/>
    <s v="Year 4"/>
    <s v="12/31/2015"/>
    <n v="12"/>
    <n v="31"/>
    <n v="2015"/>
    <s v=" $894,638,000 "/>
    <s v=" $282,037,000 "/>
    <s v=" $71,733,000 "/>
    <s v=" $-   "/>
    <s v=" $381,277,000 "/>
    <s v="Real Estate"/>
  </r>
  <r>
    <x v="383"/>
    <n v="2220256000"/>
    <s v="Year 1"/>
    <s v="2/2/2013"/>
    <n v="2"/>
    <n v="2"/>
    <n v="2013"/>
    <s v=" $2,220,256,000 "/>
    <s v=" $1,436,582,000 "/>
    <s v=" $488,880,000 "/>
    <s v=" $-   "/>
    <s v=" $-   "/>
    <s v="Consumer Discretionary"/>
  </r>
  <r>
    <x v="383"/>
    <n v="2670573000"/>
    <s v="Year 2"/>
    <s v="2/2/2014"/>
    <n v="2"/>
    <n v="2"/>
    <n v="2014"/>
    <s v=" $2,670,573,000 "/>
    <s v=" $1,729,325,000 "/>
    <s v=" $596,390,000 "/>
    <s v=" $-   "/>
    <s v=" $-   "/>
    <s v="Consumer Discretionary"/>
  </r>
  <r>
    <x v="383"/>
    <n v="3241369000"/>
    <s v="Year 3"/>
    <s v="1/31/2015"/>
    <n v="1"/>
    <n v="31"/>
    <n v="2015"/>
    <s v=" $3,241,369,000 "/>
    <s v=" $2,104,582,000 "/>
    <s v=" $712,006,000 "/>
    <s v=" $-   "/>
    <s v=" $-   "/>
    <s v="Consumer Discretionary"/>
  </r>
  <r>
    <x v="383"/>
    <n v="3924116000"/>
    <s v="Year 4"/>
    <s v="1/31/2016"/>
    <n v="1"/>
    <n v="31"/>
    <n v="2016"/>
    <s v=" $3,924,116,000 "/>
    <s v=" $2,539,783,000 "/>
    <s v=" $863,354,000 "/>
    <s v=" $-   "/>
    <s v=" $-   "/>
    <s v="Consumer Discretionary"/>
  </r>
  <r>
    <x v="384"/>
    <n v="122489000000"/>
    <s v="Year 1"/>
    <s v="12/31/2013"/>
    <n v="12"/>
    <n v="31"/>
    <n v="2013"/>
    <s v=" $122,489,000,000 "/>
    <s v=" $89,659,000,000 "/>
    <s v=" $-   "/>
    <s v=" $-   "/>
    <s v=" $23,207,000,000 "/>
    <s v="Health Care"/>
  </r>
  <r>
    <x v="384"/>
    <n v="130474000000"/>
    <s v="Year 2"/>
    <s v="12/31/2014"/>
    <n v="12"/>
    <n v="31"/>
    <n v="2014"/>
    <s v=" $130,474,000,000 "/>
    <s v=" $93,633,000,000 "/>
    <s v=" $-   "/>
    <s v=" $-   "/>
    <s v=" $26,567,000,000 "/>
    <s v="Health Care"/>
  </r>
  <r>
    <x v="384"/>
    <n v="157107000000"/>
    <s v="Year 3"/>
    <s v="12/31/2015"/>
    <n v="12"/>
    <n v="31"/>
    <n v="2015"/>
    <s v=" $157,107,000,000 "/>
    <s v=" $103,875,000,000 "/>
    <s v=" $-   "/>
    <s v=" $-   "/>
    <s v=" $42,211,000,000 "/>
    <s v="Health Care"/>
  </r>
  <r>
    <x v="384"/>
    <n v="184840000000"/>
    <s v="Year 4"/>
    <s v="12/31/2016"/>
    <n v="12"/>
    <n v="31"/>
    <n v="2016"/>
    <s v=" $184,840,000,000 "/>
    <s v=" $117,038,000,000 "/>
    <s v=" $-   "/>
    <s v=" $-   "/>
    <s v=" $54,872,000,000 "/>
    <s v="Health Care"/>
  </r>
  <r>
    <x v="385"/>
    <n v="10515400000"/>
    <s v="Year 1"/>
    <s v="12/31/2012"/>
    <n v="12"/>
    <n v="31"/>
    <n v="2012"/>
    <s v=" $10,515,400,000 "/>
    <s v=" $7,172,100,000 "/>
    <s v=" $786,800,000 "/>
    <s v=" $-   "/>
    <s v=" $1,161,600,000 "/>
    <s v="Financials"/>
  </r>
  <r>
    <x v="385"/>
    <n v="10368600000"/>
    <s v="Year 2"/>
    <s v="12/31/2013"/>
    <n v="12"/>
    <n v="31"/>
    <n v="2013"/>
    <s v=" $10,368,600,000 "/>
    <s v=" $7,038,400,000 "/>
    <s v=" $790,400,000 "/>
    <s v=" $-   "/>
    <s v=" $1,170,400,000 "/>
    <s v="Financials"/>
  </r>
  <r>
    <x v="385"/>
    <n v="10524500000"/>
    <s v="Year 3"/>
    <s v="12/31/2014"/>
    <n v="12"/>
    <n v="31"/>
    <n v="2014"/>
    <s v=" $10,524,500,000 "/>
    <s v=" $7,722,100,000 "/>
    <s v=" $820,900,000 "/>
    <s v=" $-   "/>
    <s v=" $1,272,000,000 "/>
    <s v="Financials"/>
  </r>
  <r>
    <x v="385"/>
    <n v="10731300000"/>
    <s v="Year 4"/>
    <s v="12/31/2015"/>
    <n v="12"/>
    <n v="31"/>
    <n v="2015"/>
    <s v=" $10,731,300,000 "/>
    <s v=" $7,209,400,000 "/>
    <s v=" $835,100,000 "/>
    <s v=" $-   "/>
    <s v=" $1,295,700,000 "/>
    <s v="Financials"/>
  </r>
  <r>
    <x v="386"/>
    <n v="21963000000"/>
    <s v="Year 1"/>
    <s v="12/31/2013"/>
    <n v="12"/>
    <n v="31"/>
    <n v="2013"/>
    <s v=" $21,963,000,000 "/>
    <s v=" $5,849,000,000 "/>
    <s v=" $6,891,000,000 "/>
    <s v=" $-   "/>
    <s v=" $1,777,000,000 "/>
    <s v="Industrials"/>
  </r>
  <r>
    <x v="386"/>
    <n v="23988000000"/>
    <s v="Year 2"/>
    <s v="12/31/2014"/>
    <n v="12"/>
    <n v="31"/>
    <n v="2014"/>
    <s v=" $23,988,000,000 "/>
    <s v=" $6,097,000,000 "/>
    <s v=" $7,234,000,000 "/>
    <s v=" $-   "/>
    <s v=" $1,904,000,000 "/>
    <s v="Industrials"/>
  </r>
  <r>
    <x v="386"/>
    <n v="21813000000"/>
    <s v="Year 3"/>
    <s v="12/31/2015"/>
    <n v="12"/>
    <n v="31"/>
    <n v="2015"/>
    <s v=" $21,813,000,000 "/>
    <s v=" $4,434,000,000 "/>
    <s v=" $7,315,000,000 "/>
    <s v=" $-   "/>
    <s v=" $2,012,000,000 "/>
    <s v="Industrials"/>
  </r>
  <r>
    <x v="386"/>
    <n v="19941000000"/>
    <s v="Year 4"/>
    <s v="12/31/2016"/>
    <n v="12"/>
    <n v="31"/>
    <n v="2016"/>
    <s v=" $19,941,000,000 "/>
    <s v=" $3,747,000,000 "/>
    <s v=" $6,884,000,000 "/>
    <s v=" $-   "/>
    <s v=" $2,038,000,000 "/>
    <s v="Industrials"/>
  </r>
  <r>
    <x v="387"/>
    <n v="54127000000"/>
    <s v="Year 1"/>
    <s v="12/31/2012"/>
    <n v="12"/>
    <n v="31"/>
    <n v="2012"/>
    <s v=" $54,127,000,000 "/>
    <s v=" $13,574,000,000 "/>
    <s v=" $37,352,000,000 "/>
    <s v=" $-   "/>
    <s v=" $1,858,000,000 "/>
    <s v="Industrials"/>
  </r>
  <r>
    <x v="387"/>
    <n v="55438000000"/>
    <s v="Year 2"/>
    <s v="12/31/2013"/>
    <n v="12"/>
    <n v="31"/>
    <n v="2013"/>
    <s v=" $55,438,000,000 "/>
    <s v=" $13,703,000,000 "/>
    <s v=" $32,834,000,000 "/>
    <s v=" $-   "/>
    <s v=" $1,867,000,000 "/>
    <s v="Industrials"/>
  </r>
  <r>
    <x v="387"/>
    <n v="58232000000"/>
    <s v="Year 3"/>
    <s v="12/31/2014"/>
    <n v="12"/>
    <n v="31"/>
    <n v="2014"/>
    <s v=" $58,232,000,000 "/>
    <s v=" $14,758,000,000 "/>
    <s v=" $36,583,000,000 "/>
    <s v=" $-   "/>
    <s v=" $1,923,000,000 "/>
    <s v="Industrials"/>
  </r>
  <r>
    <x v="387"/>
    <n v="58363000000"/>
    <s v="Year 4"/>
    <s v="12/31/2015"/>
    <n v="12"/>
    <n v="31"/>
    <n v="2015"/>
    <s v=" $58,363,000,000 "/>
    <s v=" $12,947,000,000 "/>
    <s v=" $35,664,000,000 "/>
    <s v=" $-   "/>
    <s v=" $2,084,000,000 "/>
    <s v="Industrials"/>
  </r>
  <r>
    <x v="388"/>
    <n v="2794925000"/>
    <s v="Year 1"/>
    <s v="1/31/2013"/>
    <n v="1"/>
    <n v="31"/>
    <n v="2013"/>
    <s v=" $2,794,925,000 "/>
    <s v=" $1,763,394,000 "/>
    <s v=" $657,246,000 "/>
    <s v=" $-   "/>
    <s v=" $-   "/>
    <s v="Consumer Discretionary"/>
  </r>
  <r>
    <x v="388"/>
    <n v="3086608000"/>
    <s v="Year 2"/>
    <s v="1/31/2014"/>
    <n v="1"/>
    <n v="31"/>
    <n v="2014"/>
    <s v=" $3,086,608,000 "/>
    <s v=" $1,925,266,000 "/>
    <s v=" $734,511,000 "/>
    <s v=" $-   "/>
    <s v=" $-   "/>
    <s v="Consumer Discretionary"/>
  </r>
  <r>
    <x v="388"/>
    <n v="3323077000"/>
    <s v="Year 3"/>
    <s v="1/31/2015"/>
    <n v="1"/>
    <n v="31"/>
    <n v="2015"/>
    <s v=" $3,323,077,000 "/>
    <s v=" $2,148,147,000 "/>
    <s v=" $809,545,000 "/>
    <s v=" $-   "/>
    <s v=" $-   "/>
    <s v="Consumer Discretionary"/>
  </r>
  <r>
    <x v="388"/>
    <n v="3445134000"/>
    <s v="Year 4"/>
    <s v="1/31/2016"/>
    <n v="1"/>
    <n v="31"/>
    <n v="2016"/>
    <s v=" $3,445,134,000 "/>
    <s v=" $2,243,232,000 "/>
    <s v=" $848,323,000 "/>
    <s v=" $-   "/>
    <s v=" $-   "/>
    <s v="Consumer Discretionary"/>
  </r>
  <r>
    <x v="389"/>
    <n v="2436948000"/>
    <s v="Year 1"/>
    <s v="7/31/2013"/>
    <n v="7"/>
    <n v="31"/>
    <n v="2013"/>
    <s v=" $2,436,948,000 "/>
    <s v=" $1,589,821,000 "/>
    <s v=" $441,168,000 "/>
    <s v=" $62,630,000 "/>
    <s v=" $-   "/>
    <s v="Financials"/>
  </r>
  <r>
    <x v="389"/>
    <n v="2473500000"/>
    <s v="Year 2"/>
    <s v="7/31/2014"/>
    <n v="7"/>
    <n v="31"/>
    <n v="2014"/>
    <s v=" $2,473,500,000 "/>
    <s v=" $1,595,700,000 "/>
    <s v=" $460,300,000 "/>
    <s v=" $61,800,000 "/>
    <s v=" $-   "/>
    <s v="Financials"/>
  </r>
  <r>
    <x v="389"/>
    <n v="2371200000"/>
    <s v="Year 3"/>
    <s v="7/31/2015"/>
    <n v="7"/>
    <n v="31"/>
    <n v="2015"/>
    <s v=" $2,371,200,000 "/>
    <s v=" $1,562,600,000 "/>
    <s v=" $460,100,000 "/>
    <s v=" $60,200,000 "/>
    <s v=" $-   "/>
    <s v="Financials"/>
  </r>
  <r>
    <x v="389"/>
    <n v="2220300000"/>
    <s v="Year 4"/>
    <s v="7/31/2016"/>
    <n v="7"/>
    <n v="31"/>
    <n v="2016"/>
    <s v=" $2,220,300,000 "/>
    <s v=" $1,465,500,000 "/>
    <s v=" $425,100,000 "/>
    <s v=" $55,500,000 "/>
    <s v=" $-   "/>
    <s v="Financials"/>
  </r>
  <r>
    <x v="390"/>
    <n v="56600000000"/>
    <s v="Year 1"/>
    <s v="12/31/2013"/>
    <n v="12"/>
    <n v="31"/>
    <n v="2013"/>
    <s v=" $56,600,000,000 "/>
    <s v=" $40,468,000,000 "/>
    <s v=" $5,241,000,000 "/>
    <s v=" $2,342,000,000 "/>
    <s v=" $-   "/>
    <s v="Industrials"/>
  </r>
  <r>
    <x v="390"/>
    <n v="57900000000"/>
    <s v="Year 2"/>
    <s v="12/31/2014"/>
    <n v="12"/>
    <n v="31"/>
    <n v="2014"/>
    <s v=" $57,900,000,000 "/>
    <s v=" $40,898,000,000 "/>
    <s v=" $4,934,000,000 "/>
    <s v=" $2,475,000,000 "/>
    <s v=" $-   "/>
    <s v="Industrials"/>
  </r>
  <r>
    <x v="390"/>
    <n v="56098000000"/>
    <s v="Year 3"/>
    <s v="12/31/2015"/>
    <n v="12"/>
    <n v="31"/>
    <n v="2015"/>
    <s v=" $56,098,000,000 "/>
    <s v=" $40,431,000,000 "/>
    <s v=" $6,097,000,000 "/>
    <s v=" $2,279,000,000 "/>
    <s v=" $-   "/>
    <s v="Industrials"/>
  </r>
  <r>
    <x v="390"/>
    <n v="57244000000"/>
    <s v="Year 4"/>
    <s v="12/31/2016"/>
    <n v="12"/>
    <n v="31"/>
    <n v="2016"/>
    <s v=" $57,244,000,000 "/>
    <s v=" $41,460,000,000 "/>
    <s v=" $5,275,000,000 "/>
    <s v=" $2,337,000,000 "/>
    <s v=" $-   "/>
    <s v="Industrials"/>
  </r>
  <r>
    <x v="391"/>
    <n v="11778000000"/>
    <s v="Year 1"/>
    <s v="9/30/2013"/>
    <n v="9"/>
    <n v="30"/>
    <n v="2013"/>
    <s v=" $11,778,000,000 "/>
    <s v=" $1,932,000,000 "/>
    <s v=" $2,207,000,000 "/>
    <s v=" $-   "/>
    <s v=" $397,000,000 "/>
    <s v="Information Technology"/>
  </r>
  <r>
    <x v="391"/>
    <n v="12702000000"/>
    <s v="Year 2"/>
    <s v="9/30/2014"/>
    <n v="9"/>
    <n v="30"/>
    <n v="2014"/>
    <s v=" $12,702,000,000 "/>
    <s v=" $1,875,000,000 "/>
    <s v=" $2,242,000,000 "/>
    <s v=" $-   "/>
    <s v=" $435,000,000 "/>
    <s v="Information Technology"/>
  </r>
  <r>
    <x v="391"/>
    <n v="13880000000"/>
    <s v="Year 3"/>
    <s v="9/30/2015"/>
    <n v="9"/>
    <n v="30"/>
    <n v="2015"/>
    <s v=" $13,880,000,000 "/>
    <s v=" $2,079,000,000 "/>
    <s v=" $2,229,000,000 "/>
    <s v=" $-   "/>
    <s v=" $494,000,000 "/>
    <s v="Information Technology"/>
  </r>
  <r>
    <x v="391"/>
    <n v="15082000000"/>
    <s v="Year 4"/>
    <s v="9/30/2016"/>
    <n v="9"/>
    <n v="30"/>
    <n v="2016"/>
    <s v=" $15,082,000,000 "/>
    <s v=" $2,226,000,000 "/>
    <s v=" $4,469,000,000 "/>
    <s v=" $-   "/>
    <s v=" $502,000,000 "/>
    <s v="Information Technology"/>
  </r>
  <r>
    <x v="392"/>
    <n v="2942897000"/>
    <s v="Year 1"/>
    <s v="9/27/2013"/>
    <n v="9"/>
    <n v="27"/>
    <n v="2013"/>
    <s v=" $2,942,897,000 "/>
    <s v=" $1,693,210,000 "/>
    <s v=" $432,589,000 "/>
    <s v=" $208,208,000 "/>
    <s v=" $-   "/>
    <s v="Health Care"/>
  </r>
  <r>
    <x v="392"/>
    <n v="3049800000"/>
    <s v="Year 2"/>
    <s v="9/26/2014"/>
    <n v="9"/>
    <n v="26"/>
    <n v="2014"/>
    <s v=" $3,049,800,000 "/>
    <s v=" $1,748,100,000 "/>
    <s v=" $470,600,000 "/>
    <s v=" $234,800,000 "/>
    <s v=" $-   "/>
    <s v="Health Care"/>
  </r>
  <r>
    <x v="392"/>
    <n v="3099100000"/>
    <s v="Year 3"/>
    <s v="10/2/2015"/>
    <n v="10"/>
    <n v="2"/>
    <n v="2015"/>
    <s v=" $3,099,100,000 "/>
    <s v=" $1,816,400,000 "/>
    <s v=" $488,500,000 "/>
    <s v=" $245,200,000 "/>
    <s v=" $-   "/>
    <s v="Health Care"/>
  </r>
  <r>
    <x v="392"/>
    <n v="3217800000"/>
    <s v="Year 4"/>
    <s v="9/30/2016"/>
    <n v="9"/>
    <n v="30"/>
    <n v="2016"/>
    <s v=" $3,217,800,000 "/>
    <s v=" $1,856,500,000 "/>
    <s v=" $557,000,000 "/>
    <s v=" $253,500,000 "/>
    <s v=" $-   "/>
    <s v="Health Care"/>
  </r>
  <r>
    <x v="393"/>
    <n v="10879855000"/>
    <s v="Year 1"/>
    <s v="12/31/2012"/>
    <n v="12"/>
    <n v="31"/>
    <n v="2012"/>
    <s v=" $10,879,855,000 "/>
    <s v=" $5,817,880,000 "/>
    <s v=" $3,596,708,000 "/>
    <s v=" $-   "/>
    <s v=" $-   "/>
    <s v="Consumer Discretionary"/>
  </r>
  <r>
    <x v="393"/>
    <n v="11419648000"/>
    <s v="Year 2"/>
    <s v="12/31/2013"/>
    <n v="12"/>
    <n v="31"/>
    <n v="2013"/>
    <s v=" $11,419,648,000 "/>
    <s v=" $5,931,469,000 "/>
    <s v=" $3,841,032,000 "/>
    <s v=" $-   "/>
    <s v=" $-   "/>
    <s v="Consumer Discretionary"/>
  </r>
  <r>
    <x v="393"/>
    <n v="12282161000"/>
    <s v="Year 3"/>
    <s v="1/3/2015"/>
    <n v="1"/>
    <n v="3"/>
    <n v="2015"/>
    <s v=" $12,282,161,000 "/>
    <s v=" $6,288,190,000 "/>
    <s v=" $4,159,885,000 "/>
    <s v=" $-   "/>
    <s v=" $-   "/>
    <s v="Consumer Discretionary"/>
  </r>
  <r>
    <x v="393"/>
    <n v="12376744000"/>
    <s v="Year 4"/>
    <s v="1/2/2016"/>
    <n v="1"/>
    <n v="2"/>
    <n v="2016"/>
    <s v=" $12,376,744,000 "/>
    <s v=" $6,393,800,000 "/>
    <s v=" $4,178,386,000 "/>
    <s v=" $-   "/>
    <s v=" $-   "/>
    <s v="Consumer Discretionary"/>
  </r>
  <r>
    <x v="394"/>
    <n v="13794000000"/>
    <s v="Year 1"/>
    <s v="9/30/2013"/>
    <n v="9"/>
    <n v="30"/>
    <n v="2013"/>
    <s v=" $13,794,000,000 "/>
    <s v=" $6,799,000,000 "/>
    <s v=" $2,829,000,000 "/>
    <s v=" $-   "/>
    <s v=" $237,000,000 "/>
    <s v="Consumer Discretionary"/>
  </r>
  <r>
    <x v="394"/>
    <n v="13783000000"/>
    <s v="Year 2"/>
    <s v="9/30/2014"/>
    <n v="9"/>
    <n v="30"/>
    <n v="2014"/>
    <s v=" $13,783,000,000 "/>
    <s v=" $6,542,000,000 "/>
    <s v=" $2,899,000,000 "/>
    <s v=" $-   "/>
    <s v=" $217,000,000 "/>
    <s v="Consumer Discretionary"/>
  </r>
  <r>
    <x v="394"/>
    <n v="13268000000"/>
    <s v="Year 3"/>
    <s v="9/30/2015"/>
    <n v="9"/>
    <n v="30"/>
    <n v="2015"/>
    <s v=" $13,268,000,000 "/>
    <s v=" $6,868,000,000 "/>
    <s v=" $2,860,000,000 "/>
    <s v=" $-   "/>
    <s v=" $222,000,000 "/>
    <s v="Consumer Discretionary"/>
  </r>
  <r>
    <x v="394"/>
    <n v="12488000000"/>
    <s v="Year 4"/>
    <s v="9/30/2016"/>
    <n v="9"/>
    <n v="30"/>
    <n v="2016"/>
    <s v=" $12,488,000,000 "/>
    <s v=" $6,684,000,000 "/>
    <s v=" $2,851,000,000 "/>
    <s v=" $-   "/>
    <s v=" $221,000,000 "/>
    <s v="Consumer Discretionary"/>
  </r>
  <r>
    <x v="395"/>
    <n v="138393000000"/>
    <s v="Year 1"/>
    <s v="12/31/2012"/>
    <n v="12"/>
    <n v="31"/>
    <n v="2012"/>
    <s v=" $138,393,000,000 "/>
    <s v=" $126,485,000,000 "/>
    <s v=" $5,229,000,000 "/>
    <s v=" $-   "/>
    <s v=" $1,549,000,000 "/>
    <s v="Energy"/>
  </r>
  <r>
    <x v="395"/>
    <n v="138074000000"/>
    <s v="Year 2"/>
    <s v="12/31/2013"/>
    <n v="12"/>
    <n v="31"/>
    <n v="2013"/>
    <s v=" $138,074,000,000 "/>
    <s v=" $127,316,000,000 "/>
    <s v=" $5,081,000,000 "/>
    <s v=" $-   "/>
    <s v=" $1,720,000,000 "/>
    <s v="Energy"/>
  </r>
  <r>
    <x v="395"/>
    <n v="130844000000"/>
    <s v="Year 3"/>
    <s v="12/31/2014"/>
    <n v="12"/>
    <n v="31"/>
    <n v="2014"/>
    <s v=" $130,844,000,000 "/>
    <s v=" $118,141,000,000 "/>
    <s v=" $5,111,000,000 "/>
    <s v=" $-   "/>
    <s v=" $1,690,000,000 "/>
    <s v="Energy"/>
  </r>
  <r>
    <x v="395"/>
    <n v="87804000000"/>
    <s v="Year 4"/>
    <s v="12/31/2015"/>
    <n v="12"/>
    <n v="31"/>
    <n v="2015"/>
    <s v=" $87,804,000,000 "/>
    <s v=" $74,651,000,000 "/>
    <s v=" $4,953,000,000 "/>
    <s v=" $-   "/>
    <s v=" $1,842,000,000 "/>
    <s v="Energy"/>
  </r>
  <r>
    <x v="396"/>
    <n v="2567310000"/>
    <s v="Year 1"/>
    <s v="12/31/2012"/>
    <n v="12"/>
    <n v="31"/>
    <n v="2012"/>
    <s v=" $2,567,310,000 "/>
    <s v=" $2,233,284,000 "/>
    <s v=" $308,143,000 "/>
    <s v=" $-   "/>
    <s v=" $-   "/>
    <s v="Materials"/>
  </r>
  <r>
    <x v="396"/>
    <n v="2770709000"/>
    <s v="Year 2"/>
    <s v="12/31/2013"/>
    <n v="12"/>
    <n v="31"/>
    <n v="2013"/>
    <s v=" $2,770,709,000 "/>
    <s v=" $2,343,829,000 "/>
    <s v=" $274,217,000 "/>
    <s v=" $-   "/>
    <s v=" $-   "/>
    <s v="Materials"/>
  </r>
  <r>
    <x v="396"/>
    <n v="2994169000"/>
    <s v="Year 3"/>
    <s v="12/31/2014"/>
    <n v="12"/>
    <n v="31"/>
    <n v="2014"/>
    <s v=" $2,994,169,000 "/>
    <s v=" $2,406,587,000 "/>
    <s v=" $292,358,000 "/>
    <s v=" $-   "/>
    <s v=" $-   "/>
    <s v="Materials"/>
  </r>
  <r>
    <x v="396"/>
    <n v="3422181000"/>
    <s v="Year 4"/>
    <s v="12/31/2015"/>
    <n v="12"/>
    <n v="31"/>
    <n v="2015"/>
    <s v=" $3,422,181,000 "/>
    <s v=" $2,564,648,000 "/>
    <s v=" $312,694,000 "/>
    <s v=" $-   "/>
    <s v=" $-   "/>
    <s v="Materials"/>
  </r>
  <r>
    <x v="397"/>
    <n v="2299176000"/>
    <s v="Year 1"/>
    <s v="12/31/2013"/>
    <n v="12"/>
    <n v="31"/>
    <n v="2013"/>
    <s v=" $2,299,176,000 "/>
    <s v=" $928,565,000 "/>
    <s v=" $177,366,000 "/>
    <s v=" $32,210,000 "/>
    <s v=" $461,627,000 "/>
    <s v="Real Estate"/>
  </r>
  <r>
    <x v="397"/>
    <n v="2312512000"/>
    <s v="Year 2"/>
    <s v="12/31/2014"/>
    <n v="12"/>
    <n v="31"/>
    <n v="2014"/>
    <s v=" $2,312,512,000 "/>
    <s v=" $953,611,000 "/>
    <s v=" $169,270,000 "/>
    <s v=" $-   "/>
    <s v=" $481,303,000 "/>
    <s v="Real Estate"/>
  </r>
  <r>
    <x v="397"/>
    <n v="2502267000"/>
    <s v="Year 3"/>
    <s v="12/31/2015"/>
    <n v="12"/>
    <n v="31"/>
    <n v="2015"/>
    <s v=" $2,502,267,000 "/>
    <s v=" $1,011,249,000 "/>
    <s v=" $175,307,000 "/>
    <s v=" $-   "/>
    <s v=" $542,952,000 "/>
    <s v="Real Estate"/>
  </r>
  <r>
    <x v="397"/>
    <n v="2506202000"/>
    <s v="Year 4"/>
    <s v="12/31/2016"/>
    <n v="12"/>
    <n v="31"/>
    <n v="2016"/>
    <s v=" $2,506,202,000 "/>
    <s v=" $1,024,336,000 "/>
    <s v=" $179,279,000 "/>
    <s v=" $-   "/>
    <s v=" $565,059,000 "/>
    <s v="Real Estate"/>
  </r>
  <r>
    <x v="398"/>
    <n v="1407848000"/>
    <s v="Year 1"/>
    <s v="12/31/2012"/>
    <n v="12"/>
    <n v="31"/>
    <n v="2012"/>
    <s v=" $1,407,848,000 "/>
    <s v=" $516,708,000 "/>
    <s v=" $220,068,000 "/>
    <s v=" $-   "/>
    <s v=" $98,844,000 "/>
    <s v="Industrials"/>
  </r>
  <r>
    <x v="398"/>
    <n v="1595703000"/>
    <s v="Year 2"/>
    <s v="12/31/2013"/>
    <n v="12"/>
    <n v="31"/>
    <n v="2013"/>
    <s v=" $1,595,703,000 "/>
    <s v=" $622,523,000 "/>
    <s v=" $228,982,000 "/>
    <s v=" $-   "/>
    <s v=" $129,931,000 "/>
    <s v="Industrials"/>
  </r>
  <r>
    <x v="398"/>
    <n v="1746726000"/>
    <s v="Year 3"/>
    <s v="12/31/2014"/>
    <n v="12"/>
    <n v="31"/>
    <n v="2014"/>
    <s v=" $1,746,726,000 "/>
    <s v=" $716,598,000 "/>
    <s v=" $227,306,000 "/>
    <s v=" $-   "/>
    <s v=" $142,376,000 "/>
    <s v="Industrials"/>
  </r>
  <r>
    <x v="398"/>
    <n v="2068010000"/>
    <s v="Year 4"/>
    <s v="12/31/2015"/>
    <n v="12"/>
    <n v="31"/>
    <n v="2015"/>
    <s v=" $2,068,010,000 "/>
    <s v=" $803,274,000 "/>
    <s v=" $312,690,000 "/>
    <s v=" $-   "/>
    <s v=" $215,484,000 "/>
    <s v="Industrials"/>
  </r>
  <r>
    <x v="399"/>
    <n v="873592000"/>
    <s v="Year 1"/>
    <s v="12/31/2012"/>
    <n v="12"/>
    <n v="31"/>
    <n v="2012"/>
    <s v=" $873,592,000 "/>
    <s v=" $167,600,000 "/>
    <s v=" $186,971,000 "/>
    <s v=" $61,694,000 "/>
    <s v=" $-   "/>
    <s v="Information Technology"/>
  </r>
  <r>
    <x v="399"/>
    <n v="965087000"/>
    <s v="Year 2"/>
    <s v="12/31/2013"/>
    <n v="12"/>
    <n v="31"/>
    <n v="2013"/>
    <s v=" $965,087,000 "/>
    <s v=" $187,013,000 "/>
    <s v=" $179,545,000 "/>
    <s v=" $70,297,000 "/>
    <s v=" $-   "/>
    <s v="Information Technology"/>
  </r>
  <r>
    <x v="399"/>
    <n v="1010117000"/>
    <s v="Year 3"/>
    <s v="12/31/2014"/>
    <n v="12"/>
    <n v="31"/>
    <n v="2014"/>
    <s v=" $1,010,117,000 "/>
    <s v=" $188,425,000 "/>
    <s v=" $189,488,000 "/>
    <s v=" $67,777,000 "/>
    <s v=" $-   "/>
    <s v="Information Technology"/>
  </r>
  <r>
    <x v="399"/>
    <n v="1059366000"/>
    <s v="Year 4"/>
    <s v="12/31/2015"/>
    <n v="12"/>
    <n v="31"/>
    <n v="2015"/>
    <s v=" $1,059,366,000 "/>
    <s v=" $192,788,000 "/>
    <s v=" $196,914,000 "/>
    <s v=" $63,718,000 "/>
    <s v=" $-   "/>
    <s v="Information Technology"/>
  </r>
  <r>
    <x v="400"/>
    <n v="1527042000"/>
    <s v="Year 1"/>
    <s v="12/31/2012"/>
    <n v="12"/>
    <n v="31"/>
    <n v="2012"/>
    <s v=" $1,527,042,000 "/>
    <s v=" $279,885,000 "/>
    <s v=" $432,681,000 "/>
    <s v=" $765,905,000 "/>
    <s v=" $-   "/>
    <s v="Health Care"/>
  </r>
  <r>
    <x v="400"/>
    <n v="1211975000"/>
    <s v="Year 2"/>
    <s v="12/31/2013"/>
    <n v="12"/>
    <n v="31"/>
    <n v="2013"/>
    <s v=" $1,211,975,000 "/>
    <s v=" $130,277,000 "/>
    <s v=" $356,188,000 "/>
    <s v=" $882,097,000 "/>
    <s v=" $-   "/>
    <s v="Health Care"/>
  </r>
  <r>
    <x v="400"/>
    <n v="580415000"/>
    <s v="Year 3"/>
    <s v="12/31/2014"/>
    <n v="12"/>
    <n v="31"/>
    <n v="2014"/>
    <s v=" $580,415,000 "/>
    <s v=" $60,987,000 "/>
    <s v=" $305,409,000 "/>
    <s v=" $855,506,000 "/>
    <s v=" $-   "/>
    <s v="Health Care"/>
  </r>
  <r>
    <x v="400"/>
    <n v="1032336000"/>
    <s v="Year 4"/>
    <s v="12/31/2015"/>
    <n v="12"/>
    <n v="31"/>
    <n v="2015"/>
    <s v=" $1,032,336,000 "/>
    <s v=" $124,512,000 "/>
    <s v=" $376,575,000 "/>
    <s v=" $995,922,000 "/>
    <s v=" $-   "/>
    <s v="Health Care"/>
  </r>
  <r>
    <x v="401"/>
    <n v="2514595000"/>
    <s v="Year 1"/>
    <s v="12/31/2013"/>
    <n v="12"/>
    <n v="31"/>
    <n v="2013"/>
    <s v=" $2,514,595,000 "/>
    <s v=" $1,118,240,000 "/>
    <s v=" $132,447,000 "/>
    <s v=" $-   "/>
    <s v=" $629,908,000 "/>
    <s v="Real Estate"/>
  </r>
  <r>
    <x v="401"/>
    <n v="2772550000"/>
    <s v="Year 2"/>
    <s v="12/31/2014"/>
    <n v="12"/>
    <n v="31"/>
    <n v="2014"/>
    <s v=" $2,772,550,000 "/>
    <s v=" $1,212,480,000 "/>
    <s v=" $147,481,000 "/>
    <s v=" $-   "/>
    <s v=" $725,216,000 "/>
    <s v="Real Estate"/>
  </r>
  <r>
    <x v="401"/>
    <n v="3285346000"/>
    <s v="Year 3"/>
    <s v="12/31/2015"/>
    <n v="12"/>
    <n v="31"/>
    <n v="2015"/>
    <s v=" $3,285,346,000 "/>
    <s v=" $1,410,205,000 "/>
    <s v=" $145,992,000 "/>
    <s v=" $-   "/>
    <s v=" $894,057,000 "/>
    <s v="Real Estate"/>
  </r>
  <r>
    <x v="401"/>
    <n v="3442646000"/>
    <s v="Year 4"/>
    <s v="12/31/2016"/>
    <n v="12"/>
    <n v="31"/>
    <n v="2016"/>
    <s v=" $3,442,646,000 "/>
    <s v=" $1,442,073,000 "/>
    <s v=" $136,863,000 "/>
    <s v=" $-   "/>
    <s v=" $898,924,000 "/>
    <s v="Real Estate"/>
  </r>
  <r>
    <x v="402"/>
    <n v="115846000000"/>
    <s v="Year 1"/>
    <s v="12/31/2012"/>
    <n v="12"/>
    <n v="31"/>
    <n v="2012"/>
    <s v=" $115,846,000,000 "/>
    <s v=" $46,275,000,000 "/>
    <s v=" $39,951,000,000 "/>
    <s v=" $-   "/>
    <s v=" $16,460,000,000 "/>
    <s v="Telecommunications Services"/>
  </r>
  <r>
    <x v="402"/>
    <n v="120550000000"/>
    <s v="Year 2"/>
    <s v="12/31/2013"/>
    <n v="12"/>
    <n v="31"/>
    <n v="2013"/>
    <s v=" $120,550,000,000 "/>
    <s v=" $44,887,000,000 "/>
    <s v=" $27,089,000,000 "/>
    <s v=" $-   "/>
    <s v=" $16,606,000,000 "/>
    <s v="Telecommunications Services"/>
  </r>
  <r>
    <x v="402"/>
    <n v="127079000000"/>
    <s v="Year 3"/>
    <s v="12/31/2014"/>
    <n v="12"/>
    <n v="31"/>
    <n v="2014"/>
    <s v=" $127,079,000,000 "/>
    <s v=" $49,931,000,000 "/>
    <s v=" $41,016,000,000 "/>
    <s v=" $-   "/>
    <s v=" $16,533,000,000 "/>
    <s v="Telecommunications Services"/>
  </r>
  <r>
    <x v="402"/>
    <n v="131620000000"/>
    <s v="Year 4"/>
    <s v="12/31/2015"/>
    <n v="12"/>
    <n v="31"/>
    <n v="2015"/>
    <s v=" $131,620,000,000 "/>
    <s v=" $52,557,000,000 "/>
    <s v=" $29,986,000,000 "/>
    <s v=" $-   "/>
    <s v=" $16,017,000,000 "/>
    <s v="Telecommunications Services"/>
  </r>
  <r>
    <x v="403"/>
    <n v="1843641000"/>
    <s v="Year 1"/>
    <s v="12/31/2012"/>
    <n v="12"/>
    <n v="31"/>
    <n v="2012"/>
    <s v=" $1,843,641,000 "/>
    <s v=" $737,614,000 "/>
    <s v=" $477,270,000 "/>
    <s v=" $96,004,000 "/>
    <s v=" $13,829,000 "/>
    <s v="Health Care"/>
  </r>
  <r>
    <x v="403"/>
    <n v="1904218000"/>
    <s v="Year 2"/>
    <s v="12/31/2013"/>
    <n v="12"/>
    <n v="31"/>
    <n v="2013"/>
    <s v=" $1,904,218,000 "/>
    <s v=" $783,456,000 "/>
    <s v=" $492,965,000 "/>
    <s v=" $100,536,000 "/>
    <s v=" $9,918,000 "/>
    <s v="Health Care"/>
  </r>
  <r>
    <x v="403"/>
    <n v="1989344000"/>
    <s v="Year 3"/>
    <s v="12/31/2014"/>
    <n v="12"/>
    <n v="31"/>
    <n v="2014"/>
    <s v=" $1,989,344,000 "/>
    <s v=" $824,913,000 "/>
    <s v=" $512,707,000 "/>
    <s v=" $107,726,000 "/>
    <s v=" $10,634,000 "/>
    <s v="Health Care"/>
  </r>
  <r>
    <x v="403"/>
    <n v="2042332000"/>
    <s v="Year 4"/>
    <s v="12/31/2015"/>
    <n v="12"/>
    <n v="31"/>
    <n v="2015"/>
    <s v=" $2,042,332,000 "/>
    <s v=" $842,672,000 "/>
    <s v=" $495,747,000 "/>
    <s v=" $118,545,000 "/>
    <s v=" $10,123,000 "/>
    <s v="Health Care"/>
  </r>
  <r>
    <x v="404"/>
    <n v="15351000000"/>
    <s v="Year 1"/>
    <s v="6/28/2013"/>
    <n v="6"/>
    <n v="28"/>
    <n v="2013"/>
    <s v=" $15,351,000,000 "/>
    <s v=" $10,988,000,000 "/>
    <s v=" $1,525,000,000 "/>
    <s v=" $1,572,000,000 "/>
    <s v=" $-   "/>
    <s v="Information Technology"/>
  </r>
  <r>
    <x v="404"/>
    <n v="15130000000"/>
    <s v="Year 2"/>
    <s v="6/27/2014"/>
    <n v="6"/>
    <n v="27"/>
    <n v="2014"/>
    <s v=" $15,130,000,000 "/>
    <s v=" $10,770,000,000 "/>
    <s v=" $908,000,000 "/>
    <s v=" $1,661,000,000 "/>
    <s v=" $-   "/>
    <s v="Information Technology"/>
  </r>
  <r>
    <x v="404"/>
    <n v="14572000000"/>
    <s v="Year 3"/>
    <s v="7/3/2015"/>
    <n v="7"/>
    <n v="3"/>
    <n v="2015"/>
    <s v=" $14,572,000,000 "/>
    <s v=" $10,351,000,000 "/>
    <s v=" $964,000,000 "/>
    <s v=" $1,646,000,000 "/>
    <s v=" $-   "/>
    <s v="Information Technology"/>
  </r>
  <r>
    <x v="404"/>
    <n v="12994000000"/>
    <s v="Year 4"/>
    <s v="7/1/2016"/>
    <n v="7"/>
    <n v="1"/>
    <n v="2016"/>
    <s v=" $12,994,000,000 "/>
    <s v=" $9,559,000,000 "/>
    <s v=" $1,342,000,000 "/>
    <s v=" $1,627,000,000 "/>
    <s v=" $-   "/>
    <s v="Information Technology"/>
  </r>
  <r>
    <x v="405"/>
    <n v="4246400000"/>
    <s v="Year 1"/>
    <s v="12/31/2012"/>
    <n v="12"/>
    <n v="31"/>
    <n v="2012"/>
    <s v=" $4,246,400,000 "/>
    <s v=" $2,760,500,000 "/>
    <s v=" $121,400,000 "/>
    <s v=" $-   "/>
    <s v=" $364,200,000 "/>
    <s v="Utilities"/>
  </r>
  <r>
    <x v="405"/>
    <n v="4519000000"/>
    <s v="Year 2"/>
    <s v="12/31/2013"/>
    <n v="12"/>
    <n v="31"/>
    <n v="2013"/>
    <s v=" $4,519,000,000 "/>
    <s v=" $2,982,100,000 "/>
    <s v=" $116,700,000 "/>
    <s v=" $-   "/>
    <s v=" $340,100,000 "/>
    <s v="Utilities"/>
  </r>
  <r>
    <x v="405"/>
    <n v="4997100000"/>
    <s v="Year 3"/>
    <s v="12/31/2014"/>
    <n v="12"/>
    <n v="31"/>
    <n v="2014"/>
    <s v=" $4,997,100,000 "/>
    <s v=" $3,371,800,000 "/>
    <s v=" $121,800,000 "/>
    <s v=" $-   "/>
    <s v=" $391,400,000 "/>
    <s v="Utilities"/>
  </r>
  <r>
    <x v="405"/>
    <n v="5926100000"/>
    <s v="Year 4"/>
    <s v="12/31/2015"/>
    <n v="12"/>
    <n v="31"/>
    <n v="2015"/>
    <s v=" $5,926,100,000 "/>
    <s v=" $3,949,400,000 "/>
    <s v=" $164,400,000 "/>
    <s v=" $-   "/>
    <s v=" $561,800,000 "/>
    <s v="Utilities"/>
  </r>
  <r>
    <x v="406"/>
    <n v="91247000000"/>
    <s v="Year 1"/>
    <s v="12/31/2012"/>
    <n v="12"/>
    <n v="31"/>
    <n v="2012"/>
    <s v=" $91,247,000,000 "/>
    <s v=" $1,727,000,000 "/>
    <s v=" $48,724,000,000 "/>
    <s v=" $-   "/>
    <s v=" $8,891,000,000 "/>
    <s v="Financials"/>
  </r>
  <r>
    <x v="406"/>
    <n v="88069000000"/>
    <s v="Year 2"/>
    <s v="12/31/2013"/>
    <n v="12"/>
    <n v="31"/>
    <n v="2013"/>
    <s v=" $88,069,000,000 "/>
    <s v=" $1,337,000,000 "/>
    <s v=" $47,338,000,000 "/>
    <s v=" $-   "/>
    <s v=" $3,813,000,000 "/>
    <s v="Financials"/>
  </r>
  <r>
    <x v="406"/>
    <n v="88372000000"/>
    <s v="Year 3"/>
    <s v="12/31/2014"/>
    <n v="12"/>
    <n v="31"/>
    <n v="2014"/>
    <s v=" $88,372,000,000 "/>
    <s v=" $1,096,000,000 "/>
    <s v=" $47,667,000,000 "/>
    <s v=" $-   "/>
    <s v=" $2,765,000,000 "/>
    <s v="Financials"/>
  </r>
  <r>
    <x v="406"/>
    <n v="90033000000"/>
    <s v="Year 4"/>
    <s v="12/31/2015"/>
    <n v="12"/>
    <n v="31"/>
    <n v="2015"/>
    <s v=" $90,033,000,000 "/>
    <s v=" $963,000,000 "/>
    <s v=" $48,728,000,000 "/>
    <s v=" $-   "/>
    <s v=" $3,688,000,000 "/>
    <s v="Financials"/>
  </r>
  <r>
    <x v="407"/>
    <n v="12917000000"/>
    <s v="Year 1"/>
    <s v="9/29/2013"/>
    <n v="9"/>
    <n v="29"/>
    <n v="2013"/>
    <s v=" $12,917,000,000 "/>
    <s v=" $8,288,000,000 "/>
    <s v=" $3,682,000,000 "/>
    <s v=" $-   "/>
    <s v=" $-   "/>
    <s v="Consumer Staples"/>
  </r>
  <r>
    <x v="407"/>
    <n v="14194000000"/>
    <s v="Year 2"/>
    <s v="9/28/2014"/>
    <n v="9"/>
    <n v="28"/>
    <n v="2014"/>
    <s v=" $14,194,000,000 "/>
    <s v=" $9,150,000,000 "/>
    <s v=" $4,032,000,000 "/>
    <s v=" $-   "/>
    <s v=" $-   "/>
    <s v="Consumer Staples"/>
  </r>
  <r>
    <x v="407"/>
    <n v="15389000000"/>
    <s v="Year 3"/>
    <s v="9/27/2015"/>
    <n v="9"/>
    <n v="27"/>
    <n v="2015"/>
    <s v=" $15,389,000,000 "/>
    <s v=" $9,973,000,000 "/>
    <s v=" $4,472,000,000 "/>
    <s v=" $-   "/>
    <s v=" $-   "/>
    <s v="Consumer Staples"/>
  </r>
  <r>
    <x v="407"/>
    <n v="15724000000"/>
    <s v="Year 4"/>
    <s v="9/25/2016"/>
    <n v="9"/>
    <n v="25"/>
    <n v="2016"/>
    <s v=" $15,724,000,000 "/>
    <s v=" $10,313,000,000 "/>
    <s v=" $4,477,000,000 "/>
    <s v=" $-   "/>
    <s v=" $-   "/>
    <s v="Consumer Staples"/>
  </r>
  <r>
    <x v="408"/>
    <n v="18769000000"/>
    <s v="Year 1"/>
    <s v="12/31/2013"/>
    <n v="12"/>
    <n v="31"/>
    <n v="2013"/>
    <s v=" $18,769,000,000 "/>
    <s v=" $15,471,000,000 "/>
    <s v=" $1,828,000,000 "/>
    <s v=" $-   "/>
    <s v=" $25,000,000 "/>
    <s v="Consumer Discretionary"/>
  </r>
  <r>
    <x v="408"/>
    <n v="19872000000"/>
    <s v="Year 2"/>
    <s v="12/31/2014"/>
    <n v="12"/>
    <n v="31"/>
    <n v="2014"/>
    <s v=" $19,872,000,000 "/>
    <s v=" $16,477,000,000 "/>
    <s v=" $2,038,000,000 "/>
    <s v=" $-   "/>
    <s v=" $33,000,000 "/>
    <s v="Consumer Discretionary"/>
  </r>
  <r>
    <x v="408"/>
    <n v="20891000000"/>
    <s v="Year 3"/>
    <s v="12/31/2015"/>
    <n v="12"/>
    <n v="31"/>
    <n v="2015"/>
    <s v=" $20,891,000,000 "/>
    <s v=" $17,201,000,000 "/>
    <s v=" $2,130,000,000 "/>
    <s v=" $-   "/>
    <s v=" $74,000,000 "/>
    <s v="Consumer Discretionary"/>
  </r>
  <r>
    <x v="408"/>
    <n v="20718000000"/>
    <s v="Year 4"/>
    <s v="12/31/2016"/>
    <n v="12"/>
    <n v="31"/>
    <n v="2016"/>
    <s v=" $20,718,000,000 "/>
    <s v=" $17,036,000,000 "/>
    <s v=" $2,084,000,000 "/>
    <s v=" $-   "/>
    <s v=" $71,000,000 "/>
    <s v="Consumer Discretionary"/>
  </r>
  <r>
    <x v="409"/>
    <n v="13983000000"/>
    <s v="Year 1"/>
    <s v="12/31/2013"/>
    <n v="12"/>
    <n v="31"/>
    <n v="2013"/>
    <s v=" $13,983,000,000 "/>
    <s v=" $9,112,000,000 "/>
    <s v=" $1,468,000,000 "/>
    <s v=" $-   "/>
    <s v=" $1,333,000,000 "/>
    <s v="Industrials"/>
  </r>
  <r>
    <x v="409"/>
    <n v="13996000000"/>
    <s v="Year 2"/>
    <s v="12/31/2014"/>
    <n v="12"/>
    <n v="31"/>
    <n v="2014"/>
    <s v=" $13,996,000,000 "/>
    <s v=" $9,002,000,000 "/>
    <s v=" $1,481,000,000 "/>
    <s v=" $-   "/>
    <s v=" $1,292,000,000 "/>
    <s v="Industrials"/>
  </r>
  <r>
    <x v="409"/>
    <n v="12961000000"/>
    <s v="Year 3"/>
    <s v="12/31/2015"/>
    <n v="12"/>
    <n v="31"/>
    <n v="2015"/>
    <s v=" $12,961,000,000 "/>
    <s v=" $8,231,000,000 "/>
    <s v=" $1,343,000,000 "/>
    <s v=" $-   "/>
    <s v=" $1,245,000,000 "/>
    <s v="Industrials"/>
  </r>
  <r>
    <x v="409"/>
    <n v="13609000000"/>
    <s v="Year 4"/>
    <s v="12/31/2016"/>
    <n v="12"/>
    <n v="31"/>
    <n v="2016"/>
    <s v=" $13,609,000,000 "/>
    <s v=" $8,486,000,000 "/>
    <s v=" $1,410,000,000 "/>
    <s v=" $-   "/>
    <s v=" $1,301,000,000 "/>
    <s v="Industrials"/>
  </r>
  <r>
    <x v="410"/>
    <n v="7486000000"/>
    <s v="Year 1"/>
    <s v="12/31/2012"/>
    <n v="12"/>
    <n v="31"/>
    <n v="2012"/>
    <s v=" $7,486,000,000 "/>
    <s v=" $4,523,000,000 "/>
    <s v=" $595,000,000 "/>
    <s v=" $-   "/>
    <s v=" $756,000,000 "/>
    <s v="Energy"/>
  </r>
  <r>
    <x v="410"/>
    <n v="6860000000"/>
    <s v="Year 2"/>
    <s v="12/31/2013"/>
    <n v="12"/>
    <n v="31"/>
    <n v="2013"/>
    <s v=" $6,860,000,000 "/>
    <s v=" $4,124,000,000 "/>
    <s v=" $546,000,000 "/>
    <s v=" $-   "/>
    <s v=" $815,000,000 "/>
    <s v="Energy"/>
  </r>
  <r>
    <x v="410"/>
    <n v="7637000000"/>
    <s v="Year 3"/>
    <s v="12/31/2014"/>
    <n v="12"/>
    <n v="31"/>
    <n v="2014"/>
    <s v=" $7,637,000,000 "/>
    <s v=" $4,508,000,000 "/>
    <s v=" $384,000,000 "/>
    <s v=" $-   "/>
    <s v=" $1,176,000,000 "/>
    <s v="Energy"/>
  </r>
  <r>
    <x v="410"/>
    <n v="7360000000"/>
    <s v="Year 4"/>
    <s v="12/31/2015"/>
    <n v="12"/>
    <n v="31"/>
    <n v="2015"/>
    <s v=" $7,360,000,000 "/>
    <s v=" $3,434,000,000 "/>
    <s v=" $864,000,000 "/>
    <s v=" $-   "/>
    <s v=" $1,738,000,000 "/>
    <s v="Energy"/>
  </r>
  <r>
    <x v="411"/>
    <n v="468651000000"/>
    <s v="Year 1"/>
    <s v="1/31/2013"/>
    <n v="1"/>
    <n v="31"/>
    <n v="2013"/>
    <s v=" $468,651,000,000 "/>
    <s v=" $352,297,000,000 "/>
    <s v=" $88,629,000,000 "/>
    <s v=" $-   "/>
    <s v=" $-   "/>
    <s v="Consumer Staples"/>
  </r>
  <r>
    <x v="411"/>
    <n v="476294000000"/>
    <s v="Year 2"/>
    <s v="1/31/2014"/>
    <n v="1"/>
    <n v="31"/>
    <n v="2014"/>
    <s v=" $476,294,000,000 "/>
    <s v=" $358,069,000,000 "/>
    <s v=" $91,353,000,000 "/>
    <s v=" $-   "/>
    <s v=" $-   "/>
    <s v="Consumer Staples"/>
  </r>
  <r>
    <x v="411"/>
    <n v="485651000000"/>
    <s v="Year 3"/>
    <s v="1/31/2015"/>
    <n v="1"/>
    <n v="31"/>
    <n v="2015"/>
    <s v=" $485,651,000,000 "/>
    <s v=" $365,086,000,000 "/>
    <s v=" $93,418,000,000 "/>
    <s v=" $-   "/>
    <s v=" $-   "/>
    <s v="Consumer Staples"/>
  </r>
  <r>
    <x v="411"/>
    <n v="482130000000"/>
    <s v="Year 4"/>
    <s v="1/31/2016"/>
    <n v="1"/>
    <n v="31"/>
    <n v="2016"/>
    <s v=" $482,130,000,000 "/>
    <s v=" $360,984,000,000 "/>
    <s v=" $97,041,000,000 "/>
    <s v=" $-   "/>
    <s v=" $-   "/>
    <s v="Consumer Staples"/>
  </r>
  <r>
    <x v="412"/>
    <n v="9895100000"/>
    <s v="Year 1"/>
    <s v="9/30/2014"/>
    <n v="9"/>
    <n v="30"/>
    <n v="2014"/>
    <s v=" $9,895,100,000 "/>
    <s v=" $7,961,500,000 "/>
    <s v=" $937,600,000 "/>
    <s v=" $-   "/>
    <s v=" $86,000,000 "/>
    <s v="Materials"/>
  </r>
  <r>
    <x v="412"/>
    <n v="11124800000"/>
    <s v="Year 2"/>
    <s v="9/30/2015"/>
    <n v="9"/>
    <n v="30"/>
    <n v="2015"/>
    <s v=" $11,124,800,000 "/>
    <s v=" $8,986,500,000 "/>
    <s v=" $1,026,100,000 "/>
    <s v=" $-   "/>
    <s v=" $118,900,000 "/>
    <s v="Materials"/>
  </r>
  <r>
    <x v="412"/>
    <n v="14171800000"/>
    <s v="Year 3"/>
    <s v="9/30/2016"/>
    <n v="9"/>
    <n v="30"/>
    <n v="2016"/>
    <s v=" $14,171,800,000 "/>
    <s v=" $11,413,200,000 "/>
    <s v=" $1,750,100,000 "/>
    <s v=" $-   "/>
    <s v=" $211,800,000 "/>
    <s v="Materials"/>
  </r>
  <r>
    <x v="413"/>
    <n v="5664800000"/>
    <s v="Year 1"/>
    <s v="12/31/2012"/>
    <n v="12"/>
    <n v="31"/>
    <n v="2012"/>
    <s v=" $5,664,800,000 "/>
    <s v=" $3,194,200,000 "/>
    <s v=" $1,140,600,000 "/>
    <s v=" $-   "/>
    <s v=" $-   "/>
    <s v="Information Technology"/>
  </r>
  <r>
    <x v="413"/>
    <n v="5542000000"/>
    <s v="Year 2"/>
    <s v="12/31/2013"/>
    <n v="12"/>
    <n v="31"/>
    <n v="2013"/>
    <s v=" $5,542,000,000 "/>
    <s v=" $3,235,000,000 "/>
    <s v=" $1,199,600,000 "/>
    <s v=" $-   "/>
    <s v=" $-   "/>
    <s v="Information Technology"/>
  </r>
  <r>
    <x v="413"/>
    <n v="5607200000"/>
    <s v="Year 3"/>
    <s v="12/31/2014"/>
    <n v="12"/>
    <n v="31"/>
    <n v="2014"/>
    <s v=" $5,607,200,000 "/>
    <s v=" $3,297,400,000 "/>
    <s v=" $1,169,300,000 "/>
    <s v=" $-   "/>
    <s v=" $-   "/>
    <s v="Information Technology"/>
  </r>
  <r>
    <x v="413"/>
    <n v="5483700000"/>
    <s v="Year 4"/>
    <s v="12/31/2015"/>
    <n v="12"/>
    <n v="31"/>
    <n v="2015"/>
    <s v=" $5,483,700,000 "/>
    <s v=" $3,199,400,000 "/>
    <s v=" $1,174,900,000 "/>
    <s v=" $-   "/>
    <s v=" $-   "/>
    <s v="Information Technology"/>
  </r>
  <r>
    <x v="414"/>
    <n v="5989000000"/>
    <s v="Year 1"/>
    <s v="12/31/2012"/>
    <n v="12"/>
    <n v="31"/>
    <n v="2012"/>
    <s v=" $5,989,000,000 "/>
    <s v=" $4,993,000,000 "/>
    <s v=" $320,000,000 "/>
    <s v=" $32,000,000 "/>
    <s v=" $-   "/>
    <s v="Real Estate"/>
  </r>
  <r>
    <x v="414"/>
    <n v="7254000000"/>
    <s v="Year 2"/>
    <s v="12/31/2013"/>
    <n v="12"/>
    <n v="31"/>
    <n v="2013"/>
    <s v=" $7,254,000,000 "/>
    <s v=" $5,716,000,000 "/>
    <s v=" $494,000,000 "/>
    <s v=" $33,000,000 "/>
    <s v=" $-   "/>
    <s v="Real Estate"/>
  </r>
  <r>
    <x v="414"/>
    <n v="7403000000"/>
    <s v="Year 3"/>
    <s v="12/31/2014"/>
    <n v="12"/>
    <n v="31"/>
    <n v="2014"/>
    <s v=" $7,403,000,000 "/>
    <s v=" $5,763,000,000 "/>
    <s v=" $249,000,000 "/>
    <s v=" $27,000,000 "/>
    <s v=" $-   "/>
    <s v="Real Estate"/>
  </r>
  <r>
    <x v="414"/>
    <n v="7082000000"/>
    <s v="Year 4"/>
    <s v="12/31/2015"/>
    <n v="12"/>
    <n v="31"/>
    <n v="2015"/>
    <s v=" $7,082,000,000 "/>
    <s v=" $5,694,000,000 "/>
    <s v=" $420,000,000 "/>
    <s v=" $24,000,000 "/>
    <s v=" $-   "/>
    <s v="Real Estate"/>
  </r>
  <r>
    <x v="415"/>
    <n v="4534000000"/>
    <s v="Year 1"/>
    <s v="12/31/2012"/>
    <n v="12"/>
    <n v="31"/>
    <n v="2012"/>
    <s v=" $4,534,000,000 "/>
    <s v=" $2,093,000,000 "/>
    <s v=" $1,389,000,000 "/>
    <s v=" $-   "/>
    <s v=" $185,000,000 "/>
    <s v="Consumer Discretionary"/>
  </r>
  <r>
    <x v="415"/>
    <n v="5009000000"/>
    <s v="Year 2"/>
    <s v="12/31/2013"/>
    <n v="12"/>
    <n v="31"/>
    <n v="2013"/>
    <s v=" $5,009,000,000 "/>
    <s v=" $2,394,000,000 "/>
    <s v=" $1,471,000,000 "/>
    <s v=" $-   "/>
    <s v=" $216,000,000 "/>
    <s v="Consumer Discretionary"/>
  </r>
  <r>
    <x v="415"/>
    <n v="5281000000"/>
    <s v="Year 3"/>
    <s v="12/31/2014"/>
    <n v="12"/>
    <n v="31"/>
    <n v="2014"/>
    <s v=" $5,281,000,000 "/>
    <s v=" $2,504,000,000 "/>
    <s v=" $1,557,000,000 "/>
    <s v=" $-   "/>
    <s v=" $233,000,000 "/>
    <s v="Consumer Discretionary"/>
  </r>
  <r>
    <x v="415"/>
    <n v="5536000000"/>
    <s v="Year 4"/>
    <s v="12/31/2015"/>
    <n v="12"/>
    <n v="31"/>
    <n v="2015"/>
    <s v=" $5,536,000,000 "/>
    <s v=" $2,700,000,000 "/>
    <s v=" $1,574,000,000 "/>
    <s v=" $-   "/>
    <s v=" $234,000,000 "/>
    <s v="Consumer Discretionary"/>
  </r>
  <r>
    <x v="416"/>
    <n v="5154284000"/>
    <s v="Year 1"/>
    <s v="12/31/2012"/>
    <n v="12"/>
    <n v="31"/>
    <n v="2012"/>
    <s v=" $5,154,284,000 "/>
    <s v=" $3,251,575,000 "/>
    <s v=" $481,677,000 "/>
    <s v=" $-   "/>
    <s v=" $373,199,000 "/>
    <s v="Consumer Discretionary"/>
  </r>
  <r>
    <x v="416"/>
    <n v="5620936000"/>
    <s v="Year 2"/>
    <s v="12/31/2013"/>
    <n v="12"/>
    <n v="31"/>
    <n v="2013"/>
    <s v=" $5,620,936,000 "/>
    <s v=" $3,478,822,000 "/>
    <s v=" $465,926,000 "/>
    <s v=" $-   "/>
    <s v=" $371,051,000 "/>
    <s v="Consumer Discretionary"/>
  </r>
  <r>
    <x v="416"/>
    <n v="5433661000"/>
    <s v="Year 3"/>
    <s v="12/31/2014"/>
    <n v="12"/>
    <n v="31"/>
    <n v="2014"/>
    <s v=" $5,433,661,000 "/>
    <s v=" $3,316,311,000 "/>
    <s v=" $502,901,000 "/>
    <s v=" $-   "/>
    <s v=" $314,119,000 "/>
    <s v="Consumer Discretionary"/>
  </r>
  <r>
    <x v="416"/>
    <n v="4075883000"/>
    <s v="Year 4"/>
    <s v="12/31/2015"/>
    <n v="12"/>
    <n v="31"/>
    <n v="2015"/>
    <s v=" $4,075,883,000 "/>
    <s v=" $2,530,374,000 "/>
    <s v=" $475,328,000 "/>
    <s v=" $-   "/>
    <s v=" $322,629,000 "/>
    <s v="Consumer Discretionary"/>
  </r>
  <r>
    <x v="417"/>
    <n v="1623938000"/>
    <s v="Year 1"/>
    <s v="12/31/2012"/>
    <n v="12"/>
    <n v="31"/>
    <n v="2012"/>
    <s v=" $1,623,938,000 "/>
    <s v=" $337,903,000 "/>
    <s v=" $188,302,000 "/>
    <s v=" $-   "/>
    <s v=" $513,916,000 "/>
    <s v="Energy"/>
  </r>
  <r>
    <x v="417"/>
    <n v="1998051000"/>
    <s v="Year 2"/>
    <s v="12/31/2013"/>
    <n v="12"/>
    <n v="31"/>
    <n v="2013"/>
    <s v=" $1,998,051,000 "/>
    <s v=" $406,198,000 "/>
    <s v=" $72,143,000 "/>
    <s v=" $-   "/>
    <s v=" $615,874,000 "/>
    <s v="Energy"/>
  </r>
  <r>
    <x v="417"/>
    <n v="2424176000"/>
    <s v="Year 3"/>
    <s v="12/31/2014"/>
    <n v="12"/>
    <n v="31"/>
    <n v="2014"/>
    <s v=" $2,424,176,000 "/>
    <s v=" $572,831,000 "/>
    <s v=" $225,070,000 "/>
    <s v=" $-   "/>
    <s v=" $806,021,000 "/>
    <s v="Energy"/>
  </r>
  <r>
    <x v="417"/>
    <n v="1452619000"/>
    <s v="Year 4"/>
    <s v="12/31/2015"/>
    <n v="12"/>
    <n v="31"/>
    <n v="2015"/>
    <s v=" $1,452,619,000 "/>
    <s v=" $519,874,000 "/>
    <s v=" $179,867,000 "/>
    <s v=" $-   "/>
    <s v=" $778,923,000 "/>
    <s v="Energy"/>
  </r>
  <r>
    <x v="418"/>
    <n v="10128223000"/>
    <s v="Year 1"/>
    <s v="12/31/2012"/>
    <n v="12"/>
    <n v="31"/>
    <n v="2012"/>
    <s v=" $10,128,223,000 "/>
    <s v=" $6,710,036,000 "/>
    <s v=" $669,451,000 "/>
    <s v=" $-   "/>
    <s v=" $926,053,000 "/>
    <s v="Utilities"/>
  </r>
  <r>
    <x v="418"/>
    <n v="10914922000"/>
    <s v="Year 2"/>
    <s v="12/31/2013"/>
    <n v="12"/>
    <n v="31"/>
    <n v="2013"/>
    <s v=" $10,914,922,000 "/>
    <s v=" $7,408,278,000 "/>
    <s v=" $681,226,000 "/>
    <s v=" $-   "/>
    <s v=" $977,863,000 "/>
    <s v="Utilities"/>
  </r>
  <r>
    <x v="418"/>
    <n v="11686135000"/>
    <s v="Year 3"/>
    <s v="12/31/2014"/>
    <n v="12"/>
    <n v="31"/>
    <n v="2014"/>
    <s v=" $11,686,135,000 "/>
    <s v=" $7,951,352,000 "/>
    <s v=" $767,608,000 "/>
    <s v=" $-   "/>
    <s v=" $1,019,045,000 "/>
    <s v="Utilities"/>
  </r>
  <r>
    <x v="418"/>
    <n v="11024486000"/>
    <s v="Year 4"/>
    <s v="12/31/2015"/>
    <n v="12"/>
    <n v="31"/>
    <n v="2015"/>
    <s v=" $11,024,486,000 "/>
    <s v=" $7,033,633,000 "/>
    <s v=" $865,817,000 "/>
    <s v=" $-   "/>
    <s v=" $1,124,524,000 "/>
    <s v="Utilities"/>
  </r>
  <r>
    <x v="419"/>
    <n v="7232397000"/>
    <s v="Year 1"/>
    <s v="12/31/2012"/>
    <n v="12"/>
    <n v="31"/>
    <n v="2012"/>
    <s v=" $7,232,397,000 "/>
    <s v=" $5,165,169,000 "/>
    <s v=" $-   "/>
    <s v=" $-   "/>
    <s v=" $1,173,955,000 "/>
    <s v="Financials"/>
  </r>
  <r>
    <x v="419"/>
    <n v="7541234000"/>
    <s v="Year 2"/>
    <s v="12/31/2013"/>
    <n v="12"/>
    <n v="31"/>
    <n v="2013"/>
    <s v=" $7,541,234,000 "/>
    <s v=" $5,106,489,000 "/>
    <s v=" $-   "/>
    <s v=" $-   "/>
    <s v=" $1,213,178,000 "/>
    <s v="Financials"/>
  </r>
  <r>
    <x v="419"/>
    <n v="6602267000"/>
    <s v="Year 3"/>
    <s v="12/31/2014"/>
    <n v="12"/>
    <n v="31"/>
    <n v="2014"/>
    <s v=" $6,602,267,000 "/>
    <s v=" $4,239,474,000 "/>
    <s v=" $-   "/>
    <s v=" $-   "/>
    <s v=" $1,341,315,000 "/>
    <s v="Financials"/>
  </r>
  <r>
    <x v="419"/>
    <n v="9308926000"/>
    <s v="Year 4"/>
    <s v="12/31/2015"/>
    <n v="12"/>
    <n v="31"/>
    <n v="2015"/>
    <s v=" $9,308,926,000 "/>
    <s v=" $6,199,645,000 "/>
    <s v=" $-   "/>
    <s v=" $-   "/>
    <s v=" $1,966,939,000 "/>
    <s v="Financials"/>
  </r>
  <r>
    <x v="420"/>
    <n v="2168652000"/>
    <s v="Year 1"/>
    <s v="3/30/2013"/>
    <n v="3"/>
    <n v="30"/>
    <n v="2013"/>
    <s v=" $2,168,652,000 "/>
    <s v=" $737,206,000 "/>
    <s v=" $365,684,000 "/>
    <s v=" $475,522,000 "/>
    <s v=" $9,508,000 "/>
    <s v="Information Technology"/>
  </r>
  <r>
    <x v="420"/>
    <n v="2382531000"/>
    <s v="Year 2"/>
    <s v="3/29/2014"/>
    <n v="3"/>
    <n v="29"/>
    <n v="2014"/>
    <s v=" $2,382,531,000 "/>
    <s v=" $743,253,000 "/>
    <s v=" $378,607,000 "/>
    <s v=" $492,447,000 "/>
    <s v=" $9,887,000 "/>
    <s v="Information Technology"/>
  </r>
  <r>
    <x v="420"/>
    <n v="2377344000"/>
    <s v="Year 3"/>
    <s v="3/28/2015"/>
    <n v="3"/>
    <n v="28"/>
    <n v="2015"/>
    <s v=" $2,377,344,000 "/>
    <s v=" $708,823,000 "/>
    <s v=" $353,670,000 "/>
    <s v=" $525,745,000 "/>
    <s v=" $9,537,000 "/>
    <s v="Information Technology"/>
  </r>
  <r>
    <x v="420"/>
    <n v="2213881000"/>
    <s v="Year 4"/>
    <s v="4/2/2016"/>
    <n v="4"/>
    <n v="2"/>
    <n v="2016"/>
    <s v=" $2,213,881,000 "/>
    <s v=" $671,907,000 "/>
    <s v=" $331,652,000 "/>
    <s v=" $533,891,000 "/>
    <s v=" $6,550,000 "/>
    <s v="Information Technology"/>
  </r>
  <r>
    <x v="421"/>
    <n v="451509000000"/>
    <s v="Year 1"/>
    <s v="12/31/2012"/>
    <n v="12"/>
    <n v="31"/>
    <n v="2012"/>
    <s v=" $451,509,000,000 "/>
    <s v=" $302,056,000,000 "/>
    <s v=" $81,844,000,000 "/>
    <s v=" $-   "/>
    <s v=" $15,888,000,000 "/>
    <s v="Energy"/>
  </r>
  <r>
    <x v="421"/>
    <n v="420836000000"/>
    <s v="Year 2"/>
    <s v="12/31/2013"/>
    <n v="12"/>
    <n v="31"/>
    <n v="2013"/>
    <s v=" $420,836,000,000 "/>
    <s v=" $284,681,000,000 "/>
    <s v=" $76,696,000,000 "/>
    <s v=" $-   "/>
    <s v=" $17,182,000,000 "/>
    <s v="Energy"/>
  </r>
  <r>
    <x v="421"/>
    <n v="394105000000"/>
    <s v="Year 3"/>
    <s v="12/31/2014"/>
    <n v="12"/>
    <n v="31"/>
    <n v="2014"/>
    <s v=" $394,105,000,000 "/>
    <s v=" $266,831,000,000 "/>
    <s v=" $74,226,000,000 "/>
    <s v=" $-   "/>
    <s v=" $17,297,000,000 "/>
    <s v="Energy"/>
  </r>
  <r>
    <x v="421"/>
    <n v="259488000000"/>
    <s v="Year 4"/>
    <s v="12/31/2015"/>
    <n v="12"/>
    <n v="31"/>
    <n v="2015"/>
    <s v=" $259,488,000,000 "/>
    <s v=" $165,590,000,000 "/>
    <s v=" $61,444,000,000 "/>
    <s v=" $-   "/>
    <s v=" $18,048,000,000 "/>
    <s v="Energy"/>
  </r>
  <r>
    <x v="422"/>
    <n v="2928429000"/>
    <s v="Year 1"/>
    <s v="12/31/2012"/>
    <n v="12"/>
    <n v="31"/>
    <n v="2012"/>
    <s v=" $2,928,429,000 "/>
    <s v=" $1,372,042,000 "/>
    <s v=" $1,148,731,000 "/>
    <s v=" $-   "/>
    <s v=" $-   "/>
    <s v="Health Care"/>
  </r>
  <r>
    <x v="422"/>
    <n v="2950800000"/>
    <s v="Year 2"/>
    <s v="12/31/2013"/>
    <n v="12"/>
    <n v="31"/>
    <n v="2013"/>
    <s v=" $2,950,800,000 "/>
    <s v=" $1,373,400,000 "/>
    <s v=" $1,144,800,000 "/>
    <s v=" $-   "/>
    <s v=" $-   "/>
    <s v="Health Care"/>
  </r>
  <r>
    <x v="422"/>
    <n v="2922600000"/>
    <s v="Year 3"/>
    <s v="12/31/2014"/>
    <n v="12"/>
    <n v="31"/>
    <n v="2014"/>
    <s v=" $2,922,600,000 "/>
    <s v=" $1,322,800,000 "/>
    <s v=" $1,143,100,000 "/>
    <s v=" $-   "/>
    <s v=" $-   "/>
    <s v="Health Care"/>
  </r>
  <r>
    <x v="422"/>
    <n v="2674300000"/>
    <s v="Year 4"/>
    <s v="12/31/2015"/>
    <n v="12"/>
    <n v="31"/>
    <n v="2015"/>
    <s v=" $2,674,300,000 "/>
    <s v=" $1,157,100,000 "/>
    <s v=" $1,077,300,000 "/>
    <s v=" $-   "/>
    <s v=" $-   "/>
    <s v="Health Care"/>
  </r>
  <r>
    <x v="423"/>
    <n v="20421000000"/>
    <s v="Year 1"/>
    <s v="12/31/2012"/>
    <n v="12"/>
    <n v="31"/>
    <n v="2012"/>
    <s v=" $20,421,000,000 "/>
    <s v=" $13,634,000,000 "/>
    <s v=" $4,398,000,000 "/>
    <s v=" $655,000,000 "/>
    <s v=" $301,000,000 "/>
    <s v="Information Technology"/>
  </r>
  <r>
    <x v="423"/>
    <n v="20006000000"/>
    <s v="Year 2"/>
    <s v="12/31/2013"/>
    <n v="12"/>
    <n v="31"/>
    <n v="2013"/>
    <s v=" $20,006,000,000 "/>
    <s v=" $13,521,000,000 "/>
    <s v=" $4,219,000,000 "/>
    <s v=" $603,000,000 "/>
    <s v=" $305,000,000 "/>
    <s v="Information Technology"/>
  </r>
  <r>
    <x v="423"/>
    <n v="19540000000"/>
    <s v="Year 3"/>
    <s v="12/31/2014"/>
    <n v="12"/>
    <n v="31"/>
    <n v="2014"/>
    <s v=" $19,540,000,000 "/>
    <s v=" $13,294,000,000 "/>
    <s v=" $4,020,000,000 "/>
    <s v=" $577,000,000 "/>
    <s v=" $315,000,000 "/>
    <s v="Information Technology"/>
  </r>
  <r>
    <x v="423"/>
    <n v="18045000000"/>
    <s v="Year 4"/>
    <s v="12/31/2015"/>
    <n v="12"/>
    <n v="31"/>
    <n v="2015"/>
    <s v=" $18,045,000,000 "/>
    <s v=" $12,782,000,000 "/>
    <s v=" $3,792,000,000 "/>
    <s v=" $563,000,000 "/>
    <s v=" $310,000,000 "/>
    <s v="Information Technology"/>
  </r>
  <r>
    <x v="424"/>
    <n v="3791000000"/>
    <s v="Year 1"/>
    <s v="12/31/2012"/>
    <n v="12"/>
    <n v="31"/>
    <n v="2012"/>
    <s v=" $3,791,000,000 "/>
    <s v=" $2,289,000,000 "/>
    <s v=" $936,000,000 "/>
    <s v=" $106,000,000 "/>
    <s v=" $-   "/>
    <s v="Industrials"/>
  </r>
  <r>
    <x v="424"/>
    <n v="3837000000"/>
    <s v="Year 2"/>
    <s v="12/31/2013"/>
    <n v="12"/>
    <n v="31"/>
    <n v="2013"/>
    <s v=" $3,837,000,000 "/>
    <s v=" $2,338,000,000 "/>
    <s v=" $990,000,000 "/>
    <s v=" $104,000,000 "/>
    <s v=" $-   "/>
    <s v="Industrials"/>
  </r>
  <r>
    <x v="424"/>
    <n v="3916000000"/>
    <s v="Year 3"/>
    <s v="12/31/2014"/>
    <n v="12"/>
    <n v="31"/>
    <n v="2014"/>
    <s v=" $3,916,000,000 "/>
    <s v=" $2,403,000,000 "/>
    <s v=" $920,000,000 "/>
    <s v=" $104,000,000 "/>
    <s v=" $-   "/>
    <s v="Industrials"/>
  </r>
  <r>
    <x v="424"/>
    <n v="3653000000"/>
    <s v="Year 4"/>
    <s v="12/31/2015"/>
    <n v="12"/>
    <n v="31"/>
    <n v="2015"/>
    <s v=" $3,653,000,000 "/>
    <s v=" $2,249,000,000 "/>
    <s v=" $854,000,000 "/>
    <s v=" $95,000,000 "/>
    <s v=" $-   "/>
    <s v="Industrials"/>
  </r>
  <r>
    <x v="425"/>
    <n v="4986566000"/>
    <s v="Year 1"/>
    <s v="12/31/2012"/>
    <n v="12"/>
    <n v="31"/>
    <n v="2012"/>
    <s v=" $4,986,566,000 "/>
    <s v=" $1,620,566,000 "/>
    <s v=" $1,641,819,000 "/>
    <s v=" $885,824,000 "/>
    <s v=" $35,819,000 "/>
    <s v="Information Technology"/>
  </r>
  <r>
    <x v="425"/>
    <n v="4680380000"/>
    <s v="Year 2"/>
    <s v="12/31/2013"/>
    <n v="12"/>
    <n v="31"/>
    <n v="2013"/>
    <s v=" $4,680,380,000 "/>
    <s v=" $1,349,380,000 "/>
    <s v=" $1,751,275,000 "/>
    <s v=" $957,587,000 "/>
    <s v=" $44,841,000 "/>
    <s v="Information Technology"/>
  </r>
  <r>
    <x v="425"/>
    <n v="4618133000"/>
    <s v="Year 3"/>
    <s v="12/31/2014"/>
    <n v="12"/>
    <n v="31"/>
    <n v="2014"/>
    <s v=" $4,618,133,000 "/>
    <s v=" $1,387,375,000 "/>
    <s v=" $1,770,710,000 "/>
    <s v=" $1,156,386,000 "/>
    <s v=" $66,750,000 "/>
    <s v="Information Technology"/>
  </r>
  <r>
    <x v="425"/>
    <n v="4968301000"/>
    <s v="Year 4"/>
    <s v="12/31/2015"/>
    <n v="12"/>
    <n v="31"/>
    <n v="2015"/>
    <s v=" $4,968,301,000 "/>
    <s v=" $2,077,748,000 "/>
    <s v=" $1,768,522,000 "/>
    <s v=" $1,177,923,000 "/>
    <s v=" $79,042,000 "/>
    <s v="Information Technology"/>
  </r>
  <r>
    <x v="426"/>
    <n v="13633000000"/>
    <s v="Year 1"/>
    <s v="12/29/2012"/>
    <n v="12"/>
    <n v="29"/>
    <n v="2012"/>
    <s v=" $13,633,000,000 "/>
    <s v=" $9,852,000,000 "/>
    <s v=" $1,450,000,000 "/>
    <s v=" $-   "/>
    <s v=" $-   "/>
    <s v="Consumer Discretionary"/>
  </r>
  <r>
    <x v="426"/>
    <n v="13084000000"/>
    <s v="Year 2"/>
    <s v="12/28/2013"/>
    <n v="12"/>
    <n v="28"/>
    <n v="2013"/>
    <s v=" $13,084,000,000 "/>
    <s v=" $9,501,000,000 "/>
    <s v=" $1,454,000,000 "/>
    <s v=" $-   "/>
    <s v=" $-   "/>
    <s v="Consumer Discretionary"/>
  </r>
  <r>
    <x v="426"/>
    <n v="13279000000"/>
    <s v="Year 3"/>
    <s v="12/27/2014"/>
    <n v="12"/>
    <n v="27"/>
    <n v="2014"/>
    <s v=" $13,279,000,000 "/>
    <s v=" $9,682,000,000 "/>
    <s v=" $1,505,000,000 "/>
    <s v=" $-   "/>
    <s v=" $-   "/>
    <s v="Consumer Discretionary"/>
  </r>
  <r>
    <x v="426"/>
    <n v="13105000000"/>
    <s v="Year 4"/>
    <s v="12/26/2015"/>
    <n v="12"/>
    <n v="26"/>
    <n v="2015"/>
    <s v=" $13,105,000,000 "/>
    <s v=" $9,359,000,000 "/>
    <s v=" $1,746,000,000 "/>
    <s v=" $-   "/>
    <s v=" $-   "/>
    <s v="Consumer Discretionary"/>
  </r>
  <r>
    <x v="427"/>
    <n v="4471700000"/>
    <s v="Year 1"/>
    <s v="12/31/2012"/>
    <n v="12"/>
    <n v="31"/>
    <n v="2012"/>
    <s v=" $4,471,700,000 "/>
    <s v=" $1,125,200,000 "/>
    <s v=" $1,822,100,000 "/>
    <s v=" $225,600,000 "/>
    <s v=" $-   "/>
    <s v="Health Care"/>
  </r>
  <r>
    <x v="427"/>
    <n v="4623400000"/>
    <s v="Year 2"/>
    <s v="12/31/2013"/>
    <n v="12"/>
    <n v="31"/>
    <n v="2013"/>
    <s v=" $4,623,400,000 "/>
    <s v=" $1,266,700,000 "/>
    <s v=" $1,796,300,000 "/>
    <s v=" $203,000,000 "/>
    <s v=" $78,500,000 "/>
    <s v="Health Care"/>
  </r>
  <r>
    <x v="427"/>
    <n v="4673300000"/>
    <s v="Year 3"/>
    <s v="12/31/2014"/>
    <n v="12"/>
    <n v="31"/>
    <n v="2014"/>
    <s v=" $4,673,300,000 "/>
    <s v=" $1,242,800,000 "/>
    <s v=" $1,772,200,000 "/>
    <s v=" $187,400,000 "/>
    <s v=" $92,500,000 "/>
    <s v="Health Care"/>
  </r>
  <r>
    <x v="427"/>
    <n v="5997800000"/>
    <s v="Year 4"/>
    <s v="12/31/2015"/>
    <n v="12"/>
    <n v="31"/>
    <n v="2015"/>
    <s v=" $5,997,800,000 "/>
    <s v=" $1,800,600,000 "/>
    <s v=" $2,291,900,000 "/>
    <s v=" $268,800,000 "/>
    <s v=" $337,400,000 "/>
    <s v="Health Care"/>
  </r>
  <r>
    <x v="428"/>
    <n v="2458592000"/>
    <s v="Year 1"/>
    <s v="12/31/2012"/>
    <n v="12"/>
    <n v="31"/>
    <n v="2012"/>
    <s v=" $2,458,592,000 "/>
    <s v=" $80,146,000 "/>
    <s v=" $1,579,007,000 "/>
    <s v=" $-   "/>
    <s v=" $31,237,000 "/>
    <s v="Financials"/>
  </r>
  <r>
    <x v="428"/>
    <n v="2278812000"/>
    <s v="Year 2"/>
    <s v="12/31/2013"/>
    <n v="12"/>
    <n v="31"/>
    <n v="2013"/>
    <s v=" $2,278,812,000 "/>
    <s v=" $58,913,000 "/>
    <s v=" $1,700,064,000 "/>
    <s v=" $-   "/>
    <s v=" $(72,761,000)"/>
    <s v="Financials"/>
  </r>
  <r>
    <x v="428"/>
    <n v="2361631000"/>
    <s v="Year 3"/>
    <s v="12/31/2014"/>
    <n v="12"/>
    <n v="31"/>
    <n v="2014"/>
    <s v=" $2,361,631,000 "/>
    <s v=" $49,736,000 "/>
    <s v=" $1,654,369,000 "/>
    <s v=" $-   "/>
    <s v=" $(87,159,000)"/>
    <s v="Financials"/>
  </r>
  <r>
    <x v="428"/>
    <n v="2210591000"/>
    <s v="Year 4"/>
    <s v="12/31/2015"/>
    <n v="12"/>
    <n v="31"/>
    <n v="2015"/>
    <s v=" $2,210,591,000 "/>
    <s v=" $49,344,000 "/>
    <s v=" $1,591,239,000 "/>
    <s v=" $-   "/>
    <s v=" $49,282,000 "/>
    <s v="Financials"/>
  </r>
  <r>
    <x v="429"/>
    <n v="4561000000"/>
    <s v="Year 1"/>
    <s v="12/31/2013"/>
    <n v="12"/>
    <n v="31"/>
    <n v="2013"/>
    <s v=" $4,561,000,000 "/>
    <s v=" $1,669,000,000 "/>
    <s v=" $1,613,000,000 "/>
    <s v=" $399,000,000 "/>
    <s v=" $60,000,000 "/>
    <s v="Health Care"/>
  </r>
  <r>
    <x v="429"/>
    <n v="4785000000"/>
    <s v="Year 2"/>
    <s v="12/31/2014"/>
    <n v="12"/>
    <n v="31"/>
    <n v="2014"/>
    <s v=" $4,785,000,000 "/>
    <s v=" $1,717,000,000 "/>
    <s v=" $1,643,000,000 "/>
    <s v=" $396,000,000 "/>
    <s v=" $60,000,000 "/>
    <s v="Health Care"/>
  </r>
  <r>
    <x v="429"/>
    <n v="4765000000"/>
    <s v="Year 3"/>
    <s v="12/31/2015"/>
    <n v="12"/>
    <n v="31"/>
    <n v="2015"/>
    <s v=" $4,765,000,000 "/>
    <s v=" $1,738,000,000 "/>
    <s v=" $1,532,000,000 "/>
    <s v=" $364,000,000 "/>
    <s v=" $61,000,000 "/>
    <s v="Health Care"/>
  </r>
  <r>
    <x v="429"/>
    <n v="4888000000"/>
    <s v="Year 4"/>
    <s v="12/31/2016"/>
    <n v="12"/>
    <n v="31"/>
    <n v="2016"/>
    <s v=" $4,888,000,000 "/>
    <s v=" $1,666,000,000 "/>
    <s v=" $1,364,000,000 "/>
    <s v=" $376,000,000 "/>
    <s v=" $85,000,000 "/>
    <s v="Health Care"/>
  </r>
  <r>
    <x v="430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850E7C-0A4E-415C-92EF-63FDB91176BD}" name="PivotTable1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A16:B28" firstHeaderRow="1" firstDataRow="1" firstDataCol="1"/>
  <pivotFields count="2">
    <pivotField dataField="1" showAll="0"/>
    <pivotField axis="axisRow" showAll="0">
      <items count="12">
        <item x="1"/>
        <item x="6"/>
        <item x="2"/>
        <item x="8"/>
        <item x="5"/>
        <item x="3"/>
        <item x="4"/>
        <item x="0"/>
        <item x="9"/>
        <item x="10"/>
        <item x="7"/>
        <item t="default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Average Annual Total Revenue" fld="0" baseField="0" baseItem="0" numFmtId="164"/>
  </dataFields>
  <formats count="1">
    <format dxfId="10">
      <pivotArea outline="0" collapsedLevelsAreSubtotals="1" fieldPosition="0"/>
    </format>
  </format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2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2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2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2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2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2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2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2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2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2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17964C-2DF4-4331-9303-99888FA1CEE9}" name="PivotTable10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3">
  <location ref="A2:B14" firstHeaderRow="1" firstDataRow="1" firstDataCol="1"/>
  <pivotFields count="2">
    <pivotField dataField="1" showAll="0"/>
    <pivotField axis="axisRow" showAll="0">
      <items count="12">
        <item x="1"/>
        <item x="6"/>
        <item x="2"/>
        <item x="8"/>
        <item x="5"/>
        <item x="3"/>
        <item x="4"/>
        <item x="0"/>
        <item x="9"/>
        <item x="10"/>
        <item x="7"/>
        <item t="default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Average of Average Annual Total Revenue" fld="0" subtotal="average" baseField="1" baseItem="1" numFmtId="164"/>
  </dataFields>
  <formats count="1">
    <format dxfId="11">
      <pivotArea outline="0" collapsedLevelsAreSubtotals="1" fieldPosition="0"/>
    </format>
  </formats>
  <chartFormats count="5">
    <chartFormat chart="2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56D680-C382-44B8-833C-52AE92A6F1F8}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h="1" x="430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EE7C87-56FB-4C4B-B42F-6F56592BC708}" name="PivotTable1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9">
  <location ref="M3:N15" firstHeaderRow="1" firstDataRow="1" firstDataCol="1"/>
  <pivotFields count="2">
    <pivotField dataField="1" showAll="0"/>
    <pivotField axis="axisRow" showAll="0">
      <items count="12">
        <item x="1"/>
        <item x="6"/>
        <item x="2"/>
        <item x="8"/>
        <item x="5"/>
        <item x="3"/>
        <item x="4"/>
        <item x="0"/>
        <item x="9"/>
        <item x="10"/>
        <item x="7"/>
        <item t="default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Average Annual Total Revenue" fld="0" baseField="0" baseItem="0" numFmtId="164"/>
  </dataFields>
  <formats count="1">
    <format dxfId="9">
      <pivotArea outline="0" collapsedLevelsAreSubtotals="1" fieldPosition="0"/>
    </format>
  </formats>
  <chartFormats count="7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2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2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2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2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2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2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2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2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2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2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4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4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4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4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4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4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4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4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4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4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5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5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5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5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5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5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5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5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5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5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6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6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6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6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6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6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6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6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6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6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7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7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7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7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7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7" format="34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7" format="35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7" format="36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7" format="37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07AFE6-1912-4087-94F3-3FEE069530C0}" name="PivotTable8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6">
  <location ref="J3:K15" firstHeaderRow="1" firstDataRow="1" firstDataCol="1"/>
  <pivotFields count="2">
    <pivotField dataField="1" showAll="0"/>
    <pivotField axis="axisRow" showAll="0">
      <items count="12">
        <item x="1"/>
        <item x="6"/>
        <item x="2"/>
        <item x="8"/>
        <item x="5"/>
        <item x="3"/>
        <item x="4"/>
        <item x="0"/>
        <item x="9"/>
        <item x="10"/>
        <item x="7"/>
        <item t="default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Average of Average Annual Total Revenue" fld="0" subtotal="average" baseField="1" baseItem="1" numFmtId="164"/>
  </dataFields>
  <formats count="1">
    <format dxfId="8">
      <pivotArea outline="0" collapsedLevelsAreSubtotals="1" fieldPosition="0"/>
    </format>
  </formats>
  <chartFormats count="30">
    <chartFormat chart="2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4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4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4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4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4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4" format="33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34" format="34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4" format="35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4" format="36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34" format="37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35" format="3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39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5" format="40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5" format="4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5" format="42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5" format="43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5" format="44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5" format="45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35" format="46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5" format="47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5" format="48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35" format="49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3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C801DE-7550-4977-BC25-38493DB1D0FD}" name="PivotTable2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F3:G434" firstHeaderRow="1" firstDataRow="1" firstDataCol="1"/>
  <pivotFields count="13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h="1" x="43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dataFields count="1">
    <dataField name="Average Annual Total Revenue" fld="1" subtotal="average" baseField="0" baseItem="0"/>
  </dataFields>
  <chartFormats count="1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C5AC-C330-47E6-A56B-623AB0C2AB5C}">
  <dimension ref="A1:J28"/>
  <sheetViews>
    <sheetView tabSelected="1" topLeftCell="C5" workbookViewId="0">
      <selection activeCell="F36" sqref="F36"/>
    </sheetView>
  </sheetViews>
  <sheetFormatPr defaultRowHeight="15"/>
  <cols>
    <col min="1" max="1" width="27.7109375" bestFit="1" customWidth="1"/>
    <col min="2" max="2" width="39.140625" bestFit="1" customWidth="1"/>
    <col min="4" max="4" width="45.85546875" customWidth="1"/>
    <col min="5" max="5" width="62.5703125" customWidth="1"/>
    <col min="6" max="6" width="21.42578125" customWidth="1"/>
    <col min="7" max="7" width="19.28515625" customWidth="1"/>
    <col min="8" max="8" width="20.5703125" customWidth="1"/>
  </cols>
  <sheetData>
    <row r="1" spans="1:10" ht="21">
      <c r="D1" s="35" t="s">
        <v>6864</v>
      </c>
      <c r="E1" s="35"/>
    </row>
    <row r="2" spans="1:10">
      <c r="A2" s="2" t="s">
        <v>6812</v>
      </c>
      <c r="B2" t="s">
        <v>6863</v>
      </c>
      <c r="C2" s="2"/>
      <c r="D2" s="2" t="s">
        <v>6860</v>
      </c>
      <c r="E2" s="2" t="s">
        <v>6861</v>
      </c>
    </row>
    <row r="3" spans="1:10">
      <c r="A3" s="3" t="s">
        <v>42</v>
      </c>
      <c r="B3" s="8">
        <v>18308306191.558441</v>
      </c>
      <c r="D3" t="str">
        <f t="array" ref="D3">INDEX(A:A,MATCH(E3,B:B,0))</f>
        <v>Telecommunications Services</v>
      </c>
      <c r="E3" s="31">
        <f>MAX(B3:B13)</f>
        <v>57537392650</v>
      </c>
    </row>
    <row r="4" spans="1:10">
      <c r="A4" s="3" t="s">
        <v>198</v>
      </c>
      <c r="B4" s="8">
        <v>43407926143.939392</v>
      </c>
    </row>
    <row r="5" spans="1:10" ht="21">
      <c r="A5" s="3" t="s">
        <v>608</v>
      </c>
      <c r="B5" s="8">
        <v>38984796516.129036</v>
      </c>
      <c r="D5" s="35" t="s">
        <v>6859</v>
      </c>
      <c r="E5" s="35"/>
    </row>
    <row r="6" spans="1:10">
      <c r="A6" s="3" t="s">
        <v>293</v>
      </c>
      <c r="B6" s="8">
        <v>20825589774.390244</v>
      </c>
      <c r="D6" t="s">
        <v>6860</v>
      </c>
      <c r="E6" t="s">
        <v>6861</v>
      </c>
    </row>
    <row r="7" spans="1:10">
      <c r="A7" s="3" t="s">
        <v>84</v>
      </c>
      <c r="B7" s="8">
        <v>23308131640.625</v>
      </c>
      <c r="D7" t="str">
        <f t="array" ref="D7">INDEX(A:A,MATCH(E7,B:B,0))</f>
        <v>Consumer Staples</v>
      </c>
      <c r="E7" s="31">
        <f>MAX(B17:B27)</f>
        <v>1432461562750</v>
      </c>
    </row>
    <row r="8" spans="1:10">
      <c r="A8" s="3" t="s">
        <v>17</v>
      </c>
      <c r="B8" s="8">
        <v>16547665399.193548</v>
      </c>
    </row>
    <row r="9" spans="1:10">
      <c r="A9" s="3" t="s">
        <v>62</v>
      </c>
      <c r="B9" s="8">
        <v>15870553901.129942</v>
      </c>
    </row>
    <row r="10" spans="1:10">
      <c r="A10" s="3" t="s">
        <v>379</v>
      </c>
      <c r="B10" s="8">
        <v>11833432777.777779</v>
      </c>
      <c r="E10" t="s">
        <v>6869</v>
      </c>
      <c r="F10" t="s">
        <v>6865</v>
      </c>
      <c r="G10" t="s">
        <v>6867</v>
      </c>
      <c r="H10" t="s">
        <v>6866</v>
      </c>
      <c r="J10" s="8"/>
    </row>
    <row r="11" spans="1:10">
      <c r="A11" s="3" t="s">
        <v>323</v>
      </c>
      <c r="B11" s="8">
        <v>2511715663.4615383</v>
      </c>
      <c r="D11" t="s">
        <v>6868</v>
      </c>
      <c r="E11" s="8">
        <f t="array" ref="E11">AVERAGE(tele_list)</f>
        <v>57537392650</v>
      </c>
      <c r="F11" s="8">
        <f>MEDIAN(tele_list)</f>
        <v>18100500000</v>
      </c>
      <c r="G11" s="8">
        <f t="array" ref="G11">MAX(tele_list)-MIN(tele_list)</f>
        <v>128828036750</v>
      </c>
      <c r="H11" s="8">
        <f t="array" ref="H11">_xlfn.STDEV.P(tele_list)</f>
        <v>58457084123.882256</v>
      </c>
      <c r="J11" s="8"/>
    </row>
    <row r="12" spans="1:10">
      <c r="A12" s="3" t="s">
        <v>1703</v>
      </c>
      <c r="B12" s="8">
        <v>57537392650</v>
      </c>
      <c r="D12" t="s">
        <v>198</v>
      </c>
      <c r="E12" s="8">
        <f t="array" ref="E12">AVERAGE(consumer_staples_list)</f>
        <v>43407926143.939392</v>
      </c>
      <c r="F12" s="8">
        <f t="array" ref="F12">MEDIAN(consumer_staples_list)</f>
        <v>14273500000</v>
      </c>
      <c r="G12" s="8">
        <f t="array" ref="G12">MAX(consumer_staples_list)-MIN(consumer_staples_list)</f>
        <v>478135926250</v>
      </c>
      <c r="H12" s="8">
        <f t="array" ref="H12">_xlfn.STDEV.P(consumer_staples_list)</f>
        <v>85061207713.662415</v>
      </c>
      <c r="J12" s="8"/>
    </row>
    <row r="13" spans="1:10">
      <c r="A13" s="3" t="s">
        <v>257</v>
      </c>
      <c r="B13" s="8">
        <v>11135678864.583334</v>
      </c>
    </row>
    <row r="14" spans="1:10">
      <c r="A14" s="3" t="s">
        <v>6813</v>
      </c>
      <c r="B14" s="8">
        <v>20674273292.635662</v>
      </c>
    </row>
    <row r="16" spans="1:10">
      <c r="A16" s="2" t="s">
        <v>6812</v>
      </c>
      <c r="B16" t="s">
        <v>6862</v>
      </c>
      <c r="C16" s="2"/>
      <c r="E16" s="2"/>
      <c r="F16" s="2"/>
    </row>
    <row r="17" spans="1:2">
      <c r="A17" s="3" t="s">
        <v>42</v>
      </c>
      <c r="B17" s="8">
        <v>1409739576750</v>
      </c>
    </row>
    <row r="18" spans="1:2">
      <c r="A18" s="3" t="s">
        <v>198</v>
      </c>
      <c r="B18" s="8">
        <v>1432461562750</v>
      </c>
    </row>
    <row r="19" spans="1:2">
      <c r="A19" s="3" t="s">
        <v>608</v>
      </c>
      <c r="B19" s="8">
        <v>1208528692000</v>
      </c>
    </row>
    <row r="20" spans="1:2">
      <c r="A20" s="3" t="s">
        <v>293</v>
      </c>
      <c r="B20" s="8">
        <v>853849180750</v>
      </c>
    </row>
    <row r="21" spans="1:2">
      <c r="A21" s="3" t="s">
        <v>84</v>
      </c>
      <c r="B21" s="8">
        <v>1118790318750</v>
      </c>
    </row>
    <row r="22" spans="1:2">
      <c r="A22" s="3" t="s">
        <v>17</v>
      </c>
      <c r="B22" s="8">
        <v>1025955254750</v>
      </c>
    </row>
    <row r="23" spans="1:2">
      <c r="A23" s="3" t="s">
        <v>62</v>
      </c>
      <c r="B23" s="8">
        <v>936362680166.66663</v>
      </c>
    </row>
    <row r="24" spans="1:2">
      <c r="A24" s="3" t="s">
        <v>379</v>
      </c>
      <c r="B24" s="8">
        <v>284002386666.66669</v>
      </c>
    </row>
    <row r="25" spans="1:2">
      <c r="A25" s="3" t="s">
        <v>323</v>
      </c>
      <c r="B25" s="8">
        <v>65304607250</v>
      </c>
    </row>
    <row r="26" spans="1:2">
      <c r="A26" s="3" t="s">
        <v>1703</v>
      </c>
      <c r="B26" s="8">
        <v>287686963250</v>
      </c>
    </row>
    <row r="27" spans="1:2">
      <c r="A27" s="3" t="s">
        <v>257</v>
      </c>
      <c r="B27" s="8">
        <v>267256292750</v>
      </c>
    </row>
    <row r="28" spans="1:2">
      <c r="A28" s="3" t="s">
        <v>6813</v>
      </c>
      <c r="B28" s="8">
        <v>8889937515833.334</v>
      </c>
    </row>
  </sheetData>
  <mergeCells count="2">
    <mergeCell ref="D1:E1"/>
    <mergeCell ref="D5:E5"/>
  </mergeCell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D9CE-0EE7-4EB7-8174-4E55952F6C00}">
  <dimension ref="A2:N433"/>
  <sheetViews>
    <sheetView workbookViewId="0">
      <selection activeCell="H13" sqref="H13"/>
    </sheetView>
  </sheetViews>
  <sheetFormatPr defaultRowHeight="15"/>
  <cols>
    <col min="1" max="1" width="21.85546875" customWidth="1"/>
    <col min="2" max="2" width="20.28515625" customWidth="1"/>
    <col min="5" max="5" width="30" customWidth="1"/>
    <col min="6" max="6" width="26.7109375" customWidth="1"/>
    <col min="7" max="7" width="26.28515625" customWidth="1"/>
    <col min="8" max="8" width="22.85546875" customWidth="1"/>
    <col min="9" max="9" width="24.28515625" customWidth="1"/>
    <col min="10" max="10" width="26.28515625" customWidth="1"/>
  </cols>
  <sheetData>
    <row r="2" spans="1:14">
      <c r="A2" t="s">
        <v>6833</v>
      </c>
      <c r="B2" s="9" t="s">
        <v>4570</v>
      </c>
      <c r="N2" s="3"/>
    </row>
    <row r="3" spans="1:14">
      <c r="B3" s="10" t="s">
        <v>6834</v>
      </c>
      <c r="C3" s="11"/>
      <c r="D3" s="11"/>
      <c r="E3" s="11"/>
      <c r="F3" s="11"/>
      <c r="G3" s="11"/>
      <c r="H3" s="11"/>
      <c r="N3" s="3"/>
    </row>
    <row r="4" spans="1:14">
      <c r="D4" s="36" t="s">
        <v>6835</v>
      </c>
      <c r="E4" s="36"/>
      <c r="F4" s="36"/>
      <c r="G4" s="36"/>
      <c r="H4" s="36"/>
      <c r="N4" s="3"/>
    </row>
    <row r="5" spans="1:14">
      <c r="E5" t="s">
        <v>10</v>
      </c>
      <c r="F5" t="s">
        <v>19</v>
      </c>
      <c r="G5" t="s">
        <v>25</v>
      </c>
      <c r="H5" t="s">
        <v>31</v>
      </c>
      <c r="N5" s="3"/>
    </row>
    <row r="6" spans="1:14">
      <c r="B6" s="13" t="s">
        <v>6838</v>
      </c>
      <c r="E6" s="38">
        <f t="array" ref="E6">INDEX(Revenue,MATCH(1,(E$5=Years)*($B$2=ticker_symbol),0))</f>
        <v>9964000000</v>
      </c>
      <c r="F6" s="38">
        <f t="array" ref="F6">INDEX(Revenue,MATCH(1,(F$5=Years)*($B$2=ticker_symbol),0))</f>
        <v>8414000000</v>
      </c>
      <c r="G6" s="38">
        <f t="array" ref="G6">INDEX(Revenue,MATCH(1,(G$5=Years)*($B$2=ticker_symbol),0))</f>
        <v>7292000000</v>
      </c>
      <c r="H6" s="38">
        <f t="array" ref="H6">INDEX(Revenue,MATCH(1,(H$5=Years)*($B$2=ticker_symbol),0))</f>
        <v>7729000000</v>
      </c>
      <c r="N6" s="3"/>
    </row>
    <row r="7" spans="1:14">
      <c r="B7" t="s">
        <v>6819</v>
      </c>
      <c r="E7" s="14">
        <f t="array" ref="E7">INDEX(COGS,MATCH(1,(E$5=Years)*($B$2=ticker_symbol),0))</f>
        <v>4334000000</v>
      </c>
      <c r="F7" s="14">
        <f t="array" ref="F7">INDEX(COGS,MATCH(1,(F$5=Years)*($B$2=ticker_symbol),0))</f>
        <v>5299000000</v>
      </c>
      <c r="G7" s="14">
        <f t="array" ref="G7">INDEX(COGS,MATCH(1,(G$5=Years)*($B$2=ticker_symbol),0))</f>
        <v>4457000000</v>
      </c>
      <c r="H7" s="14">
        <f t="array" ref="H7">INDEX(COGS,MATCH(1,(H$5=Years)*($B$2=ticker_symbol),0))</f>
        <v>4312000000</v>
      </c>
      <c r="N7" s="3"/>
    </row>
    <row r="8" spans="1:14">
      <c r="B8" s="13" t="s">
        <v>6839</v>
      </c>
      <c r="E8" s="8">
        <f t="array" ref="E8">E6-E7</f>
        <v>5630000000</v>
      </c>
      <c r="F8" s="8">
        <f t="array" ref="F8">F6-F7</f>
        <v>3115000000</v>
      </c>
      <c r="G8" s="8">
        <f t="array" ref="G8">G6-G7</f>
        <v>2835000000</v>
      </c>
      <c r="H8" s="8">
        <f t="array" ref="H8">H6-H7</f>
        <v>3417000000</v>
      </c>
      <c r="N8" s="3"/>
    </row>
    <row r="9" spans="1:14">
      <c r="B9" t="s">
        <v>6840</v>
      </c>
      <c r="E9" s="14">
        <f t="array" ref="E9">INDEX(SGA,MATCH(1,(E$5=Years)*($B$2=ticker_symbol),0))</f>
        <v>757000000</v>
      </c>
      <c r="F9" s="14">
        <f t="array" ref="F9">INDEX(SGA,MATCH(1,(F$5=Years)*($B$2=ticker_symbol),0))</f>
        <v>584000000</v>
      </c>
      <c r="G9" s="14">
        <f t="array" ref="G9">INDEX(SGA,MATCH(1,(G$5=Years)*($B$2=ticker_symbol),0))</f>
        <v>545000000</v>
      </c>
      <c r="H9" s="14">
        <f t="array" ref="H9">INDEX(SGA,MATCH(1,(H$5=Years)*($B$2=ticker_symbol),0))</f>
        <v>670000000</v>
      </c>
      <c r="N9" s="3"/>
    </row>
    <row r="10" spans="1:14">
      <c r="B10" t="s">
        <v>5</v>
      </c>
      <c r="E10" s="14">
        <f t="array" ref="E10">INDEX(RD,MATCH(1,(E$5=Years)*($B$2=ticker_symbol),0))</f>
        <v>704000000</v>
      </c>
      <c r="F10" s="14">
        <f t="array" ref="F10">INDEX(RD,MATCH(1,(F$5=Years)*($B$2=ticker_symbol),0))</f>
        <v>469000000</v>
      </c>
      <c r="G10" s="14">
        <f t="array" ref="G10">INDEX(RD,MATCH(1,(G$5=Years)*($B$2=ticker_symbol),0))</f>
        <v>325000000</v>
      </c>
      <c r="H10" s="14">
        <f t="array" ref="H10">INDEX(RD,MATCH(1,(H$5=Years)*($B$2=ticker_symbol),0))</f>
        <v>289000000</v>
      </c>
      <c r="N10" s="3"/>
    </row>
    <row r="11" spans="1:14">
      <c r="B11" t="s">
        <v>6841</v>
      </c>
      <c r="E11" s="14">
        <f t="array" ref="E11">INDEX(OOI,MATCH(1,(E$5=Years)*($B$2=ticker_symbol),0))</f>
        <v>1032000000</v>
      </c>
      <c r="F11" s="14">
        <f t="array" ref="F11">INDEX(OOI,MATCH(1,(F$5=Years)*($B$2=ticker_symbol),0))</f>
        <v>1362000000</v>
      </c>
      <c r="G11" s="14">
        <f t="array" ref="G11">INDEX(OOI,MATCH(1,(G$5=Years)*($B$2=ticker_symbol),0))</f>
        <v>1229000000</v>
      </c>
      <c r="H11" s="14">
        <f t="array" ref="H11">INDEX(OOI,MATCH(1,(H$5=Years)*($B$2=ticker_symbol),0))</f>
        <v>1239000000</v>
      </c>
      <c r="N11" s="3"/>
    </row>
    <row r="12" spans="1:14">
      <c r="B12" s="13" t="s">
        <v>6842</v>
      </c>
      <c r="E12" s="8">
        <f>SUM(E9:E11)</f>
        <v>2493000000</v>
      </c>
      <c r="F12" s="8">
        <f t="shared" ref="F12:H12" si="0">SUM(F9:F11)</f>
        <v>2415000000</v>
      </c>
      <c r="G12" s="8">
        <f t="shared" si="0"/>
        <v>2099000000</v>
      </c>
      <c r="H12" s="8">
        <f t="shared" si="0"/>
        <v>2198000000</v>
      </c>
      <c r="N12" s="3"/>
    </row>
    <row r="13" spans="1:14">
      <c r="B13" s="13" t="s">
        <v>6843</v>
      </c>
      <c r="E13" s="8">
        <f t="array" ref="E13">E8-E12</f>
        <v>3137000000</v>
      </c>
      <c r="F13" s="8">
        <f t="array" ref="F13">F8-F12</f>
        <v>700000000</v>
      </c>
      <c r="G13" s="8">
        <f t="array" ref="G13">G8-G12</f>
        <v>736000000</v>
      </c>
      <c r="H13" s="8">
        <f t="array" ref="H13">H8-H12</f>
        <v>1219000000</v>
      </c>
      <c r="N13" s="3"/>
    </row>
    <row r="14" spans="1:14">
      <c r="N14" s="3"/>
    </row>
    <row r="15" spans="1:14">
      <c r="N15" s="3"/>
    </row>
    <row r="16" spans="1:14">
      <c r="N16" s="3"/>
    </row>
    <row r="17" spans="14:14">
      <c r="N17" s="3"/>
    </row>
    <row r="18" spans="14:14">
      <c r="N18" s="3"/>
    </row>
    <row r="19" spans="14:14">
      <c r="N19" s="3"/>
    </row>
    <row r="20" spans="14:14">
      <c r="N20" s="3"/>
    </row>
    <row r="21" spans="14:14">
      <c r="N21" s="3"/>
    </row>
    <row r="22" spans="14:14">
      <c r="N22" s="3"/>
    </row>
    <row r="23" spans="14:14">
      <c r="N23" s="3"/>
    </row>
    <row r="24" spans="14:14">
      <c r="N24" s="3"/>
    </row>
    <row r="25" spans="14:14">
      <c r="N25" s="3"/>
    </row>
    <row r="26" spans="14:14">
      <c r="N26" s="3"/>
    </row>
    <row r="27" spans="14:14">
      <c r="N27" s="3"/>
    </row>
    <row r="28" spans="14:14">
      <c r="N28" s="3"/>
    </row>
    <row r="29" spans="14:14">
      <c r="N29" s="3"/>
    </row>
    <row r="30" spans="14:14">
      <c r="N30" s="3"/>
    </row>
    <row r="31" spans="14:14">
      <c r="N31" s="3"/>
    </row>
    <row r="32" spans="14:14">
      <c r="N32" s="3"/>
    </row>
    <row r="33" spans="14:14">
      <c r="N33" s="3"/>
    </row>
    <row r="34" spans="14:14">
      <c r="N34" s="3"/>
    </row>
    <row r="35" spans="14:14">
      <c r="N35" s="3"/>
    </row>
    <row r="36" spans="14:14">
      <c r="N36" s="3"/>
    </row>
    <row r="37" spans="14:14">
      <c r="N37" s="3"/>
    </row>
    <row r="38" spans="14:14">
      <c r="N38" s="3"/>
    </row>
    <row r="39" spans="14:14">
      <c r="N39" s="3"/>
    </row>
    <row r="40" spans="14:14">
      <c r="N40" s="3"/>
    </row>
    <row r="41" spans="14:14">
      <c r="N41" s="3"/>
    </row>
    <row r="42" spans="14:14">
      <c r="N42" s="3"/>
    </row>
    <row r="43" spans="14:14">
      <c r="N43" s="3"/>
    </row>
    <row r="44" spans="14:14">
      <c r="N44" s="3"/>
    </row>
    <row r="45" spans="14:14">
      <c r="N45" s="3"/>
    </row>
    <row r="46" spans="14:14">
      <c r="N46" s="3"/>
    </row>
    <row r="47" spans="14:14">
      <c r="N47" s="3"/>
    </row>
    <row r="48" spans="14:14">
      <c r="N48" s="3"/>
    </row>
    <row r="49" spans="14:14">
      <c r="N49" s="3"/>
    </row>
    <row r="50" spans="14:14">
      <c r="N50" s="3"/>
    </row>
    <row r="51" spans="14:14">
      <c r="N51" s="3"/>
    </row>
    <row r="52" spans="14:14">
      <c r="N52" s="3"/>
    </row>
    <row r="53" spans="14:14">
      <c r="N53" s="3"/>
    </row>
    <row r="54" spans="14:14">
      <c r="N54" s="3"/>
    </row>
    <row r="55" spans="14:14">
      <c r="N55" s="3"/>
    </row>
    <row r="56" spans="14:14">
      <c r="N56" s="3"/>
    </row>
    <row r="57" spans="14:14">
      <c r="N57" s="3"/>
    </row>
    <row r="58" spans="14:14">
      <c r="N58" s="3"/>
    </row>
    <row r="59" spans="14:14">
      <c r="N59" s="3"/>
    </row>
    <row r="60" spans="14:14">
      <c r="N60" s="3"/>
    </row>
    <row r="61" spans="14:14">
      <c r="N61" s="3"/>
    </row>
    <row r="62" spans="14:14">
      <c r="N62" s="3"/>
    </row>
    <row r="63" spans="14:14">
      <c r="N63" s="3"/>
    </row>
    <row r="64" spans="14:14">
      <c r="N64" s="3"/>
    </row>
    <row r="65" spans="14:14">
      <c r="N65" s="3"/>
    </row>
    <row r="66" spans="14:14">
      <c r="N66" s="3"/>
    </row>
    <row r="67" spans="14:14">
      <c r="N67" s="3"/>
    </row>
    <row r="68" spans="14:14">
      <c r="N68" s="3"/>
    </row>
    <row r="69" spans="14:14">
      <c r="N69" s="3"/>
    </row>
    <row r="70" spans="14:14">
      <c r="N70" s="3"/>
    </row>
    <row r="71" spans="14:14">
      <c r="N71" s="3"/>
    </row>
    <row r="72" spans="14:14">
      <c r="N72" s="3"/>
    </row>
    <row r="73" spans="14:14">
      <c r="N73" s="3"/>
    </row>
    <row r="74" spans="14:14">
      <c r="N74" s="3"/>
    </row>
    <row r="75" spans="14:14">
      <c r="N75" s="3"/>
    </row>
    <row r="76" spans="14:14">
      <c r="N76" s="3"/>
    </row>
    <row r="77" spans="14:14">
      <c r="N77" s="3"/>
    </row>
    <row r="78" spans="14:14">
      <c r="N78" s="3"/>
    </row>
    <row r="79" spans="14:14">
      <c r="N79" s="3"/>
    </row>
    <row r="80" spans="14:14">
      <c r="N80" s="3"/>
    </row>
    <row r="81" spans="14:14">
      <c r="N81" s="3"/>
    </row>
    <row r="82" spans="14:14">
      <c r="N82" s="3"/>
    </row>
    <row r="83" spans="14:14">
      <c r="N83" s="3"/>
    </row>
    <row r="84" spans="14:14">
      <c r="N84" s="3"/>
    </row>
    <row r="85" spans="14:14">
      <c r="N85" s="3"/>
    </row>
    <row r="86" spans="14:14">
      <c r="N86" s="3"/>
    </row>
    <row r="87" spans="14:14">
      <c r="N87" s="3"/>
    </row>
    <row r="88" spans="14:14">
      <c r="N88" s="3"/>
    </row>
    <row r="89" spans="14:14">
      <c r="N89" s="3"/>
    </row>
    <row r="90" spans="14:14">
      <c r="N90" s="3"/>
    </row>
    <row r="91" spans="14:14">
      <c r="N91" s="3"/>
    </row>
    <row r="92" spans="14:14">
      <c r="N92" s="3"/>
    </row>
    <row r="93" spans="14:14">
      <c r="N93" s="3"/>
    </row>
    <row r="94" spans="14:14">
      <c r="N94" s="3"/>
    </row>
    <row r="95" spans="14:14">
      <c r="N95" s="3"/>
    </row>
    <row r="96" spans="14:14">
      <c r="N96" s="3"/>
    </row>
    <row r="97" spans="14:14">
      <c r="N97" s="3"/>
    </row>
    <row r="98" spans="14:14">
      <c r="N98" s="3"/>
    </row>
    <row r="99" spans="14:14">
      <c r="N99" s="3"/>
    </row>
    <row r="100" spans="14:14">
      <c r="N100" s="3"/>
    </row>
    <row r="101" spans="14:14">
      <c r="N101" s="3"/>
    </row>
    <row r="102" spans="14:14">
      <c r="N102" s="3"/>
    </row>
    <row r="103" spans="14:14">
      <c r="N103" s="3"/>
    </row>
    <row r="104" spans="14:14">
      <c r="N104" s="3"/>
    </row>
    <row r="105" spans="14:14">
      <c r="N105" s="3"/>
    </row>
    <row r="106" spans="14:14">
      <c r="N106" s="3"/>
    </row>
    <row r="107" spans="14:14">
      <c r="N107" s="3"/>
    </row>
    <row r="108" spans="14:14">
      <c r="N108" s="3"/>
    </row>
    <row r="109" spans="14:14">
      <c r="N109" s="3"/>
    </row>
    <row r="110" spans="14:14">
      <c r="N110" s="3"/>
    </row>
    <row r="111" spans="14:14">
      <c r="N111" s="3"/>
    </row>
    <row r="112" spans="14:14">
      <c r="N112" s="3"/>
    </row>
    <row r="113" spans="14:14">
      <c r="N113" s="3"/>
    </row>
    <row r="114" spans="14:14">
      <c r="N114" s="3"/>
    </row>
    <row r="115" spans="14:14">
      <c r="N115" s="3"/>
    </row>
    <row r="116" spans="14:14">
      <c r="N116" s="3"/>
    </row>
    <row r="117" spans="14:14">
      <c r="N117" s="3"/>
    </row>
    <row r="118" spans="14:14">
      <c r="N118" s="3"/>
    </row>
    <row r="119" spans="14:14">
      <c r="N119" s="3"/>
    </row>
    <row r="120" spans="14:14">
      <c r="N120" s="3"/>
    </row>
    <row r="121" spans="14:14">
      <c r="N121" s="3"/>
    </row>
    <row r="122" spans="14:14">
      <c r="N122" s="3"/>
    </row>
    <row r="123" spans="14:14">
      <c r="N123" s="3"/>
    </row>
    <row r="124" spans="14:14">
      <c r="N124" s="3"/>
    </row>
    <row r="125" spans="14:14">
      <c r="N125" s="3"/>
    </row>
    <row r="126" spans="14:14">
      <c r="N126" s="3"/>
    </row>
    <row r="127" spans="14:14">
      <c r="N127" s="3"/>
    </row>
    <row r="128" spans="14:14">
      <c r="N128" s="3"/>
    </row>
    <row r="129" spans="14:14">
      <c r="N129" s="3"/>
    </row>
    <row r="130" spans="14:14">
      <c r="N130" s="3"/>
    </row>
    <row r="131" spans="14:14">
      <c r="N131" s="3"/>
    </row>
    <row r="132" spans="14:14">
      <c r="N132" s="3"/>
    </row>
    <row r="133" spans="14:14">
      <c r="N133" s="3"/>
    </row>
    <row r="134" spans="14:14">
      <c r="N134" s="3"/>
    </row>
    <row r="135" spans="14:14">
      <c r="N135" s="3"/>
    </row>
    <row r="136" spans="14:14">
      <c r="N136" s="3"/>
    </row>
    <row r="137" spans="14:14">
      <c r="N137" s="3"/>
    </row>
    <row r="138" spans="14:14">
      <c r="N138" s="3"/>
    </row>
    <row r="139" spans="14:14">
      <c r="N139" s="3"/>
    </row>
    <row r="140" spans="14:14">
      <c r="N140" s="3"/>
    </row>
    <row r="141" spans="14:14">
      <c r="N141" s="3"/>
    </row>
    <row r="142" spans="14:14">
      <c r="N142" s="3"/>
    </row>
    <row r="143" spans="14:14">
      <c r="N143" s="3"/>
    </row>
    <row r="144" spans="14:14">
      <c r="N144" s="3"/>
    </row>
    <row r="145" spans="14:14">
      <c r="N145" s="3"/>
    </row>
    <row r="146" spans="14:14">
      <c r="N146" s="3"/>
    </row>
    <row r="147" spans="14:14">
      <c r="N147" s="3"/>
    </row>
    <row r="148" spans="14:14">
      <c r="N148" s="3"/>
    </row>
    <row r="149" spans="14:14">
      <c r="N149" s="3"/>
    </row>
    <row r="150" spans="14:14">
      <c r="N150" s="3"/>
    </row>
    <row r="151" spans="14:14">
      <c r="N151" s="3"/>
    </row>
    <row r="152" spans="14:14">
      <c r="N152" s="3"/>
    </row>
    <row r="153" spans="14:14">
      <c r="N153" s="3"/>
    </row>
    <row r="154" spans="14:14">
      <c r="N154" s="3"/>
    </row>
    <row r="155" spans="14:14">
      <c r="N155" s="3"/>
    </row>
    <row r="156" spans="14:14">
      <c r="N156" s="3"/>
    </row>
    <row r="157" spans="14:14">
      <c r="N157" s="3"/>
    </row>
    <row r="158" spans="14:14">
      <c r="N158" s="3"/>
    </row>
    <row r="159" spans="14:14">
      <c r="N159" s="3"/>
    </row>
    <row r="160" spans="14:14">
      <c r="N160" s="3"/>
    </row>
    <row r="161" spans="14:14">
      <c r="N161" s="3"/>
    </row>
    <row r="162" spans="14:14">
      <c r="N162" s="3"/>
    </row>
    <row r="163" spans="14:14">
      <c r="N163" s="3"/>
    </row>
    <row r="164" spans="14:14">
      <c r="N164" s="3"/>
    </row>
    <row r="165" spans="14:14">
      <c r="N165" s="3"/>
    </row>
    <row r="166" spans="14:14">
      <c r="N166" s="3"/>
    </row>
    <row r="167" spans="14:14">
      <c r="N167" s="3"/>
    </row>
    <row r="168" spans="14:14">
      <c r="N168" s="3"/>
    </row>
    <row r="169" spans="14:14">
      <c r="N169" s="3"/>
    </row>
    <row r="170" spans="14:14">
      <c r="N170" s="3"/>
    </row>
    <row r="171" spans="14:14">
      <c r="N171" s="3"/>
    </row>
    <row r="172" spans="14:14">
      <c r="N172" s="3"/>
    </row>
    <row r="173" spans="14:14">
      <c r="N173" s="3"/>
    </row>
    <row r="174" spans="14:14">
      <c r="N174" s="3"/>
    </row>
    <row r="175" spans="14:14">
      <c r="N175" s="3"/>
    </row>
    <row r="176" spans="14:14">
      <c r="N176" s="3"/>
    </row>
    <row r="177" spans="14:14">
      <c r="N177" s="3"/>
    </row>
    <row r="178" spans="14:14">
      <c r="N178" s="3"/>
    </row>
    <row r="179" spans="14:14">
      <c r="N179" s="3"/>
    </row>
    <row r="180" spans="14:14">
      <c r="N180" s="3"/>
    </row>
    <row r="181" spans="14:14">
      <c r="N181" s="3"/>
    </row>
    <row r="182" spans="14:14">
      <c r="N182" s="3"/>
    </row>
    <row r="183" spans="14:14">
      <c r="N183" s="3"/>
    </row>
    <row r="184" spans="14:14">
      <c r="N184" s="3"/>
    </row>
    <row r="185" spans="14:14">
      <c r="N185" s="3"/>
    </row>
    <row r="186" spans="14:14">
      <c r="N186" s="3"/>
    </row>
    <row r="187" spans="14:14">
      <c r="N187" s="3"/>
    </row>
    <row r="188" spans="14:14">
      <c r="N188" s="3"/>
    </row>
    <row r="189" spans="14:14">
      <c r="N189" s="3"/>
    </row>
    <row r="190" spans="14:14">
      <c r="N190" s="3"/>
    </row>
    <row r="191" spans="14:14">
      <c r="N191" s="3"/>
    </row>
    <row r="192" spans="14:14">
      <c r="N192" s="3"/>
    </row>
    <row r="193" spans="14:14">
      <c r="N193" s="3"/>
    </row>
    <row r="194" spans="14:14">
      <c r="N194" s="3"/>
    </row>
    <row r="195" spans="14:14">
      <c r="N195" s="3"/>
    </row>
    <row r="196" spans="14:14">
      <c r="N196" s="3"/>
    </row>
    <row r="197" spans="14:14">
      <c r="N197" s="3"/>
    </row>
    <row r="198" spans="14:14">
      <c r="N198" s="3"/>
    </row>
    <row r="199" spans="14:14">
      <c r="N199" s="3"/>
    </row>
    <row r="200" spans="14:14">
      <c r="N200" s="3"/>
    </row>
    <row r="201" spans="14:14">
      <c r="N201" s="3"/>
    </row>
    <row r="202" spans="14:14">
      <c r="N202" s="3"/>
    </row>
    <row r="203" spans="14:14">
      <c r="N203" s="3"/>
    </row>
    <row r="204" spans="14:14">
      <c r="N204" s="3"/>
    </row>
    <row r="205" spans="14:14">
      <c r="N205" s="3"/>
    </row>
    <row r="206" spans="14:14">
      <c r="N206" s="3"/>
    </row>
    <row r="207" spans="14:14">
      <c r="N207" s="3"/>
    </row>
    <row r="208" spans="14:14">
      <c r="N208" s="3"/>
    </row>
    <row r="209" spans="14:14">
      <c r="N209" s="3"/>
    </row>
    <row r="210" spans="14:14">
      <c r="N210" s="3"/>
    </row>
    <row r="211" spans="14:14">
      <c r="N211" s="3"/>
    </row>
    <row r="212" spans="14:14">
      <c r="N212" s="3"/>
    </row>
    <row r="213" spans="14:14">
      <c r="N213" s="3"/>
    </row>
    <row r="214" spans="14:14">
      <c r="N214" s="3"/>
    </row>
    <row r="215" spans="14:14">
      <c r="N215" s="3"/>
    </row>
    <row r="216" spans="14:14">
      <c r="N216" s="3"/>
    </row>
    <row r="217" spans="14:14">
      <c r="N217" s="3"/>
    </row>
    <row r="218" spans="14:14">
      <c r="N218" s="3"/>
    </row>
    <row r="219" spans="14:14">
      <c r="N219" s="3"/>
    </row>
    <row r="220" spans="14:14">
      <c r="N220" s="3"/>
    </row>
    <row r="221" spans="14:14">
      <c r="N221" s="3"/>
    </row>
    <row r="222" spans="14:14">
      <c r="N222" s="3"/>
    </row>
    <row r="223" spans="14:14">
      <c r="N223" s="3"/>
    </row>
    <row r="224" spans="14:14">
      <c r="N224" s="3"/>
    </row>
    <row r="225" spans="14:14">
      <c r="N225" s="3"/>
    </row>
    <row r="226" spans="14:14">
      <c r="N226" s="3"/>
    </row>
    <row r="227" spans="14:14">
      <c r="N227" s="3"/>
    </row>
    <row r="228" spans="14:14">
      <c r="N228" s="3"/>
    </row>
    <row r="229" spans="14:14">
      <c r="N229" s="3"/>
    </row>
    <row r="230" spans="14:14">
      <c r="N230" s="3"/>
    </row>
    <row r="231" spans="14:14">
      <c r="N231" s="3"/>
    </row>
    <row r="232" spans="14:14">
      <c r="N232" s="3"/>
    </row>
    <row r="233" spans="14:14">
      <c r="N233" s="3"/>
    </row>
    <row r="234" spans="14:14">
      <c r="N234" s="3"/>
    </row>
    <row r="235" spans="14:14">
      <c r="N235" s="3"/>
    </row>
    <row r="236" spans="14:14">
      <c r="N236" s="3"/>
    </row>
    <row r="237" spans="14:14">
      <c r="N237" s="3"/>
    </row>
    <row r="238" spans="14:14">
      <c r="N238" s="3"/>
    </row>
    <row r="239" spans="14:14">
      <c r="N239" s="3"/>
    </row>
    <row r="240" spans="14:14">
      <c r="N240" s="3"/>
    </row>
    <row r="241" spans="14:14">
      <c r="N241" s="3"/>
    </row>
    <row r="242" spans="14:14">
      <c r="N242" s="3"/>
    </row>
    <row r="243" spans="14:14">
      <c r="N243" s="3"/>
    </row>
    <row r="244" spans="14:14">
      <c r="N244" s="3"/>
    </row>
    <row r="245" spans="14:14">
      <c r="N245" s="3"/>
    </row>
    <row r="246" spans="14:14">
      <c r="N246" s="3"/>
    </row>
    <row r="247" spans="14:14">
      <c r="N247" s="3"/>
    </row>
    <row r="248" spans="14:14">
      <c r="N248" s="3"/>
    </row>
    <row r="249" spans="14:14">
      <c r="N249" s="3"/>
    </row>
    <row r="250" spans="14:14">
      <c r="N250" s="3"/>
    </row>
    <row r="251" spans="14:14">
      <c r="N251" s="3"/>
    </row>
    <row r="252" spans="14:14">
      <c r="N252" s="3"/>
    </row>
    <row r="253" spans="14:14">
      <c r="N253" s="3"/>
    </row>
    <row r="254" spans="14:14">
      <c r="N254" s="3"/>
    </row>
    <row r="255" spans="14:14">
      <c r="N255" s="3"/>
    </row>
    <row r="256" spans="14:14">
      <c r="N256" s="3"/>
    </row>
    <row r="257" spans="14:14">
      <c r="N257" s="3"/>
    </row>
    <row r="258" spans="14:14">
      <c r="N258" s="3"/>
    </row>
    <row r="259" spans="14:14">
      <c r="N259" s="3"/>
    </row>
    <row r="260" spans="14:14">
      <c r="N260" s="3"/>
    </row>
    <row r="261" spans="14:14">
      <c r="N261" s="3"/>
    </row>
    <row r="262" spans="14:14">
      <c r="N262" s="3"/>
    </row>
    <row r="263" spans="14:14">
      <c r="N263" s="3"/>
    </row>
    <row r="264" spans="14:14">
      <c r="N264" s="3"/>
    </row>
    <row r="265" spans="14:14">
      <c r="N265" s="3"/>
    </row>
    <row r="266" spans="14:14">
      <c r="N266" s="3"/>
    </row>
    <row r="267" spans="14:14">
      <c r="N267" s="3"/>
    </row>
    <row r="268" spans="14:14">
      <c r="N268" s="3"/>
    </row>
    <row r="269" spans="14:14">
      <c r="N269" s="3"/>
    </row>
    <row r="270" spans="14:14">
      <c r="N270" s="3"/>
    </row>
    <row r="271" spans="14:14">
      <c r="N271" s="3"/>
    </row>
    <row r="272" spans="14:14">
      <c r="N272" s="3"/>
    </row>
    <row r="273" spans="14:14">
      <c r="N273" s="3"/>
    </row>
    <row r="274" spans="14:14">
      <c r="N274" s="3"/>
    </row>
    <row r="275" spans="14:14">
      <c r="N275" s="3"/>
    </row>
    <row r="276" spans="14:14">
      <c r="N276" s="3"/>
    </row>
    <row r="277" spans="14:14">
      <c r="N277" s="3"/>
    </row>
    <row r="278" spans="14:14">
      <c r="N278" s="3"/>
    </row>
    <row r="279" spans="14:14">
      <c r="N279" s="3"/>
    </row>
    <row r="280" spans="14:14">
      <c r="N280" s="3"/>
    </row>
    <row r="281" spans="14:14">
      <c r="N281" s="3"/>
    </row>
    <row r="282" spans="14:14">
      <c r="N282" s="3"/>
    </row>
    <row r="283" spans="14:14">
      <c r="N283" s="3"/>
    </row>
    <row r="284" spans="14:14">
      <c r="N284" s="3"/>
    </row>
    <row r="285" spans="14:14">
      <c r="N285" s="3"/>
    </row>
    <row r="286" spans="14:14">
      <c r="N286" s="3"/>
    </row>
    <row r="287" spans="14:14">
      <c r="N287" s="3"/>
    </row>
    <row r="288" spans="14:14">
      <c r="N288" s="3"/>
    </row>
    <row r="289" spans="14:14">
      <c r="N289" s="3"/>
    </row>
    <row r="290" spans="14:14">
      <c r="N290" s="3"/>
    </row>
    <row r="291" spans="14:14">
      <c r="N291" s="3"/>
    </row>
    <row r="292" spans="14:14">
      <c r="N292" s="3"/>
    </row>
    <row r="293" spans="14:14">
      <c r="N293" s="3"/>
    </row>
    <row r="294" spans="14:14">
      <c r="N294" s="3"/>
    </row>
    <row r="295" spans="14:14">
      <c r="N295" s="3"/>
    </row>
    <row r="296" spans="14:14">
      <c r="N296" s="3"/>
    </row>
    <row r="297" spans="14:14">
      <c r="N297" s="3"/>
    </row>
    <row r="298" spans="14:14">
      <c r="N298" s="3"/>
    </row>
    <row r="299" spans="14:14">
      <c r="N299" s="3"/>
    </row>
    <row r="300" spans="14:14">
      <c r="N300" s="3"/>
    </row>
    <row r="301" spans="14:14">
      <c r="N301" s="3"/>
    </row>
    <row r="302" spans="14:14">
      <c r="N302" s="3"/>
    </row>
    <row r="303" spans="14:14">
      <c r="N303" s="3"/>
    </row>
    <row r="304" spans="14:14">
      <c r="N304" s="3"/>
    </row>
    <row r="305" spans="14:14">
      <c r="N305" s="3"/>
    </row>
    <row r="306" spans="14:14">
      <c r="N306" s="3"/>
    </row>
    <row r="307" spans="14:14">
      <c r="N307" s="3"/>
    </row>
    <row r="308" spans="14:14">
      <c r="N308" s="3"/>
    </row>
    <row r="309" spans="14:14">
      <c r="N309" s="3"/>
    </row>
    <row r="310" spans="14:14">
      <c r="N310" s="3"/>
    </row>
    <row r="311" spans="14:14">
      <c r="N311" s="3"/>
    </row>
    <row r="312" spans="14:14">
      <c r="N312" s="3"/>
    </row>
    <row r="313" spans="14:14">
      <c r="N313" s="3"/>
    </row>
    <row r="314" spans="14:14">
      <c r="N314" s="3"/>
    </row>
    <row r="315" spans="14:14">
      <c r="N315" s="3"/>
    </row>
    <row r="316" spans="14:14">
      <c r="N316" s="3"/>
    </row>
    <row r="317" spans="14:14">
      <c r="N317" s="3"/>
    </row>
    <row r="318" spans="14:14">
      <c r="N318" s="3"/>
    </row>
    <row r="319" spans="14:14">
      <c r="N319" s="3"/>
    </row>
    <row r="320" spans="14:14">
      <c r="N320" s="3"/>
    </row>
    <row r="321" spans="14:14">
      <c r="N321" s="3"/>
    </row>
    <row r="322" spans="14:14">
      <c r="N322" s="3"/>
    </row>
    <row r="323" spans="14:14">
      <c r="N323" s="3"/>
    </row>
    <row r="324" spans="14:14">
      <c r="N324" s="3"/>
    </row>
    <row r="325" spans="14:14">
      <c r="N325" s="3"/>
    </row>
    <row r="326" spans="14:14">
      <c r="N326" s="3"/>
    </row>
    <row r="327" spans="14:14">
      <c r="N327" s="3"/>
    </row>
    <row r="328" spans="14:14">
      <c r="N328" s="3"/>
    </row>
    <row r="329" spans="14:14">
      <c r="N329" s="3"/>
    </row>
    <row r="330" spans="14:14">
      <c r="N330" s="3"/>
    </row>
    <row r="331" spans="14:14">
      <c r="N331" s="3"/>
    </row>
    <row r="332" spans="14:14">
      <c r="N332" s="3"/>
    </row>
    <row r="333" spans="14:14">
      <c r="N333" s="3"/>
    </row>
    <row r="334" spans="14:14">
      <c r="N334" s="3"/>
    </row>
    <row r="335" spans="14:14">
      <c r="N335" s="3"/>
    </row>
    <row r="336" spans="14:14">
      <c r="N336" s="3"/>
    </row>
    <row r="337" spans="14:14">
      <c r="N337" s="3"/>
    </row>
    <row r="338" spans="14:14">
      <c r="N338" s="3"/>
    </row>
    <row r="339" spans="14:14">
      <c r="N339" s="3"/>
    </row>
    <row r="340" spans="14:14">
      <c r="N340" s="3"/>
    </row>
    <row r="341" spans="14:14">
      <c r="N341" s="3"/>
    </row>
    <row r="342" spans="14:14">
      <c r="N342" s="3"/>
    </row>
    <row r="343" spans="14:14">
      <c r="N343" s="3"/>
    </row>
    <row r="344" spans="14:14">
      <c r="N344" s="3"/>
    </row>
    <row r="345" spans="14:14">
      <c r="N345" s="3"/>
    </row>
    <row r="346" spans="14:14">
      <c r="N346" s="3"/>
    </row>
    <row r="347" spans="14:14">
      <c r="N347" s="3"/>
    </row>
    <row r="348" spans="14:14">
      <c r="N348" s="3"/>
    </row>
    <row r="349" spans="14:14">
      <c r="N349" s="3"/>
    </row>
    <row r="350" spans="14:14">
      <c r="N350" s="3"/>
    </row>
    <row r="351" spans="14:14">
      <c r="N351" s="3"/>
    </row>
    <row r="352" spans="14:14">
      <c r="N352" s="3"/>
    </row>
    <row r="353" spans="14:14">
      <c r="N353" s="3"/>
    </row>
    <row r="354" spans="14:14">
      <c r="N354" s="3"/>
    </row>
    <row r="355" spans="14:14">
      <c r="N355" s="3"/>
    </row>
    <row r="356" spans="14:14">
      <c r="N356" s="3"/>
    </row>
    <row r="357" spans="14:14">
      <c r="N357" s="3"/>
    </row>
    <row r="358" spans="14:14">
      <c r="N358" s="3"/>
    </row>
    <row r="359" spans="14:14">
      <c r="N359" s="3"/>
    </row>
    <row r="360" spans="14:14">
      <c r="N360" s="3"/>
    </row>
    <row r="361" spans="14:14">
      <c r="N361" s="3"/>
    </row>
    <row r="362" spans="14:14">
      <c r="N362" s="3"/>
    </row>
    <row r="363" spans="14:14">
      <c r="N363" s="3"/>
    </row>
    <row r="364" spans="14:14">
      <c r="N364" s="3"/>
    </row>
    <row r="365" spans="14:14">
      <c r="N365" s="3"/>
    </row>
    <row r="366" spans="14:14">
      <c r="N366" s="3"/>
    </row>
    <row r="367" spans="14:14">
      <c r="N367" s="3"/>
    </row>
    <row r="368" spans="14:14">
      <c r="N368" s="3"/>
    </row>
    <row r="369" spans="14:14">
      <c r="N369" s="3"/>
    </row>
    <row r="370" spans="14:14">
      <c r="N370" s="3"/>
    </row>
    <row r="371" spans="14:14">
      <c r="N371" s="3"/>
    </row>
    <row r="372" spans="14:14">
      <c r="N372" s="3"/>
    </row>
    <row r="373" spans="14:14">
      <c r="N373" s="3"/>
    </row>
    <row r="374" spans="14:14">
      <c r="N374" s="3"/>
    </row>
    <row r="375" spans="14:14">
      <c r="N375" s="3"/>
    </row>
    <row r="376" spans="14:14">
      <c r="N376" s="3"/>
    </row>
    <row r="377" spans="14:14">
      <c r="N377" s="3"/>
    </row>
    <row r="378" spans="14:14">
      <c r="N378" s="3"/>
    </row>
    <row r="379" spans="14:14">
      <c r="N379" s="3"/>
    </row>
    <row r="380" spans="14:14">
      <c r="N380" s="3"/>
    </row>
    <row r="381" spans="14:14">
      <c r="N381" s="3"/>
    </row>
    <row r="382" spans="14:14">
      <c r="N382" s="3"/>
    </row>
    <row r="383" spans="14:14">
      <c r="N383" s="3"/>
    </row>
    <row r="384" spans="14:14">
      <c r="N384" s="3"/>
    </row>
    <row r="385" spans="14:14">
      <c r="N385" s="3"/>
    </row>
    <row r="386" spans="14:14">
      <c r="N386" s="3"/>
    </row>
    <row r="387" spans="14:14">
      <c r="N387" s="3"/>
    </row>
    <row r="388" spans="14:14">
      <c r="N388" s="3"/>
    </row>
    <row r="389" spans="14:14">
      <c r="N389" s="3"/>
    </row>
    <row r="390" spans="14:14">
      <c r="N390" s="3"/>
    </row>
    <row r="391" spans="14:14">
      <c r="N391" s="3"/>
    </row>
    <row r="392" spans="14:14">
      <c r="N392" s="3"/>
    </row>
    <row r="393" spans="14:14">
      <c r="N393" s="3"/>
    </row>
    <row r="394" spans="14:14">
      <c r="N394" s="3"/>
    </row>
    <row r="395" spans="14:14">
      <c r="N395" s="3"/>
    </row>
    <row r="396" spans="14:14">
      <c r="N396" s="3"/>
    </row>
    <row r="397" spans="14:14">
      <c r="N397" s="3"/>
    </row>
    <row r="398" spans="14:14">
      <c r="N398" s="3"/>
    </row>
    <row r="399" spans="14:14">
      <c r="N399" s="3"/>
    </row>
    <row r="400" spans="14:14">
      <c r="N400" s="3"/>
    </row>
    <row r="401" spans="14:14">
      <c r="N401" s="3"/>
    </row>
    <row r="402" spans="14:14">
      <c r="N402" s="3"/>
    </row>
    <row r="403" spans="14:14">
      <c r="N403" s="3"/>
    </row>
    <row r="404" spans="14:14">
      <c r="N404" s="3"/>
    </row>
    <row r="405" spans="14:14">
      <c r="N405" s="3"/>
    </row>
    <row r="406" spans="14:14">
      <c r="N406" s="3"/>
    </row>
    <row r="407" spans="14:14">
      <c r="N407" s="3"/>
    </row>
    <row r="408" spans="14:14">
      <c r="N408" s="3"/>
    </row>
    <row r="409" spans="14:14">
      <c r="N409" s="3"/>
    </row>
    <row r="410" spans="14:14">
      <c r="N410" s="3"/>
    </row>
    <row r="411" spans="14:14">
      <c r="N411" s="3"/>
    </row>
    <row r="412" spans="14:14">
      <c r="N412" s="3"/>
    </row>
    <row r="413" spans="14:14">
      <c r="N413" s="3"/>
    </row>
    <row r="414" spans="14:14">
      <c r="N414" s="3"/>
    </row>
    <row r="415" spans="14:14">
      <c r="N415" s="3"/>
    </row>
    <row r="416" spans="14:14">
      <c r="N416" s="3"/>
    </row>
    <row r="417" spans="14:14">
      <c r="N417" s="3"/>
    </row>
    <row r="418" spans="14:14">
      <c r="N418" s="3"/>
    </row>
    <row r="419" spans="14:14">
      <c r="N419" s="3"/>
    </row>
    <row r="420" spans="14:14">
      <c r="N420" s="3"/>
    </row>
    <row r="421" spans="14:14">
      <c r="N421" s="3"/>
    </row>
    <row r="422" spans="14:14">
      <c r="N422" s="3"/>
    </row>
    <row r="423" spans="14:14">
      <c r="N423" s="3"/>
    </row>
    <row r="424" spans="14:14">
      <c r="N424" s="3"/>
    </row>
    <row r="425" spans="14:14">
      <c r="N425" s="3"/>
    </row>
    <row r="426" spans="14:14">
      <c r="N426" s="3"/>
    </row>
    <row r="427" spans="14:14">
      <c r="N427" s="3"/>
    </row>
    <row r="428" spans="14:14">
      <c r="N428" s="3"/>
    </row>
    <row r="429" spans="14:14">
      <c r="N429" s="3"/>
    </row>
    <row r="430" spans="14:14">
      <c r="N430" s="3"/>
    </row>
    <row r="431" spans="14:14">
      <c r="N431" s="3"/>
    </row>
    <row r="432" spans="14:14">
      <c r="N432" s="3"/>
    </row>
    <row r="433" spans="14:14">
      <c r="N433" s="12"/>
    </row>
  </sheetData>
  <mergeCells count="1">
    <mergeCell ref="D4:H4"/>
  </mergeCells>
  <dataValidations count="1">
    <dataValidation type="list" allowBlank="1" showInputMessage="1" showErrorMessage="1" sqref="C24" xr:uid="{041750FB-D0D9-4695-B67E-197186CF0301}">
      <formula1>$B$29:$B$31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D909F0-C38F-4074-8889-9F9623A058E9}">
          <x14:formula1>
            <xm:f>'data processing'!$D$2:$D$431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36AA-5497-47E9-84CE-D8D44C636CED}">
  <dimension ref="A2:N432"/>
  <sheetViews>
    <sheetView topLeftCell="B5" zoomScale="115" zoomScaleNormal="115" workbookViewId="0">
      <selection activeCell="I6" sqref="I6"/>
    </sheetView>
  </sheetViews>
  <sheetFormatPr defaultRowHeight="15"/>
  <cols>
    <col min="1" max="1" width="21.85546875" customWidth="1"/>
    <col min="2" max="2" width="20.28515625" customWidth="1"/>
    <col min="5" max="5" width="30" customWidth="1"/>
    <col min="6" max="6" width="26.7109375" customWidth="1"/>
    <col min="7" max="7" width="26.28515625" customWidth="1"/>
    <col min="8" max="8" width="22.85546875" customWidth="1"/>
    <col min="9" max="9" width="24.28515625" customWidth="1"/>
    <col min="10" max="10" width="26.28515625" customWidth="1"/>
  </cols>
  <sheetData>
    <row r="2" spans="1:14">
      <c r="A2" t="s">
        <v>6833</v>
      </c>
      <c r="B2" s="9" t="s">
        <v>4570</v>
      </c>
      <c r="N2" s="3"/>
    </row>
    <row r="3" spans="1:14">
      <c r="B3" s="10" t="s">
        <v>6834</v>
      </c>
      <c r="C3" s="11"/>
      <c r="D3" s="11"/>
      <c r="E3" s="11"/>
      <c r="F3" s="11"/>
      <c r="G3" s="11"/>
      <c r="H3" s="11"/>
      <c r="I3" s="11"/>
      <c r="J3" s="11"/>
      <c r="N3" s="3"/>
    </row>
    <row r="4" spans="1:14">
      <c r="D4" s="36" t="s">
        <v>6835</v>
      </c>
      <c r="E4" s="36"/>
      <c r="F4" s="36"/>
      <c r="G4" s="36"/>
      <c r="H4" s="36"/>
      <c r="I4" s="36" t="s">
        <v>6836</v>
      </c>
      <c r="J4" s="36"/>
      <c r="N4" s="3"/>
    </row>
    <row r="5" spans="1:14">
      <c r="E5" t="s">
        <v>10</v>
      </c>
      <c r="F5" t="s">
        <v>19</v>
      </c>
      <c r="G5" t="s">
        <v>25</v>
      </c>
      <c r="H5" t="s">
        <v>31</v>
      </c>
      <c r="I5" t="s">
        <v>6844</v>
      </c>
      <c r="J5" t="s">
        <v>6845</v>
      </c>
      <c r="N5" s="3"/>
    </row>
    <row r="6" spans="1:14">
      <c r="B6" s="13" t="s">
        <v>6838</v>
      </c>
      <c r="E6" s="38">
        <f t="array" ref="E6">INDEX(Revenue,MATCH(1,(E$5=Years)*($B$2=ticker_symbol),0))</f>
        <v>9964000000</v>
      </c>
      <c r="F6" s="38">
        <f t="array" ref="F6">INDEX(Revenue,MATCH(1,(F$5=Years)*($B$2=ticker_symbol),0))</f>
        <v>8414000000</v>
      </c>
      <c r="G6" s="38">
        <f t="array" ref="G6">INDEX(Revenue,MATCH(1,(G$5=Years)*($B$2=ticker_symbol),0))</f>
        <v>7292000000</v>
      </c>
      <c r="H6" s="38">
        <f t="array" ref="H6">INDEX(Revenue,MATCH(1,(H$5=Years)*($B$2=ticker_symbol),0))</f>
        <v>7729000000</v>
      </c>
      <c r="I6" s="8">
        <f t="array" aca="1" ref="I6" ca="1">H6*(1+I18)</f>
        <v>7139069887.0761995</v>
      </c>
      <c r="J6" s="8">
        <f ca="1">I6*(1+J18)</f>
        <v>6782717676.9859114</v>
      </c>
      <c r="N6" s="3"/>
    </row>
    <row r="7" spans="1:14">
      <c r="B7" t="s">
        <v>6819</v>
      </c>
      <c r="E7" s="14">
        <f t="array" ref="E7">INDEX(COGS,MATCH(1,(E$5=Years)*($B$2=ticker_symbol),0))</f>
        <v>4334000000</v>
      </c>
      <c r="F7" s="14">
        <f t="array" ref="F7">INDEX(COGS,MATCH(1,(F$5=Years)*($B$2=ticker_symbol),0))</f>
        <v>5299000000</v>
      </c>
      <c r="G7" s="14">
        <f t="array" ref="G7">INDEX(COGS,MATCH(1,(G$5=Years)*($B$2=ticker_symbol),0))</f>
        <v>4457000000</v>
      </c>
      <c r="H7" s="14">
        <f t="array" ref="H7">INDEX(COGS,MATCH(1,(H$5=Years)*($B$2=ticker_symbol),0))</f>
        <v>4312000000</v>
      </c>
      <c r="I7" s="8"/>
      <c r="J7" s="8"/>
      <c r="N7" s="3"/>
    </row>
    <row r="8" spans="1:14">
      <c r="B8" s="13" t="s">
        <v>6839</v>
      </c>
      <c r="E8" s="8">
        <f t="array" ref="E8">E6-E7</f>
        <v>5630000000</v>
      </c>
      <c r="F8" s="8">
        <f t="array" ref="F8">F6-F7</f>
        <v>3115000000</v>
      </c>
      <c r="G8" s="8">
        <f t="array" ref="G8">G6-G7</f>
        <v>2835000000</v>
      </c>
      <c r="H8" s="8">
        <f t="array" ref="H8">H6-H7</f>
        <v>3417000000</v>
      </c>
      <c r="I8" s="8">
        <f t="array" aca="1" ref="I8" ca="1">I6*I19</f>
        <v>3152138216.7871408</v>
      </c>
      <c r="J8" s="8">
        <f ca="1">J6*J19</f>
        <v>2785379258.0595913</v>
      </c>
      <c r="N8" s="3"/>
    </row>
    <row r="9" spans="1:14">
      <c r="B9" t="s">
        <v>6840</v>
      </c>
      <c r="E9" s="14">
        <f t="array" ref="E9">INDEX(SGA,MATCH(1,(E$5=Years)*($B$2=ticker_symbol),0))</f>
        <v>757000000</v>
      </c>
      <c r="F9" s="14">
        <f t="array" ref="F9">INDEX(SGA,MATCH(1,(F$5=Years)*($B$2=ticker_symbol),0))</f>
        <v>584000000</v>
      </c>
      <c r="G9" s="14">
        <f t="array" ref="G9">INDEX(SGA,MATCH(1,(G$5=Years)*($B$2=ticker_symbol),0))</f>
        <v>545000000</v>
      </c>
      <c r="H9" s="14">
        <f t="array" ref="H9">INDEX(SGA,MATCH(1,(H$5=Years)*($B$2=ticker_symbol),0))</f>
        <v>670000000</v>
      </c>
      <c r="I9" s="8"/>
      <c r="J9" s="8"/>
      <c r="N9" s="3"/>
    </row>
    <row r="10" spans="1:14">
      <c r="B10" t="s">
        <v>5</v>
      </c>
      <c r="E10" s="14">
        <f t="array" ref="E10">INDEX(RD,MATCH(1,(E$5=Years)*($B$2=ticker_symbol),0))</f>
        <v>704000000</v>
      </c>
      <c r="F10" s="14">
        <f t="array" ref="F10">INDEX(RD,MATCH(1,(F$5=Years)*($B$2=ticker_symbol),0))</f>
        <v>469000000</v>
      </c>
      <c r="G10" s="14">
        <f t="array" ref="G10">INDEX(RD,MATCH(1,(G$5=Years)*($B$2=ticker_symbol),0))</f>
        <v>325000000</v>
      </c>
      <c r="H10" s="14">
        <f t="array" ref="H10">INDEX(RD,MATCH(1,(H$5=Years)*($B$2=ticker_symbol),0))</f>
        <v>289000000</v>
      </c>
      <c r="I10" s="8"/>
      <c r="J10" s="8"/>
      <c r="N10" s="3"/>
    </row>
    <row r="11" spans="1:14">
      <c r="B11" t="s">
        <v>6841</v>
      </c>
      <c r="E11" s="14">
        <f t="array" ref="E11">INDEX(OOI,MATCH(1,(E$5=Years)*($B$2=ticker_symbol),0))</f>
        <v>1032000000</v>
      </c>
      <c r="F11" s="14">
        <f t="array" ref="F11">INDEX(OOI,MATCH(1,(F$5=Years)*($B$2=ticker_symbol),0))</f>
        <v>1362000000</v>
      </c>
      <c r="G11" s="14">
        <f t="array" ref="G11">INDEX(OOI,MATCH(1,(G$5=Years)*($B$2=ticker_symbol),0))</f>
        <v>1229000000</v>
      </c>
      <c r="H11" s="14">
        <f t="array" ref="H11">INDEX(OOI,MATCH(1,(H$5=Years)*($B$2=ticker_symbol),0))</f>
        <v>1239000000</v>
      </c>
      <c r="I11" s="8"/>
      <c r="J11" s="8"/>
      <c r="N11" s="3"/>
    </row>
    <row r="12" spans="1:14">
      <c r="B12" s="13" t="s">
        <v>6842</v>
      </c>
      <c r="E12" s="8">
        <f>SUM(E9:E11)</f>
        <v>2493000000</v>
      </c>
      <c r="F12" s="8">
        <f t="shared" ref="F12:H12" si="0">SUM(F9:F11)</f>
        <v>2415000000</v>
      </c>
      <c r="G12" s="8">
        <f t="shared" si="0"/>
        <v>2099000000</v>
      </c>
      <c r="H12" s="8">
        <f t="shared" si="0"/>
        <v>2198000000</v>
      </c>
      <c r="N12" s="3"/>
    </row>
    <row r="13" spans="1:14">
      <c r="B13" s="13" t="s">
        <v>6843</v>
      </c>
      <c r="E13" s="8">
        <f t="array" ref="E13">E8-E12</f>
        <v>3137000000</v>
      </c>
      <c r="F13" s="8">
        <f t="array" ref="F13">F8-F12</f>
        <v>700000000</v>
      </c>
      <c r="G13" s="8">
        <f t="array" ref="G13">G8-G12</f>
        <v>736000000</v>
      </c>
      <c r="H13" s="8">
        <f t="array" ref="H13">H8-H12</f>
        <v>1219000000</v>
      </c>
      <c r="I13" s="8">
        <f t="array" aca="1" ref="I13" ca="1">I6*I20</f>
        <v>1172018053.5775371</v>
      </c>
      <c r="J13" s="8">
        <f t="array" aca="1" ref="J13" ca="1">J6*J20</f>
        <v>858038312.06934309</v>
      </c>
      <c r="N13" s="3"/>
    </row>
    <row r="14" spans="1:14">
      <c r="N14" s="3"/>
    </row>
    <row r="15" spans="1:14">
      <c r="B15" s="10" t="s">
        <v>6846</v>
      </c>
      <c r="C15" s="11"/>
      <c r="D15" s="11"/>
      <c r="E15" s="11"/>
      <c r="F15" s="11"/>
      <c r="G15" s="11"/>
      <c r="H15" s="11"/>
      <c r="I15" s="11"/>
      <c r="J15" s="11"/>
      <c r="N15" s="3"/>
    </row>
    <row r="16" spans="1:14">
      <c r="D16" s="37" t="s">
        <v>6847</v>
      </c>
      <c r="E16" s="37"/>
      <c r="F16" s="37"/>
      <c r="G16" s="37"/>
      <c r="H16" s="37"/>
      <c r="I16" s="37" t="s">
        <v>6848</v>
      </c>
      <c r="J16" s="37"/>
      <c r="N16" s="3"/>
    </row>
    <row r="17" spans="2:14">
      <c r="E17" t="s">
        <v>10</v>
      </c>
      <c r="F17" t="s">
        <v>19</v>
      </c>
      <c r="G17" t="s">
        <v>25</v>
      </c>
      <c r="H17" t="s">
        <v>31</v>
      </c>
      <c r="I17" t="s">
        <v>6844</v>
      </c>
      <c r="J17" t="s">
        <v>6845</v>
      </c>
      <c r="N17" s="3"/>
    </row>
    <row r="18" spans="2:14">
      <c r="B18" t="s">
        <v>6849</v>
      </c>
      <c r="F18">
        <f>F6/E6-1</f>
        <v>-0.15556001605780811</v>
      </c>
      <c r="G18">
        <f>G6/F6-1</f>
        <v>-0.13334917993819828</v>
      </c>
      <c r="H18">
        <f>H6/G6-1</f>
        <v>5.9928688974218325E-2</v>
      </c>
      <c r="I18" s="32">
        <f ca="1">OFFSET(I27,MATCH(C23,$B$28:$B$30,0),0)</f>
        <v>-7.6326835673929352E-2</v>
      </c>
      <c r="J18" s="32">
        <f ca="1">OFFSET(J27,MATCH(C23,$B$28:$B$30,0),0)</f>
        <v>-4.9915775545969765E-2</v>
      </c>
      <c r="N18" s="3"/>
    </row>
    <row r="19" spans="2:14">
      <c r="B19" t="s">
        <v>6850</v>
      </c>
      <c r="E19">
        <f t="array" ref="E19">INDEX(gross_margin,MATCH(1,(E$17=Years)*($B$2=ticker_symbol),0))</f>
        <v>0.56503412284223209</v>
      </c>
      <c r="F19">
        <f t="array" ref="F19">INDEX(gross_margin,MATCH(1,(F$17=Years)*($B$2=ticker_symbol),0))</f>
        <v>0.37021630615640599</v>
      </c>
      <c r="G19">
        <f t="array" ref="G19">INDEX(gross_margin,MATCH(1,(G$17=Years)*($B$2=ticker_symbol),0))</f>
        <v>0.38878222709818977</v>
      </c>
      <c r="H19">
        <f t="array" ref="H19">INDEX(gross_margin,MATCH(1,(H$17=Years)*($B$2=ticker_symbol),0))</f>
        <v>0.44210117738387888</v>
      </c>
      <c r="I19" s="32">
        <f ca="1">OFFSET(I31,MATCH($C$23,$B$32:$B$34,0),0)</f>
        <v>0.44153345837017666</v>
      </c>
      <c r="J19" s="32">
        <f ca="1">OFFSET(J31,MATCH($C$23,$B$32:$B$34,0),0)</f>
        <v>0.41065829225216283</v>
      </c>
      <c r="N19" s="3"/>
    </row>
    <row r="20" spans="2:14">
      <c r="B20" t="s">
        <v>6851</v>
      </c>
      <c r="E20">
        <f t="array" ref="E20">INDEX(operating_margin,MATCH(1,(E$17=Years)*($B$2=ticker_symbol),0))</f>
        <v>0.31483340024086715</v>
      </c>
      <c r="F20">
        <f t="array" ref="F20">INDEX(operating_margin,MATCH(1,(F$17=Years)*($B$2=ticker_symbol),0))</f>
        <v>8.3194675540765387E-2</v>
      </c>
      <c r="G20">
        <f t="array" ref="G20">INDEX(operating_margin,MATCH(1,(G$17=Years)*($B$2=ticker_symbol),0))</f>
        <v>0.10093252879868349</v>
      </c>
      <c r="H20">
        <f t="array" ref="H20">INDEX(operating_margin,MATCH(1,(H$17=Years)*($B$2=ticker_symbol),0))</f>
        <v>0.15771768663475222</v>
      </c>
      <c r="I20" s="32">
        <f ca="1">OFFSET(I35,MATCH($C$23,$B$36:$B$38,0),0)</f>
        <v>0.16416957280376704</v>
      </c>
      <c r="J20" s="32">
        <f ca="1">OFFSET(J35,MATCH($C$23,$B$36:$B$38,0),0)</f>
        <v>0.12650361594449205</v>
      </c>
      <c r="N20" s="3"/>
    </row>
    <row r="21" spans="2:14">
      <c r="N21" s="3"/>
    </row>
    <row r="22" spans="2:14" ht="15.75" thickBot="1">
      <c r="N22" s="3"/>
    </row>
    <row r="23" spans="2:14" ht="15.75" thickBot="1">
      <c r="B23" s="15" t="s">
        <v>6852</v>
      </c>
      <c r="C23" s="30" t="s">
        <v>6853</v>
      </c>
      <c r="D23" s="16"/>
      <c r="E23" s="16"/>
      <c r="F23" s="16"/>
      <c r="G23" s="16"/>
      <c r="H23" s="16"/>
      <c r="I23" s="16"/>
      <c r="J23" s="16"/>
      <c r="N23" s="3"/>
    </row>
    <row r="24" spans="2:14" ht="15.75" thickBot="1">
      <c r="B24" s="16"/>
      <c r="C24" s="16"/>
      <c r="D24" s="16"/>
      <c r="E24" s="16"/>
      <c r="F24" s="16"/>
      <c r="G24" s="16"/>
      <c r="H24" s="16"/>
      <c r="I24" s="16"/>
      <c r="J24" s="16"/>
      <c r="N24" s="3"/>
    </row>
    <row r="25" spans="2:14" ht="15.75" thickBot="1">
      <c r="B25" s="17" t="s">
        <v>6854</v>
      </c>
      <c r="C25" s="18"/>
      <c r="D25" s="18"/>
      <c r="E25" s="18"/>
      <c r="F25" s="18"/>
      <c r="G25" s="18"/>
      <c r="H25" s="18"/>
      <c r="I25" s="18"/>
      <c r="J25" s="18"/>
      <c r="N25" s="3"/>
    </row>
    <row r="26" spans="2:14" ht="15.75" thickBot="1">
      <c r="B26" s="16"/>
      <c r="C26" s="16"/>
      <c r="D26" s="16"/>
      <c r="E26" s="16"/>
      <c r="F26" s="16"/>
      <c r="G26" s="16"/>
      <c r="H26" s="16"/>
      <c r="I26" s="16"/>
      <c r="J26" s="16"/>
      <c r="N26" s="3"/>
    </row>
    <row r="27" spans="2:14" ht="15.75" thickBot="1">
      <c r="B27" s="19" t="s">
        <v>6855</v>
      </c>
      <c r="C27" s="20"/>
      <c r="D27" s="20"/>
      <c r="E27" s="20"/>
      <c r="F27" s="20"/>
      <c r="G27" s="21"/>
      <c r="H27" s="21"/>
      <c r="I27" s="22" t="s">
        <v>6844</v>
      </c>
      <c r="J27" s="22" t="s">
        <v>6845</v>
      </c>
      <c r="N27" s="3"/>
    </row>
    <row r="28" spans="2:14" ht="16.5" thickTop="1" thickBot="1">
      <c r="B28" s="23" t="s">
        <v>6856</v>
      </c>
      <c r="C28" s="16"/>
      <c r="D28" s="24">
        <v>1</v>
      </c>
      <c r="E28" s="16"/>
      <c r="F28" s="16"/>
      <c r="G28" s="16"/>
      <c r="H28" s="16"/>
      <c r="I28" s="25">
        <f t="array" ref="I28">AVERAGE(F18:H18)+_xlfn.STDEV.P(F18:H18)</f>
        <v>2.0446116153667357E-2</v>
      </c>
      <c r="J28" s="25">
        <f ca="1">AVERAGE(G18:I18)+_xlfn.STDEV.P(G18:I18)</f>
        <v>3.1169536422940888E-2</v>
      </c>
      <c r="N28" s="3"/>
    </row>
    <row r="29" spans="2:14" ht="15.75" thickBot="1">
      <c r="B29" s="16" t="s">
        <v>6853</v>
      </c>
      <c r="C29" s="16"/>
      <c r="D29" s="24">
        <v>2</v>
      </c>
      <c r="E29" s="16"/>
      <c r="F29" s="16"/>
      <c r="G29" s="16"/>
      <c r="H29" s="16"/>
      <c r="I29" s="25">
        <f t="array" ref="I29">AVERAGE(F18:H18)</f>
        <v>-7.6326835673929352E-2</v>
      </c>
      <c r="J29" s="25">
        <f t="array" aca="1" ref="J29" ca="1">AVERAGE(G18:I18)</f>
        <v>-4.9915775545969765E-2</v>
      </c>
      <c r="N29" s="3"/>
    </row>
    <row r="30" spans="2:14" ht="15.75" thickBot="1">
      <c r="B30" s="23" t="s">
        <v>6857</v>
      </c>
      <c r="C30" s="16"/>
      <c r="D30" s="24">
        <v>3</v>
      </c>
      <c r="E30" s="16"/>
      <c r="F30" s="16"/>
      <c r="G30" s="16"/>
      <c r="H30" s="16"/>
      <c r="I30" s="25">
        <f t="array" ref="I30">AVERAGE(F18:H18)-_xlfn.STDEV.P(F18:H18)</f>
        <v>-0.17309978750152605</v>
      </c>
      <c r="J30" s="25">
        <f t="array" aca="1" ref="J30" ca="1">AVERAGE(G18:I18)-_xlfn.STDEV.P(G18:I18)</f>
        <v>-0.13100108751488043</v>
      </c>
      <c r="N30" s="3"/>
    </row>
    <row r="31" spans="2:14" ht="15.75" thickBot="1">
      <c r="B31" s="19" t="s">
        <v>6850</v>
      </c>
      <c r="C31" s="20"/>
      <c r="D31" s="20"/>
      <c r="E31" s="20"/>
      <c r="F31" s="20"/>
      <c r="G31" s="21"/>
      <c r="H31" s="21"/>
      <c r="I31" s="20"/>
      <c r="J31" s="20"/>
      <c r="N31" s="3"/>
    </row>
    <row r="32" spans="2:14" ht="16.5" thickTop="1" thickBot="1">
      <c r="B32" s="23" t="s">
        <v>6856</v>
      </c>
      <c r="C32" s="16"/>
      <c r="D32" s="24">
        <v>1</v>
      </c>
      <c r="E32" s="16"/>
      <c r="F32" s="16"/>
      <c r="G32" s="16"/>
      <c r="H32" s="16"/>
      <c r="I32" s="33">
        <f t="array" ref="I32">AVERAGE(E19:H19)+_xlfn.STDEV.P(E19:H19)</f>
        <v>0.51756234273413182</v>
      </c>
      <c r="J32" s="33">
        <f t="array" aca="1" ref="J32" ca="1">AVERAGE(F19:I19)+_xlfn.STDEV.P(F19:I19)</f>
        <v>0.44250184487357858</v>
      </c>
      <c r="N32" s="3"/>
    </row>
    <row r="33" spans="2:14" ht="15.75" thickBot="1">
      <c r="B33" s="16" t="s">
        <v>6853</v>
      </c>
      <c r="C33" s="16"/>
      <c r="D33" s="24">
        <v>2</v>
      </c>
      <c r="E33" s="26"/>
      <c r="F33" s="26"/>
      <c r="G33" s="16"/>
      <c r="H33" s="16"/>
      <c r="I33" s="33">
        <f t="array" ref="I33">AVERAGE(E19:H19)</f>
        <v>0.44153345837017666</v>
      </c>
      <c r="J33" s="33">
        <f t="array" aca="1" ref="J33" ca="1">AVERAGE(F19:I19)</f>
        <v>0.41065829225216283</v>
      </c>
      <c r="N33" s="3"/>
    </row>
    <row r="34" spans="2:14" ht="15.75" thickBot="1">
      <c r="B34" s="23" t="s">
        <v>6857</v>
      </c>
      <c r="C34" s="16"/>
      <c r="D34" s="24">
        <v>3</v>
      </c>
      <c r="E34" s="16"/>
      <c r="F34" s="16"/>
      <c r="G34" s="16"/>
      <c r="H34" s="16"/>
      <c r="I34" s="33">
        <f t="array" ref="I34">AVERAGE(E19:H19)-_xlfn.STDEV.P(E19:H19)</f>
        <v>0.36550457400622149</v>
      </c>
      <c r="J34" s="33">
        <f t="array" aca="1" ref="J34" ca="1">AVERAGE(F19:I19)-_xlfn.STDEV.P(F19:I19)</f>
        <v>0.37881473963074708</v>
      </c>
      <c r="N34" s="3"/>
    </row>
    <row r="35" spans="2:14" ht="15.75" thickBot="1">
      <c r="B35" s="19" t="s">
        <v>6851</v>
      </c>
      <c r="C35" s="20"/>
      <c r="D35" s="20"/>
      <c r="E35" s="20"/>
      <c r="F35" s="20"/>
      <c r="G35" s="21"/>
      <c r="H35" s="21"/>
      <c r="I35" s="20"/>
      <c r="J35" s="20"/>
      <c r="N35" s="3"/>
    </row>
    <row r="36" spans="2:14" ht="16.5" thickTop="1" thickBot="1">
      <c r="B36" s="23" t="s">
        <v>6856</v>
      </c>
      <c r="C36" s="16"/>
      <c r="D36" s="24">
        <v>1</v>
      </c>
      <c r="E36" s="16"/>
      <c r="F36" s="16"/>
      <c r="G36" s="16"/>
      <c r="H36" s="16"/>
      <c r="I36" s="33">
        <f t="array" ref="I36">AVERAGE(E20:H20)+_xlfn.STDEV.P(E20:H20)</f>
        <v>0.25540700132735705</v>
      </c>
      <c r="J36" s="33">
        <f t="array" aca="1" ref="J36" ca="1">AVERAGE(F20:I20)+_xlfn.STDEV.P(F20:I20)</f>
        <v>0.16158419223641385</v>
      </c>
      <c r="N36" s="3"/>
    </row>
    <row r="37" spans="2:14" ht="15.75" thickBot="1">
      <c r="B37" s="16" t="s">
        <v>6853</v>
      </c>
      <c r="C37" s="16"/>
      <c r="D37" s="24">
        <v>2</v>
      </c>
      <c r="E37" s="26"/>
      <c r="F37" s="26"/>
      <c r="G37" s="16"/>
      <c r="H37" s="16"/>
      <c r="I37" s="33">
        <f t="array" ref="I37">AVERAGE(E20:H20)</f>
        <v>0.16416957280376704</v>
      </c>
      <c r="J37" s="33">
        <f t="array" aca="1" ref="J37" ca="1">AVERAGE(F20:I20)</f>
        <v>0.12650361594449205</v>
      </c>
      <c r="N37" s="3"/>
    </row>
    <row r="38" spans="2:14" ht="15.75" thickBot="1">
      <c r="B38" s="27" t="s">
        <v>6857</v>
      </c>
      <c r="C38" s="28"/>
      <c r="D38" s="29">
        <v>3</v>
      </c>
      <c r="E38" s="28"/>
      <c r="F38" s="28"/>
      <c r="G38" s="28"/>
      <c r="H38" s="28"/>
      <c r="I38" s="34">
        <f t="array" ref="I38">AVERAGE(E20:H20)-_xlfn.STDEV.P(E20:H20)</f>
        <v>7.2932144280177011E-2</v>
      </c>
      <c r="J38" s="34">
        <f t="array" aca="1" ref="J38" ca="1">AVERAGE(F20:I20)-_xlfn.STDEV.P(F20:I20)</f>
        <v>9.1423039652570259E-2</v>
      </c>
      <c r="N38" s="3"/>
    </row>
    <row r="39" spans="2:14">
      <c r="N39" s="3"/>
    </row>
    <row r="40" spans="2:14">
      <c r="N40" s="3"/>
    </row>
    <row r="41" spans="2:14">
      <c r="N41" s="3"/>
    </row>
    <row r="42" spans="2:14">
      <c r="N42" s="3"/>
    </row>
    <row r="43" spans="2:14">
      <c r="N43" s="3"/>
    </row>
    <row r="44" spans="2:14">
      <c r="N44" s="3"/>
    </row>
    <row r="45" spans="2:14">
      <c r="N45" s="3"/>
    </row>
    <row r="46" spans="2:14">
      <c r="N46" s="3"/>
    </row>
    <row r="47" spans="2:14">
      <c r="N47" s="3"/>
    </row>
    <row r="48" spans="2:14">
      <c r="N48" s="3"/>
    </row>
    <row r="49" spans="14:14">
      <c r="N49" s="3"/>
    </row>
    <row r="50" spans="14:14">
      <c r="N50" s="3"/>
    </row>
    <row r="51" spans="14:14">
      <c r="N51" s="3"/>
    </row>
    <row r="52" spans="14:14">
      <c r="N52" s="3"/>
    </row>
    <row r="53" spans="14:14">
      <c r="N53" s="3"/>
    </row>
    <row r="54" spans="14:14">
      <c r="N54" s="3"/>
    </row>
    <row r="55" spans="14:14">
      <c r="N55" s="3"/>
    </row>
    <row r="56" spans="14:14">
      <c r="N56" s="3"/>
    </row>
    <row r="57" spans="14:14">
      <c r="N57" s="3"/>
    </row>
    <row r="58" spans="14:14">
      <c r="N58" s="3"/>
    </row>
    <row r="59" spans="14:14">
      <c r="N59" s="3"/>
    </row>
    <row r="60" spans="14:14">
      <c r="N60" s="3"/>
    </row>
    <row r="61" spans="14:14">
      <c r="N61" s="3"/>
    </row>
    <row r="62" spans="14:14">
      <c r="N62" s="3"/>
    </row>
    <row r="63" spans="14:14">
      <c r="N63" s="3"/>
    </row>
    <row r="64" spans="14:14">
      <c r="N64" s="3"/>
    </row>
    <row r="65" spans="14:14">
      <c r="N65" s="3"/>
    </row>
    <row r="66" spans="14:14">
      <c r="N66" s="3"/>
    </row>
    <row r="67" spans="14:14">
      <c r="N67" s="3"/>
    </row>
    <row r="68" spans="14:14">
      <c r="N68" s="3"/>
    </row>
    <row r="69" spans="14:14">
      <c r="N69" s="3"/>
    </row>
    <row r="70" spans="14:14">
      <c r="N70" s="3"/>
    </row>
    <row r="71" spans="14:14">
      <c r="N71" s="3"/>
    </row>
    <row r="72" spans="14:14">
      <c r="N72" s="3"/>
    </row>
    <row r="73" spans="14:14">
      <c r="N73" s="3"/>
    </row>
    <row r="74" spans="14:14">
      <c r="N74" s="3"/>
    </row>
    <row r="75" spans="14:14">
      <c r="N75" s="3"/>
    </row>
    <row r="76" spans="14:14">
      <c r="N76" s="3"/>
    </row>
    <row r="77" spans="14:14">
      <c r="N77" s="3"/>
    </row>
    <row r="78" spans="14:14">
      <c r="N78" s="3"/>
    </row>
    <row r="79" spans="14:14">
      <c r="N79" s="3"/>
    </row>
    <row r="80" spans="14:14">
      <c r="N80" s="3"/>
    </row>
    <row r="81" spans="14:14">
      <c r="N81" s="3"/>
    </row>
    <row r="82" spans="14:14">
      <c r="N82" s="3"/>
    </row>
    <row r="83" spans="14:14">
      <c r="N83" s="3"/>
    </row>
    <row r="84" spans="14:14">
      <c r="N84" s="3"/>
    </row>
    <row r="85" spans="14:14">
      <c r="N85" s="3"/>
    </row>
    <row r="86" spans="14:14">
      <c r="N86" s="3"/>
    </row>
    <row r="87" spans="14:14">
      <c r="N87" s="3"/>
    </row>
    <row r="88" spans="14:14">
      <c r="N88" s="3"/>
    </row>
    <row r="89" spans="14:14">
      <c r="N89" s="3"/>
    </row>
    <row r="90" spans="14:14">
      <c r="N90" s="3"/>
    </row>
    <row r="91" spans="14:14">
      <c r="N91" s="3"/>
    </row>
    <row r="92" spans="14:14">
      <c r="N92" s="3"/>
    </row>
    <row r="93" spans="14:14">
      <c r="N93" s="3"/>
    </row>
    <row r="94" spans="14:14">
      <c r="N94" s="3"/>
    </row>
    <row r="95" spans="14:14">
      <c r="N95" s="3"/>
    </row>
    <row r="96" spans="14:14">
      <c r="N96" s="3"/>
    </row>
    <row r="97" spans="14:14">
      <c r="N97" s="3"/>
    </row>
    <row r="98" spans="14:14">
      <c r="N98" s="3"/>
    </row>
    <row r="99" spans="14:14">
      <c r="N99" s="3"/>
    </row>
    <row r="100" spans="14:14">
      <c r="N100" s="3"/>
    </row>
    <row r="101" spans="14:14">
      <c r="N101" s="3"/>
    </row>
    <row r="102" spans="14:14">
      <c r="N102" s="3"/>
    </row>
    <row r="103" spans="14:14">
      <c r="N103" s="3"/>
    </row>
    <row r="104" spans="14:14">
      <c r="N104" s="3"/>
    </row>
    <row r="105" spans="14:14">
      <c r="N105" s="3"/>
    </row>
    <row r="106" spans="14:14">
      <c r="N106" s="3"/>
    </row>
    <row r="107" spans="14:14">
      <c r="N107" s="3"/>
    </row>
    <row r="108" spans="14:14">
      <c r="N108" s="3"/>
    </row>
    <row r="109" spans="14:14">
      <c r="N109" s="3"/>
    </row>
    <row r="110" spans="14:14">
      <c r="N110" s="3"/>
    </row>
    <row r="111" spans="14:14">
      <c r="N111" s="3"/>
    </row>
    <row r="112" spans="14:14">
      <c r="N112" s="3"/>
    </row>
    <row r="113" spans="14:14">
      <c r="N113" s="3"/>
    </row>
    <row r="114" spans="14:14">
      <c r="N114" s="3"/>
    </row>
    <row r="115" spans="14:14">
      <c r="N115" s="3"/>
    </row>
    <row r="116" spans="14:14">
      <c r="N116" s="3"/>
    </row>
    <row r="117" spans="14:14">
      <c r="N117" s="3"/>
    </row>
    <row r="118" spans="14:14">
      <c r="N118" s="3"/>
    </row>
    <row r="119" spans="14:14">
      <c r="N119" s="3"/>
    </row>
    <row r="120" spans="14:14">
      <c r="N120" s="3"/>
    </row>
    <row r="121" spans="14:14">
      <c r="N121" s="3"/>
    </row>
    <row r="122" spans="14:14">
      <c r="N122" s="3"/>
    </row>
    <row r="123" spans="14:14">
      <c r="N123" s="3"/>
    </row>
    <row r="124" spans="14:14">
      <c r="N124" s="3"/>
    </row>
    <row r="125" spans="14:14">
      <c r="N125" s="3"/>
    </row>
    <row r="126" spans="14:14">
      <c r="N126" s="3"/>
    </row>
    <row r="127" spans="14:14">
      <c r="N127" s="3"/>
    </row>
    <row r="128" spans="14:14">
      <c r="N128" s="3"/>
    </row>
    <row r="129" spans="14:14">
      <c r="N129" s="3"/>
    </row>
    <row r="130" spans="14:14">
      <c r="N130" s="3"/>
    </row>
    <row r="131" spans="14:14">
      <c r="N131" s="3"/>
    </row>
    <row r="132" spans="14:14">
      <c r="N132" s="3"/>
    </row>
    <row r="133" spans="14:14">
      <c r="N133" s="3"/>
    </row>
    <row r="134" spans="14:14">
      <c r="N134" s="3"/>
    </row>
    <row r="135" spans="14:14">
      <c r="N135" s="3"/>
    </row>
    <row r="136" spans="14:14">
      <c r="N136" s="3"/>
    </row>
    <row r="137" spans="14:14">
      <c r="N137" s="3"/>
    </row>
    <row r="138" spans="14:14">
      <c r="N138" s="3"/>
    </row>
    <row r="139" spans="14:14">
      <c r="N139" s="3"/>
    </row>
    <row r="140" spans="14:14">
      <c r="N140" s="3"/>
    </row>
    <row r="141" spans="14:14">
      <c r="N141" s="3"/>
    </row>
    <row r="142" spans="14:14">
      <c r="N142" s="3"/>
    </row>
    <row r="143" spans="14:14">
      <c r="N143" s="3"/>
    </row>
    <row r="144" spans="14:14">
      <c r="N144" s="3"/>
    </row>
    <row r="145" spans="14:14">
      <c r="N145" s="3"/>
    </row>
    <row r="146" spans="14:14">
      <c r="N146" s="3"/>
    </row>
    <row r="147" spans="14:14">
      <c r="N147" s="3"/>
    </row>
    <row r="148" spans="14:14">
      <c r="N148" s="3"/>
    </row>
    <row r="149" spans="14:14">
      <c r="N149" s="3"/>
    </row>
    <row r="150" spans="14:14">
      <c r="N150" s="3"/>
    </row>
    <row r="151" spans="14:14">
      <c r="N151" s="3"/>
    </row>
    <row r="152" spans="14:14">
      <c r="N152" s="3"/>
    </row>
    <row r="153" spans="14:14">
      <c r="N153" s="3"/>
    </row>
    <row r="154" spans="14:14">
      <c r="N154" s="3"/>
    </row>
    <row r="155" spans="14:14">
      <c r="N155" s="3"/>
    </row>
    <row r="156" spans="14:14">
      <c r="N156" s="3"/>
    </row>
    <row r="157" spans="14:14">
      <c r="N157" s="3"/>
    </row>
    <row r="158" spans="14:14">
      <c r="N158" s="3"/>
    </row>
    <row r="159" spans="14:14">
      <c r="N159" s="3"/>
    </row>
    <row r="160" spans="14:14">
      <c r="N160" s="3"/>
    </row>
    <row r="161" spans="14:14">
      <c r="N161" s="3"/>
    </row>
    <row r="162" spans="14:14">
      <c r="N162" s="3"/>
    </row>
    <row r="163" spans="14:14">
      <c r="N163" s="3"/>
    </row>
    <row r="164" spans="14:14">
      <c r="N164" s="3"/>
    </row>
    <row r="165" spans="14:14">
      <c r="N165" s="3"/>
    </row>
    <row r="166" spans="14:14">
      <c r="N166" s="3"/>
    </row>
    <row r="167" spans="14:14">
      <c r="N167" s="3"/>
    </row>
    <row r="168" spans="14:14">
      <c r="N168" s="3"/>
    </row>
    <row r="169" spans="14:14">
      <c r="N169" s="3"/>
    </row>
    <row r="170" spans="14:14">
      <c r="N170" s="3"/>
    </row>
    <row r="171" spans="14:14">
      <c r="N171" s="3"/>
    </row>
    <row r="172" spans="14:14">
      <c r="N172" s="3"/>
    </row>
    <row r="173" spans="14:14">
      <c r="N173" s="3"/>
    </row>
    <row r="174" spans="14:14">
      <c r="N174" s="3"/>
    </row>
    <row r="175" spans="14:14">
      <c r="N175" s="3"/>
    </row>
    <row r="176" spans="14:14">
      <c r="N176" s="3"/>
    </row>
    <row r="177" spans="14:14">
      <c r="N177" s="3"/>
    </row>
    <row r="178" spans="14:14">
      <c r="N178" s="3"/>
    </row>
    <row r="179" spans="14:14">
      <c r="N179" s="3"/>
    </row>
    <row r="180" spans="14:14">
      <c r="N180" s="3"/>
    </row>
    <row r="181" spans="14:14">
      <c r="N181" s="3"/>
    </row>
    <row r="182" spans="14:14">
      <c r="N182" s="3"/>
    </row>
    <row r="183" spans="14:14">
      <c r="N183" s="3"/>
    </row>
    <row r="184" spans="14:14">
      <c r="N184" s="3"/>
    </row>
    <row r="185" spans="14:14">
      <c r="N185" s="3"/>
    </row>
    <row r="186" spans="14:14">
      <c r="N186" s="3"/>
    </row>
    <row r="187" spans="14:14">
      <c r="N187" s="3"/>
    </row>
    <row r="188" spans="14:14">
      <c r="N188" s="3"/>
    </row>
    <row r="189" spans="14:14">
      <c r="N189" s="3"/>
    </row>
    <row r="190" spans="14:14">
      <c r="N190" s="3"/>
    </row>
    <row r="191" spans="14:14">
      <c r="N191" s="3"/>
    </row>
    <row r="192" spans="14:14">
      <c r="N192" s="3"/>
    </row>
    <row r="193" spans="14:14">
      <c r="N193" s="3"/>
    </row>
    <row r="194" spans="14:14">
      <c r="N194" s="3"/>
    </row>
    <row r="195" spans="14:14">
      <c r="N195" s="3"/>
    </row>
    <row r="196" spans="14:14">
      <c r="N196" s="3"/>
    </row>
    <row r="197" spans="14:14">
      <c r="N197" s="3"/>
    </row>
    <row r="198" spans="14:14">
      <c r="N198" s="3"/>
    </row>
    <row r="199" spans="14:14">
      <c r="N199" s="3"/>
    </row>
    <row r="200" spans="14:14">
      <c r="N200" s="3"/>
    </row>
    <row r="201" spans="14:14">
      <c r="N201" s="3"/>
    </row>
    <row r="202" spans="14:14">
      <c r="N202" s="3"/>
    </row>
    <row r="203" spans="14:14">
      <c r="N203" s="3"/>
    </row>
    <row r="204" spans="14:14">
      <c r="N204" s="3"/>
    </row>
    <row r="205" spans="14:14">
      <c r="N205" s="3"/>
    </row>
    <row r="206" spans="14:14">
      <c r="N206" s="3"/>
    </row>
    <row r="207" spans="14:14">
      <c r="N207" s="3"/>
    </row>
    <row r="208" spans="14:14">
      <c r="N208" s="3"/>
    </row>
    <row r="209" spans="14:14">
      <c r="N209" s="3"/>
    </row>
    <row r="210" spans="14:14">
      <c r="N210" s="3"/>
    </row>
    <row r="211" spans="14:14">
      <c r="N211" s="3"/>
    </row>
    <row r="212" spans="14:14">
      <c r="N212" s="3"/>
    </row>
    <row r="213" spans="14:14">
      <c r="N213" s="3"/>
    </row>
    <row r="214" spans="14:14">
      <c r="N214" s="3"/>
    </row>
    <row r="215" spans="14:14">
      <c r="N215" s="3"/>
    </row>
    <row r="216" spans="14:14">
      <c r="N216" s="3"/>
    </row>
    <row r="217" spans="14:14">
      <c r="N217" s="3"/>
    </row>
    <row r="218" spans="14:14">
      <c r="N218" s="3"/>
    </row>
    <row r="219" spans="14:14">
      <c r="N219" s="3"/>
    </row>
    <row r="220" spans="14:14">
      <c r="N220" s="3"/>
    </row>
    <row r="221" spans="14:14">
      <c r="N221" s="3"/>
    </row>
    <row r="222" spans="14:14">
      <c r="N222" s="3"/>
    </row>
    <row r="223" spans="14:14">
      <c r="N223" s="3"/>
    </row>
    <row r="224" spans="14:14">
      <c r="N224" s="3"/>
    </row>
    <row r="225" spans="14:14">
      <c r="N225" s="3"/>
    </row>
    <row r="226" spans="14:14">
      <c r="N226" s="3"/>
    </row>
    <row r="227" spans="14:14">
      <c r="N227" s="3"/>
    </row>
    <row r="228" spans="14:14">
      <c r="N228" s="3"/>
    </row>
    <row r="229" spans="14:14">
      <c r="N229" s="3"/>
    </row>
    <row r="230" spans="14:14">
      <c r="N230" s="3"/>
    </row>
    <row r="231" spans="14:14">
      <c r="N231" s="3"/>
    </row>
    <row r="232" spans="14:14">
      <c r="N232" s="3"/>
    </row>
    <row r="233" spans="14:14">
      <c r="N233" s="3"/>
    </row>
    <row r="234" spans="14:14">
      <c r="N234" s="3"/>
    </row>
    <row r="235" spans="14:14">
      <c r="N235" s="3"/>
    </row>
    <row r="236" spans="14:14">
      <c r="N236" s="3"/>
    </row>
    <row r="237" spans="14:14">
      <c r="N237" s="3"/>
    </row>
    <row r="238" spans="14:14">
      <c r="N238" s="3"/>
    </row>
    <row r="239" spans="14:14">
      <c r="N239" s="3"/>
    </row>
    <row r="240" spans="14:14">
      <c r="N240" s="3"/>
    </row>
    <row r="241" spans="14:14">
      <c r="N241" s="3"/>
    </row>
    <row r="242" spans="14:14">
      <c r="N242" s="3"/>
    </row>
    <row r="243" spans="14:14">
      <c r="N243" s="3"/>
    </row>
    <row r="244" spans="14:14">
      <c r="N244" s="3"/>
    </row>
    <row r="245" spans="14:14">
      <c r="N245" s="3"/>
    </row>
    <row r="246" spans="14:14">
      <c r="N246" s="3"/>
    </row>
    <row r="247" spans="14:14">
      <c r="N247" s="3"/>
    </row>
    <row r="248" spans="14:14">
      <c r="N248" s="3"/>
    </row>
    <row r="249" spans="14:14">
      <c r="N249" s="3"/>
    </row>
    <row r="250" spans="14:14">
      <c r="N250" s="3"/>
    </row>
    <row r="251" spans="14:14">
      <c r="N251" s="3"/>
    </row>
    <row r="252" spans="14:14">
      <c r="N252" s="3"/>
    </row>
    <row r="253" spans="14:14">
      <c r="N253" s="3"/>
    </row>
    <row r="254" spans="14:14">
      <c r="N254" s="3"/>
    </row>
    <row r="255" spans="14:14">
      <c r="N255" s="3"/>
    </row>
    <row r="256" spans="14:14">
      <c r="N256" s="3"/>
    </row>
    <row r="257" spans="14:14">
      <c r="N257" s="3"/>
    </row>
    <row r="258" spans="14:14">
      <c r="N258" s="3"/>
    </row>
    <row r="259" spans="14:14">
      <c r="N259" s="3"/>
    </row>
    <row r="260" spans="14:14">
      <c r="N260" s="3"/>
    </row>
    <row r="261" spans="14:14">
      <c r="N261" s="3"/>
    </row>
    <row r="262" spans="14:14">
      <c r="N262" s="3"/>
    </row>
    <row r="263" spans="14:14">
      <c r="N263" s="3"/>
    </row>
    <row r="264" spans="14:14">
      <c r="N264" s="3"/>
    </row>
    <row r="265" spans="14:14">
      <c r="N265" s="3"/>
    </row>
    <row r="266" spans="14:14">
      <c r="N266" s="3"/>
    </row>
    <row r="267" spans="14:14">
      <c r="N267" s="3"/>
    </row>
    <row r="268" spans="14:14">
      <c r="N268" s="3"/>
    </row>
    <row r="269" spans="14:14">
      <c r="N269" s="3"/>
    </row>
    <row r="270" spans="14:14">
      <c r="N270" s="3"/>
    </row>
    <row r="271" spans="14:14">
      <c r="N271" s="3"/>
    </row>
    <row r="272" spans="14:14">
      <c r="N272" s="3"/>
    </row>
    <row r="273" spans="14:14">
      <c r="N273" s="3"/>
    </row>
    <row r="274" spans="14:14">
      <c r="N274" s="3"/>
    </row>
    <row r="275" spans="14:14">
      <c r="N275" s="3"/>
    </row>
    <row r="276" spans="14:14">
      <c r="N276" s="3"/>
    </row>
    <row r="277" spans="14:14">
      <c r="N277" s="3"/>
    </row>
    <row r="278" spans="14:14">
      <c r="N278" s="3"/>
    </row>
    <row r="279" spans="14:14">
      <c r="N279" s="3"/>
    </row>
    <row r="280" spans="14:14">
      <c r="N280" s="3"/>
    </row>
    <row r="281" spans="14:14">
      <c r="N281" s="3"/>
    </row>
    <row r="282" spans="14:14">
      <c r="N282" s="3"/>
    </row>
    <row r="283" spans="14:14">
      <c r="N283" s="3"/>
    </row>
    <row r="284" spans="14:14">
      <c r="N284" s="3"/>
    </row>
    <row r="285" spans="14:14">
      <c r="N285" s="3"/>
    </row>
    <row r="286" spans="14:14">
      <c r="N286" s="3"/>
    </row>
    <row r="287" spans="14:14">
      <c r="N287" s="3"/>
    </row>
    <row r="288" spans="14:14">
      <c r="N288" s="3"/>
    </row>
    <row r="289" spans="14:14">
      <c r="N289" s="3"/>
    </row>
    <row r="290" spans="14:14">
      <c r="N290" s="3"/>
    </row>
    <row r="291" spans="14:14">
      <c r="N291" s="3"/>
    </row>
    <row r="292" spans="14:14">
      <c r="N292" s="3"/>
    </row>
    <row r="293" spans="14:14">
      <c r="N293" s="3"/>
    </row>
    <row r="294" spans="14:14">
      <c r="N294" s="3"/>
    </row>
    <row r="295" spans="14:14">
      <c r="N295" s="3"/>
    </row>
    <row r="296" spans="14:14">
      <c r="N296" s="3"/>
    </row>
    <row r="297" spans="14:14">
      <c r="N297" s="3"/>
    </row>
    <row r="298" spans="14:14">
      <c r="N298" s="3"/>
    </row>
    <row r="299" spans="14:14">
      <c r="N299" s="3"/>
    </row>
    <row r="300" spans="14:14">
      <c r="N300" s="3"/>
    </row>
    <row r="301" spans="14:14">
      <c r="N301" s="3"/>
    </row>
    <row r="302" spans="14:14">
      <c r="N302" s="3"/>
    </row>
    <row r="303" spans="14:14">
      <c r="N303" s="3"/>
    </row>
    <row r="304" spans="14:14">
      <c r="N304" s="3"/>
    </row>
    <row r="305" spans="14:14">
      <c r="N305" s="3"/>
    </row>
    <row r="306" spans="14:14">
      <c r="N306" s="3"/>
    </row>
    <row r="307" spans="14:14">
      <c r="N307" s="3"/>
    </row>
    <row r="308" spans="14:14">
      <c r="N308" s="3"/>
    </row>
    <row r="309" spans="14:14">
      <c r="N309" s="3"/>
    </row>
    <row r="310" spans="14:14">
      <c r="N310" s="3"/>
    </row>
    <row r="311" spans="14:14">
      <c r="N311" s="3"/>
    </row>
    <row r="312" spans="14:14">
      <c r="N312" s="3"/>
    </row>
    <row r="313" spans="14:14">
      <c r="N313" s="3"/>
    </row>
    <row r="314" spans="14:14">
      <c r="N314" s="3"/>
    </row>
    <row r="315" spans="14:14">
      <c r="N315" s="3"/>
    </row>
    <row r="316" spans="14:14">
      <c r="N316" s="3"/>
    </row>
    <row r="317" spans="14:14">
      <c r="N317" s="3"/>
    </row>
    <row r="318" spans="14:14">
      <c r="N318" s="3"/>
    </row>
    <row r="319" spans="14:14">
      <c r="N319" s="3"/>
    </row>
    <row r="320" spans="14:14">
      <c r="N320" s="3"/>
    </row>
    <row r="321" spans="14:14">
      <c r="N321" s="3"/>
    </row>
    <row r="322" spans="14:14">
      <c r="N322" s="3"/>
    </row>
    <row r="323" spans="14:14">
      <c r="N323" s="3"/>
    </row>
    <row r="324" spans="14:14">
      <c r="N324" s="3"/>
    </row>
    <row r="325" spans="14:14">
      <c r="N325" s="3"/>
    </row>
    <row r="326" spans="14:14">
      <c r="N326" s="3"/>
    </row>
    <row r="327" spans="14:14">
      <c r="N327" s="3"/>
    </row>
    <row r="328" spans="14:14">
      <c r="N328" s="3"/>
    </row>
    <row r="329" spans="14:14">
      <c r="N329" s="3"/>
    </row>
    <row r="330" spans="14:14">
      <c r="N330" s="3"/>
    </row>
    <row r="331" spans="14:14">
      <c r="N331" s="3"/>
    </row>
    <row r="332" spans="14:14">
      <c r="N332" s="3"/>
    </row>
    <row r="333" spans="14:14">
      <c r="N333" s="3"/>
    </row>
    <row r="334" spans="14:14">
      <c r="N334" s="3"/>
    </row>
    <row r="335" spans="14:14">
      <c r="N335" s="3"/>
    </row>
    <row r="336" spans="14:14">
      <c r="N336" s="3"/>
    </row>
    <row r="337" spans="14:14">
      <c r="N337" s="3"/>
    </row>
    <row r="338" spans="14:14">
      <c r="N338" s="3"/>
    </row>
    <row r="339" spans="14:14">
      <c r="N339" s="3"/>
    </row>
    <row r="340" spans="14:14">
      <c r="N340" s="3"/>
    </row>
    <row r="341" spans="14:14">
      <c r="N341" s="3"/>
    </row>
    <row r="342" spans="14:14">
      <c r="N342" s="3"/>
    </row>
    <row r="343" spans="14:14">
      <c r="N343" s="3"/>
    </row>
    <row r="344" spans="14:14">
      <c r="N344" s="3"/>
    </row>
    <row r="345" spans="14:14">
      <c r="N345" s="3"/>
    </row>
    <row r="346" spans="14:14">
      <c r="N346" s="3"/>
    </row>
    <row r="347" spans="14:14">
      <c r="N347" s="3"/>
    </row>
    <row r="348" spans="14:14">
      <c r="N348" s="3"/>
    </row>
    <row r="349" spans="14:14">
      <c r="N349" s="3"/>
    </row>
    <row r="350" spans="14:14">
      <c r="N350" s="3"/>
    </row>
    <row r="351" spans="14:14">
      <c r="N351" s="3"/>
    </row>
    <row r="352" spans="14:14">
      <c r="N352" s="3"/>
    </row>
    <row r="353" spans="14:14">
      <c r="N353" s="3"/>
    </row>
    <row r="354" spans="14:14">
      <c r="N354" s="3"/>
    </row>
    <row r="355" spans="14:14">
      <c r="N355" s="3"/>
    </row>
    <row r="356" spans="14:14">
      <c r="N356" s="3"/>
    </row>
    <row r="357" spans="14:14">
      <c r="N357" s="3"/>
    </row>
    <row r="358" spans="14:14">
      <c r="N358" s="3"/>
    </row>
    <row r="359" spans="14:14">
      <c r="N359" s="3"/>
    </row>
    <row r="360" spans="14:14">
      <c r="N360" s="3"/>
    </row>
    <row r="361" spans="14:14">
      <c r="N361" s="3"/>
    </row>
    <row r="362" spans="14:14">
      <c r="N362" s="3"/>
    </row>
    <row r="363" spans="14:14">
      <c r="N363" s="3"/>
    </row>
    <row r="364" spans="14:14">
      <c r="N364" s="3"/>
    </row>
    <row r="365" spans="14:14">
      <c r="N365" s="3"/>
    </row>
    <row r="366" spans="14:14">
      <c r="N366" s="3"/>
    </row>
    <row r="367" spans="14:14">
      <c r="N367" s="3"/>
    </row>
    <row r="368" spans="14:14">
      <c r="N368" s="3"/>
    </row>
    <row r="369" spans="14:14">
      <c r="N369" s="3"/>
    </row>
    <row r="370" spans="14:14">
      <c r="N370" s="3"/>
    </row>
    <row r="371" spans="14:14">
      <c r="N371" s="3"/>
    </row>
    <row r="372" spans="14:14">
      <c r="N372" s="3"/>
    </row>
    <row r="373" spans="14:14">
      <c r="N373" s="3"/>
    </row>
    <row r="374" spans="14:14">
      <c r="N374" s="3"/>
    </row>
    <row r="375" spans="14:14">
      <c r="N375" s="3"/>
    </row>
    <row r="376" spans="14:14">
      <c r="N376" s="3"/>
    </row>
    <row r="377" spans="14:14">
      <c r="N377" s="3"/>
    </row>
    <row r="378" spans="14:14">
      <c r="N378" s="3"/>
    </row>
    <row r="379" spans="14:14">
      <c r="N379" s="3"/>
    </row>
    <row r="380" spans="14:14">
      <c r="N380" s="3"/>
    </row>
    <row r="381" spans="14:14">
      <c r="N381" s="3"/>
    </row>
    <row r="382" spans="14:14">
      <c r="N382" s="3"/>
    </row>
    <row r="383" spans="14:14">
      <c r="N383" s="3"/>
    </row>
    <row r="384" spans="14:14">
      <c r="N384" s="3"/>
    </row>
    <row r="385" spans="14:14">
      <c r="N385" s="3"/>
    </row>
    <row r="386" spans="14:14">
      <c r="N386" s="3"/>
    </row>
    <row r="387" spans="14:14">
      <c r="N387" s="3"/>
    </row>
    <row r="388" spans="14:14">
      <c r="N388" s="3"/>
    </row>
    <row r="389" spans="14:14">
      <c r="N389" s="3"/>
    </row>
    <row r="390" spans="14:14">
      <c r="N390" s="3"/>
    </row>
    <row r="391" spans="14:14">
      <c r="N391" s="3"/>
    </row>
    <row r="392" spans="14:14">
      <c r="N392" s="3"/>
    </row>
    <row r="393" spans="14:14">
      <c r="N393" s="3"/>
    </row>
    <row r="394" spans="14:14">
      <c r="N394" s="3"/>
    </row>
    <row r="395" spans="14:14">
      <c r="N395" s="3"/>
    </row>
    <row r="396" spans="14:14">
      <c r="N396" s="3"/>
    </row>
    <row r="397" spans="14:14">
      <c r="N397" s="3"/>
    </row>
    <row r="398" spans="14:14">
      <c r="N398" s="3"/>
    </row>
    <row r="399" spans="14:14">
      <c r="N399" s="3"/>
    </row>
    <row r="400" spans="14:14">
      <c r="N400" s="3"/>
    </row>
    <row r="401" spans="14:14">
      <c r="N401" s="3"/>
    </row>
    <row r="402" spans="14:14">
      <c r="N402" s="3"/>
    </row>
    <row r="403" spans="14:14">
      <c r="N403" s="3"/>
    </row>
    <row r="404" spans="14:14">
      <c r="N404" s="3"/>
    </row>
    <row r="405" spans="14:14">
      <c r="N405" s="3"/>
    </row>
    <row r="406" spans="14:14">
      <c r="N406" s="3"/>
    </row>
    <row r="407" spans="14:14">
      <c r="N407" s="3"/>
    </row>
    <row r="408" spans="14:14">
      <c r="N408" s="3"/>
    </row>
    <row r="409" spans="14:14">
      <c r="N409" s="3"/>
    </row>
    <row r="410" spans="14:14">
      <c r="N410" s="3"/>
    </row>
    <row r="411" spans="14:14">
      <c r="N411" s="3"/>
    </row>
    <row r="412" spans="14:14">
      <c r="N412" s="3"/>
    </row>
    <row r="413" spans="14:14">
      <c r="N413" s="3"/>
    </row>
    <row r="414" spans="14:14">
      <c r="N414" s="3"/>
    </row>
    <row r="415" spans="14:14">
      <c r="N415" s="3"/>
    </row>
    <row r="416" spans="14:14">
      <c r="N416" s="3"/>
    </row>
    <row r="417" spans="14:14">
      <c r="N417" s="3"/>
    </row>
    <row r="418" spans="14:14">
      <c r="N418" s="3"/>
    </row>
    <row r="419" spans="14:14">
      <c r="N419" s="3"/>
    </row>
    <row r="420" spans="14:14">
      <c r="N420" s="3"/>
    </row>
    <row r="421" spans="14:14">
      <c r="N421" s="3"/>
    </row>
    <row r="422" spans="14:14">
      <c r="N422" s="3"/>
    </row>
    <row r="423" spans="14:14">
      <c r="N423" s="3"/>
    </row>
    <row r="424" spans="14:14">
      <c r="N424" s="3"/>
    </row>
    <row r="425" spans="14:14">
      <c r="N425" s="3"/>
    </row>
    <row r="426" spans="14:14">
      <c r="N426" s="3"/>
    </row>
    <row r="427" spans="14:14">
      <c r="N427" s="3"/>
    </row>
    <row r="428" spans="14:14">
      <c r="N428" s="3"/>
    </row>
    <row r="429" spans="14:14">
      <c r="N429" s="3"/>
    </row>
    <row r="430" spans="14:14">
      <c r="N430" s="3"/>
    </row>
    <row r="431" spans="14:14">
      <c r="N431" s="3"/>
    </row>
    <row r="432" spans="14:14">
      <c r="N432" s="12"/>
    </row>
  </sheetData>
  <mergeCells count="4">
    <mergeCell ref="I4:J4"/>
    <mergeCell ref="D4:H4"/>
    <mergeCell ref="I16:J16"/>
    <mergeCell ref="D16:H16"/>
  </mergeCells>
  <dataValidations count="1">
    <dataValidation type="list" allowBlank="1" showInputMessage="1" showErrorMessage="1" sqref="C23" xr:uid="{440BBAC0-ABC4-4596-9A88-6767C1FD52FD}">
      <formula1>$B$28:$B$30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BFCB3D-FB2E-4764-88B5-59E5FBB222B9}">
          <x14:formula1>
            <xm:f>'data processing'!$D$2:$D$431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711"/>
  <sheetViews>
    <sheetView topLeftCell="F1" workbookViewId="0">
      <selection activeCell="L1" sqref="L1:L1048576"/>
    </sheetView>
  </sheetViews>
  <sheetFormatPr defaultRowHeight="15"/>
  <cols>
    <col min="2" max="2" width="15.28515625" customWidth="1"/>
    <col min="3" max="3" width="18.5703125" style="1" customWidth="1"/>
    <col min="4" max="4" width="9.140625" customWidth="1"/>
    <col min="5" max="8" width="16.5703125" customWidth="1"/>
    <col min="9" max="9" width="20.85546875" style="5" customWidth="1"/>
    <col min="10" max="10" width="22" customWidth="1"/>
    <col min="11" max="11" width="26.85546875" customWidth="1"/>
    <col min="12" max="12" width="27.85546875" customWidth="1"/>
    <col min="13" max="13" width="26.85546875" customWidth="1"/>
    <col min="14" max="14" width="28.7109375" customWidth="1"/>
    <col min="15" max="15" width="25.85546875" customWidth="1"/>
    <col min="18" max="18" width="9.140625" style="1"/>
    <col min="21" max="21" width="19.28515625" customWidth="1"/>
    <col min="23" max="24" width="11.28515625" customWidth="1"/>
    <col min="25" max="25" width="7.85546875" customWidth="1"/>
    <col min="26" max="26" width="15.28515625" customWidth="1"/>
  </cols>
  <sheetData>
    <row r="1" spans="1:20">
      <c r="B1" t="s">
        <v>0</v>
      </c>
      <c r="C1" s="1" t="s">
        <v>6814</v>
      </c>
      <c r="D1" t="s">
        <v>1</v>
      </c>
      <c r="E1" t="s">
        <v>2</v>
      </c>
      <c r="F1" t="s">
        <v>6816</v>
      </c>
      <c r="G1" t="s">
        <v>6817</v>
      </c>
      <c r="H1" t="s">
        <v>6815</v>
      </c>
      <c r="I1" s="5" t="s">
        <v>6810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T1" s="1"/>
    </row>
    <row r="2" spans="1:20">
      <c r="A2">
        <v>0</v>
      </c>
      <c r="B2" t="s">
        <v>9</v>
      </c>
      <c r="C2" s="1">
        <v>24855000000</v>
      </c>
      <c r="D2" t="s">
        <v>10</v>
      </c>
      <c r="E2" t="s">
        <v>11</v>
      </c>
      <c r="F2">
        <v>12</v>
      </c>
      <c r="G2">
        <v>31</v>
      </c>
      <c r="H2">
        <v>2012</v>
      </c>
      <c r="I2" s="5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R2" s="6"/>
    </row>
    <row r="3" spans="1:20">
      <c r="A3">
        <v>1</v>
      </c>
      <c r="B3" t="s">
        <v>9</v>
      </c>
      <c r="C3" s="1">
        <v>26743000000</v>
      </c>
      <c r="D3" t="s">
        <v>19</v>
      </c>
      <c r="E3" t="s">
        <v>20</v>
      </c>
      <c r="F3">
        <v>12</v>
      </c>
      <c r="G3">
        <v>31</v>
      </c>
      <c r="H3">
        <v>2013</v>
      </c>
      <c r="I3" s="5" t="s">
        <v>21</v>
      </c>
      <c r="J3" t="s">
        <v>22</v>
      </c>
      <c r="K3" t="s">
        <v>23</v>
      </c>
      <c r="L3" t="s">
        <v>15</v>
      </c>
      <c r="M3" t="s">
        <v>24</v>
      </c>
      <c r="N3" t="s">
        <v>17</v>
      </c>
      <c r="O3" t="s">
        <v>18</v>
      </c>
      <c r="R3" s="6"/>
    </row>
    <row r="4" spans="1:20">
      <c r="A4">
        <v>2</v>
      </c>
      <c r="B4" t="s">
        <v>9</v>
      </c>
      <c r="C4" s="1">
        <v>42650000000</v>
      </c>
      <c r="D4" t="s">
        <v>25</v>
      </c>
      <c r="E4" t="s">
        <v>26</v>
      </c>
      <c r="F4">
        <v>12</v>
      </c>
      <c r="G4">
        <v>31</v>
      </c>
      <c r="H4">
        <v>2014</v>
      </c>
      <c r="I4" s="5" t="s">
        <v>27</v>
      </c>
      <c r="J4" t="s">
        <v>28</v>
      </c>
      <c r="K4" t="s">
        <v>29</v>
      </c>
      <c r="L4" t="s">
        <v>15</v>
      </c>
      <c r="M4" t="s">
        <v>30</v>
      </c>
      <c r="N4" t="s">
        <v>17</v>
      </c>
      <c r="O4" t="s">
        <v>18</v>
      </c>
      <c r="R4" s="6"/>
    </row>
    <row r="5" spans="1:20">
      <c r="A5">
        <v>3</v>
      </c>
      <c r="B5" t="s">
        <v>9</v>
      </c>
      <c r="C5" s="1">
        <v>40990000000</v>
      </c>
      <c r="D5" t="s">
        <v>31</v>
      </c>
      <c r="E5" t="s">
        <v>32</v>
      </c>
      <c r="F5">
        <v>12</v>
      </c>
      <c r="G5">
        <v>31</v>
      </c>
      <c r="H5">
        <v>2015</v>
      </c>
      <c r="I5" s="5" t="s">
        <v>33</v>
      </c>
      <c r="J5" t="s">
        <v>34</v>
      </c>
      <c r="K5" t="s">
        <v>35</v>
      </c>
      <c r="L5" t="s">
        <v>15</v>
      </c>
      <c r="M5" t="s">
        <v>36</v>
      </c>
      <c r="N5" t="s">
        <v>17</v>
      </c>
      <c r="O5" t="s">
        <v>18</v>
      </c>
      <c r="R5" s="6"/>
    </row>
    <row r="6" spans="1:20">
      <c r="A6">
        <v>4</v>
      </c>
      <c r="B6" t="s">
        <v>37</v>
      </c>
      <c r="C6" s="1">
        <v>6205003000</v>
      </c>
      <c r="D6" t="s">
        <v>10</v>
      </c>
      <c r="E6" t="s">
        <v>38</v>
      </c>
      <c r="F6">
        <v>12</v>
      </c>
      <c r="G6">
        <v>29</v>
      </c>
      <c r="H6">
        <v>2012</v>
      </c>
      <c r="I6" s="5" t="s">
        <v>39</v>
      </c>
      <c r="J6" t="s">
        <v>40</v>
      </c>
      <c r="K6" t="s">
        <v>41</v>
      </c>
      <c r="L6" t="s">
        <v>15</v>
      </c>
      <c r="M6" t="s">
        <v>15</v>
      </c>
      <c r="N6" t="s">
        <v>42</v>
      </c>
      <c r="O6" t="s">
        <v>43</v>
      </c>
      <c r="R6" s="6"/>
    </row>
    <row r="7" spans="1:20">
      <c r="A7">
        <v>5</v>
      </c>
      <c r="B7" t="s">
        <v>37</v>
      </c>
      <c r="C7" s="1">
        <v>6493814000</v>
      </c>
      <c r="D7" t="s">
        <v>19</v>
      </c>
      <c r="E7" t="s">
        <v>44</v>
      </c>
      <c r="F7">
        <v>12</v>
      </c>
      <c r="G7">
        <v>28</v>
      </c>
      <c r="H7">
        <v>2013</v>
      </c>
      <c r="I7" s="5" t="s">
        <v>45</v>
      </c>
      <c r="J7" t="s">
        <v>46</v>
      </c>
      <c r="K7" t="s">
        <v>47</v>
      </c>
      <c r="L7" t="s">
        <v>15</v>
      </c>
      <c r="M7" t="s">
        <v>15</v>
      </c>
      <c r="N7" t="s">
        <v>42</v>
      </c>
      <c r="O7" t="s">
        <v>43</v>
      </c>
      <c r="R7" s="6"/>
    </row>
    <row r="8" spans="1:20">
      <c r="A8">
        <v>6</v>
      </c>
      <c r="B8" t="s">
        <v>37</v>
      </c>
      <c r="C8" s="1">
        <v>9843861000</v>
      </c>
      <c r="D8" t="s">
        <v>25</v>
      </c>
      <c r="E8" t="s">
        <v>48</v>
      </c>
      <c r="F8">
        <v>1</v>
      </c>
      <c r="G8">
        <v>3</v>
      </c>
      <c r="H8">
        <v>2015</v>
      </c>
      <c r="I8" s="5" t="s">
        <v>49</v>
      </c>
      <c r="J8" t="s">
        <v>50</v>
      </c>
      <c r="K8" t="s">
        <v>51</v>
      </c>
      <c r="L8" t="s">
        <v>15</v>
      </c>
      <c r="M8" t="s">
        <v>15</v>
      </c>
      <c r="N8" t="s">
        <v>42</v>
      </c>
      <c r="O8" t="s">
        <v>43</v>
      </c>
      <c r="R8" s="6"/>
    </row>
    <row r="9" spans="1:20">
      <c r="A9">
        <v>7</v>
      </c>
      <c r="B9" t="s">
        <v>37</v>
      </c>
      <c r="C9" s="1">
        <v>9737018000</v>
      </c>
      <c r="D9" t="s">
        <v>31</v>
      </c>
      <c r="E9" t="s">
        <v>52</v>
      </c>
      <c r="F9">
        <v>1</v>
      </c>
      <c r="G9">
        <v>2</v>
      </c>
      <c r="H9">
        <v>2016</v>
      </c>
      <c r="I9" s="5" t="s">
        <v>53</v>
      </c>
      <c r="J9" t="s">
        <v>54</v>
      </c>
      <c r="K9" t="s">
        <v>55</v>
      </c>
      <c r="L9" t="s">
        <v>15</v>
      </c>
      <c r="M9" t="s">
        <v>15</v>
      </c>
      <c r="N9" t="s">
        <v>42</v>
      </c>
      <c r="O9" t="s">
        <v>43</v>
      </c>
      <c r="R9" s="6"/>
    </row>
    <row r="10" spans="1:20">
      <c r="A10">
        <v>8</v>
      </c>
      <c r="B10" t="s">
        <v>56</v>
      </c>
      <c r="C10" s="1">
        <v>170910000000</v>
      </c>
      <c r="D10" t="s">
        <v>10</v>
      </c>
      <c r="E10" t="s">
        <v>57</v>
      </c>
      <c r="F10">
        <v>9</v>
      </c>
      <c r="G10">
        <v>28</v>
      </c>
      <c r="H10">
        <v>2013</v>
      </c>
      <c r="I10" s="5" t="s">
        <v>58</v>
      </c>
      <c r="J10" t="s">
        <v>59</v>
      </c>
      <c r="K10" t="s">
        <v>60</v>
      </c>
      <c r="L10" t="s">
        <v>61</v>
      </c>
      <c r="M10" t="s">
        <v>15</v>
      </c>
      <c r="N10" t="s">
        <v>62</v>
      </c>
      <c r="O10" t="s">
        <v>63</v>
      </c>
      <c r="R10" s="6"/>
    </row>
    <row r="11" spans="1:20">
      <c r="A11">
        <v>9</v>
      </c>
      <c r="B11" t="s">
        <v>56</v>
      </c>
      <c r="C11" s="1">
        <v>182795000000</v>
      </c>
      <c r="D11" t="s">
        <v>19</v>
      </c>
      <c r="E11" t="s">
        <v>64</v>
      </c>
      <c r="F11">
        <v>9</v>
      </c>
      <c r="G11">
        <v>27</v>
      </c>
      <c r="H11">
        <v>2014</v>
      </c>
      <c r="I11" s="5" t="s">
        <v>65</v>
      </c>
      <c r="J11" t="s">
        <v>66</v>
      </c>
      <c r="K11" t="s">
        <v>67</v>
      </c>
      <c r="L11" t="s">
        <v>68</v>
      </c>
      <c r="M11" t="s">
        <v>15</v>
      </c>
      <c r="N11" t="s">
        <v>62</v>
      </c>
      <c r="O11" t="s">
        <v>63</v>
      </c>
      <c r="R11" s="6"/>
    </row>
    <row r="12" spans="1:20">
      <c r="A12">
        <v>10</v>
      </c>
      <c r="B12" t="s">
        <v>56</v>
      </c>
      <c r="C12" s="1">
        <v>233715000000</v>
      </c>
      <c r="D12" t="s">
        <v>25</v>
      </c>
      <c r="E12" t="s">
        <v>69</v>
      </c>
      <c r="F12">
        <v>9</v>
      </c>
      <c r="G12">
        <v>26</v>
      </c>
      <c r="H12">
        <v>2015</v>
      </c>
      <c r="I12" s="5" t="s">
        <v>70</v>
      </c>
      <c r="J12" t="s">
        <v>71</v>
      </c>
      <c r="K12" t="s">
        <v>72</v>
      </c>
      <c r="L12" t="s">
        <v>73</v>
      </c>
      <c r="M12" t="s">
        <v>15</v>
      </c>
      <c r="N12" t="s">
        <v>62</v>
      </c>
      <c r="O12" t="s">
        <v>63</v>
      </c>
      <c r="R12" s="6"/>
    </row>
    <row r="13" spans="1:20">
      <c r="A13">
        <v>11</v>
      </c>
      <c r="B13" t="s">
        <v>56</v>
      </c>
      <c r="C13" s="1">
        <v>215639000000</v>
      </c>
      <c r="D13" t="s">
        <v>31</v>
      </c>
      <c r="E13" t="s">
        <v>74</v>
      </c>
      <c r="F13">
        <v>9</v>
      </c>
      <c r="G13">
        <v>24</v>
      </c>
      <c r="H13">
        <v>2016</v>
      </c>
      <c r="I13" s="5" t="s">
        <v>75</v>
      </c>
      <c r="J13" t="s">
        <v>76</v>
      </c>
      <c r="K13" t="s">
        <v>77</v>
      </c>
      <c r="L13" t="s">
        <v>78</v>
      </c>
      <c r="M13" t="s">
        <v>15</v>
      </c>
      <c r="N13" t="s">
        <v>62</v>
      </c>
      <c r="O13" t="s">
        <v>63</v>
      </c>
      <c r="R13" s="6"/>
    </row>
    <row r="14" spans="1:20">
      <c r="A14">
        <v>12</v>
      </c>
      <c r="B14" t="s">
        <v>79</v>
      </c>
      <c r="C14" s="1">
        <v>18380000000</v>
      </c>
      <c r="D14" t="s">
        <v>10</v>
      </c>
      <c r="E14" t="s">
        <v>11</v>
      </c>
      <c r="F14">
        <v>12</v>
      </c>
      <c r="G14">
        <v>31</v>
      </c>
      <c r="H14">
        <v>2012</v>
      </c>
      <c r="I14" s="5" t="s">
        <v>80</v>
      </c>
      <c r="J14" t="s">
        <v>81</v>
      </c>
      <c r="K14" t="s">
        <v>82</v>
      </c>
      <c r="L14" t="s">
        <v>83</v>
      </c>
      <c r="M14" t="s">
        <v>15</v>
      </c>
      <c r="N14" t="s">
        <v>84</v>
      </c>
      <c r="O14" t="s">
        <v>85</v>
      </c>
      <c r="R14" s="6"/>
    </row>
    <row r="15" spans="1:20">
      <c r="A15">
        <v>13</v>
      </c>
      <c r="B15" t="s">
        <v>79</v>
      </c>
      <c r="C15" s="1">
        <v>18790000000</v>
      </c>
      <c r="D15" t="s">
        <v>19</v>
      </c>
      <c r="E15" t="s">
        <v>20</v>
      </c>
      <c r="F15">
        <v>12</v>
      </c>
      <c r="G15">
        <v>31</v>
      </c>
      <c r="H15">
        <v>2013</v>
      </c>
      <c r="I15" s="5" t="s">
        <v>86</v>
      </c>
      <c r="J15" t="s">
        <v>87</v>
      </c>
      <c r="K15" t="s">
        <v>88</v>
      </c>
      <c r="L15" t="s">
        <v>89</v>
      </c>
      <c r="M15" t="s">
        <v>15</v>
      </c>
      <c r="N15" t="s">
        <v>84</v>
      </c>
      <c r="O15" t="s">
        <v>85</v>
      </c>
      <c r="R15" s="6"/>
    </row>
    <row r="16" spans="1:20">
      <c r="A16">
        <v>14</v>
      </c>
      <c r="B16" t="s">
        <v>79</v>
      </c>
      <c r="C16" s="1">
        <v>19960000000</v>
      </c>
      <c r="D16" t="s">
        <v>25</v>
      </c>
      <c r="E16" t="s">
        <v>26</v>
      </c>
      <c r="F16">
        <v>12</v>
      </c>
      <c r="G16">
        <v>31</v>
      </c>
      <c r="H16">
        <v>2014</v>
      </c>
      <c r="I16" s="5" t="s">
        <v>90</v>
      </c>
      <c r="J16" t="s">
        <v>91</v>
      </c>
      <c r="K16" t="s">
        <v>92</v>
      </c>
      <c r="L16" t="s">
        <v>93</v>
      </c>
      <c r="M16" t="s">
        <v>15</v>
      </c>
      <c r="N16" t="s">
        <v>84</v>
      </c>
      <c r="O16" t="s">
        <v>85</v>
      </c>
      <c r="R16" s="6"/>
    </row>
    <row r="17" spans="1:18">
      <c r="A17">
        <v>15</v>
      </c>
      <c r="B17" t="s">
        <v>79</v>
      </c>
      <c r="C17" s="1">
        <v>22859000000</v>
      </c>
      <c r="D17" t="s">
        <v>31</v>
      </c>
      <c r="E17" t="s">
        <v>32</v>
      </c>
      <c r="F17">
        <v>12</v>
      </c>
      <c r="G17">
        <v>31</v>
      </c>
      <c r="H17">
        <v>2015</v>
      </c>
      <c r="I17" s="5" t="s">
        <v>94</v>
      </c>
      <c r="J17" t="s">
        <v>95</v>
      </c>
      <c r="K17" t="s">
        <v>96</v>
      </c>
      <c r="L17" t="s">
        <v>97</v>
      </c>
      <c r="M17" t="s">
        <v>15</v>
      </c>
      <c r="N17" t="s">
        <v>84</v>
      </c>
      <c r="O17" t="s">
        <v>85</v>
      </c>
      <c r="R17" s="6"/>
    </row>
    <row r="18" spans="1:18">
      <c r="A18">
        <v>16</v>
      </c>
      <c r="B18" t="s">
        <v>98</v>
      </c>
      <c r="C18" s="1">
        <v>87959167000</v>
      </c>
      <c r="D18" t="s">
        <v>10</v>
      </c>
      <c r="E18" t="s">
        <v>99</v>
      </c>
      <c r="F18">
        <v>9</v>
      </c>
      <c r="G18">
        <v>30</v>
      </c>
      <c r="H18">
        <v>2013</v>
      </c>
      <c r="I18" s="5" t="s">
        <v>100</v>
      </c>
      <c r="J18" t="s">
        <v>101</v>
      </c>
      <c r="K18" t="s">
        <v>102</v>
      </c>
      <c r="L18" t="s">
        <v>15</v>
      </c>
      <c r="M18" t="s">
        <v>103</v>
      </c>
      <c r="N18" t="s">
        <v>84</v>
      </c>
      <c r="O18" t="s">
        <v>104</v>
      </c>
      <c r="R18" s="6"/>
    </row>
    <row r="19" spans="1:18">
      <c r="A19">
        <v>17</v>
      </c>
      <c r="B19" t="s">
        <v>98</v>
      </c>
      <c r="C19" s="1">
        <v>119569127000</v>
      </c>
      <c r="D19" t="s">
        <v>19</v>
      </c>
      <c r="E19" t="s">
        <v>105</v>
      </c>
      <c r="F19">
        <v>9</v>
      </c>
      <c r="G19">
        <v>30</v>
      </c>
      <c r="H19">
        <v>2014</v>
      </c>
      <c r="I19" s="5" t="s">
        <v>106</v>
      </c>
      <c r="J19" t="s">
        <v>107</v>
      </c>
      <c r="K19" t="s">
        <v>108</v>
      </c>
      <c r="L19" t="s">
        <v>15</v>
      </c>
      <c r="M19" t="s">
        <v>109</v>
      </c>
      <c r="N19" t="s">
        <v>84</v>
      </c>
      <c r="O19" t="s">
        <v>104</v>
      </c>
      <c r="R19" s="6"/>
    </row>
    <row r="20" spans="1:18">
      <c r="A20">
        <v>18</v>
      </c>
      <c r="B20" t="s">
        <v>98</v>
      </c>
      <c r="C20" s="1">
        <v>135961803000</v>
      </c>
      <c r="D20" t="s">
        <v>25</v>
      </c>
      <c r="E20" t="s">
        <v>110</v>
      </c>
      <c r="F20">
        <v>9</v>
      </c>
      <c r="G20">
        <v>30</v>
      </c>
      <c r="H20">
        <v>2015</v>
      </c>
      <c r="I20" s="5" t="s">
        <v>111</v>
      </c>
      <c r="J20" t="s">
        <v>112</v>
      </c>
      <c r="K20" t="s">
        <v>113</v>
      </c>
      <c r="L20" t="s">
        <v>15</v>
      </c>
      <c r="M20" t="s">
        <v>114</v>
      </c>
      <c r="N20" t="s">
        <v>84</v>
      </c>
      <c r="O20" t="s">
        <v>104</v>
      </c>
      <c r="R20" s="6"/>
    </row>
    <row r="21" spans="1:18">
      <c r="A21">
        <v>19</v>
      </c>
      <c r="B21" t="s">
        <v>98</v>
      </c>
      <c r="C21" s="1">
        <v>146849686000</v>
      </c>
      <c r="D21" t="s">
        <v>31</v>
      </c>
      <c r="E21" t="s">
        <v>115</v>
      </c>
      <c r="F21">
        <v>9</v>
      </c>
      <c r="G21">
        <v>30</v>
      </c>
      <c r="H21">
        <v>2016</v>
      </c>
      <c r="I21" s="5" t="s">
        <v>116</v>
      </c>
      <c r="J21" t="s">
        <v>117</v>
      </c>
      <c r="K21" t="s">
        <v>118</v>
      </c>
      <c r="L21" t="s">
        <v>15</v>
      </c>
      <c r="M21" t="s">
        <v>119</v>
      </c>
      <c r="N21" t="s">
        <v>84</v>
      </c>
      <c r="O21" t="s">
        <v>104</v>
      </c>
      <c r="R21" s="6"/>
    </row>
    <row r="22" spans="1:18">
      <c r="A22">
        <v>20</v>
      </c>
      <c r="B22" t="s">
        <v>120</v>
      </c>
      <c r="C22" s="1">
        <v>19050000000</v>
      </c>
      <c r="D22" t="s">
        <v>10</v>
      </c>
      <c r="E22" t="s">
        <v>11</v>
      </c>
      <c r="F22">
        <v>12</v>
      </c>
      <c r="G22">
        <v>31</v>
      </c>
      <c r="H22">
        <v>2012</v>
      </c>
      <c r="I22" s="5" t="s">
        <v>121</v>
      </c>
      <c r="J22" t="s">
        <v>122</v>
      </c>
      <c r="K22" t="s">
        <v>123</v>
      </c>
      <c r="L22" t="s">
        <v>124</v>
      </c>
      <c r="M22" t="s">
        <v>125</v>
      </c>
      <c r="N22" t="s">
        <v>84</v>
      </c>
      <c r="O22" t="s">
        <v>126</v>
      </c>
      <c r="R22" s="6"/>
    </row>
    <row r="23" spans="1:18">
      <c r="A23">
        <v>21</v>
      </c>
      <c r="B23" t="s">
        <v>120</v>
      </c>
      <c r="C23" s="1">
        <v>19657000000</v>
      </c>
      <c r="D23" t="s">
        <v>19</v>
      </c>
      <c r="E23" t="s">
        <v>20</v>
      </c>
      <c r="F23">
        <v>12</v>
      </c>
      <c r="G23">
        <v>31</v>
      </c>
      <c r="H23">
        <v>2013</v>
      </c>
      <c r="I23" s="5" t="s">
        <v>127</v>
      </c>
      <c r="J23" t="s">
        <v>128</v>
      </c>
      <c r="K23" t="s">
        <v>129</v>
      </c>
      <c r="L23" t="s">
        <v>130</v>
      </c>
      <c r="M23" t="s">
        <v>131</v>
      </c>
      <c r="N23" t="s">
        <v>84</v>
      </c>
      <c r="O23" t="s">
        <v>126</v>
      </c>
      <c r="R23" s="6"/>
    </row>
    <row r="24" spans="1:18">
      <c r="A24">
        <v>22</v>
      </c>
      <c r="B24" t="s">
        <v>120</v>
      </c>
      <c r="C24" s="1">
        <v>20247000000</v>
      </c>
      <c r="D24" t="s">
        <v>25</v>
      </c>
      <c r="E24" t="s">
        <v>26</v>
      </c>
      <c r="F24">
        <v>12</v>
      </c>
      <c r="G24">
        <v>31</v>
      </c>
      <c r="H24">
        <v>2014</v>
      </c>
      <c r="I24" s="5" t="s">
        <v>132</v>
      </c>
      <c r="J24" t="s">
        <v>133</v>
      </c>
      <c r="K24" t="s">
        <v>134</v>
      </c>
      <c r="L24" t="s">
        <v>135</v>
      </c>
      <c r="M24" t="s">
        <v>136</v>
      </c>
      <c r="N24" t="s">
        <v>84</v>
      </c>
      <c r="O24" t="s">
        <v>126</v>
      </c>
      <c r="R24" s="6"/>
    </row>
    <row r="25" spans="1:18">
      <c r="A25">
        <v>23</v>
      </c>
      <c r="B25" t="s">
        <v>120</v>
      </c>
      <c r="C25" s="1">
        <v>20405000000</v>
      </c>
      <c r="D25" t="s">
        <v>31</v>
      </c>
      <c r="E25" t="s">
        <v>32</v>
      </c>
      <c r="F25">
        <v>12</v>
      </c>
      <c r="G25">
        <v>31</v>
      </c>
      <c r="H25">
        <v>2015</v>
      </c>
      <c r="I25" s="5" t="s">
        <v>137</v>
      </c>
      <c r="J25" t="s">
        <v>138</v>
      </c>
      <c r="K25" t="s">
        <v>139</v>
      </c>
      <c r="L25" t="s">
        <v>140</v>
      </c>
      <c r="M25" t="s">
        <v>141</v>
      </c>
      <c r="N25" t="s">
        <v>84</v>
      </c>
      <c r="O25" t="s">
        <v>126</v>
      </c>
      <c r="R25" s="6"/>
    </row>
    <row r="26" spans="1:18">
      <c r="A26">
        <v>24</v>
      </c>
      <c r="B26" t="s">
        <v>142</v>
      </c>
      <c r="C26" s="1">
        <v>4055240000</v>
      </c>
      <c r="D26" t="s">
        <v>10</v>
      </c>
      <c r="E26" t="s">
        <v>143</v>
      </c>
      <c r="F26">
        <v>11</v>
      </c>
      <c r="G26">
        <v>29</v>
      </c>
      <c r="H26">
        <v>2013</v>
      </c>
      <c r="I26" s="5" t="s">
        <v>144</v>
      </c>
      <c r="J26" t="s">
        <v>145</v>
      </c>
      <c r="K26" t="s">
        <v>146</v>
      </c>
      <c r="L26" t="s">
        <v>147</v>
      </c>
      <c r="M26" t="s">
        <v>148</v>
      </c>
      <c r="N26" t="s">
        <v>62</v>
      </c>
      <c r="O26" t="s">
        <v>149</v>
      </c>
      <c r="R26" s="6"/>
    </row>
    <row r="27" spans="1:18">
      <c r="A27">
        <v>25</v>
      </c>
      <c r="B27" t="s">
        <v>142</v>
      </c>
      <c r="C27" s="1">
        <v>4147065000</v>
      </c>
      <c r="D27" t="s">
        <v>19</v>
      </c>
      <c r="E27" t="s">
        <v>150</v>
      </c>
      <c r="F27">
        <v>11</v>
      </c>
      <c r="G27">
        <v>28</v>
      </c>
      <c r="H27">
        <v>2014</v>
      </c>
      <c r="I27" s="5" t="s">
        <v>151</v>
      </c>
      <c r="J27" t="s">
        <v>152</v>
      </c>
      <c r="K27" t="s">
        <v>153</v>
      </c>
      <c r="L27" t="s">
        <v>154</v>
      </c>
      <c r="M27" t="s">
        <v>155</v>
      </c>
      <c r="N27" t="s">
        <v>62</v>
      </c>
      <c r="O27" t="s">
        <v>149</v>
      </c>
      <c r="R27" s="6"/>
    </row>
    <row r="28" spans="1:18">
      <c r="A28">
        <v>26</v>
      </c>
      <c r="B28" t="s">
        <v>142</v>
      </c>
      <c r="C28" s="1">
        <v>4795511000</v>
      </c>
      <c r="D28" t="s">
        <v>25</v>
      </c>
      <c r="E28" t="s">
        <v>156</v>
      </c>
      <c r="F28">
        <v>11</v>
      </c>
      <c r="G28">
        <v>27</v>
      </c>
      <c r="H28">
        <v>2015</v>
      </c>
      <c r="I28" s="5" t="s">
        <v>157</v>
      </c>
      <c r="J28" t="s">
        <v>158</v>
      </c>
      <c r="K28" t="s">
        <v>159</v>
      </c>
      <c r="L28" t="s">
        <v>160</v>
      </c>
      <c r="M28" t="s">
        <v>161</v>
      </c>
      <c r="N28" t="s">
        <v>62</v>
      </c>
      <c r="O28" t="s">
        <v>149</v>
      </c>
      <c r="R28" s="6"/>
    </row>
    <row r="29" spans="1:18">
      <c r="A29">
        <v>27</v>
      </c>
      <c r="B29" t="s">
        <v>142</v>
      </c>
      <c r="C29" s="1">
        <v>5854430000</v>
      </c>
      <c r="D29" t="s">
        <v>31</v>
      </c>
      <c r="E29" t="s">
        <v>162</v>
      </c>
      <c r="F29">
        <v>12</v>
      </c>
      <c r="G29">
        <v>2</v>
      </c>
      <c r="H29">
        <v>2016</v>
      </c>
      <c r="I29" s="5" t="s">
        <v>163</v>
      </c>
      <c r="J29" t="s">
        <v>164</v>
      </c>
      <c r="K29" t="s">
        <v>165</v>
      </c>
      <c r="L29" t="s">
        <v>166</v>
      </c>
      <c r="M29" t="s">
        <v>167</v>
      </c>
      <c r="N29" t="s">
        <v>62</v>
      </c>
      <c r="O29" t="s">
        <v>149</v>
      </c>
      <c r="R29" s="6"/>
    </row>
    <row r="30" spans="1:18">
      <c r="A30">
        <v>28</v>
      </c>
      <c r="B30" t="s">
        <v>168</v>
      </c>
      <c r="C30" s="1">
        <v>2633689000</v>
      </c>
      <c r="D30" t="s">
        <v>10</v>
      </c>
      <c r="E30" t="s">
        <v>169</v>
      </c>
      <c r="F30">
        <v>11</v>
      </c>
      <c r="G30">
        <v>2</v>
      </c>
      <c r="H30">
        <v>2013</v>
      </c>
      <c r="I30" s="5" t="s">
        <v>170</v>
      </c>
      <c r="J30" t="s">
        <v>171</v>
      </c>
      <c r="K30" t="s">
        <v>172</v>
      </c>
      <c r="L30" t="s">
        <v>173</v>
      </c>
      <c r="M30" t="s">
        <v>174</v>
      </c>
      <c r="N30" t="s">
        <v>62</v>
      </c>
      <c r="O30" t="s">
        <v>175</v>
      </c>
      <c r="R30" s="6"/>
    </row>
    <row r="31" spans="1:18">
      <c r="A31">
        <v>29</v>
      </c>
      <c r="B31" t="s">
        <v>168</v>
      </c>
      <c r="C31" s="1">
        <v>2864773000</v>
      </c>
      <c r="D31" t="s">
        <v>19</v>
      </c>
      <c r="E31" t="s">
        <v>176</v>
      </c>
      <c r="F31">
        <v>11</v>
      </c>
      <c r="G31">
        <v>1</v>
      </c>
      <c r="H31">
        <v>2014</v>
      </c>
      <c r="I31" s="5" t="s">
        <v>177</v>
      </c>
      <c r="J31" t="s">
        <v>178</v>
      </c>
      <c r="K31" t="s">
        <v>179</v>
      </c>
      <c r="L31" t="s">
        <v>180</v>
      </c>
      <c r="M31" t="s">
        <v>181</v>
      </c>
      <c r="N31" t="s">
        <v>62</v>
      </c>
      <c r="O31" t="s">
        <v>175</v>
      </c>
      <c r="R31" s="6"/>
    </row>
    <row r="32" spans="1:18">
      <c r="A32">
        <v>30</v>
      </c>
      <c r="B32" t="s">
        <v>168</v>
      </c>
      <c r="C32" s="1">
        <v>3435092000</v>
      </c>
      <c r="D32" t="s">
        <v>25</v>
      </c>
      <c r="E32" t="s">
        <v>182</v>
      </c>
      <c r="F32">
        <v>10</v>
      </c>
      <c r="G32">
        <v>31</v>
      </c>
      <c r="H32">
        <v>2015</v>
      </c>
      <c r="I32" s="5" t="s">
        <v>183</v>
      </c>
      <c r="J32" t="s">
        <v>184</v>
      </c>
      <c r="K32" t="s">
        <v>185</v>
      </c>
      <c r="L32" t="s">
        <v>186</v>
      </c>
      <c r="M32" t="s">
        <v>187</v>
      </c>
      <c r="N32" t="s">
        <v>62</v>
      </c>
      <c r="O32" t="s">
        <v>175</v>
      </c>
      <c r="R32" s="6"/>
    </row>
    <row r="33" spans="1:18">
      <c r="A33">
        <v>31</v>
      </c>
      <c r="B33" t="s">
        <v>168</v>
      </c>
      <c r="C33" s="1">
        <v>3421409000</v>
      </c>
      <c r="D33" t="s">
        <v>31</v>
      </c>
      <c r="E33" t="s">
        <v>188</v>
      </c>
      <c r="F33">
        <v>10</v>
      </c>
      <c r="G33">
        <v>29</v>
      </c>
      <c r="H33">
        <v>2016</v>
      </c>
      <c r="I33" s="5" t="s">
        <v>189</v>
      </c>
      <c r="J33" t="s">
        <v>190</v>
      </c>
      <c r="K33" t="s">
        <v>191</v>
      </c>
      <c r="L33" t="s">
        <v>192</v>
      </c>
      <c r="M33" t="s">
        <v>193</v>
      </c>
      <c r="N33" t="s">
        <v>62</v>
      </c>
      <c r="O33" t="s">
        <v>175</v>
      </c>
      <c r="R33" s="6"/>
    </row>
    <row r="34" spans="1:18">
      <c r="A34">
        <v>32</v>
      </c>
      <c r="B34" t="s">
        <v>194</v>
      </c>
      <c r="C34" s="1">
        <v>90559000000</v>
      </c>
      <c r="D34" t="s">
        <v>10</v>
      </c>
      <c r="E34" t="s">
        <v>11</v>
      </c>
      <c r="F34">
        <v>12</v>
      </c>
      <c r="G34">
        <v>31</v>
      </c>
      <c r="H34">
        <v>2012</v>
      </c>
      <c r="I34" s="5" t="s">
        <v>195</v>
      </c>
      <c r="J34" t="s">
        <v>196</v>
      </c>
      <c r="K34" t="s">
        <v>197</v>
      </c>
      <c r="L34" t="s">
        <v>15</v>
      </c>
      <c r="M34" t="s">
        <v>15</v>
      </c>
      <c r="N34" t="s">
        <v>198</v>
      </c>
      <c r="O34" t="s">
        <v>199</v>
      </c>
      <c r="R34" s="6"/>
    </row>
    <row r="35" spans="1:18">
      <c r="A35">
        <v>33</v>
      </c>
      <c r="B35" t="s">
        <v>194</v>
      </c>
      <c r="C35" s="1">
        <v>89804000000</v>
      </c>
      <c r="D35" t="s">
        <v>19</v>
      </c>
      <c r="E35" t="s">
        <v>20</v>
      </c>
      <c r="F35">
        <v>12</v>
      </c>
      <c r="G35">
        <v>31</v>
      </c>
      <c r="H35">
        <v>2013</v>
      </c>
      <c r="I35" s="5" t="s">
        <v>200</v>
      </c>
      <c r="J35" t="s">
        <v>201</v>
      </c>
      <c r="K35" t="s">
        <v>202</v>
      </c>
      <c r="L35" t="s">
        <v>15</v>
      </c>
      <c r="M35" t="s">
        <v>15</v>
      </c>
      <c r="N35" t="s">
        <v>198</v>
      </c>
      <c r="O35" t="s">
        <v>199</v>
      </c>
      <c r="R35" s="6"/>
    </row>
    <row r="36" spans="1:18">
      <c r="A36">
        <v>34</v>
      </c>
      <c r="B36" t="s">
        <v>194</v>
      </c>
      <c r="C36" s="1">
        <v>81201000000</v>
      </c>
      <c r="D36" t="s">
        <v>25</v>
      </c>
      <c r="E36" t="s">
        <v>26</v>
      </c>
      <c r="F36">
        <v>12</v>
      </c>
      <c r="G36">
        <v>31</v>
      </c>
      <c r="H36">
        <v>2014</v>
      </c>
      <c r="I36" s="5" t="s">
        <v>203</v>
      </c>
      <c r="J36" t="s">
        <v>204</v>
      </c>
      <c r="K36" t="s">
        <v>205</v>
      </c>
      <c r="L36" t="s">
        <v>15</v>
      </c>
      <c r="M36" t="s">
        <v>15</v>
      </c>
      <c r="N36" t="s">
        <v>198</v>
      </c>
      <c r="O36" t="s">
        <v>199</v>
      </c>
      <c r="R36" s="6"/>
    </row>
    <row r="37" spans="1:18">
      <c r="A37">
        <v>35</v>
      </c>
      <c r="B37" t="s">
        <v>194</v>
      </c>
      <c r="C37" s="1">
        <v>67702000000</v>
      </c>
      <c r="D37" t="s">
        <v>31</v>
      </c>
      <c r="E37" t="s">
        <v>32</v>
      </c>
      <c r="F37">
        <v>12</v>
      </c>
      <c r="G37">
        <v>31</v>
      </c>
      <c r="H37">
        <v>2015</v>
      </c>
      <c r="I37" s="5" t="s">
        <v>206</v>
      </c>
      <c r="J37" t="s">
        <v>207</v>
      </c>
      <c r="K37" t="s">
        <v>208</v>
      </c>
      <c r="L37" t="s">
        <v>15</v>
      </c>
      <c r="M37" t="s">
        <v>15</v>
      </c>
      <c r="N37" t="s">
        <v>198</v>
      </c>
      <c r="O37" t="s">
        <v>199</v>
      </c>
      <c r="R37" s="6"/>
    </row>
    <row r="38" spans="1:18">
      <c r="A38">
        <v>36</v>
      </c>
      <c r="B38" t="s">
        <v>209</v>
      </c>
      <c r="C38" s="1">
        <v>3641390000</v>
      </c>
      <c r="D38" t="s">
        <v>10</v>
      </c>
      <c r="E38" t="s">
        <v>11</v>
      </c>
      <c r="F38">
        <v>12</v>
      </c>
      <c r="G38">
        <v>31</v>
      </c>
      <c r="H38">
        <v>2012</v>
      </c>
      <c r="I38" s="5" t="s">
        <v>210</v>
      </c>
      <c r="J38" t="s">
        <v>211</v>
      </c>
      <c r="K38" t="s">
        <v>212</v>
      </c>
      <c r="L38" t="s">
        <v>15</v>
      </c>
      <c r="M38" t="s">
        <v>213</v>
      </c>
      <c r="N38" t="s">
        <v>62</v>
      </c>
      <c r="O38" t="s">
        <v>214</v>
      </c>
      <c r="R38" s="6"/>
    </row>
    <row r="39" spans="1:18">
      <c r="A39">
        <v>37</v>
      </c>
      <c r="B39" t="s">
        <v>209</v>
      </c>
      <c r="C39" s="1">
        <v>4319063000</v>
      </c>
      <c r="D39" t="s">
        <v>19</v>
      </c>
      <c r="E39" t="s">
        <v>20</v>
      </c>
      <c r="F39">
        <v>12</v>
      </c>
      <c r="G39">
        <v>31</v>
      </c>
      <c r="H39">
        <v>2013</v>
      </c>
      <c r="I39" s="5" t="s">
        <v>215</v>
      </c>
      <c r="J39" t="s">
        <v>216</v>
      </c>
      <c r="K39" t="s">
        <v>217</v>
      </c>
      <c r="L39" t="s">
        <v>15</v>
      </c>
      <c r="M39" t="s">
        <v>218</v>
      </c>
      <c r="N39" t="s">
        <v>62</v>
      </c>
      <c r="O39" t="s">
        <v>214</v>
      </c>
      <c r="R39" s="6"/>
    </row>
    <row r="40" spans="1:18">
      <c r="A40">
        <v>38</v>
      </c>
      <c r="B40" t="s">
        <v>209</v>
      </c>
      <c r="C40" s="1">
        <v>5302940000</v>
      </c>
      <c r="D40" t="s">
        <v>25</v>
      </c>
      <c r="E40" t="s">
        <v>26</v>
      </c>
      <c r="F40">
        <v>12</v>
      </c>
      <c r="G40">
        <v>31</v>
      </c>
      <c r="H40">
        <v>2014</v>
      </c>
      <c r="I40" s="5" t="s">
        <v>219</v>
      </c>
      <c r="J40" t="s">
        <v>220</v>
      </c>
      <c r="K40" t="s">
        <v>221</v>
      </c>
      <c r="L40" t="s">
        <v>15</v>
      </c>
      <c r="M40" t="s">
        <v>222</v>
      </c>
      <c r="N40" t="s">
        <v>62</v>
      </c>
      <c r="O40" t="s">
        <v>214</v>
      </c>
      <c r="R40" s="6"/>
    </row>
    <row r="41" spans="1:18">
      <c r="A41">
        <v>39</v>
      </c>
      <c r="B41" t="s">
        <v>209</v>
      </c>
      <c r="C41" s="1">
        <v>6439746000</v>
      </c>
      <c r="D41" t="s">
        <v>31</v>
      </c>
      <c r="E41" t="s">
        <v>32</v>
      </c>
      <c r="F41">
        <v>12</v>
      </c>
      <c r="G41">
        <v>31</v>
      </c>
      <c r="H41">
        <v>2015</v>
      </c>
      <c r="I41" s="5" t="s">
        <v>223</v>
      </c>
      <c r="J41" t="s">
        <v>224</v>
      </c>
      <c r="K41" t="s">
        <v>225</v>
      </c>
      <c r="L41" t="s">
        <v>15</v>
      </c>
      <c r="M41" t="s">
        <v>226</v>
      </c>
      <c r="N41" t="s">
        <v>62</v>
      </c>
      <c r="O41" t="s">
        <v>214</v>
      </c>
      <c r="R41" s="6"/>
    </row>
    <row r="42" spans="1:18">
      <c r="A42">
        <v>40</v>
      </c>
      <c r="B42" t="s">
        <v>227</v>
      </c>
      <c r="C42" s="1">
        <v>2312200000</v>
      </c>
      <c r="D42" t="s">
        <v>10</v>
      </c>
      <c r="E42" t="s">
        <v>228</v>
      </c>
      <c r="F42">
        <v>1</v>
      </c>
      <c r="G42">
        <v>31</v>
      </c>
      <c r="H42">
        <v>2013</v>
      </c>
      <c r="I42" s="5" t="s">
        <v>229</v>
      </c>
      <c r="J42" t="s">
        <v>230</v>
      </c>
      <c r="K42" t="s">
        <v>231</v>
      </c>
      <c r="L42" t="s">
        <v>232</v>
      </c>
      <c r="M42" t="s">
        <v>233</v>
      </c>
      <c r="N42" t="s">
        <v>62</v>
      </c>
      <c r="O42" t="s">
        <v>149</v>
      </c>
      <c r="R42" s="6"/>
    </row>
    <row r="43" spans="1:18">
      <c r="A43">
        <v>41</v>
      </c>
      <c r="B43" t="s">
        <v>227</v>
      </c>
      <c r="C43" s="1">
        <v>2273900000</v>
      </c>
      <c r="D43" t="s">
        <v>19</v>
      </c>
      <c r="E43" t="s">
        <v>234</v>
      </c>
      <c r="F43">
        <v>1</v>
      </c>
      <c r="G43">
        <v>31</v>
      </c>
      <c r="H43">
        <v>2014</v>
      </c>
      <c r="I43" s="5" t="s">
        <v>235</v>
      </c>
      <c r="J43" t="s">
        <v>236</v>
      </c>
      <c r="K43" t="s">
        <v>237</v>
      </c>
      <c r="L43" t="s">
        <v>238</v>
      </c>
      <c r="M43" t="s">
        <v>239</v>
      </c>
      <c r="N43" t="s">
        <v>62</v>
      </c>
      <c r="O43" t="s">
        <v>149</v>
      </c>
      <c r="R43" s="6"/>
    </row>
    <row r="44" spans="1:18">
      <c r="A44">
        <v>42</v>
      </c>
      <c r="B44" t="s">
        <v>227</v>
      </c>
      <c r="C44" s="1">
        <v>2512200000</v>
      </c>
      <c r="D44" t="s">
        <v>25</v>
      </c>
      <c r="E44" t="s">
        <v>240</v>
      </c>
      <c r="F44">
        <v>1</v>
      </c>
      <c r="G44">
        <v>31</v>
      </c>
      <c r="H44">
        <v>2015</v>
      </c>
      <c r="I44" s="5" t="s">
        <v>241</v>
      </c>
      <c r="J44" t="s">
        <v>242</v>
      </c>
      <c r="K44" t="s">
        <v>243</v>
      </c>
      <c r="L44" t="s">
        <v>244</v>
      </c>
      <c r="M44" t="s">
        <v>245</v>
      </c>
      <c r="N44" t="s">
        <v>62</v>
      </c>
      <c r="O44" t="s">
        <v>149</v>
      </c>
      <c r="R44" s="6"/>
    </row>
    <row r="45" spans="1:18">
      <c r="A45">
        <v>43</v>
      </c>
      <c r="B45" t="s">
        <v>227</v>
      </c>
      <c r="C45" s="1">
        <v>2504100000</v>
      </c>
      <c r="D45" t="s">
        <v>31</v>
      </c>
      <c r="E45" t="s">
        <v>246</v>
      </c>
      <c r="F45">
        <v>1</v>
      </c>
      <c r="G45">
        <v>31</v>
      </c>
      <c r="H45">
        <v>2016</v>
      </c>
      <c r="I45" s="5" t="s">
        <v>247</v>
      </c>
      <c r="J45" t="s">
        <v>248</v>
      </c>
      <c r="K45" t="s">
        <v>249</v>
      </c>
      <c r="L45" t="s">
        <v>250</v>
      </c>
      <c r="M45" t="s">
        <v>251</v>
      </c>
      <c r="N45" t="s">
        <v>62</v>
      </c>
      <c r="O45" t="s">
        <v>149</v>
      </c>
      <c r="R45" s="6"/>
    </row>
    <row r="46" spans="1:18">
      <c r="A46">
        <v>44</v>
      </c>
      <c r="B46" t="s">
        <v>252</v>
      </c>
      <c r="C46" s="1">
        <v>5781000000</v>
      </c>
      <c r="D46" t="s">
        <v>10</v>
      </c>
      <c r="E46" t="s">
        <v>11</v>
      </c>
      <c r="F46">
        <v>12</v>
      </c>
      <c r="G46">
        <v>31</v>
      </c>
      <c r="H46">
        <v>2012</v>
      </c>
      <c r="I46" s="5" t="s">
        <v>253</v>
      </c>
      <c r="J46" t="s">
        <v>254</v>
      </c>
      <c r="K46" t="s">
        <v>255</v>
      </c>
      <c r="L46" t="s">
        <v>15</v>
      </c>
      <c r="M46" t="s">
        <v>256</v>
      </c>
      <c r="N46" t="s">
        <v>257</v>
      </c>
      <c r="O46" t="s">
        <v>258</v>
      </c>
      <c r="R46" s="6"/>
    </row>
    <row r="47" spans="1:18">
      <c r="A47">
        <v>45</v>
      </c>
      <c r="B47" t="s">
        <v>252</v>
      </c>
      <c r="C47" s="1">
        <v>5838000000</v>
      </c>
      <c r="D47" t="s">
        <v>19</v>
      </c>
      <c r="E47" t="s">
        <v>20</v>
      </c>
      <c r="F47">
        <v>12</v>
      </c>
      <c r="G47">
        <v>31</v>
      </c>
      <c r="H47">
        <v>2013</v>
      </c>
      <c r="I47" s="5" t="s">
        <v>259</v>
      </c>
      <c r="J47" t="s">
        <v>260</v>
      </c>
      <c r="K47" t="s">
        <v>261</v>
      </c>
      <c r="L47" t="s">
        <v>15</v>
      </c>
      <c r="M47" t="s">
        <v>262</v>
      </c>
      <c r="N47" t="s">
        <v>257</v>
      </c>
      <c r="O47" t="s">
        <v>258</v>
      </c>
      <c r="R47" s="6"/>
    </row>
    <row r="48" spans="1:18">
      <c r="A48">
        <v>46</v>
      </c>
      <c r="B48" t="s">
        <v>252</v>
      </c>
      <c r="C48" s="1">
        <v>6053000000</v>
      </c>
      <c r="D48" t="s">
        <v>25</v>
      </c>
      <c r="E48" t="s">
        <v>26</v>
      </c>
      <c r="F48">
        <v>12</v>
      </c>
      <c r="G48">
        <v>31</v>
      </c>
      <c r="H48">
        <v>2014</v>
      </c>
      <c r="I48" s="5" t="s">
        <v>263</v>
      </c>
      <c r="J48" t="s">
        <v>264</v>
      </c>
      <c r="K48" t="s">
        <v>265</v>
      </c>
      <c r="L48" t="s">
        <v>15</v>
      </c>
      <c r="M48" t="s">
        <v>266</v>
      </c>
      <c r="N48" t="s">
        <v>257</v>
      </c>
      <c r="O48" t="s">
        <v>258</v>
      </c>
      <c r="R48" s="6"/>
    </row>
    <row r="49" spans="1:18">
      <c r="A49">
        <v>47</v>
      </c>
      <c r="B49" t="s">
        <v>252</v>
      </c>
      <c r="C49" s="1">
        <v>6098000000</v>
      </c>
      <c r="D49" t="s">
        <v>31</v>
      </c>
      <c r="E49" t="s">
        <v>32</v>
      </c>
      <c r="F49">
        <v>12</v>
      </c>
      <c r="G49">
        <v>31</v>
      </c>
      <c r="H49">
        <v>2015</v>
      </c>
      <c r="I49" s="5" t="s">
        <v>267</v>
      </c>
      <c r="J49" t="s">
        <v>268</v>
      </c>
      <c r="K49" t="s">
        <v>269</v>
      </c>
      <c r="L49" t="s">
        <v>15</v>
      </c>
      <c r="M49" t="s">
        <v>270</v>
      </c>
      <c r="N49" t="s">
        <v>257</v>
      </c>
      <c r="O49" t="s">
        <v>258</v>
      </c>
      <c r="R49" s="6"/>
    </row>
    <row r="50" spans="1:18">
      <c r="A50">
        <v>48</v>
      </c>
      <c r="B50" t="s">
        <v>271</v>
      </c>
      <c r="C50" s="1">
        <v>14945000000</v>
      </c>
      <c r="D50" t="s">
        <v>10</v>
      </c>
      <c r="E50" t="s">
        <v>11</v>
      </c>
      <c r="F50">
        <v>12</v>
      </c>
      <c r="G50">
        <v>31</v>
      </c>
      <c r="H50">
        <v>2012</v>
      </c>
      <c r="I50" s="5" t="s">
        <v>272</v>
      </c>
      <c r="J50" t="s">
        <v>273</v>
      </c>
      <c r="K50" t="s">
        <v>274</v>
      </c>
      <c r="L50" t="s">
        <v>15</v>
      </c>
      <c r="M50" t="s">
        <v>275</v>
      </c>
      <c r="N50" t="s">
        <v>257</v>
      </c>
      <c r="O50" t="s">
        <v>276</v>
      </c>
      <c r="R50" s="6"/>
    </row>
    <row r="51" spans="1:18">
      <c r="A51">
        <v>49</v>
      </c>
      <c r="B51" t="s">
        <v>271</v>
      </c>
      <c r="C51" s="1">
        <v>14813500000</v>
      </c>
      <c r="D51" t="s">
        <v>19</v>
      </c>
      <c r="E51" t="s">
        <v>20</v>
      </c>
      <c r="F51">
        <v>12</v>
      </c>
      <c r="G51">
        <v>31</v>
      </c>
      <c r="H51">
        <v>2013</v>
      </c>
      <c r="I51" s="5" t="s">
        <v>277</v>
      </c>
      <c r="J51" t="s">
        <v>278</v>
      </c>
      <c r="K51" t="s">
        <v>279</v>
      </c>
      <c r="L51" t="s">
        <v>15</v>
      </c>
      <c r="M51" t="s">
        <v>280</v>
      </c>
      <c r="N51" t="s">
        <v>257</v>
      </c>
      <c r="O51" t="s">
        <v>276</v>
      </c>
      <c r="R51" s="6"/>
    </row>
    <row r="52" spans="1:18">
      <c r="A52">
        <v>50</v>
      </c>
      <c r="B52" t="s">
        <v>271</v>
      </c>
      <c r="C52" s="1">
        <v>16378600000</v>
      </c>
      <c r="D52" t="s">
        <v>25</v>
      </c>
      <c r="E52" t="s">
        <v>26</v>
      </c>
      <c r="F52">
        <v>12</v>
      </c>
      <c r="G52">
        <v>31</v>
      </c>
      <c r="H52">
        <v>2014</v>
      </c>
      <c r="I52" s="5" t="s">
        <v>281</v>
      </c>
      <c r="J52" t="s">
        <v>282</v>
      </c>
      <c r="K52" t="s">
        <v>283</v>
      </c>
      <c r="L52" t="s">
        <v>15</v>
      </c>
      <c r="M52" t="s">
        <v>284</v>
      </c>
      <c r="N52" t="s">
        <v>257</v>
      </c>
      <c r="O52" t="s">
        <v>276</v>
      </c>
      <c r="R52" s="6"/>
    </row>
    <row r="53" spans="1:18">
      <c r="A53">
        <v>51</v>
      </c>
      <c r="B53" t="s">
        <v>271</v>
      </c>
      <c r="C53" s="1">
        <v>16453200000</v>
      </c>
      <c r="D53" t="s">
        <v>31</v>
      </c>
      <c r="E53" t="s">
        <v>32</v>
      </c>
      <c r="F53">
        <v>12</v>
      </c>
      <c r="G53">
        <v>31</v>
      </c>
      <c r="H53">
        <v>2015</v>
      </c>
      <c r="I53" s="5" t="s">
        <v>285</v>
      </c>
      <c r="J53" t="s">
        <v>286</v>
      </c>
      <c r="K53" t="s">
        <v>287</v>
      </c>
      <c r="L53" t="s">
        <v>15</v>
      </c>
      <c r="M53" t="s">
        <v>288</v>
      </c>
      <c r="N53" t="s">
        <v>257</v>
      </c>
      <c r="O53" t="s">
        <v>276</v>
      </c>
      <c r="R53" s="6"/>
    </row>
    <row r="54" spans="1:18">
      <c r="A54">
        <v>52</v>
      </c>
      <c r="B54" t="s">
        <v>289</v>
      </c>
      <c r="C54" s="1">
        <v>25364000000</v>
      </c>
      <c r="D54" t="s">
        <v>10</v>
      </c>
      <c r="E54" t="s">
        <v>11</v>
      </c>
      <c r="F54">
        <v>12</v>
      </c>
      <c r="G54">
        <v>31</v>
      </c>
      <c r="H54">
        <v>2012</v>
      </c>
      <c r="I54" s="5" t="s">
        <v>290</v>
      </c>
      <c r="J54" t="s">
        <v>291</v>
      </c>
      <c r="K54" t="s">
        <v>15</v>
      </c>
      <c r="L54" t="s">
        <v>15</v>
      </c>
      <c r="M54" t="s">
        <v>292</v>
      </c>
      <c r="N54" t="s">
        <v>293</v>
      </c>
      <c r="O54" t="s">
        <v>294</v>
      </c>
      <c r="R54" s="6"/>
    </row>
    <row r="55" spans="1:18">
      <c r="A55">
        <v>53</v>
      </c>
      <c r="B55" t="s">
        <v>289</v>
      </c>
      <c r="C55" s="1">
        <v>23939000000</v>
      </c>
      <c r="D55" t="s">
        <v>19</v>
      </c>
      <c r="E55" t="s">
        <v>20</v>
      </c>
      <c r="F55">
        <v>12</v>
      </c>
      <c r="G55">
        <v>31</v>
      </c>
      <c r="H55">
        <v>2013</v>
      </c>
      <c r="I55" s="5" t="s">
        <v>295</v>
      </c>
      <c r="J55" t="s">
        <v>296</v>
      </c>
      <c r="K55" t="s">
        <v>15</v>
      </c>
      <c r="L55" t="s">
        <v>15</v>
      </c>
      <c r="M55" t="s">
        <v>297</v>
      </c>
      <c r="N55" t="s">
        <v>293</v>
      </c>
      <c r="O55" t="s">
        <v>294</v>
      </c>
      <c r="R55" s="6"/>
    </row>
    <row r="56" spans="1:18">
      <c r="A56">
        <v>54</v>
      </c>
      <c r="B56" t="s">
        <v>289</v>
      </c>
      <c r="C56" s="1">
        <v>22728000000</v>
      </c>
      <c r="D56" t="s">
        <v>25</v>
      </c>
      <c r="E56" t="s">
        <v>26</v>
      </c>
      <c r="F56">
        <v>12</v>
      </c>
      <c r="G56">
        <v>31</v>
      </c>
      <c r="H56">
        <v>2014</v>
      </c>
      <c r="I56" s="5" t="s">
        <v>298</v>
      </c>
      <c r="J56" t="s">
        <v>299</v>
      </c>
      <c r="K56" t="s">
        <v>15</v>
      </c>
      <c r="L56" t="s">
        <v>15</v>
      </c>
      <c r="M56" t="s">
        <v>300</v>
      </c>
      <c r="N56" t="s">
        <v>293</v>
      </c>
      <c r="O56" t="s">
        <v>294</v>
      </c>
      <c r="R56" s="6"/>
    </row>
    <row r="57" spans="1:18">
      <c r="A57">
        <v>55</v>
      </c>
      <c r="B57" t="s">
        <v>289</v>
      </c>
      <c r="C57" s="1">
        <v>20872000000</v>
      </c>
      <c r="D57" t="s">
        <v>31</v>
      </c>
      <c r="E57" t="s">
        <v>32</v>
      </c>
      <c r="F57">
        <v>12</v>
      </c>
      <c r="G57">
        <v>31</v>
      </c>
      <c r="H57">
        <v>2015</v>
      </c>
      <c r="I57" s="5" t="s">
        <v>301</v>
      </c>
      <c r="J57" t="s">
        <v>302</v>
      </c>
      <c r="K57" t="s">
        <v>15</v>
      </c>
      <c r="L57" t="s">
        <v>15</v>
      </c>
      <c r="M57" t="s">
        <v>303</v>
      </c>
      <c r="N57" t="s">
        <v>293</v>
      </c>
      <c r="O57" t="s">
        <v>294</v>
      </c>
      <c r="R57" s="6"/>
    </row>
    <row r="58" spans="1:18">
      <c r="A58">
        <v>56</v>
      </c>
      <c r="B58" t="s">
        <v>304</v>
      </c>
      <c r="C58" s="1">
        <v>71214000000</v>
      </c>
      <c r="D58" t="s">
        <v>10</v>
      </c>
      <c r="E58" t="s">
        <v>11</v>
      </c>
      <c r="F58">
        <v>12</v>
      </c>
      <c r="G58">
        <v>31</v>
      </c>
      <c r="H58">
        <v>2012</v>
      </c>
      <c r="I58" s="5" t="s">
        <v>305</v>
      </c>
      <c r="J58" t="s">
        <v>306</v>
      </c>
      <c r="K58" t="s">
        <v>307</v>
      </c>
      <c r="L58" t="s">
        <v>15</v>
      </c>
      <c r="M58" t="s">
        <v>15</v>
      </c>
      <c r="N58" t="s">
        <v>293</v>
      </c>
      <c r="O58" t="s">
        <v>308</v>
      </c>
      <c r="R58" s="6"/>
    </row>
    <row r="59" spans="1:18">
      <c r="A59">
        <v>57</v>
      </c>
      <c r="B59" t="s">
        <v>304</v>
      </c>
      <c r="C59" s="1">
        <v>68874000000</v>
      </c>
      <c r="D59" t="s">
        <v>19</v>
      </c>
      <c r="E59" t="s">
        <v>20</v>
      </c>
      <c r="F59">
        <v>12</v>
      </c>
      <c r="G59">
        <v>31</v>
      </c>
      <c r="H59">
        <v>2013</v>
      </c>
      <c r="I59" s="5" t="s">
        <v>309</v>
      </c>
      <c r="J59" t="s">
        <v>310</v>
      </c>
      <c r="K59" t="s">
        <v>311</v>
      </c>
      <c r="L59" t="s">
        <v>15</v>
      </c>
      <c r="M59" t="s">
        <v>15</v>
      </c>
      <c r="N59" t="s">
        <v>293</v>
      </c>
      <c r="O59" t="s">
        <v>308</v>
      </c>
      <c r="R59" s="6"/>
    </row>
    <row r="60" spans="1:18">
      <c r="A60">
        <v>58</v>
      </c>
      <c r="B60" t="s">
        <v>304</v>
      </c>
      <c r="C60" s="1">
        <v>64406000000</v>
      </c>
      <c r="D60" t="s">
        <v>25</v>
      </c>
      <c r="E60" t="s">
        <v>26</v>
      </c>
      <c r="F60">
        <v>12</v>
      </c>
      <c r="G60">
        <v>31</v>
      </c>
      <c r="H60">
        <v>2014</v>
      </c>
      <c r="I60" s="5" t="s">
        <v>312</v>
      </c>
      <c r="J60" t="s">
        <v>313</v>
      </c>
      <c r="K60" t="s">
        <v>314</v>
      </c>
      <c r="L60" t="s">
        <v>15</v>
      </c>
      <c r="M60" t="s">
        <v>15</v>
      </c>
      <c r="N60" t="s">
        <v>293</v>
      </c>
      <c r="O60" t="s">
        <v>308</v>
      </c>
      <c r="R60" s="6"/>
    </row>
    <row r="61" spans="1:18">
      <c r="A61">
        <v>59</v>
      </c>
      <c r="B61" t="s">
        <v>304</v>
      </c>
      <c r="C61" s="1">
        <v>58327000000</v>
      </c>
      <c r="D61" t="s">
        <v>31</v>
      </c>
      <c r="E61" t="s">
        <v>32</v>
      </c>
      <c r="F61">
        <v>12</v>
      </c>
      <c r="G61">
        <v>31</v>
      </c>
      <c r="H61">
        <v>2015</v>
      </c>
      <c r="I61" s="5" t="s">
        <v>315</v>
      </c>
      <c r="J61" t="s">
        <v>316</v>
      </c>
      <c r="K61" t="s">
        <v>317</v>
      </c>
      <c r="L61" t="s">
        <v>15</v>
      </c>
      <c r="M61" t="s">
        <v>15</v>
      </c>
      <c r="N61" t="s">
        <v>293</v>
      </c>
      <c r="O61" t="s">
        <v>308</v>
      </c>
      <c r="R61" s="6"/>
    </row>
    <row r="62" spans="1:18">
      <c r="A62">
        <v>60</v>
      </c>
      <c r="B62" t="s">
        <v>318</v>
      </c>
      <c r="C62" s="1">
        <v>958511000</v>
      </c>
      <c r="D62" t="s">
        <v>10</v>
      </c>
      <c r="E62" t="s">
        <v>11</v>
      </c>
      <c r="F62">
        <v>12</v>
      </c>
      <c r="G62">
        <v>31</v>
      </c>
      <c r="H62">
        <v>2012</v>
      </c>
      <c r="I62" s="5" t="s">
        <v>319</v>
      </c>
      <c r="J62" t="s">
        <v>320</v>
      </c>
      <c r="K62" t="s">
        <v>321</v>
      </c>
      <c r="L62" t="s">
        <v>15</v>
      </c>
      <c r="M62" t="s">
        <v>322</v>
      </c>
      <c r="N62" t="s">
        <v>323</v>
      </c>
      <c r="O62" t="s">
        <v>324</v>
      </c>
      <c r="R62" s="6"/>
    </row>
    <row r="63" spans="1:18">
      <c r="A63">
        <v>61</v>
      </c>
      <c r="B63" t="s">
        <v>318</v>
      </c>
      <c r="C63" s="1">
        <v>974053000</v>
      </c>
      <c r="D63" t="s">
        <v>19</v>
      </c>
      <c r="E63" t="s">
        <v>20</v>
      </c>
      <c r="F63">
        <v>12</v>
      </c>
      <c r="G63">
        <v>31</v>
      </c>
      <c r="H63">
        <v>2013</v>
      </c>
      <c r="I63" s="5" t="s">
        <v>325</v>
      </c>
      <c r="J63" t="s">
        <v>326</v>
      </c>
      <c r="K63" t="s">
        <v>327</v>
      </c>
      <c r="L63" t="s">
        <v>15</v>
      </c>
      <c r="M63" t="s">
        <v>328</v>
      </c>
      <c r="N63" t="s">
        <v>323</v>
      </c>
      <c r="O63" t="s">
        <v>324</v>
      </c>
      <c r="R63" s="6"/>
    </row>
    <row r="64" spans="1:18">
      <c r="A64">
        <v>62</v>
      </c>
      <c r="B64" t="s">
        <v>318</v>
      </c>
      <c r="C64" s="1">
        <v>984363000</v>
      </c>
      <c r="D64" t="s">
        <v>25</v>
      </c>
      <c r="E64" t="s">
        <v>26</v>
      </c>
      <c r="F64">
        <v>12</v>
      </c>
      <c r="G64">
        <v>31</v>
      </c>
      <c r="H64">
        <v>2014</v>
      </c>
      <c r="I64" s="5" t="s">
        <v>329</v>
      </c>
      <c r="J64" t="s">
        <v>330</v>
      </c>
      <c r="K64" t="s">
        <v>331</v>
      </c>
      <c r="L64" t="s">
        <v>15</v>
      </c>
      <c r="M64" t="s">
        <v>332</v>
      </c>
      <c r="N64" t="s">
        <v>323</v>
      </c>
      <c r="O64" t="s">
        <v>324</v>
      </c>
      <c r="R64" s="6"/>
    </row>
    <row r="65" spans="1:18">
      <c r="A65">
        <v>63</v>
      </c>
      <c r="B65" t="s">
        <v>318</v>
      </c>
      <c r="C65" s="1">
        <v>981310000</v>
      </c>
      <c r="D65" t="s">
        <v>31</v>
      </c>
      <c r="E65" t="s">
        <v>32</v>
      </c>
      <c r="F65">
        <v>12</v>
      </c>
      <c r="G65">
        <v>31</v>
      </c>
      <c r="H65">
        <v>2015</v>
      </c>
      <c r="I65" s="5" t="s">
        <v>333</v>
      </c>
      <c r="J65" t="s">
        <v>334</v>
      </c>
      <c r="K65" t="s">
        <v>335</v>
      </c>
      <c r="L65" t="s">
        <v>15</v>
      </c>
      <c r="M65" t="s">
        <v>336</v>
      </c>
      <c r="N65" t="s">
        <v>323</v>
      </c>
      <c r="O65" t="s">
        <v>324</v>
      </c>
      <c r="R65" s="6"/>
    </row>
    <row r="66" spans="1:18">
      <c r="A66">
        <v>64</v>
      </c>
      <c r="B66" t="s">
        <v>337</v>
      </c>
      <c r="C66" s="1">
        <v>9047657000</v>
      </c>
      <c r="D66" t="s">
        <v>10</v>
      </c>
      <c r="E66" t="s">
        <v>20</v>
      </c>
      <c r="F66">
        <v>12</v>
      </c>
      <c r="G66">
        <v>31</v>
      </c>
      <c r="H66">
        <v>2013</v>
      </c>
      <c r="I66" s="5" t="s">
        <v>338</v>
      </c>
      <c r="J66" t="s">
        <v>339</v>
      </c>
      <c r="K66" t="s">
        <v>15</v>
      </c>
      <c r="L66" t="s">
        <v>15</v>
      </c>
      <c r="M66" t="s">
        <v>340</v>
      </c>
      <c r="N66" t="s">
        <v>293</v>
      </c>
      <c r="O66" t="s">
        <v>341</v>
      </c>
      <c r="R66" s="6"/>
    </row>
    <row r="67" spans="1:18">
      <c r="A67">
        <v>65</v>
      </c>
      <c r="B67" t="s">
        <v>337</v>
      </c>
      <c r="C67" s="1">
        <v>10381653000</v>
      </c>
      <c r="D67" t="s">
        <v>19</v>
      </c>
      <c r="E67" t="s">
        <v>26</v>
      </c>
      <c r="F67">
        <v>12</v>
      </c>
      <c r="G67">
        <v>31</v>
      </c>
      <c r="H67">
        <v>2014</v>
      </c>
      <c r="I67" s="5" t="s">
        <v>342</v>
      </c>
      <c r="J67" t="s">
        <v>343</v>
      </c>
      <c r="K67" t="s">
        <v>15</v>
      </c>
      <c r="L67" t="s">
        <v>15</v>
      </c>
      <c r="M67" t="s">
        <v>344</v>
      </c>
      <c r="N67" t="s">
        <v>293</v>
      </c>
      <c r="O67" t="s">
        <v>341</v>
      </c>
      <c r="R67" s="6"/>
    </row>
    <row r="68" spans="1:18">
      <c r="A68">
        <v>66</v>
      </c>
      <c r="B68" t="s">
        <v>337</v>
      </c>
      <c r="C68" s="1">
        <v>10325494000</v>
      </c>
      <c r="D68" t="s">
        <v>25</v>
      </c>
      <c r="E68" t="s">
        <v>32</v>
      </c>
      <c r="F68">
        <v>12</v>
      </c>
      <c r="G68">
        <v>31</v>
      </c>
      <c r="H68">
        <v>2015</v>
      </c>
      <c r="I68" s="5" t="s">
        <v>345</v>
      </c>
      <c r="J68" t="s">
        <v>346</v>
      </c>
      <c r="K68" t="s">
        <v>15</v>
      </c>
      <c r="L68" t="s">
        <v>15</v>
      </c>
      <c r="M68" t="s">
        <v>347</v>
      </c>
      <c r="N68" t="s">
        <v>293</v>
      </c>
      <c r="O68" t="s">
        <v>341</v>
      </c>
      <c r="R68" s="6"/>
    </row>
    <row r="69" spans="1:18">
      <c r="A69">
        <v>67</v>
      </c>
      <c r="B69" t="s">
        <v>337</v>
      </c>
      <c r="C69" s="1">
        <v>7531780000</v>
      </c>
      <c r="D69" t="s">
        <v>31</v>
      </c>
      <c r="E69" t="s">
        <v>348</v>
      </c>
      <c r="F69">
        <v>12</v>
      </c>
      <c r="G69">
        <v>31</v>
      </c>
      <c r="H69">
        <v>2016</v>
      </c>
      <c r="I69" s="5" t="s">
        <v>349</v>
      </c>
      <c r="J69" t="s">
        <v>350</v>
      </c>
      <c r="K69" t="s">
        <v>15</v>
      </c>
      <c r="L69" t="s">
        <v>15</v>
      </c>
      <c r="M69" t="s">
        <v>351</v>
      </c>
      <c r="N69" t="s">
        <v>293</v>
      </c>
      <c r="O69" t="s">
        <v>341</v>
      </c>
      <c r="R69" s="6"/>
    </row>
    <row r="70" spans="1:18">
      <c r="A70">
        <v>72</v>
      </c>
      <c r="B70" t="s">
        <v>352</v>
      </c>
      <c r="C70" s="1">
        <v>1373947000</v>
      </c>
      <c r="D70" t="s">
        <v>10</v>
      </c>
      <c r="E70" t="s">
        <v>11</v>
      </c>
      <c r="F70">
        <v>12</v>
      </c>
      <c r="G70">
        <v>31</v>
      </c>
      <c r="H70">
        <v>2012</v>
      </c>
      <c r="I70" s="5" t="s">
        <v>353</v>
      </c>
      <c r="J70" t="s">
        <v>354</v>
      </c>
      <c r="K70" t="s">
        <v>355</v>
      </c>
      <c r="L70" t="s">
        <v>356</v>
      </c>
      <c r="M70" t="s">
        <v>357</v>
      </c>
      <c r="N70" t="s">
        <v>62</v>
      </c>
      <c r="O70" t="s">
        <v>358</v>
      </c>
      <c r="R70" s="6"/>
    </row>
    <row r="71" spans="1:18">
      <c r="A71">
        <v>73</v>
      </c>
      <c r="B71" t="s">
        <v>352</v>
      </c>
      <c r="C71" s="1">
        <v>1577922000</v>
      </c>
      <c r="D71" t="s">
        <v>19</v>
      </c>
      <c r="E71" t="s">
        <v>20</v>
      </c>
      <c r="F71">
        <v>12</v>
      </c>
      <c r="G71">
        <v>31</v>
      </c>
      <c r="H71">
        <v>2013</v>
      </c>
      <c r="I71" s="5" t="s">
        <v>359</v>
      </c>
      <c r="J71" t="s">
        <v>360</v>
      </c>
      <c r="K71" t="s">
        <v>361</v>
      </c>
      <c r="L71" t="s">
        <v>362</v>
      </c>
      <c r="M71" t="s">
        <v>363</v>
      </c>
      <c r="N71" t="s">
        <v>62</v>
      </c>
      <c r="O71" t="s">
        <v>358</v>
      </c>
      <c r="R71" s="6"/>
    </row>
    <row r="72" spans="1:18">
      <c r="A72">
        <v>74</v>
      </c>
      <c r="B72" t="s">
        <v>352</v>
      </c>
      <c r="C72" s="1">
        <v>1963874000</v>
      </c>
      <c r="D72" t="s">
        <v>25</v>
      </c>
      <c r="E72" t="s">
        <v>26</v>
      </c>
      <c r="F72">
        <v>12</v>
      </c>
      <c r="G72">
        <v>31</v>
      </c>
      <c r="H72">
        <v>2014</v>
      </c>
      <c r="I72" s="5" t="s">
        <v>364</v>
      </c>
      <c r="J72" t="s">
        <v>365</v>
      </c>
      <c r="K72" t="s">
        <v>366</v>
      </c>
      <c r="L72" t="s">
        <v>367</v>
      </c>
      <c r="M72" t="s">
        <v>368</v>
      </c>
      <c r="N72" t="s">
        <v>62</v>
      </c>
      <c r="O72" t="s">
        <v>358</v>
      </c>
      <c r="R72" s="6"/>
    </row>
    <row r="73" spans="1:18">
      <c r="A73">
        <v>75</v>
      </c>
      <c r="B73" t="s">
        <v>352</v>
      </c>
      <c r="C73" s="1">
        <v>2197448000</v>
      </c>
      <c r="D73" t="s">
        <v>31</v>
      </c>
      <c r="E73" t="s">
        <v>32</v>
      </c>
      <c r="F73">
        <v>12</v>
      </c>
      <c r="G73">
        <v>31</v>
      </c>
      <c r="H73">
        <v>2015</v>
      </c>
      <c r="I73" s="5" t="s">
        <v>369</v>
      </c>
      <c r="J73" t="s">
        <v>370</v>
      </c>
      <c r="K73" t="s">
        <v>371</v>
      </c>
      <c r="L73" t="s">
        <v>372</v>
      </c>
      <c r="M73" t="s">
        <v>373</v>
      </c>
      <c r="N73" t="s">
        <v>62</v>
      </c>
      <c r="O73" t="s">
        <v>358</v>
      </c>
      <c r="R73" s="6"/>
    </row>
    <row r="74" spans="1:18">
      <c r="A74">
        <v>76</v>
      </c>
      <c r="B74" t="s">
        <v>374</v>
      </c>
      <c r="C74" s="1">
        <v>2519154000</v>
      </c>
      <c r="D74" t="s">
        <v>10</v>
      </c>
      <c r="E74" t="s">
        <v>11</v>
      </c>
      <c r="F74">
        <v>12</v>
      </c>
      <c r="G74">
        <v>31</v>
      </c>
      <c r="H74">
        <v>2012</v>
      </c>
      <c r="I74" s="5" t="s">
        <v>375</v>
      </c>
      <c r="J74" t="s">
        <v>376</v>
      </c>
      <c r="K74" t="s">
        <v>377</v>
      </c>
      <c r="L74" t="s">
        <v>378</v>
      </c>
      <c r="M74" t="s">
        <v>15</v>
      </c>
      <c r="N74" t="s">
        <v>379</v>
      </c>
      <c r="O74" t="s">
        <v>380</v>
      </c>
      <c r="R74" s="6"/>
    </row>
    <row r="75" spans="1:18">
      <c r="A75">
        <v>77</v>
      </c>
      <c r="B75" t="s">
        <v>374</v>
      </c>
      <c r="C75" s="1">
        <v>2394270000</v>
      </c>
      <c r="D75" t="s">
        <v>19</v>
      </c>
      <c r="E75" t="s">
        <v>20</v>
      </c>
      <c r="F75">
        <v>12</v>
      </c>
      <c r="G75">
        <v>31</v>
      </c>
      <c r="H75">
        <v>2013</v>
      </c>
      <c r="I75" s="5" t="s">
        <v>381</v>
      </c>
      <c r="J75" t="s">
        <v>382</v>
      </c>
      <c r="K75" t="s">
        <v>383</v>
      </c>
      <c r="L75" t="s">
        <v>384</v>
      </c>
      <c r="M75" t="s">
        <v>15</v>
      </c>
      <c r="N75" t="s">
        <v>379</v>
      </c>
      <c r="O75" t="s">
        <v>380</v>
      </c>
      <c r="R75" s="6"/>
    </row>
    <row r="76" spans="1:18">
      <c r="A76">
        <v>78</v>
      </c>
      <c r="B76" t="s">
        <v>374</v>
      </c>
      <c r="C76" s="1">
        <v>2445548000</v>
      </c>
      <c r="D76" t="s">
        <v>25</v>
      </c>
      <c r="E76" t="s">
        <v>26</v>
      </c>
      <c r="F76">
        <v>12</v>
      </c>
      <c r="G76">
        <v>31</v>
      </c>
      <c r="H76">
        <v>2014</v>
      </c>
      <c r="I76" s="5" t="s">
        <v>385</v>
      </c>
      <c r="J76" t="s">
        <v>386</v>
      </c>
      <c r="K76" t="s">
        <v>387</v>
      </c>
      <c r="L76" t="s">
        <v>388</v>
      </c>
      <c r="M76" t="s">
        <v>15</v>
      </c>
      <c r="N76" t="s">
        <v>379</v>
      </c>
      <c r="O76" t="s">
        <v>380</v>
      </c>
      <c r="R76" s="6"/>
    </row>
    <row r="77" spans="1:18">
      <c r="A77">
        <v>79</v>
      </c>
      <c r="B77" t="s">
        <v>374</v>
      </c>
      <c r="C77" s="1">
        <v>3651335000</v>
      </c>
      <c r="D77" t="s">
        <v>31</v>
      </c>
      <c r="E77" t="s">
        <v>32</v>
      </c>
      <c r="F77">
        <v>12</v>
      </c>
      <c r="G77">
        <v>31</v>
      </c>
      <c r="H77">
        <v>2015</v>
      </c>
      <c r="I77" s="5" t="s">
        <v>389</v>
      </c>
      <c r="J77" t="s">
        <v>390</v>
      </c>
      <c r="K77" t="s">
        <v>391</v>
      </c>
      <c r="L77" t="s">
        <v>392</v>
      </c>
      <c r="M77" t="s">
        <v>15</v>
      </c>
      <c r="N77" t="s">
        <v>379</v>
      </c>
      <c r="O77" t="s">
        <v>380</v>
      </c>
      <c r="R77" s="6"/>
    </row>
    <row r="78" spans="1:18">
      <c r="A78">
        <v>80</v>
      </c>
      <c r="B78" t="s">
        <v>393</v>
      </c>
      <c r="C78" s="1">
        <v>4657000000</v>
      </c>
      <c r="D78" t="s">
        <v>10</v>
      </c>
      <c r="E78" t="s">
        <v>11</v>
      </c>
      <c r="F78">
        <v>12</v>
      </c>
      <c r="G78">
        <v>31</v>
      </c>
      <c r="H78">
        <v>2012</v>
      </c>
      <c r="I78" s="5" t="s">
        <v>394</v>
      </c>
      <c r="J78" t="s">
        <v>395</v>
      </c>
      <c r="K78" t="s">
        <v>396</v>
      </c>
      <c r="L78" t="s">
        <v>15</v>
      </c>
      <c r="M78" t="s">
        <v>397</v>
      </c>
      <c r="N78" t="s">
        <v>17</v>
      </c>
      <c r="O78" t="s">
        <v>18</v>
      </c>
      <c r="R78" s="6"/>
    </row>
    <row r="79" spans="1:18">
      <c r="A79">
        <v>81</v>
      </c>
      <c r="B79" t="s">
        <v>393</v>
      </c>
      <c r="C79" s="1">
        <v>5156000000</v>
      </c>
      <c r="D79" t="s">
        <v>19</v>
      </c>
      <c r="E79" t="s">
        <v>20</v>
      </c>
      <c r="F79">
        <v>12</v>
      </c>
      <c r="G79">
        <v>31</v>
      </c>
      <c r="H79">
        <v>2013</v>
      </c>
      <c r="I79" s="5" t="s">
        <v>398</v>
      </c>
      <c r="J79" t="s">
        <v>399</v>
      </c>
      <c r="K79" t="s">
        <v>400</v>
      </c>
      <c r="L79" t="s">
        <v>15</v>
      </c>
      <c r="M79" t="s">
        <v>401</v>
      </c>
      <c r="N79" t="s">
        <v>17</v>
      </c>
      <c r="O79" t="s">
        <v>18</v>
      </c>
      <c r="R79" s="6"/>
    </row>
    <row r="80" spans="1:18">
      <c r="A80">
        <v>82</v>
      </c>
      <c r="B80" t="s">
        <v>393</v>
      </c>
      <c r="C80" s="1">
        <v>5368000000</v>
      </c>
      <c r="D80" t="s">
        <v>25</v>
      </c>
      <c r="E80" t="s">
        <v>26</v>
      </c>
      <c r="F80">
        <v>12</v>
      </c>
      <c r="G80">
        <v>31</v>
      </c>
      <c r="H80">
        <v>2014</v>
      </c>
      <c r="I80" s="5" t="s">
        <v>402</v>
      </c>
      <c r="J80" t="s">
        <v>403</v>
      </c>
      <c r="K80" t="s">
        <v>404</v>
      </c>
      <c r="L80" t="s">
        <v>15</v>
      </c>
      <c r="M80" t="s">
        <v>405</v>
      </c>
      <c r="N80" t="s">
        <v>17</v>
      </c>
      <c r="O80" t="s">
        <v>18</v>
      </c>
      <c r="R80" s="6"/>
    </row>
    <row r="81" spans="1:18">
      <c r="A81">
        <v>83</v>
      </c>
      <c r="B81" t="s">
        <v>393</v>
      </c>
      <c r="C81" s="1">
        <v>5598000000</v>
      </c>
      <c r="D81" t="s">
        <v>31</v>
      </c>
      <c r="E81" t="s">
        <v>32</v>
      </c>
      <c r="F81">
        <v>12</v>
      </c>
      <c r="G81">
        <v>31</v>
      </c>
      <c r="H81">
        <v>2015</v>
      </c>
      <c r="I81" s="5" t="s">
        <v>406</v>
      </c>
      <c r="J81" t="s">
        <v>407</v>
      </c>
      <c r="K81" t="s">
        <v>408</v>
      </c>
      <c r="L81" t="s">
        <v>15</v>
      </c>
      <c r="M81" t="s">
        <v>409</v>
      </c>
      <c r="N81" t="s">
        <v>17</v>
      </c>
      <c r="O81" t="s">
        <v>18</v>
      </c>
      <c r="R81" s="6"/>
    </row>
    <row r="82" spans="1:18">
      <c r="A82">
        <v>84</v>
      </c>
      <c r="B82" t="s">
        <v>410</v>
      </c>
      <c r="C82" s="1">
        <v>33315000000</v>
      </c>
      <c r="D82" t="s">
        <v>10</v>
      </c>
      <c r="E82" t="s">
        <v>11</v>
      </c>
      <c r="F82">
        <v>12</v>
      </c>
      <c r="G82">
        <v>31</v>
      </c>
      <c r="H82">
        <v>2012</v>
      </c>
      <c r="I82" s="5" t="s">
        <v>411</v>
      </c>
      <c r="J82" t="s">
        <v>412</v>
      </c>
      <c r="K82" t="s">
        <v>15</v>
      </c>
      <c r="L82" t="s">
        <v>15</v>
      </c>
      <c r="M82" t="s">
        <v>413</v>
      </c>
      <c r="N82" t="s">
        <v>293</v>
      </c>
      <c r="O82" t="s">
        <v>308</v>
      </c>
      <c r="R82" s="6"/>
    </row>
    <row r="83" spans="1:18">
      <c r="A83">
        <v>85</v>
      </c>
      <c r="B83" t="s">
        <v>410</v>
      </c>
      <c r="C83" s="1">
        <v>34507000000</v>
      </c>
      <c r="D83" t="s">
        <v>19</v>
      </c>
      <c r="E83" t="s">
        <v>20</v>
      </c>
      <c r="F83">
        <v>12</v>
      </c>
      <c r="G83">
        <v>31</v>
      </c>
      <c r="H83">
        <v>2013</v>
      </c>
      <c r="I83" s="5" t="s">
        <v>414</v>
      </c>
      <c r="J83" t="s">
        <v>415</v>
      </c>
      <c r="K83" t="s">
        <v>416</v>
      </c>
      <c r="L83" t="s">
        <v>15</v>
      </c>
      <c r="M83" t="s">
        <v>417</v>
      </c>
      <c r="N83" t="s">
        <v>293</v>
      </c>
      <c r="O83" t="s">
        <v>308</v>
      </c>
      <c r="R83" s="6"/>
    </row>
    <row r="84" spans="1:18">
      <c r="A84">
        <v>86</v>
      </c>
      <c r="B84" t="s">
        <v>410</v>
      </c>
      <c r="C84" s="1">
        <v>35239000000</v>
      </c>
      <c r="D84" t="s">
        <v>25</v>
      </c>
      <c r="E84" t="s">
        <v>26</v>
      </c>
      <c r="F84">
        <v>12</v>
      </c>
      <c r="G84">
        <v>31</v>
      </c>
      <c r="H84">
        <v>2014</v>
      </c>
      <c r="I84" s="5" t="s">
        <v>418</v>
      </c>
      <c r="J84" t="s">
        <v>419</v>
      </c>
      <c r="K84" t="s">
        <v>420</v>
      </c>
      <c r="L84" t="s">
        <v>15</v>
      </c>
      <c r="M84" t="s">
        <v>421</v>
      </c>
      <c r="N84" t="s">
        <v>293</v>
      </c>
      <c r="O84" t="s">
        <v>308</v>
      </c>
      <c r="R84" s="6"/>
    </row>
    <row r="85" spans="1:18">
      <c r="A85">
        <v>87</v>
      </c>
      <c r="B85" t="s">
        <v>410</v>
      </c>
      <c r="C85" s="1">
        <v>35653000000</v>
      </c>
      <c r="D85" t="s">
        <v>31</v>
      </c>
      <c r="E85" t="s">
        <v>32</v>
      </c>
      <c r="F85">
        <v>12</v>
      </c>
      <c r="G85">
        <v>31</v>
      </c>
      <c r="H85">
        <v>2015</v>
      </c>
      <c r="I85" s="5" t="s">
        <v>422</v>
      </c>
      <c r="J85" t="s">
        <v>423</v>
      </c>
      <c r="K85" t="s">
        <v>424</v>
      </c>
      <c r="L85" t="s">
        <v>15</v>
      </c>
      <c r="M85" t="s">
        <v>425</v>
      </c>
      <c r="N85" t="s">
        <v>293</v>
      </c>
      <c r="O85" t="s">
        <v>308</v>
      </c>
      <c r="R85" s="6"/>
    </row>
    <row r="86" spans="1:18">
      <c r="A86">
        <v>88</v>
      </c>
      <c r="B86" t="s">
        <v>426</v>
      </c>
      <c r="C86" s="1">
        <v>2069600000</v>
      </c>
      <c r="D86" t="s">
        <v>10</v>
      </c>
      <c r="E86" t="s">
        <v>20</v>
      </c>
      <c r="F86">
        <v>12</v>
      </c>
      <c r="G86">
        <v>31</v>
      </c>
      <c r="H86">
        <v>2013</v>
      </c>
      <c r="I86" s="5" t="s">
        <v>427</v>
      </c>
      <c r="J86" t="s">
        <v>428</v>
      </c>
      <c r="K86" t="s">
        <v>429</v>
      </c>
      <c r="L86" t="s">
        <v>15</v>
      </c>
      <c r="M86" t="s">
        <v>15</v>
      </c>
      <c r="N86" t="s">
        <v>17</v>
      </c>
      <c r="O86" t="s">
        <v>430</v>
      </c>
      <c r="R86" s="6"/>
    </row>
    <row r="87" spans="1:18">
      <c r="A87">
        <v>89</v>
      </c>
      <c r="B87" t="s">
        <v>426</v>
      </c>
      <c r="C87" s="1">
        <v>2118300000</v>
      </c>
      <c r="D87" t="s">
        <v>19</v>
      </c>
      <c r="E87" t="s">
        <v>26</v>
      </c>
      <c r="F87">
        <v>12</v>
      </c>
      <c r="G87">
        <v>31</v>
      </c>
      <c r="H87">
        <v>2014</v>
      </c>
      <c r="I87" s="5" t="s">
        <v>431</v>
      </c>
      <c r="J87" t="s">
        <v>432</v>
      </c>
      <c r="K87" t="s">
        <v>433</v>
      </c>
      <c r="L87" t="s">
        <v>15</v>
      </c>
      <c r="M87" t="s">
        <v>15</v>
      </c>
      <c r="N87" t="s">
        <v>17</v>
      </c>
      <c r="O87" t="s">
        <v>430</v>
      </c>
      <c r="R87" s="6"/>
    </row>
    <row r="88" spans="1:18">
      <c r="A88">
        <v>90</v>
      </c>
      <c r="B88" t="s">
        <v>426</v>
      </c>
      <c r="C88" s="1">
        <v>2068100000</v>
      </c>
      <c r="D88" t="s">
        <v>25</v>
      </c>
      <c r="E88" t="s">
        <v>32</v>
      </c>
      <c r="F88">
        <v>12</v>
      </c>
      <c r="G88">
        <v>31</v>
      </c>
      <c r="H88">
        <v>2015</v>
      </c>
      <c r="I88" s="5" t="s">
        <v>434</v>
      </c>
      <c r="J88" t="s">
        <v>435</v>
      </c>
      <c r="K88" t="s">
        <v>436</v>
      </c>
      <c r="L88" t="s">
        <v>15</v>
      </c>
      <c r="M88" t="s">
        <v>15</v>
      </c>
      <c r="N88" t="s">
        <v>17</v>
      </c>
      <c r="O88" t="s">
        <v>430</v>
      </c>
      <c r="R88" s="6"/>
    </row>
    <row r="89" spans="1:18">
      <c r="A89">
        <v>91</v>
      </c>
      <c r="B89" t="s">
        <v>426</v>
      </c>
      <c r="C89" s="1">
        <v>2238000000</v>
      </c>
      <c r="D89" t="s">
        <v>31</v>
      </c>
      <c r="E89" t="s">
        <v>348</v>
      </c>
      <c r="F89">
        <v>12</v>
      </c>
      <c r="G89">
        <v>31</v>
      </c>
      <c r="H89">
        <v>2016</v>
      </c>
      <c r="I89" s="5" t="s">
        <v>437</v>
      </c>
      <c r="J89" t="s">
        <v>438</v>
      </c>
      <c r="K89" t="s">
        <v>439</v>
      </c>
      <c r="L89" t="s">
        <v>15</v>
      </c>
      <c r="M89" t="s">
        <v>15</v>
      </c>
      <c r="N89" t="s">
        <v>17</v>
      </c>
      <c r="O89" t="s">
        <v>430</v>
      </c>
      <c r="R89" s="6"/>
    </row>
    <row r="90" spans="1:18">
      <c r="A90">
        <v>92</v>
      </c>
      <c r="B90" t="s">
        <v>440</v>
      </c>
      <c r="C90" s="1">
        <v>1551346000</v>
      </c>
      <c r="D90" t="s">
        <v>10</v>
      </c>
      <c r="E90" t="s">
        <v>20</v>
      </c>
      <c r="F90">
        <v>12</v>
      </c>
      <c r="G90">
        <v>31</v>
      </c>
      <c r="H90">
        <v>2013</v>
      </c>
      <c r="I90" s="5" t="s">
        <v>441</v>
      </c>
      <c r="J90" t="s">
        <v>442</v>
      </c>
      <c r="K90" t="s">
        <v>443</v>
      </c>
      <c r="L90" t="s">
        <v>444</v>
      </c>
      <c r="M90" t="s">
        <v>445</v>
      </c>
      <c r="N90" t="s">
        <v>84</v>
      </c>
      <c r="O90" t="s">
        <v>446</v>
      </c>
      <c r="R90" s="6"/>
    </row>
    <row r="91" spans="1:18">
      <c r="A91">
        <v>93</v>
      </c>
      <c r="B91" t="s">
        <v>440</v>
      </c>
      <c r="C91" s="1">
        <v>2234000000</v>
      </c>
      <c r="D91" t="s">
        <v>19</v>
      </c>
      <c r="E91" t="s">
        <v>26</v>
      </c>
      <c r="F91">
        <v>12</v>
      </c>
      <c r="G91">
        <v>31</v>
      </c>
      <c r="H91">
        <v>2014</v>
      </c>
      <c r="I91" s="5" t="s">
        <v>447</v>
      </c>
      <c r="J91" t="s">
        <v>448</v>
      </c>
      <c r="K91" t="s">
        <v>449</v>
      </c>
      <c r="L91" t="s">
        <v>450</v>
      </c>
      <c r="M91" t="s">
        <v>15</v>
      </c>
      <c r="N91" t="s">
        <v>84</v>
      </c>
      <c r="O91" t="s">
        <v>446</v>
      </c>
      <c r="R91" s="6"/>
    </row>
    <row r="92" spans="1:18">
      <c r="A92">
        <v>94</v>
      </c>
      <c r="B92" t="s">
        <v>440</v>
      </c>
      <c r="C92" s="1">
        <v>2604000000</v>
      </c>
      <c r="D92" t="s">
        <v>25</v>
      </c>
      <c r="E92" t="s">
        <v>32</v>
      </c>
      <c r="F92">
        <v>12</v>
      </c>
      <c r="G92">
        <v>31</v>
      </c>
      <c r="H92">
        <v>2015</v>
      </c>
      <c r="I92" s="5" t="s">
        <v>451</v>
      </c>
      <c r="J92" t="s">
        <v>452</v>
      </c>
      <c r="K92" t="s">
        <v>453</v>
      </c>
      <c r="L92" t="s">
        <v>454</v>
      </c>
      <c r="M92" t="s">
        <v>455</v>
      </c>
      <c r="N92" t="s">
        <v>84</v>
      </c>
      <c r="O92" t="s">
        <v>446</v>
      </c>
      <c r="R92" s="6"/>
    </row>
    <row r="93" spans="1:18">
      <c r="A93">
        <v>95</v>
      </c>
      <c r="B93" t="s">
        <v>440</v>
      </c>
      <c r="C93" s="1">
        <v>3084000000</v>
      </c>
      <c r="D93" t="s">
        <v>31</v>
      </c>
      <c r="E93" t="s">
        <v>348</v>
      </c>
      <c r="F93">
        <v>12</v>
      </c>
      <c r="G93">
        <v>31</v>
      </c>
      <c r="H93">
        <v>2016</v>
      </c>
      <c r="I93" s="5" t="s">
        <v>456</v>
      </c>
      <c r="J93" t="s">
        <v>457</v>
      </c>
      <c r="K93" t="s">
        <v>458</v>
      </c>
      <c r="L93" t="s">
        <v>459</v>
      </c>
      <c r="M93" t="s">
        <v>460</v>
      </c>
      <c r="N93" t="s">
        <v>84</v>
      </c>
      <c r="O93" t="s">
        <v>446</v>
      </c>
      <c r="R93" s="6"/>
    </row>
    <row r="94" spans="1:18">
      <c r="A94">
        <v>96</v>
      </c>
      <c r="B94" t="s">
        <v>461</v>
      </c>
      <c r="C94" s="1">
        <v>7509000000</v>
      </c>
      <c r="D94" t="s">
        <v>10</v>
      </c>
      <c r="E94" t="s">
        <v>462</v>
      </c>
      <c r="F94">
        <v>10</v>
      </c>
      <c r="G94">
        <v>27</v>
      </c>
      <c r="H94">
        <v>2013</v>
      </c>
      <c r="I94" s="5" t="s">
        <v>463</v>
      </c>
      <c r="J94" t="s">
        <v>464</v>
      </c>
      <c r="K94" t="s">
        <v>465</v>
      </c>
      <c r="L94" t="s">
        <v>466</v>
      </c>
      <c r="M94" t="s">
        <v>15</v>
      </c>
      <c r="N94" t="s">
        <v>62</v>
      </c>
      <c r="O94" t="s">
        <v>467</v>
      </c>
      <c r="R94" s="6"/>
    </row>
    <row r="95" spans="1:18">
      <c r="A95">
        <v>97</v>
      </c>
      <c r="B95" t="s">
        <v>461</v>
      </c>
      <c r="C95" s="1">
        <v>9072000000</v>
      </c>
      <c r="D95" t="s">
        <v>19</v>
      </c>
      <c r="E95" t="s">
        <v>468</v>
      </c>
      <c r="F95">
        <v>10</v>
      </c>
      <c r="G95">
        <v>26</v>
      </c>
      <c r="H95">
        <v>2014</v>
      </c>
      <c r="I95" s="5" t="s">
        <v>469</v>
      </c>
      <c r="J95" t="s">
        <v>470</v>
      </c>
      <c r="K95" t="s">
        <v>471</v>
      </c>
      <c r="L95" t="s">
        <v>472</v>
      </c>
      <c r="M95" t="s">
        <v>15</v>
      </c>
      <c r="N95" t="s">
        <v>62</v>
      </c>
      <c r="O95" t="s">
        <v>467</v>
      </c>
      <c r="R95" s="6"/>
    </row>
    <row r="96" spans="1:18">
      <c r="A96">
        <v>98</v>
      </c>
      <c r="B96" t="s">
        <v>461</v>
      </c>
      <c r="C96" s="1">
        <v>9659000000</v>
      </c>
      <c r="D96" t="s">
        <v>25</v>
      </c>
      <c r="E96" t="s">
        <v>473</v>
      </c>
      <c r="F96">
        <v>10</v>
      </c>
      <c r="G96">
        <v>25</v>
      </c>
      <c r="H96">
        <v>2015</v>
      </c>
      <c r="I96" s="5" t="s">
        <v>474</v>
      </c>
      <c r="J96" t="s">
        <v>475</v>
      </c>
      <c r="K96" t="s">
        <v>476</v>
      </c>
      <c r="L96" t="s">
        <v>477</v>
      </c>
      <c r="M96" t="s">
        <v>15</v>
      </c>
      <c r="N96" t="s">
        <v>62</v>
      </c>
      <c r="O96" t="s">
        <v>467</v>
      </c>
      <c r="R96" s="6"/>
    </row>
    <row r="97" spans="1:18">
      <c r="A97">
        <v>99</v>
      </c>
      <c r="B97" t="s">
        <v>461</v>
      </c>
      <c r="C97" s="1">
        <v>10825000000</v>
      </c>
      <c r="D97" t="s">
        <v>31</v>
      </c>
      <c r="E97" t="s">
        <v>478</v>
      </c>
      <c r="F97">
        <v>10</v>
      </c>
      <c r="G97">
        <v>30</v>
      </c>
      <c r="H97">
        <v>2016</v>
      </c>
      <c r="I97" s="5" t="s">
        <v>479</v>
      </c>
      <c r="J97" t="s">
        <v>480</v>
      </c>
      <c r="K97" t="s">
        <v>481</v>
      </c>
      <c r="L97" t="s">
        <v>482</v>
      </c>
      <c r="M97" t="s">
        <v>15</v>
      </c>
      <c r="N97" t="s">
        <v>62</v>
      </c>
      <c r="O97" t="s">
        <v>467</v>
      </c>
      <c r="R97" s="6"/>
    </row>
    <row r="98" spans="1:18">
      <c r="A98">
        <v>100</v>
      </c>
      <c r="B98" t="s">
        <v>483</v>
      </c>
      <c r="C98" s="1">
        <v>3334213000</v>
      </c>
      <c r="D98" t="s">
        <v>10</v>
      </c>
      <c r="E98" t="s">
        <v>11</v>
      </c>
      <c r="F98">
        <v>12</v>
      </c>
      <c r="G98">
        <v>31</v>
      </c>
      <c r="H98">
        <v>2012</v>
      </c>
      <c r="I98" s="5" t="s">
        <v>484</v>
      </c>
      <c r="J98" t="s">
        <v>485</v>
      </c>
      <c r="K98" t="s">
        <v>486</v>
      </c>
      <c r="L98" t="s">
        <v>15</v>
      </c>
      <c r="M98" t="s">
        <v>487</v>
      </c>
      <c r="N98" t="s">
        <v>17</v>
      </c>
      <c r="O98" t="s">
        <v>488</v>
      </c>
      <c r="R98" s="6"/>
    </row>
    <row r="99" spans="1:18">
      <c r="A99">
        <v>101</v>
      </c>
      <c r="B99" t="s">
        <v>483</v>
      </c>
      <c r="C99" s="1">
        <v>3594136000</v>
      </c>
      <c r="D99" t="s">
        <v>19</v>
      </c>
      <c r="E99" t="s">
        <v>20</v>
      </c>
      <c r="F99">
        <v>12</v>
      </c>
      <c r="G99">
        <v>31</v>
      </c>
      <c r="H99">
        <v>2013</v>
      </c>
      <c r="I99" s="5" t="s">
        <v>489</v>
      </c>
      <c r="J99" t="s">
        <v>490</v>
      </c>
      <c r="K99" t="s">
        <v>491</v>
      </c>
      <c r="L99" t="s">
        <v>15</v>
      </c>
      <c r="M99" t="s">
        <v>492</v>
      </c>
      <c r="N99" t="s">
        <v>17</v>
      </c>
      <c r="O99" t="s">
        <v>488</v>
      </c>
      <c r="R99" s="6"/>
    </row>
    <row r="100" spans="1:18">
      <c r="A100">
        <v>102</v>
      </c>
      <c r="B100" t="s">
        <v>483</v>
      </c>
      <c r="C100" s="1">
        <v>4021964000</v>
      </c>
      <c r="D100" t="s">
        <v>25</v>
      </c>
      <c r="E100" t="s">
        <v>26</v>
      </c>
      <c r="F100">
        <v>12</v>
      </c>
      <c r="G100">
        <v>31</v>
      </c>
      <c r="H100">
        <v>2014</v>
      </c>
      <c r="I100" s="5" t="s">
        <v>493</v>
      </c>
      <c r="J100" t="s">
        <v>494</v>
      </c>
      <c r="K100" t="s">
        <v>495</v>
      </c>
      <c r="L100" t="s">
        <v>15</v>
      </c>
      <c r="M100" t="s">
        <v>496</v>
      </c>
      <c r="N100" t="s">
        <v>17</v>
      </c>
      <c r="O100" t="s">
        <v>488</v>
      </c>
      <c r="R100" s="6"/>
    </row>
    <row r="101" spans="1:18">
      <c r="A101">
        <v>103</v>
      </c>
      <c r="B101" t="s">
        <v>483</v>
      </c>
      <c r="C101" s="1">
        <v>3974295000</v>
      </c>
      <c r="D101" t="s">
        <v>31</v>
      </c>
      <c r="E101" t="s">
        <v>32</v>
      </c>
      <c r="F101">
        <v>12</v>
      </c>
      <c r="G101">
        <v>31</v>
      </c>
      <c r="H101">
        <v>2015</v>
      </c>
      <c r="I101" s="5" t="s">
        <v>497</v>
      </c>
      <c r="J101" t="s">
        <v>498</v>
      </c>
      <c r="K101" t="s">
        <v>499</v>
      </c>
      <c r="L101" t="s">
        <v>15</v>
      </c>
      <c r="M101" t="s">
        <v>500</v>
      </c>
      <c r="N101" t="s">
        <v>17</v>
      </c>
      <c r="O101" t="s">
        <v>488</v>
      </c>
      <c r="R101" s="6"/>
    </row>
    <row r="102" spans="1:18">
      <c r="A102">
        <v>108</v>
      </c>
      <c r="B102" t="s">
        <v>501</v>
      </c>
      <c r="C102" s="1">
        <v>18676000000</v>
      </c>
      <c r="D102" t="s">
        <v>10</v>
      </c>
      <c r="E102" t="s">
        <v>20</v>
      </c>
      <c r="F102">
        <v>12</v>
      </c>
      <c r="G102">
        <v>31</v>
      </c>
      <c r="H102">
        <v>2013</v>
      </c>
      <c r="I102" s="5" t="s">
        <v>502</v>
      </c>
      <c r="J102" t="s">
        <v>503</v>
      </c>
      <c r="K102" t="s">
        <v>504</v>
      </c>
      <c r="L102" t="s">
        <v>505</v>
      </c>
      <c r="M102" t="s">
        <v>15</v>
      </c>
      <c r="N102" t="s">
        <v>84</v>
      </c>
      <c r="O102" t="s">
        <v>446</v>
      </c>
      <c r="R102" s="6"/>
    </row>
    <row r="103" spans="1:18">
      <c r="A103">
        <v>109</v>
      </c>
      <c r="B103" t="s">
        <v>501</v>
      </c>
      <c r="C103" s="1">
        <v>20063000000</v>
      </c>
      <c r="D103" t="s">
        <v>19</v>
      </c>
      <c r="E103" t="s">
        <v>26</v>
      </c>
      <c r="F103">
        <v>12</v>
      </c>
      <c r="G103">
        <v>31</v>
      </c>
      <c r="H103">
        <v>2014</v>
      </c>
      <c r="I103" s="5" t="s">
        <v>506</v>
      </c>
      <c r="J103" t="s">
        <v>507</v>
      </c>
      <c r="K103" t="s">
        <v>508</v>
      </c>
      <c r="L103" t="s">
        <v>509</v>
      </c>
      <c r="M103" t="s">
        <v>15</v>
      </c>
      <c r="N103" t="s">
        <v>84</v>
      </c>
      <c r="O103" t="s">
        <v>446</v>
      </c>
      <c r="R103" s="6"/>
    </row>
    <row r="104" spans="1:18">
      <c r="A104">
        <v>110</v>
      </c>
      <c r="B104" t="s">
        <v>501</v>
      </c>
      <c r="C104" s="1">
        <v>21662000000</v>
      </c>
      <c r="D104" t="s">
        <v>25</v>
      </c>
      <c r="E104" t="s">
        <v>32</v>
      </c>
      <c r="F104">
        <v>12</v>
      </c>
      <c r="G104">
        <v>31</v>
      </c>
      <c r="H104">
        <v>2015</v>
      </c>
      <c r="I104" s="5" t="s">
        <v>510</v>
      </c>
      <c r="J104" t="s">
        <v>511</v>
      </c>
      <c r="K104" t="s">
        <v>512</v>
      </c>
      <c r="L104" t="s">
        <v>513</v>
      </c>
      <c r="M104" t="s">
        <v>15</v>
      </c>
      <c r="N104" t="s">
        <v>84</v>
      </c>
      <c r="O104" t="s">
        <v>446</v>
      </c>
      <c r="R104" s="6"/>
    </row>
    <row r="105" spans="1:18">
      <c r="A105">
        <v>111</v>
      </c>
      <c r="B105" t="s">
        <v>501</v>
      </c>
      <c r="C105" s="1">
        <v>22991000000</v>
      </c>
      <c r="D105" t="s">
        <v>31</v>
      </c>
      <c r="E105" t="s">
        <v>348</v>
      </c>
      <c r="F105">
        <v>12</v>
      </c>
      <c r="G105">
        <v>31</v>
      </c>
      <c r="H105">
        <v>2016</v>
      </c>
      <c r="I105" s="5" t="s">
        <v>514</v>
      </c>
      <c r="J105" t="s">
        <v>515</v>
      </c>
      <c r="K105" t="s">
        <v>516</v>
      </c>
      <c r="L105" t="s">
        <v>517</v>
      </c>
      <c r="M105" t="s">
        <v>15</v>
      </c>
      <c r="N105" t="s">
        <v>84</v>
      </c>
      <c r="O105" t="s">
        <v>446</v>
      </c>
      <c r="R105" s="6"/>
    </row>
    <row r="106" spans="1:18">
      <c r="A106">
        <v>112</v>
      </c>
      <c r="B106" t="s">
        <v>518</v>
      </c>
      <c r="C106" s="1">
        <v>10259000000</v>
      </c>
      <c r="D106" t="s">
        <v>10</v>
      </c>
      <c r="E106" t="s">
        <v>11</v>
      </c>
      <c r="F106">
        <v>12</v>
      </c>
      <c r="G106">
        <v>31</v>
      </c>
      <c r="H106">
        <v>2012</v>
      </c>
      <c r="I106" s="5" t="s">
        <v>519</v>
      </c>
      <c r="J106" t="s">
        <v>520</v>
      </c>
      <c r="K106" t="s">
        <v>521</v>
      </c>
      <c r="L106" t="s">
        <v>15</v>
      </c>
      <c r="M106" t="s">
        <v>522</v>
      </c>
      <c r="N106" t="s">
        <v>293</v>
      </c>
      <c r="O106" t="s">
        <v>523</v>
      </c>
      <c r="R106" s="6"/>
    </row>
    <row r="107" spans="1:18">
      <c r="A107">
        <v>113</v>
      </c>
      <c r="B107" t="s">
        <v>518</v>
      </c>
      <c r="C107" s="1">
        <v>11230000000</v>
      </c>
      <c r="D107" t="s">
        <v>19</v>
      </c>
      <c r="E107" t="s">
        <v>20</v>
      </c>
      <c r="F107">
        <v>12</v>
      </c>
      <c r="G107">
        <v>31</v>
      </c>
      <c r="H107">
        <v>2013</v>
      </c>
      <c r="I107" s="5" t="s">
        <v>524</v>
      </c>
      <c r="J107" t="s">
        <v>525</v>
      </c>
      <c r="K107" t="s">
        <v>526</v>
      </c>
      <c r="L107" t="s">
        <v>15</v>
      </c>
      <c r="M107" t="s">
        <v>527</v>
      </c>
      <c r="N107" t="s">
        <v>293</v>
      </c>
      <c r="O107" t="s">
        <v>523</v>
      </c>
      <c r="R107" s="6"/>
    </row>
    <row r="108" spans="1:18">
      <c r="A108">
        <v>114</v>
      </c>
      <c r="B108" t="s">
        <v>518</v>
      </c>
      <c r="C108" s="1">
        <v>12296000000</v>
      </c>
      <c r="D108" t="s">
        <v>25</v>
      </c>
      <c r="E108" t="s">
        <v>26</v>
      </c>
      <c r="F108">
        <v>12</v>
      </c>
      <c r="G108">
        <v>31</v>
      </c>
      <c r="H108">
        <v>2014</v>
      </c>
      <c r="I108" s="5" t="s">
        <v>528</v>
      </c>
      <c r="J108" t="s">
        <v>529</v>
      </c>
      <c r="K108" t="s">
        <v>530</v>
      </c>
      <c r="L108" t="s">
        <v>15</v>
      </c>
      <c r="M108" t="s">
        <v>531</v>
      </c>
      <c r="N108" t="s">
        <v>293</v>
      </c>
      <c r="O108" t="s">
        <v>523</v>
      </c>
      <c r="R108" s="6"/>
    </row>
    <row r="109" spans="1:18">
      <c r="A109">
        <v>115</v>
      </c>
      <c r="B109" t="s">
        <v>518</v>
      </c>
      <c r="C109" s="1">
        <v>12200000000</v>
      </c>
      <c r="D109" t="s">
        <v>31</v>
      </c>
      <c r="E109" t="s">
        <v>32</v>
      </c>
      <c r="F109">
        <v>12</v>
      </c>
      <c r="G109">
        <v>31</v>
      </c>
      <c r="H109">
        <v>2015</v>
      </c>
      <c r="I109" s="5" t="s">
        <v>532</v>
      </c>
      <c r="J109" t="s">
        <v>533</v>
      </c>
      <c r="K109" t="s">
        <v>534</v>
      </c>
      <c r="L109" t="s">
        <v>15</v>
      </c>
      <c r="M109" t="s">
        <v>535</v>
      </c>
      <c r="N109" t="s">
        <v>293</v>
      </c>
      <c r="O109" t="s">
        <v>523</v>
      </c>
      <c r="R109" s="6"/>
    </row>
    <row r="110" spans="1:18">
      <c r="A110">
        <v>116</v>
      </c>
      <c r="B110" t="s">
        <v>536</v>
      </c>
      <c r="C110" s="1">
        <v>2875960000</v>
      </c>
      <c r="D110" t="s">
        <v>10</v>
      </c>
      <c r="E110" t="s">
        <v>11</v>
      </c>
      <c r="F110">
        <v>12</v>
      </c>
      <c r="G110">
        <v>31</v>
      </c>
      <c r="H110">
        <v>2012</v>
      </c>
      <c r="I110" s="5" t="s">
        <v>537</v>
      </c>
      <c r="J110" t="s">
        <v>538</v>
      </c>
      <c r="K110" t="s">
        <v>539</v>
      </c>
      <c r="L110" t="s">
        <v>15</v>
      </c>
      <c r="M110" t="s">
        <v>540</v>
      </c>
      <c r="N110" t="s">
        <v>323</v>
      </c>
      <c r="O110" t="s">
        <v>541</v>
      </c>
      <c r="R110" s="6"/>
    </row>
    <row r="111" spans="1:18">
      <c r="A111">
        <v>117</v>
      </c>
      <c r="B111" t="s">
        <v>536</v>
      </c>
      <c r="C111" s="1">
        <v>3361407000</v>
      </c>
      <c r="D111" t="s">
        <v>19</v>
      </c>
      <c r="E111" t="s">
        <v>20</v>
      </c>
      <c r="F111">
        <v>12</v>
      </c>
      <c r="G111">
        <v>31</v>
      </c>
      <c r="H111">
        <v>2013</v>
      </c>
      <c r="I111" s="5" t="s">
        <v>542</v>
      </c>
      <c r="J111" t="s">
        <v>543</v>
      </c>
      <c r="K111" t="s">
        <v>544</v>
      </c>
      <c r="L111" t="s">
        <v>15</v>
      </c>
      <c r="M111" t="s">
        <v>545</v>
      </c>
      <c r="N111" t="s">
        <v>323</v>
      </c>
      <c r="O111" t="s">
        <v>541</v>
      </c>
      <c r="R111" s="6"/>
    </row>
    <row r="112" spans="1:18">
      <c r="A112">
        <v>118</v>
      </c>
      <c r="B112" t="s">
        <v>536</v>
      </c>
      <c r="C112" s="1">
        <v>4100048000</v>
      </c>
      <c r="D112" t="s">
        <v>25</v>
      </c>
      <c r="E112" t="s">
        <v>26</v>
      </c>
      <c r="F112">
        <v>12</v>
      </c>
      <c r="G112">
        <v>31</v>
      </c>
      <c r="H112">
        <v>2014</v>
      </c>
      <c r="I112" s="5" t="s">
        <v>546</v>
      </c>
      <c r="J112" t="s">
        <v>547</v>
      </c>
      <c r="K112" t="s">
        <v>548</v>
      </c>
      <c r="L112" t="s">
        <v>15</v>
      </c>
      <c r="M112" t="s">
        <v>549</v>
      </c>
      <c r="N112" t="s">
        <v>323</v>
      </c>
      <c r="O112" t="s">
        <v>541</v>
      </c>
      <c r="R112" s="6"/>
    </row>
    <row r="113" spans="1:18">
      <c r="A113">
        <v>119</v>
      </c>
      <c r="B113" t="s">
        <v>536</v>
      </c>
      <c r="C113" s="1">
        <v>4771516000</v>
      </c>
      <c r="D113" t="s">
        <v>31</v>
      </c>
      <c r="E113" t="s">
        <v>32</v>
      </c>
      <c r="F113">
        <v>12</v>
      </c>
      <c r="G113">
        <v>31</v>
      </c>
      <c r="H113">
        <v>2015</v>
      </c>
      <c r="I113" s="5" t="s">
        <v>550</v>
      </c>
      <c r="J113" t="s">
        <v>551</v>
      </c>
      <c r="K113" t="s">
        <v>552</v>
      </c>
      <c r="L113" t="s">
        <v>15</v>
      </c>
      <c r="M113" t="s">
        <v>553</v>
      </c>
      <c r="N113" t="s">
        <v>323</v>
      </c>
      <c r="O113" t="s">
        <v>541</v>
      </c>
      <c r="R113" s="6"/>
    </row>
    <row r="114" spans="1:18">
      <c r="A114">
        <v>120</v>
      </c>
      <c r="B114" t="s">
        <v>554</v>
      </c>
      <c r="C114" s="1">
        <v>74452000000</v>
      </c>
      <c r="D114" t="s">
        <v>10</v>
      </c>
      <c r="E114" t="s">
        <v>20</v>
      </c>
      <c r="F114">
        <v>12</v>
      </c>
      <c r="G114">
        <v>31</v>
      </c>
      <c r="H114">
        <v>2013</v>
      </c>
      <c r="I114" s="5" t="s">
        <v>555</v>
      </c>
      <c r="J114" t="s">
        <v>556</v>
      </c>
      <c r="K114" t="s">
        <v>557</v>
      </c>
      <c r="L114" t="s">
        <v>15</v>
      </c>
      <c r="M114" t="s">
        <v>15</v>
      </c>
      <c r="N114" t="s">
        <v>42</v>
      </c>
      <c r="O114" t="s">
        <v>558</v>
      </c>
      <c r="R114" s="6"/>
    </row>
    <row r="115" spans="1:18">
      <c r="A115">
        <v>121</v>
      </c>
      <c r="B115" t="s">
        <v>554</v>
      </c>
      <c r="C115" s="1">
        <v>88988000000</v>
      </c>
      <c r="D115" t="s">
        <v>19</v>
      </c>
      <c r="E115" t="s">
        <v>26</v>
      </c>
      <c r="F115">
        <v>12</v>
      </c>
      <c r="G115">
        <v>31</v>
      </c>
      <c r="H115">
        <v>2014</v>
      </c>
      <c r="I115" s="5" t="s">
        <v>559</v>
      </c>
      <c r="J115" t="s">
        <v>560</v>
      </c>
      <c r="K115" t="s">
        <v>561</v>
      </c>
      <c r="L115" t="s">
        <v>15</v>
      </c>
      <c r="M115" t="s">
        <v>15</v>
      </c>
      <c r="N115" t="s">
        <v>42</v>
      </c>
      <c r="O115" t="s">
        <v>558</v>
      </c>
      <c r="R115" s="6"/>
    </row>
    <row r="116" spans="1:18">
      <c r="A116">
        <v>122</v>
      </c>
      <c r="B116" t="s">
        <v>554</v>
      </c>
      <c r="C116" s="1">
        <v>107006000000</v>
      </c>
      <c r="D116" t="s">
        <v>25</v>
      </c>
      <c r="E116" t="s">
        <v>32</v>
      </c>
      <c r="F116">
        <v>12</v>
      </c>
      <c r="G116">
        <v>31</v>
      </c>
      <c r="H116">
        <v>2015</v>
      </c>
      <c r="I116" s="5" t="s">
        <v>562</v>
      </c>
      <c r="J116" t="s">
        <v>563</v>
      </c>
      <c r="K116" t="s">
        <v>564</v>
      </c>
      <c r="L116" t="s">
        <v>15</v>
      </c>
      <c r="M116" t="s">
        <v>15</v>
      </c>
      <c r="N116" t="s">
        <v>42</v>
      </c>
      <c r="O116" t="s">
        <v>558</v>
      </c>
      <c r="R116" s="6"/>
    </row>
    <row r="117" spans="1:18">
      <c r="A117">
        <v>123</v>
      </c>
      <c r="B117" t="s">
        <v>554</v>
      </c>
      <c r="C117" s="1">
        <v>135987000000</v>
      </c>
      <c r="D117" t="s">
        <v>31</v>
      </c>
      <c r="E117" t="s">
        <v>348</v>
      </c>
      <c r="F117">
        <v>12</v>
      </c>
      <c r="G117">
        <v>31</v>
      </c>
      <c r="H117">
        <v>2016</v>
      </c>
      <c r="I117" s="5" t="s">
        <v>565</v>
      </c>
      <c r="J117" t="s">
        <v>566</v>
      </c>
      <c r="K117" t="s">
        <v>567</v>
      </c>
      <c r="L117" t="s">
        <v>15</v>
      </c>
      <c r="M117" t="s">
        <v>15</v>
      </c>
      <c r="N117" t="s">
        <v>42</v>
      </c>
      <c r="O117" t="s">
        <v>558</v>
      </c>
      <c r="R117" s="6"/>
    </row>
    <row r="118" spans="1:18">
      <c r="A118">
        <v>124</v>
      </c>
      <c r="B118" t="s">
        <v>568</v>
      </c>
      <c r="C118" s="1">
        <v>17517600000</v>
      </c>
      <c r="D118" t="s">
        <v>10</v>
      </c>
      <c r="E118" t="s">
        <v>20</v>
      </c>
      <c r="F118">
        <v>12</v>
      </c>
      <c r="G118">
        <v>31</v>
      </c>
      <c r="H118">
        <v>2013</v>
      </c>
      <c r="I118" s="5" t="s">
        <v>569</v>
      </c>
      <c r="J118" t="s">
        <v>570</v>
      </c>
      <c r="K118" t="s">
        <v>571</v>
      </c>
      <c r="L118" t="s">
        <v>15</v>
      </c>
      <c r="M118" t="s">
        <v>572</v>
      </c>
      <c r="N118" t="s">
        <v>42</v>
      </c>
      <c r="O118" t="s">
        <v>573</v>
      </c>
      <c r="R118" s="6"/>
    </row>
    <row r="119" spans="1:18">
      <c r="A119">
        <v>125</v>
      </c>
      <c r="B119" t="s">
        <v>568</v>
      </c>
      <c r="C119" s="1">
        <v>19108800000</v>
      </c>
      <c r="D119" t="s">
        <v>19</v>
      </c>
      <c r="E119" t="s">
        <v>26</v>
      </c>
      <c r="F119">
        <v>12</v>
      </c>
      <c r="G119">
        <v>31</v>
      </c>
      <c r="H119">
        <v>2014</v>
      </c>
      <c r="I119" s="5" t="s">
        <v>574</v>
      </c>
      <c r="J119" t="s">
        <v>575</v>
      </c>
      <c r="K119" t="s">
        <v>576</v>
      </c>
      <c r="L119" t="s">
        <v>15</v>
      </c>
      <c r="M119" t="s">
        <v>577</v>
      </c>
      <c r="N119" t="s">
        <v>42</v>
      </c>
      <c r="O119" t="s">
        <v>573</v>
      </c>
      <c r="R119" s="6"/>
    </row>
    <row r="120" spans="1:18">
      <c r="A120">
        <v>126</v>
      </c>
      <c r="B120" t="s">
        <v>568</v>
      </c>
      <c r="C120" s="1">
        <v>20862000000</v>
      </c>
      <c r="D120" t="s">
        <v>25</v>
      </c>
      <c r="E120" t="s">
        <v>32</v>
      </c>
      <c r="F120">
        <v>12</v>
      </c>
      <c r="G120">
        <v>31</v>
      </c>
      <c r="H120">
        <v>2015</v>
      </c>
      <c r="I120" s="5" t="s">
        <v>578</v>
      </c>
      <c r="J120" t="s">
        <v>579</v>
      </c>
      <c r="K120" t="s">
        <v>580</v>
      </c>
      <c r="L120" t="s">
        <v>15</v>
      </c>
      <c r="M120" t="s">
        <v>581</v>
      </c>
      <c r="N120" t="s">
        <v>42</v>
      </c>
      <c r="O120" t="s">
        <v>573</v>
      </c>
      <c r="R120" s="6"/>
    </row>
    <row r="121" spans="1:18">
      <c r="A121">
        <v>127</v>
      </c>
      <c r="B121" t="s">
        <v>568</v>
      </c>
      <c r="C121" s="1">
        <v>21609000000</v>
      </c>
      <c r="D121" t="s">
        <v>31</v>
      </c>
      <c r="E121" t="s">
        <v>348</v>
      </c>
      <c r="F121">
        <v>12</v>
      </c>
      <c r="G121">
        <v>31</v>
      </c>
      <c r="H121">
        <v>2016</v>
      </c>
      <c r="I121" s="5" t="s">
        <v>582</v>
      </c>
      <c r="J121" t="s">
        <v>583</v>
      </c>
      <c r="K121" t="s">
        <v>584</v>
      </c>
      <c r="L121" t="s">
        <v>15</v>
      </c>
      <c r="M121" t="s">
        <v>585</v>
      </c>
      <c r="N121" t="s">
        <v>42</v>
      </c>
      <c r="O121" t="s">
        <v>573</v>
      </c>
      <c r="R121" s="6"/>
    </row>
    <row r="122" spans="1:18">
      <c r="A122">
        <v>128</v>
      </c>
      <c r="B122" t="s">
        <v>586</v>
      </c>
      <c r="C122" s="1">
        <v>61497200000</v>
      </c>
      <c r="D122" t="s">
        <v>10</v>
      </c>
      <c r="E122" t="s">
        <v>11</v>
      </c>
      <c r="F122">
        <v>12</v>
      </c>
      <c r="G122">
        <v>31</v>
      </c>
      <c r="H122">
        <v>2012</v>
      </c>
      <c r="I122" s="5" t="s">
        <v>587</v>
      </c>
      <c r="J122" t="s">
        <v>588</v>
      </c>
      <c r="K122" t="s">
        <v>589</v>
      </c>
      <c r="L122" t="s">
        <v>15</v>
      </c>
      <c r="M122" t="s">
        <v>452</v>
      </c>
      <c r="N122" t="s">
        <v>84</v>
      </c>
      <c r="O122" t="s">
        <v>590</v>
      </c>
      <c r="R122" s="6"/>
    </row>
    <row r="123" spans="1:18">
      <c r="A123">
        <v>129</v>
      </c>
      <c r="B123" t="s">
        <v>586</v>
      </c>
      <c r="C123" s="1">
        <v>71023500000</v>
      </c>
      <c r="D123" t="s">
        <v>19</v>
      </c>
      <c r="E123" t="s">
        <v>20</v>
      </c>
      <c r="F123">
        <v>12</v>
      </c>
      <c r="G123">
        <v>31</v>
      </c>
      <c r="H123">
        <v>2013</v>
      </c>
      <c r="I123" s="5" t="s">
        <v>591</v>
      </c>
      <c r="J123" t="s">
        <v>592</v>
      </c>
      <c r="K123" t="s">
        <v>593</v>
      </c>
      <c r="L123" t="s">
        <v>15</v>
      </c>
      <c r="M123" t="s">
        <v>594</v>
      </c>
      <c r="N123" t="s">
        <v>84</v>
      </c>
      <c r="O123" t="s">
        <v>590</v>
      </c>
      <c r="R123" s="6"/>
    </row>
    <row r="124" spans="1:18">
      <c r="A124">
        <v>130</v>
      </c>
      <c r="B124" t="s">
        <v>586</v>
      </c>
      <c r="C124" s="1">
        <v>73874100000</v>
      </c>
      <c r="D124" t="s">
        <v>25</v>
      </c>
      <c r="E124" t="s">
        <v>26</v>
      </c>
      <c r="F124">
        <v>12</v>
      </c>
      <c r="G124">
        <v>31</v>
      </c>
      <c r="H124">
        <v>2014</v>
      </c>
      <c r="I124" s="5" t="s">
        <v>595</v>
      </c>
      <c r="J124" t="s">
        <v>596</v>
      </c>
      <c r="K124" t="s">
        <v>597</v>
      </c>
      <c r="L124" t="s">
        <v>15</v>
      </c>
      <c r="M124" t="s">
        <v>598</v>
      </c>
      <c r="N124" t="s">
        <v>84</v>
      </c>
      <c r="O124" t="s">
        <v>590</v>
      </c>
      <c r="R124" s="6"/>
    </row>
    <row r="125" spans="1:18">
      <c r="A125">
        <v>131</v>
      </c>
      <c r="B125" t="s">
        <v>586</v>
      </c>
      <c r="C125" s="1">
        <v>79156500000</v>
      </c>
      <c r="D125" t="s">
        <v>31</v>
      </c>
      <c r="E125" t="s">
        <v>32</v>
      </c>
      <c r="F125">
        <v>12</v>
      </c>
      <c r="G125">
        <v>31</v>
      </c>
      <c r="H125">
        <v>2015</v>
      </c>
      <c r="I125" s="5" t="s">
        <v>599</v>
      </c>
      <c r="J125" t="s">
        <v>600</v>
      </c>
      <c r="K125" t="s">
        <v>601</v>
      </c>
      <c r="L125" t="s">
        <v>15</v>
      </c>
      <c r="M125" t="s">
        <v>602</v>
      </c>
      <c r="N125" t="s">
        <v>84</v>
      </c>
      <c r="O125" t="s">
        <v>590</v>
      </c>
      <c r="R125" s="6"/>
    </row>
    <row r="126" spans="1:18">
      <c r="A126">
        <v>136</v>
      </c>
      <c r="B126" t="s">
        <v>603</v>
      </c>
      <c r="C126" s="1">
        <v>16428000000</v>
      </c>
      <c r="D126" t="s">
        <v>10</v>
      </c>
      <c r="E126" t="s">
        <v>11</v>
      </c>
      <c r="F126">
        <v>12</v>
      </c>
      <c r="G126">
        <v>31</v>
      </c>
      <c r="H126">
        <v>2012</v>
      </c>
      <c r="I126" s="5" t="s">
        <v>604</v>
      </c>
      <c r="J126" t="s">
        <v>605</v>
      </c>
      <c r="K126" t="s">
        <v>606</v>
      </c>
      <c r="L126" t="s">
        <v>15</v>
      </c>
      <c r="M126" t="s">
        <v>607</v>
      </c>
      <c r="N126" t="s">
        <v>608</v>
      </c>
      <c r="O126" t="s">
        <v>609</v>
      </c>
      <c r="R126" s="6"/>
    </row>
    <row r="127" spans="1:18">
      <c r="A127">
        <v>137</v>
      </c>
      <c r="B127" t="s">
        <v>603</v>
      </c>
      <c r="C127" s="1">
        <v>14771000000</v>
      </c>
      <c r="D127" t="s">
        <v>19</v>
      </c>
      <c r="E127" t="s">
        <v>20</v>
      </c>
      <c r="F127">
        <v>12</v>
      </c>
      <c r="G127">
        <v>31</v>
      </c>
      <c r="H127">
        <v>2013</v>
      </c>
      <c r="I127" s="5" t="s">
        <v>610</v>
      </c>
      <c r="J127" t="s">
        <v>611</v>
      </c>
      <c r="K127" t="s">
        <v>612</v>
      </c>
      <c r="L127" t="s">
        <v>15</v>
      </c>
      <c r="M127" t="s">
        <v>613</v>
      </c>
      <c r="N127" t="s">
        <v>608</v>
      </c>
      <c r="O127" t="s">
        <v>609</v>
      </c>
      <c r="R127" s="6"/>
    </row>
    <row r="128" spans="1:18">
      <c r="A128">
        <v>138</v>
      </c>
      <c r="B128" t="s">
        <v>603</v>
      </c>
      <c r="C128" s="1">
        <v>12691000000</v>
      </c>
      <c r="D128" t="s">
        <v>25</v>
      </c>
      <c r="E128" t="s">
        <v>26</v>
      </c>
      <c r="F128">
        <v>12</v>
      </c>
      <c r="G128">
        <v>31</v>
      </c>
      <c r="H128">
        <v>2014</v>
      </c>
      <c r="I128" s="5" t="s">
        <v>614</v>
      </c>
      <c r="J128" t="s">
        <v>615</v>
      </c>
      <c r="K128" t="s">
        <v>616</v>
      </c>
      <c r="L128" t="s">
        <v>15</v>
      </c>
      <c r="M128" t="s">
        <v>617</v>
      </c>
      <c r="N128" t="s">
        <v>608</v>
      </c>
      <c r="O128" t="s">
        <v>609</v>
      </c>
      <c r="R128" s="6"/>
    </row>
    <row r="129" spans="1:18">
      <c r="A129">
        <v>139</v>
      </c>
      <c r="B129" t="s">
        <v>603</v>
      </c>
      <c r="C129" s="1">
        <v>6383000000</v>
      </c>
      <c r="D129" t="s">
        <v>31</v>
      </c>
      <c r="E129" t="s">
        <v>32</v>
      </c>
      <c r="F129">
        <v>12</v>
      </c>
      <c r="G129">
        <v>31</v>
      </c>
      <c r="H129">
        <v>2015</v>
      </c>
      <c r="I129" s="5" t="s">
        <v>618</v>
      </c>
      <c r="J129" t="s">
        <v>619</v>
      </c>
      <c r="K129" t="s">
        <v>620</v>
      </c>
      <c r="L129" t="s">
        <v>15</v>
      </c>
      <c r="M129" t="s">
        <v>621</v>
      </c>
      <c r="N129" t="s">
        <v>608</v>
      </c>
      <c r="O129" t="s">
        <v>609</v>
      </c>
      <c r="R129" s="6"/>
    </row>
    <row r="130" spans="1:18">
      <c r="A130">
        <v>140</v>
      </c>
      <c r="B130" t="s">
        <v>622</v>
      </c>
      <c r="C130" s="1">
        <v>14581000000</v>
      </c>
      <c r="D130" t="s">
        <v>10</v>
      </c>
      <c r="E130" t="s">
        <v>20</v>
      </c>
      <c r="F130">
        <v>12</v>
      </c>
      <c r="G130">
        <v>31</v>
      </c>
      <c r="H130">
        <v>2013</v>
      </c>
      <c r="I130" s="5" t="s">
        <v>623</v>
      </c>
      <c r="J130" t="s">
        <v>624</v>
      </c>
      <c r="K130" t="s">
        <v>625</v>
      </c>
      <c r="L130" t="s">
        <v>15</v>
      </c>
      <c r="M130" t="s">
        <v>521</v>
      </c>
      <c r="N130" t="s">
        <v>608</v>
      </c>
      <c r="O130" t="s">
        <v>609</v>
      </c>
      <c r="R130" s="6"/>
    </row>
    <row r="131" spans="1:18">
      <c r="A131">
        <v>141</v>
      </c>
      <c r="B131" t="s">
        <v>622</v>
      </c>
      <c r="C131" s="1">
        <v>18470000000</v>
      </c>
      <c r="D131" t="s">
        <v>19</v>
      </c>
      <c r="E131" t="s">
        <v>26</v>
      </c>
      <c r="F131">
        <v>12</v>
      </c>
      <c r="G131">
        <v>31</v>
      </c>
      <c r="H131">
        <v>2014</v>
      </c>
      <c r="I131" s="5" t="s">
        <v>626</v>
      </c>
      <c r="J131" t="s">
        <v>627</v>
      </c>
      <c r="K131" t="s">
        <v>628</v>
      </c>
      <c r="L131" t="s">
        <v>15</v>
      </c>
      <c r="M131" t="s">
        <v>629</v>
      </c>
      <c r="N131" t="s">
        <v>608</v>
      </c>
      <c r="O131" t="s">
        <v>609</v>
      </c>
      <c r="R131" s="6"/>
    </row>
    <row r="132" spans="1:18">
      <c r="A132">
        <v>142</v>
      </c>
      <c r="B132" t="s">
        <v>622</v>
      </c>
      <c r="C132" s="1">
        <v>8698000000</v>
      </c>
      <c r="D132" t="s">
        <v>25</v>
      </c>
      <c r="E132" t="s">
        <v>32</v>
      </c>
      <c r="F132">
        <v>12</v>
      </c>
      <c r="G132">
        <v>31</v>
      </c>
      <c r="H132">
        <v>2015</v>
      </c>
      <c r="I132" s="5" t="s">
        <v>630</v>
      </c>
      <c r="J132" t="s">
        <v>631</v>
      </c>
      <c r="K132" t="s">
        <v>632</v>
      </c>
      <c r="L132" t="s">
        <v>15</v>
      </c>
      <c r="M132" t="s">
        <v>633</v>
      </c>
      <c r="N132" t="s">
        <v>608</v>
      </c>
      <c r="O132" t="s">
        <v>609</v>
      </c>
      <c r="R132" s="6"/>
    </row>
    <row r="133" spans="1:18">
      <c r="A133">
        <v>143</v>
      </c>
      <c r="B133" t="s">
        <v>622</v>
      </c>
      <c r="C133" s="1">
        <v>7869000000</v>
      </c>
      <c r="D133" t="s">
        <v>31</v>
      </c>
      <c r="E133" t="s">
        <v>348</v>
      </c>
      <c r="F133">
        <v>12</v>
      </c>
      <c r="G133">
        <v>31</v>
      </c>
      <c r="H133">
        <v>2016</v>
      </c>
      <c r="I133" s="5" t="s">
        <v>634</v>
      </c>
      <c r="J133" t="s">
        <v>635</v>
      </c>
      <c r="K133" t="s">
        <v>636</v>
      </c>
      <c r="L133" t="s">
        <v>15</v>
      </c>
      <c r="M133" t="s">
        <v>637</v>
      </c>
      <c r="N133" t="s">
        <v>608</v>
      </c>
      <c r="O133" t="s">
        <v>609</v>
      </c>
      <c r="R133" s="6"/>
    </row>
    <row r="134" spans="1:18">
      <c r="A134">
        <v>144</v>
      </c>
      <c r="B134" t="s">
        <v>638</v>
      </c>
      <c r="C134" s="1">
        <v>10180400000</v>
      </c>
      <c r="D134" t="s">
        <v>10</v>
      </c>
      <c r="E134" t="s">
        <v>99</v>
      </c>
      <c r="F134">
        <v>9</v>
      </c>
      <c r="G134">
        <v>30</v>
      </c>
      <c r="H134">
        <v>2013</v>
      </c>
      <c r="I134" s="5" t="s">
        <v>639</v>
      </c>
      <c r="J134" t="s">
        <v>640</v>
      </c>
      <c r="K134" t="s">
        <v>641</v>
      </c>
      <c r="L134" t="s">
        <v>642</v>
      </c>
      <c r="M134" t="s">
        <v>15</v>
      </c>
      <c r="N134" t="s">
        <v>379</v>
      </c>
      <c r="O134" t="s">
        <v>643</v>
      </c>
      <c r="R134" s="6"/>
    </row>
    <row r="135" spans="1:18">
      <c r="A135">
        <v>145</v>
      </c>
      <c r="B135" t="s">
        <v>638</v>
      </c>
      <c r="C135" s="1">
        <v>10439000000</v>
      </c>
      <c r="D135" t="s">
        <v>19</v>
      </c>
      <c r="E135" t="s">
        <v>105</v>
      </c>
      <c r="F135">
        <v>9</v>
      </c>
      <c r="G135">
        <v>30</v>
      </c>
      <c r="H135">
        <v>2014</v>
      </c>
      <c r="I135" s="5" t="s">
        <v>644</v>
      </c>
      <c r="J135" t="s">
        <v>645</v>
      </c>
      <c r="K135" t="s">
        <v>646</v>
      </c>
      <c r="L135" t="s">
        <v>647</v>
      </c>
      <c r="M135" t="s">
        <v>15</v>
      </c>
      <c r="N135" t="s">
        <v>379</v>
      </c>
      <c r="O135" t="s">
        <v>643</v>
      </c>
      <c r="R135" s="6"/>
    </row>
    <row r="136" spans="1:18">
      <c r="A136">
        <v>146</v>
      </c>
      <c r="B136" t="s">
        <v>638</v>
      </c>
      <c r="C136" s="1">
        <v>9894900000</v>
      </c>
      <c r="D136" t="s">
        <v>25</v>
      </c>
      <c r="E136" t="s">
        <v>110</v>
      </c>
      <c r="F136">
        <v>9</v>
      </c>
      <c r="G136">
        <v>30</v>
      </c>
      <c r="H136">
        <v>2015</v>
      </c>
      <c r="I136" s="5" t="s">
        <v>648</v>
      </c>
      <c r="J136" t="s">
        <v>649</v>
      </c>
      <c r="K136" t="s">
        <v>650</v>
      </c>
      <c r="L136" t="s">
        <v>651</v>
      </c>
      <c r="M136" t="s">
        <v>15</v>
      </c>
      <c r="N136" t="s">
        <v>379</v>
      </c>
      <c r="O136" t="s">
        <v>643</v>
      </c>
      <c r="R136" s="6"/>
    </row>
    <row r="137" spans="1:18">
      <c r="A137">
        <v>147</v>
      </c>
      <c r="B137" t="s">
        <v>638</v>
      </c>
      <c r="C137" s="1">
        <v>9524400000</v>
      </c>
      <c r="D137" t="s">
        <v>31</v>
      </c>
      <c r="E137" t="s">
        <v>115</v>
      </c>
      <c r="F137">
        <v>9</v>
      </c>
      <c r="G137">
        <v>30</v>
      </c>
      <c r="H137">
        <v>2016</v>
      </c>
      <c r="I137" s="5" t="s">
        <v>652</v>
      </c>
      <c r="J137" t="s">
        <v>653</v>
      </c>
      <c r="K137" t="s">
        <v>654</v>
      </c>
      <c r="L137" t="s">
        <v>655</v>
      </c>
      <c r="M137" t="s">
        <v>15</v>
      </c>
      <c r="N137" t="s">
        <v>379</v>
      </c>
      <c r="O137" t="s">
        <v>643</v>
      </c>
      <c r="R137" s="6"/>
    </row>
    <row r="138" spans="1:18">
      <c r="A138">
        <v>148</v>
      </c>
      <c r="B138" t="s">
        <v>656</v>
      </c>
      <c r="C138" s="1">
        <v>4292100000</v>
      </c>
      <c r="D138" t="s">
        <v>10</v>
      </c>
      <c r="E138" t="s">
        <v>11</v>
      </c>
      <c r="F138">
        <v>12</v>
      </c>
      <c r="G138">
        <v>31</v>
      </c>
      <c r="H138">
        <v>2012</v>
      </c>
      <c r="I138" s="5" t="s">
        <v>657</v>
      </c>
      <c r="J138" t="s">
        <v>658</v>
      </c>
      <c r="K138" t="s">
        <v>659</v>
      </c>
      <c r="L138" t="s">
        <v>15</v>
      </c>
      <c r="M138" t="s">
        <v>15</v>
      </c>
      <c r="N138" t="s">
        <v>62</v>
      </c>
      <c r="O138" t="s">
        <v>660</v>
      </c>
      <c r="R138" s="6"/>
    </row>
    <row r="139" spans="1:18">
      <c r="A139">
        <v>149</v>
      </c>
      <c r="B139" t="s">
        <v>656</v>
      </c>
      <c r="C139" s="1">
        <v>4614700000</v>
      </c>
      <c r="D139" t="s">
        <v>19</v>
      </c>
      <c r="E139" t="s">
        <v>20</v>
      </c>
      <c r="F139">
        <v>12</v>
      </c>
      <c r="G139">
        <v>31</v>
      </c>
      <c r="H139">
        <v>2013</v>
      </c>
      <c r="I139" s="5" t="s">
        <v>661</v>
      </c>
      <c r="J139" t="s">
        <v>662</v>
      </c>
      <c r="K139" t="s">
        <v>663</v>
      </c>
      <c r="L139" t="s">
        <v>15</v>
      </c>
      <c r="M139" t="s">
        <v>15</v>
      </c>
      <c r="N139" t="s">
        <v>62</v>
      </c>
      <c r="O139" t="s">
        <v>660</v>
      </c>
      <c r="R139" s="6"/>
    </row>
    <row r="140" spans="1:18">
      <c r="A140">
        <v>150</v>
      </c>
      <c r="B140" t="s">
        <v>656</v>
      </c>
      <c r="C140" s="1">
        <v>5345500000</v>
      </c>
      <c r="D140" t="s">
        <v>25</v>
      </c>
      <c r="E140" t="s">
        <v>26</v>
      </c>
      <c r="F140">
        <v>12</v>
      </c>
      <c r="G140">
        <v>31</v>
      </c>
      <c r="H140">
        <v>2014</v>
      </c>
      <c r="I140" s="5" t="s">
        <v>664</v>
      </c>
      <c r="J140" t="s">
        <v>665</v>
      </c>
      <c r="K140" t="s">
        <v>666</v>
      </c>
      <c r="L140" t="s">
        <v>15</v>
      </c>
      <c r="M140" t="s">
        <v>15</v>
      </c>
      <c r="N140" t="s">
        <v>62</v>
      </c>
      <c r="O140" t="s">
        <v>660</v>
      </c>
      <c r="R140" s="6"/>
    </row>
    <row r="141" spans="1:18">
      <c r="A141">
        <v>151</v>
      </c>
      <c r="B141" t="s">
        <v>656</v>
      </c>
      <c r="C141" s="1">
        <v>5568700000</v>
      </c>
      <c r="D141" t="s">
        <v>31</v>
      </c>
      <c r="E141" t="s">
        <v>32</v>
      </c>
      <c r="F141">
        <v>12</v>
      </c>
      <c r="G141">
        <v>31</v>
      </c>
      <c r="H141">
        <v>2015</v>
      </c>
      <c r="I141" s="5" t="s">
        <v>667</v>
      </c>
      <c r="J141" t="s">
        <v>668</v>
      </c>
      <c r="K141" t="s">
        <v>669</v>
      </c>
      <c r="L141" t="s">
        <v>15</v>
      </c>
      <c r="M141" t="s">
        <v>15</v>
      </c>
      <c r="N141" t="s">
        <v>62</v>
      </c>
      <c r="O141" t="s">
        <v>660</v>
      </c>
      <c r="R141" s="6"/>
    </row>
    <row r="142" spans="1:18">
      <c r="A142">
        <v>152</v>
      </c>
      <c r="B142" t="s">
        <v>670</v>
      </c>
      <c r="C142" s="1">
        <v>23700000000</v>
      </c>
      <c r="D142" t="s">
        <v>10</v>
      </c>
      <c r="E142" t="s">
        <v>11</v>
      </c>
      <c r="F142">
        <v>12</v>
      </c>
      <c r="G142">
        <v>31</v>
      </c>
      <c r="H142">
        <v>2012</v>
      </c>
      <c r="I142" s="5" t="s">
        <v>671</v>
      </c>
      <c r="J142" t="s">
        <v>672</v>
      </c>
      <c r="K142" t="s">
        <v>673</v>
      </c>
      <c r="L142" t="s">
        <v>674</v>
      </c>
      <c r="M142" t="s">
        <v>675</v>
      </c>
      <c r="N142" t="s">
        <v>17</v>
      </c>
      <c r="O142" t="s">
        <v>676</v>
      </c>
      <c r="R142" s="6"/>
    </row>
    <row r="143" spans="1:18">
      <c r="A143">
        <v>153</v>
      </c>
      <c r="B143" t="s">
        <v>670</v>
      </c>
      <c r="C143" s="1">
        <v>23032000000</v>
      </c>
      <c r="D143" t="s">
        <v>19</v>
      </c>
      <c r="E143" t="s">
        <v>20</v>
      </c>
      <c r="F143">
        <v>12</v>
      </c>
      <c r="G143">
        <v>31</v>
      </c>
      <c r="H143">
        <v>2013</v>
      </c>
      <c r="I143" s="5" t="s">
        <v>677</v>
      </c>
      <c r="J143" t="s">
        <v>678</v>
      </c>
      <c r="K143" t="s">
        <v>679</v>
      </c>
      <c r="L143" t="s">
        <v>680</v>
      </c>
      <c r="M143" t="s">
        <v>681</v>
      </c>
      <c r="N143" t="s">
        <v>17</v>
      </c>
      <c r="O143" t="s">
        <v>676</v>
      </c>
      <c r="R143" s="6"/>
    </row>
    <row r="144" spans="1:18">
      <c r="A144">
        <v>154</v>
      </c>
      <c r="B144" t="s">
        <v>670</v>
      </c>
      <c r="C144" s="1">
        <v>23906000000</v>
      </c>
      <c r="D144" t="s">
        <v>25</v>
      </c>
      <c r="E144" t="s">
        <v>26</v>
      </c>
      <c r="F144">
        <v>12</v>
      </c>
      <c r="G144">
        <v>31</v>
      </c>
      <c r="H144">
        <v>2014</v>
      </c>
      <c r="I144" s="5" t="s">
        <v>682</v>
      </c>
      <c r="J144" t="s">
        <v>683</v>
      </c>
      <c r="K144" t="s">
        <v>684</v>
      </c>
      <c r="L144" t="s">
        <v>685</v>
      </c>
      <c r="M144" t="s">
        <v>130</v>
      </c>
      <c r="N144" t="s">
        <v>17</v>
      </c>
      <c r="O144" t="s">
        <v>676</v>
      </c>
      <c r="R144" s="6"/>
    </row>
    <row r="145" spans="1:18">
      <c r="A145">
        <v>155</v>
      </c>
      <c r="B145" t="s">
        <v>670</v>
      </c>
      <c r="C145" s="1">
        <v>22534000000</v>
      </c>
      <c r="D145" t="s">
        <v>31</v>
      </c>
      <c r="E145" t="s">
        <v>32</v>
      </c>
      <c r="F145">
        <v>12</v>
      </c>
      <c r="G145">
        <v>31</v>
      </c>
      <c r="H145">
        <v>2015</v>
      </c>
      <c r="I145" s="5" t="s">
        <v>686</v>
      </c>
      <c r="J145" t="s">
        <v>687</v>
      </c>
      <c r="K145" t="s">
        <v>688</v>
      </c>
      <c r="L145" t="s">
        <v>689</v>
      </c>
      <c r="M145" t="s">
        <v>690</v>
      </c>
      <c r="N145" t="s">
        <v>17</v>
      </c>
      <c r="O145" t="s">
        <v>676</v>
      </c>
      <c r="R145" s="6"/>
    </row>
    <row r="146" spans="1:18">
      <c r="A146">
        <v>156</v>
      </c>
      <c r="B146" t="s">
        <v>691</v>
      </c>
      <c r="C146" s="1">
        <v>4856000000</v>
      </c>
      <c r="D146" t="s">
        <v>10</v>
      </c>
      <c r="E146" t="s">
        <v>11</v>
      </c>
      <c r="F146">
        <v>12</v>
      </c>
      <c r="G146">
        <v>31</v>
      </c>
      <c r="H146">
        <v>2012</v>
      </c>
      <c r="I146" s="5" t="s">
        <v>692</v>
      </c>
      <c r="J146" t="s">
        <v>693</v>
      </c>
      <c r="K146" t="s">
        <v>694</v>
      </c>
      <c r="L146" t="s">
        <v>695</v>
      </c>
      <c r="M146" t="s">
        <v>15</v>
      </c>
      <c r="N146" t="s">
        <v>62</v>
      </c>
      <c r="O146" t="s">
        <v>696</v>
      </c>
      <c r="R146" s="6"/>
    </row>
    <row r="147" spans="1:18">
      <c r="A147">
        <v>157</v>
      </c>
      <c r="B147" t="s">
        <v>691</v>
      </c>
      <c r="C147" s="1">
        <v>4583000000</v>
      </c>
      <c r="D147" t="s">
        <v>19</v>
      </c>
      <c r="E147" t="s">
        <v>20</v>
      </c>
      <c r="F147">
        <v>12</v>
      </c>
      <c r="G147">
        <v>31</v>
      </c>
      <c r="H147">
        <v>2013</v>
      </c>
      <c r="I147" s="5" t="s">
        <v>697</v>
      </c>
      <c r="J147" t="s">
        <v>698</v>
      </c>
      <c r="K147" t="s">
        <v>699</v>
      </c>
      <c r="L147" t="s">
        <v>700</v>
      </c>
      <c r="M147" t="s">
        <v>15</v>
      </c>
      <c r="N147" t="s">
        <v>62</v>
      </c>
      <c r="O147" t="s">
        <v>696</v>
      </c>
      <c r="R147" s="6"/>
    </row>
    <row r="148" spans="1:18">
      <c r="A148">
        <v>158</v>
      </c>
      <c r="B148" t="s">
        <v>691</v>
      </c>
      <c r="C148" s="1">
        <v>4408000000</v>
      </c>
      <c r="D148" t="s">
        <v>25</v>
      </c>
      <c r="E148" t="s">
        <v>26</v>
      </c>
      <c r="F148">
        <v>12</v>
      </c>
      <c r="G148">
        <v>31</v>
      </c>
      <c r="H148">
        <v>2014</v>
      </c>
      <c r="I148" s="5" t="s">
        <v>701</v>
      </c>
      <c r="J148" t="s">
        <v>702</v>
      </c>
      <c r="K148" t="s">
        <v>703</v>
      </c>
      <c r="L148" t="s">
        <v>704</v>
      </c>
      <c r="M148" t="s">
        <v>15</v>
      </c>
      <c r="N148" t="s">
        <v>62</v>
      </c>
      <c r="O148" t="s">
        <v>696</v>
      </c>
      <c r="R148" s="6"/>
    </row>
    <row r="149" spans="1:18">
      <c r="A149">
        <v>159</v>
      </c>
      <c r="B149" t="s">
        <v>691</v>
      </c>
      <c r="C149" s="1">
        <v>4664000000</v>
      </c>
      <c r="D149" t="s">
        <v>31</v>
      </c>
      <c r="E149" t="s">
        <v>32</v>
      </c>
      <c r="F149">
        <v>12</v>
      </c>
      <c r="G149">
        <v>31</v>
      </c>
      <c r="H149">
        <v>2015</v>
      </c>
      <c r="I149" s="5" t="s">
        <v>705</v>
      </c>
      <c r="J149" t="s">
        <v>706</v>
      </c>
      <c r="K149" t="s">
        <v>707</v>
      </c>
      <c r="L149" t="s">
        <v>708</v>
      </c>
      <c r="M149" t="s">
        <v>15</v>
      </c>
      <c r="N149" t="s">
        <v>62</v>
      </c>
      <c r="O149" t="s">
        <v>696</v>
      </c>
      <c r="R149" s="6"/>
    </row>
    <row r="150" spans="1:18">
      <c r="A150">
        <v>164</v>
      </c>
      <c r="B150" t="s">
        <v>709</v>
      </c>
      <c r="C150" s="1">
        <v>6824000000</v>
      </c>
      <c r="D150" t="s">
        <v>10</v>
      </c>
      <c r="E150" t="s">
        <v>710</v>
      </c>
      <c r="F150">
        <v>11</v>
      </c>
      <c r="G150">
        <v>1</v>
      </c>
      <c r="H150">
        <v>2015</v>
      </c>
      <c r="I150" s="5" t="s">
        <v>711</v>
      </c>
      <c r="J150" t="s">
        <v>712</v>
      </c>
      <c r="K150" t="s">
        <v>713</v>
      </c>
      <c r="L150" t="s">
        <v>714</v>
      </c>
      <c r="M150" t="s">
        <v>715</v>
      </c>
      <c r="N150" t="s">
        <v>62</v>
      </c>
      <c r="O150" t="s">
        <v>175</v>
      </c>
      <c r="R150" s="6"/>
    </row>
    <row r="151" spans="1:18">
      <c r="A151">
        <v>165</v>
      </c>
      <c r="B151" t="s">
        <v>709</v>
      </c>
      <c r="C151" s="1">
        <v>13240000000</v>
      </c>
      <c r="D151" t="s">
        <v>19</v>
      </c>
      <c r="E151" t="s">
        <v>478</v>
      </c>
      <c r="F151">
        <v>10</v>
      </c>
      <c r="G151">
        <v>30</v>
      </c>
      <c r="H151">
        <v>2016</v>
      </c>
      <c r="I151" s="5" t="s">
        <v>716</v>
      </c>
      <c r="J151" t="s">
        <v>717</v>
      </c>
      <c r="K151" t="s">
        <v>718</v>
      </c>
      <c r="L151" t="s">
        <v>719</v>
      </c>
      <c r="M151" t="s">
        <v>720</v>
      </c>
      <c r="N151" t="s">
        <v>62</v>
      </c>
      <c r="O151" t="s">
        <v>175</v>
      </c>
      <c r="R151" s="6"/>
    </row>
    <row r="152" spans="1:18">
      <c r="A152">
        <v>166</v>
      </c>
      <c r="B152" t="s">
        <v>721</v>
      </c>
      <c r="C152" s="1">
        <v>5863500000</v>
      </c>
      <c r="D152" t="s">
        <v>10</v>
      </c>
      <c r="E152" t="s">
        <v>11</v>
      </c>
      <c r="F152">
        <v>12</v>
      </c>
      <c r="G152">
        <v>31</v>
      </c>
      <c r="H152">
        <v>2012</v>
      </c>
      <c r="I152" s="5" t="s">
        <v>722</v>
      </c>
      <c r="J152" t="s">
        <v>723</v>
      </c>
      <c r="K152" t="s">
        <v>724</v>
      </c>
      <c r="L152" t="s">
        <v>15</v>
      </c>
      <c r="M152" t="s">
        <v>15</v>
      </c>
      <c r="N152" t="s">
        <v>379</v>
      </c>
      <c r="O152" t="s">
        <v>725</v>
      </c>
      <c r="R152" s="6"/>
    </row>
    <row r="153" spans="1:18">
      <c r="A153">
        <v>167</v>
      </c>
      <c r="B153" t="s">
        <v>721</v>
      </c>
      <c r="C153" s="1">
        <v>6140000000</v>
      </c>
      <c r="D153" t="s">
        <v>19</v>
      </c>
      <c r="E153" t="s">
        <v>44</v>
      </c>
      <c r="F153">
        <v>12</v>
      </c>
      <c r="G153">
        <v>28</v>
      </c>
      <c r="H153">
        <v>2013</v>
      </c>
      <c r="I153" s="5" t="s">
        <v>726</v>
      </c>
      <c r="J153" t="s">
        <v>727</v>
      </c>
      <c r="K153" t="s">
        <v>728</v>
      </c>
      <c r="L153" t="s">
        <v>15</v>
      </c>
      <c r="M153" t="s">
        <v>15</v>
      </c>
      <c r="N153" t="s">
        <v>379</v>
      </c>
      <c r="O153" t="s">
        <v>725</v>
      </c>
      <c r="R153" s="6"/>
    </row>
    <row r="154" spans="1:18">
      <c r="A154">
        <v>168</v>
      </c>
      <c r="B154" t="s">
        <v>721</v>
      </c>
      <c r="C154" s="1">
        <v>6330300000</v>
      </c>
      <c r="D154" t="s">
        <v>25</v>
      </c>
      <c r="E154" t="s">
        <v>48</v>
      </c>
      <c r="F154">
        <v>1</v>
      </c>
      <c r="G154">
        <v>3</v>
      </c>
      <c r="H154">
        <v>2015</v>
      </c>
      <c r="I154" s="5" t="s">
        <v>729</v>
      </c>
      <c r="J154" t="s">
        <v>730</v>
      </c>
      <c r="K154" t="s">
        <v>731</v>
      </c>
      <c r="L154" t="s">
        <v>15</v>
      </c>
      <c r="M154" t="s">
        <v>15</v>
      </c>
      <c r="N154" t="s">
        <v>379</v>
      </c>
      <c r="O154" t="s">
        <v>725</v>
      </c>
      <c r="R154" s="6"/>
    </row>
    <row r="155" spans="1:18">
      <c r="A155">
        <v>169</v>
      </c>
      <c r="B155" t="s">
        <v>721</v>
      </c>
      <c r="C155" s="1">
        <v>5966900000</v>
      </c>
      <c r="D155" t="s">
        <v>31</v>
      </c>
      <c r="E155" t="s">
        <v>52</v>
      </c>
      <c r="F155">
        <v>1</v>
      </c>
      <c r="G155">
        <v>2</v>
      </c>
      <c r="H155">
        <v>2016</v>
      </c>
      <c r="I155" s="5" t="s">
        <v>732</v>
      </c>
      <c r="J155" t="s">
        <v>733</v>
      </c>
      <c r="K155" t="s">
        <v>734</v>
      </c>
      <c r="L155" t="s">
        <v>15</v>
      </c>
      <c r="M155" t="s">
        <v>15</v>
      </c>
      <c r="N155" t="s">
        <v>379</v>
      </c>
      <c r="O155" t="s">
        <v>725</v>
      </c>
      <c r="R155" s="6"/>
    </row>
    <row r="156" spans="1:18">
      <c r="A156">
        <v>170</v>
      </c>
      <c r="B156" t="s">
        <v>735</v>
      </c>
      <c r="C156" s="1">
        <v>2853926000</v>
      </c>
      <c r="D156" t="s">
        <v>10</v>
      </c>
      <c r="E156" t="s">
        <v>11</v>
      </c>
      <c r="F156">
        <v>12</v>
      </c>
      <c r="G156">
        <v>31</v>
      </c>
      <c r="H156">
        <v>2012</v>
      </c>
      <c r="I156" s="5" t="s">
        <v>736</v>
      </c>
      <c r="J156" t="s">
        <v>737</v>
      </c>
      <c r="K156" t="s">
        <v>738</v>
      </c>
      <c r="L156" t="s">
        <v>15</v>
      </c>
      <c r="M156" t="s">
        <v>739</v>
      </c>
      <c r="N156" t="s">
        <v>257</v>
      </c>
      <c r="O156" t="s">
        <v>740</v>
      </c>
      <c r="R156" s="6"/>
    </row>
    <row r="157" spans="1:18">
      <c r="A157">
        <v>171</v>
      </c>
      <c r="B157" t="s">
        <v>735</v>
      </c>
      <c r="C157" s="1">
        <v>2879000000</v>
      </c>
      <c r="D157" t="s">
        <v>19</v>
      </c>
      <c r="E157" t="s">
        <v>20</v>
      </c>
      <c r="F157">
        <v>12</v>
      </c>
      <c r="G157">
        <v>31</v>
      </c>
      <c r="H157">
        <v>2013</v>
      </c>
      <c r="I157" s="5" t="s">
        <v>741</v>
      </c>
      <c r="J157" t="s">
        <v>742</v>
      </c>
      <c r="K157" t="s">
        <v>743</v>
      </c>
      <c r="L157" t="s">
        <v>15</v>
      </c>
      <c r="M157" t="s">
        <v>744</v>
      </c>
      <c r="N157" t="s">
        <v>257</v>
      </c>
      <c r="O157" t="s">
        <v>740</v>
      </c>
      <c r="R157" s="6"/>
    </row>
    <row r="158" spans="1:18">
      <c r="A158">
        <v>172</v>
      </c>
      <c r="B158" t="s">
        <v>735</v>
      </c>
      <c r="C158" s="1">
        <v>3011000000</v>
      </c>
      <c r="D158" t="s">
        <v>25</v>
      </c>
      <c r="E158" t="s">
        <v>26</v>
      </c>
      <c r="F158">
        <v>12</v>
      </c>
      <c r="G158">
        <v>31</v>
      </c>
      <c r="H158">
        <v>2014</v>
      </c>
      <c r="I158" s="5" t="s">
        <v>745</v>
      </c>
      <c r="J158" t="s">
        <v>746</v>
      </c>
      <c r="K158" t="s">
        <v>747</v>
      </c>
      <c r="L158" t="s">
        <v>15</v>
      </c>
      <c r="M158" t="s">
        <v>748</v>
      </c>
      <c r="N158" t="s">
        <v>257</v>
      </c>
      <c r="O158" t="s">
        <v>740</v>
      </c>
      <c r="R158" s="6"/>
    </row>
    <row r="159" spans="1:18">
      <c r="A159">
        <v>173</v>
      </c>
      <c r="B159" t="s">
        <v>735</v>
      </c>
      <c r="C159" s="1">
        <v>3159000000</v>
      </c>
      <c r="D159" t="s">
        <v>31</v>
      </c>
      <c r="E159" t="s">
        <v>32</v>
      </c>
      <c r="F159">
        <v>12</v>
      </c>
      <c r="G159">
        <v>31</v>
      </c>
      <c r="H159">
        <v>2015</v>
      </c>
      <c r="I159" s="5" t="s">
        <v>749</v>
      </c>
      <c r="J159" t="s">
        <v>750</v>
      </c>
      <c r="K159" t="s">
        <v>751</v>
      </c>
      <c r="L159" t="s">
        <v>15</v>
      </c>
      <c r="M159" t="s">
        <v>752</v>
      </c>
      <c r="N159" t="s">
        <v>257</v>
      </c>
      <c r="O159" t="s">
        <v>740</v>
      </c>
      <c r="R159" s="6"/>
    </row>
    <row r="160" spans="1:18">
      <c r="A160">
        <v>174</v>
      </c>
      <c r="B160" t="s">
        <v>753</v>
      </c>
      <c r="C160" s="1">
        <v>33781000000</v>
      </c>
      <c r="D160" t="s">
        <v>10</v>
      </c>
      <c r="E160" t="s">
        <v>11</v>
      </c>
      <c r="F160">
        <v>12</v>
      </c>
      <c r="G160">
        <v>31</v>
      </c>
      <c r="H160">
        <v>2012</v>
      </c>
      <c r="I160" s="5" t="s">
        <v>754</v>
      </c>
      <c r="J160" t="s">
        <v>755</v>
      </c>
      <c r="K160" t="s">
        <v>756</v>
      </c>
      <c r="L160" t="s">
        <v>15</v>
      </c>
      <c r="M160" t="s">
        <v>757</v>
      </c>
      <c r="N160" t="s">
        <v>293</v>
      </c>
      <c r="O160" t="s">
        <v>758</v>
      </c>
      <c r="R160" s="6"/>
    </row>
    <row r="161" spans="1:18">
      <c r="A161">
        <v>175</v>
      </c>
      <c r="B161" t="s">
        <v>753</v>
      </c>
      <c r="C161" s="1">
        <v>34828000000</v>
      </c>
      <c r="D161" t="s">
        <v>19</v>
      </c>
      <c r="E161" t="s">
        <v>20</v>
      </c>
      <c r="F161">
        <v>12</v>
      </c>
      <c r="G161">
        <v>31</v>
      </c>
      <c r="H161">
        <v>2013</v>
      </c>
      <c r="I161" s="5" t="s">
        <v>759</v>
      </c>
      <c r="J161" t="s">
        <v>760</v>
      </c>
      <c r="K161" t="s">
        <v>761</v>
      </c>
      <c r="L161" t="s">
        <v>15</v>
      </c>
      <c r="M161" t="s">
        <v>762</v>
      </c>
      <c r="N161" t="s">
        <v>293</v>
      </c>
      <c r="O161" t="s">
        <v>758</v>
      </c>
      <c r="R161" s="6"/>
    </row>
    <row r="162" spans="1:18">
      <c r="A162">
        <v>176</v>
      </c>
      <c r="B162" t="s">
        <v>753</v>
      </c>
      <c r="C162" s="1">
        <v>35895000000</v>
      </c>
      <c r="D162" t="s">
        <v>25</v>
      </c>
      <c r="E162" t="s">
        <v>26</v>
      </c>
      <c r="F162">
        <v>12</v>
      </c>
      <c r="G162">
        <v>31</v>
      </c>
      <c r="H162">
        <v>2014</v>
      </c>
      <c r="I162" s="5" t="s">
        <v>763</v>
      </c>
      <c r="J162" t="s">
        <v>764</v>
      </c>
      <c r="K162" t="s">
        <v>765</v>
      </c>
      <c r="L162" t="s">
        <v>15</v>
      </c>
      <c r="M162" t="s">
        <v>766</v>
      </c>
      <c r="N162" t="s">
        <v>293</v>
      </c>
      <c r="O162" t="s">
        <v>758</v>
      </c>
      <c r="R162" s="6"/>
    </row>
    <row r="163" spans="1:18">
      <c r="A163">
        <v>177</v>
      </c>
      <c r="B163" t="s">
        <v>753</v>
      </c>
      <c r="C163" s="1">
        <v>34441000000</v>
      </c>
      <c r="D163" t="s">
        <v>31</v>
      </c>
      <c r="E163" t="s">
        <v>32</v>
      </c>
      <c r="F163">
        <v>12</v>
      </c>
      <c r="G163">
        <v>31</v>
      </c>
      <c r="H163">
        <v>2015</v>
      </c>
      <c r="I163" s="5" t="s">
        <v>767</v>
      </c>
      <c r="J163" t="s">
        <v>768</v>
      </c>
      <c r="K163" t="s">
        <v>769</v>
      </c>
      <c r="L163" t="s">
        <v>15</v>
      </c>
      <c r="M163" t="s">
        <v>770</v>
      </c>
      <c r="N163" t="s">
        <v>293</v>
      </c>
      <c r="O163" t="s">
        <v>758</v>
      </c>
      <c r="R163" s="6"/>
    </row>
    <row r="164" spans="1:18">
      <c r="A164">
        <v>178</v>
      </c>
      <c r="B164" t="s">
        <v>771</v>
      </c>
      <c r="C164" s="1">
        <v>2089100000</v>
      </c>
      <c r="D164" t="s">
        <v>10</v>
      </c>
      <c r="E164" t="s">
        <v>772</v>
      </c>
      <c r="F164">
        <v>8</v>
      </c>
      <c r="G164">
        <v>31</v>
      </c>
      <c r="H164">
        <v>2013</v>
      </c>
      <c r="I164" s="5" t="s">
        <v>773</v>
      </c>
      <c r="J164" t="s">
        <v>774</v>
      </c>
      <c r="K164" t="s">
        <v>775</v>
      </c>
      <c r="L164" t="s">
        <v>15</v>
      </c>
      <c r="M164" t="s">
        <v>15</v>
      </c>
      <c r="N164" t="s">
        <v>17</v>
      </c>
      <c r="O164" t="s">
        <v>488</v>
      </c>
      <c r="R164" s="6"/>
    </row>
    <row r="165" spans="1:18">
      <c r="A165">
        <v>179</v>
      </c>
      <c r="B165" t="s">
        <v>771</v>
      </c>
      <c r="C165" s="1">
        <v>2393500000</v>
      </c>
      <c r="D165" t="s">
        <v>19</v>
      </c>
      <c r="E165" t="s">
        <v>776</v>
      </c>
      <c r="F165">
        <v>8</v>
      </c>
      <c r="G165">
        <v>31</v>
      </c>
      <c r="H165">
        <v>2014</v>
      </c>
      <c r="I165" s="5" t="s">
        <v>777</v>
      </c>
      <c r="J165" t="s">
        <v>778</v>
      </c>
      <c r="K165" t="s">
        <v>779</v>
      </c>
      <c r="L165" t="s">
        <v>15</v>
      </c>
      <c r="M165" t="s">
        <v>15</v>
      </c>
      <c r="N165" t="s">
        <v>17</v>
      </c>
      <c r="O165" t="s">
        <v>488</v>
      </c>
      <c r="R165" s="6"/>
    </row>
    <row r="166" spans="1:18">
      <c r="A166">
        <v>180</v>
      </c>
      <c r="B166" t="s">
        <v>771</v>
      </c>
      <c r="C166" s="1">
        <v>2706700000</v>
      </c>
      <c r="D166" t="s">
        <v>25</v>
      </c>
      <c r="E166" t="s">
        <v>780</v>
      </c>
      <c r="F166">
        <v>8</v>
      </c>
      <c r="G166">
        <v>31</v>
      </c>
      <c r="H166">
        <v>2015</v>
      </c>
      <c r="I166" s="5" t="s">
        <v>781</v>
      </c>
      <c r="J166" t="s">
        <v>782</v>
      </c>
      <c r="K166" t="s">
        <v>783</v>
      </c>
      <c r="L166" t="s">
        <v>15</v>
      </c>
      <c r="M166" t="s">
        <v>15</v>
      </c>
      <c r="N166" t="s">
        <v>17</v>
      </c>
      <c r="O166" t="s">
        <v>488</v>
      </c>
      <c r="R166" s="6"/>
    </row>
    <row r="167" spans="1:18">
      <c r="A167">
        <v>181</v>
      </c>
      <c r="B167" t="s">
        <v>771</v>
      </c>
      <c r="C167" s="1">
        <v>3291300000</v>
      </c>
      <c r="D167" t="s">
        <v>31</v>
      </c>
      <c r="E167" t="s">
        <v>784</v>
      </c>
      <c r="F167">
        <v>8</v>
      </c>
      <c r="G167">
        <v>31</v>
      </c>
      <c r="H167">
        <v>2016</v>
      </c>
      <c r="I167" s="5" t="s">
        <v>785</v>
      </c>
      <c r="J167" t="s">
        <v>786</v>
      </c>
      <c r="K167" t="s">
        <v>787</v>
      </c>
      <c r="L167" t="s">
        <v>15</v>
      </c>
      <c r="M167" t="s">
        <v>15</v>
      </c>
      <c r="N167" t="s">
        <v>17</v>
      </c>
      <c r="O167" t="s">
        <v>488</v>
      </c>
      <c r="R167" s="6"/>
    </row>
    <row r="168" spans="1:18">
      <c r="A168">
        <v>182</v>
      </c>
      <c r="B168" t="s">
        <v>788</v>
      </c>
      <c r="C168" s="1">
        <v>9147530000</v>
      </c>
      <c r="D168" t="s">
        <v>10</v>
      </c>
      <c r="E168" t="s">
        <v>772</v>
      </c>
      <c r="F168">
        <v>8</v>
      </c>
      <c r="G168">
        <v>31</v>
      </c>
      <c r="H168">
        <v>2013</v>
      </c>
      <c r="I168" s="5" t="s">
        <v>789</v>
      </c>
      <c r="J168" t="s">
        <v>790</v>
      </c>
      <c r="K168" t="s">
        <v>791</v>
      </c>
      <c r="L168" t="s">
        <v>15</v>
      </c>
      <c r="M168" t="s">
        <v>15</v>
      </c>
      <c r="N168" t="s">
        <v>42</v>
      </c>
      <c r="O168" t="s">
        <v>573</v>
      </c>
      <c r="R168" s="6"/>
    </row>
    <row r="169" spans="1:18">
      <c r="A169">
        <v>183</v>
      </c>
      <c r="B169" t="s">
        <v>788</v>
      </c>
      <c r="C169" s="1">
        <v>9475313000</v>
      </c>
      <c r="D169" t="s">
        <v>19</v>
      </c>
      <c r="E169" t="s">
        <v>792</v>
      </c>
      <c r="F169">
        <v>8</v>
      </c>
      <c r="G169">
        <v>30</v>
      </c>
      <c r="H169">
        <v>2014</v>
      </c>
      <c r="I169" s="5" t="s">
        <v>793</v>
      </c>
      <c r="J169" t="s">
        <v>794</v>
      </c>
      <c r="K169" t="s">
        <v>795</v>
      </c>
      <c r="L169" t="s">
        <v>15</v>
      </c>
      <c r="M169" t="s">
        <v>15</v>
      </c>
      <c r="N169" t="s">
        <v>42</v>
      </c>
      <c r="O169" t="s">
        <v>573</v>
      </c>
      <c r="R169" s="6"/>
    </row>
    <row r="170" spans="1:18">
      <c r="A170">
        <v>184</v>
      </c>
      <c r="B170" t="s">
        <v>788</v>
      </c>
      <c r="C170" s="1">
        <v>10187340000</v>
      </c>
      <c r="D170" t="s">
        <v>25</v>
      </c>
      <c r="E170" t="s">
        <v>796</v>
      </c>
      <c r="F170">
        <v>8</v>
      </c>
      <c r="G170">
        <v>29</v>
      </c>
      <c r="H170">
        <v>2015</v>
      </c>
      <c r="I170" s="5" t="s">
        <v>797</v>
      </c>
      <c r="J170" t="s">
        <v>798</v>
      </c>
      <c r="K170" t="s">
        <v>799</v>
      </c>
      <c r="L170" t="s">
        <v>15</v>
      </c>
      <c r="M170" t="s">
        <v>15</v>
      </c>
      <c r="N170" t="s">
        <v>42</v>
      </c>
      <c r="O170" t="s">
        <v>573</v>
      </c>
      <c r="R170" s="6"/>
    </row>
    <row r="171" spans="1:18">
      <c r="A171">
        <v>185</v>
      </c>
      <c r="B171" t="s">
        <v>788</v>
      </c>
      <c r="C171" s="1">
        <v>10635676000</v>
      </c>
      <c r="D171" t="s">
        <v>31</v>
      </c>
      <c r="E171" t="s">
        <v>800</v>
      </c>
      <c r="F171">
        <v>8</v>
      </c>
      <c r="G171">
        <v>27</v>
      </c>
      <c r="H171">
        <v>2016</v>
      </c>
      <c r="I171" s="5" t="s">
        <v>801</v>
      </c>
      <c r="J171" t="s">
        <v>802</v>
      </c>
      <c r="K171" t="s">
        <v>803</v>
      </c>
      <c r="L171" t="s">
        <v>15</v>
      </c>
      <c r="M171" t="s">
        <v>15</v>
      </c>
      <c r="N171" t="s">
        <v>42</v>
      </c>
      <c r="O171" t="s">
        <v>573</v>
      </c>
      <c r="R171" s="6"/>
    </row>
    <row r="172" spans="1:18">
      <c r="A172">
        <v>186</v>
      </c>
      <c r="B172" t="s">
        <v>804</v>
      </c>
      <c r="C172" s="1">
        <v>86623000000</v>
      </c>
      <c r="D172" t="s">
        <v>10</v>
      </c>
      <c r="E172" t="s">
        <v>20</v>
      </c>
      <c r="F172">
        <v>12</v>
      </c>
      <c r="G172">
        <v>31</v>
      </c>
      <c r="H172">
        <v>2013</v>
      </c>
      <c r="I172" s="5" t="s">
        <v>805</v>
      </c>
      <c r="J172" t="s">
        <v>806</v>
      </c>
      <c r="K172" t="s">
        <v>807</v>
      </c>
      <c r="L172" t="s">
        <v>808</v>
      </c>
      <c r="M172" t="s">
        <v>15</v>
      </c>
      <c r="N172" t="s">
        <v>17</v>
      </c>
      <c r="O172" t="s">
        <v>676</v>
      </c>
      <c r="R172" s="6"/>
    </row>
    <row r="173" spans="1:18">
      <c r="A173">
        <v>187</v>
      </c>
      <c r="B173" t="s">
        <v>804</v>
      </c>
      <c r="C173" s="1">
        <v>90762000000</v>
      </c>
      <c r="D173" t="s">
        <v>19</v>
      </c>
      <c r="E173" t="s">
        <v>26</v>
      </c>
      <c r="F173">
        <v>12</v>
      </c>
      <c r="G173">
        <v>31</v>
      </c>
      <c r="H173">
        <v>2014</v>
      </c>
      <c r="I173" s="5" t="s">
        <v>809</v>
      </c>
      <c r="J173" t="s">
        <v>810</v>
      </c>
      <c r="K173" t="s">
        <v>811</v>
      </c>
      <c r="L173" t="s">
        <v>812</v>
      </c>
      <c r="M173" t="s">
        <v>15</v>
      </c>
      <c r="N173" t="s">
        <v>17</v>
      </c>
      <c r="O173" t="s">
        <v>676</v>
      </c>
      <c r="R173" s="6"/>
    </row>
    <row r="174" spans="1:18">
      <c r="A174">
        <v>188</v>
      </c>
      <c r="B174" t="s">
        <v>804</v>
      </c>
      <c r="C174" s="1">
        <v>96114000000</v>
      </c>
      <c r="D174" t="s">
        <v>25</v>
      </c>
      <c r="E174" t="s">
        <v>32</v>
      </c>
      <c r="F174">
        <v>12</v>
      </c>
      <c r="G174">
        <v>31</v>
      </c>
      <c r="H174">
        <v>2015</v>
      </c>
      <c r="I174" s="5" t="s">
        <v>813</v>
      </c>
      <c r="J174" t="s">
        <v>814</v>
      </c>
      <c r="K174" t="s">
        <v>815</v>
      </c>
      <c r="L174" t="s">
        <v>816</v>
      </c>
      <c r="M174" t="s">
        <v>15</v>
      </c>
      <c r="N174" t="s">
        <v>17</v>
      </c>
      <c r="O174" t="s">
        <v>676</v>
      </c>
      <c r="R174" s="6"/>
    </row>
    <row r="175" spans="1:18">
      <c r="A175">
        <v>189</v>
      </c>
      <c r="B175" t="s">
        <v>804</v>
      </c>
      <c r="C175" s="1">
        <v>94571000000</v>
      </c>
      <c r="D175" t="s">
        <v>31</v>
      </c>
      <c r="E175" t="s">
        <v>348</v>
      </c>
      <c r="F175">
        <v>12</v>
      </c>
      <c r="G175">
        <v>31</v>
      </c>
      <c r="H175">
        <v>2016</v>
      </c>
      <c r="I175" s="5" t="s">
        <v>817</v>
      </c>
      <c r="J175" t="s">
        <v>818</v>
      </c>
      <c r="K175" t="s">
        <v>819</v>
      </c>
      <c r="L175" t="s">
        <v>820</v>
      </c>
      <c r="M175" t="s">
        <v>15</v>
      </c>
      <c r="N175" t="s">
        <v>17</v>
      </c>
      <c r="O175" t="s">
        <v>676</v>
      </c>
      <c r="R175" s="6"/>
    </row>
    <row r="176" spans="1:18">
      <c r="A176">
        <v>190</v>
      </c>
      <c r="B176" t="s">
        <v>821</v>
      </c>
      <c r="C176" s="1">
        <v>100078000000</v>
      </c>
      <c r="D176" t="s">
        <v>10</v>
      </c>
      <c r="E176" t="s">
        <v>11</v>
      </c>
      <c r="F176">
        <v>12</v>
      </c>
      <c r="G176">
        <v>31</v>
      </c>
      <c r="H176">
        <v>2012</v>
      </c>
      <c r="I176" s="5" t="s">
        <v>822</v>
      </c>
      <c r="J176" t="s">
        <v>823</v>
      </c>
      <c r="K176" t="s">
        <v>824</v>
      </c>
      <c r="L176" t="s">
        <v>15</v>
      </c>
      <c r="M176" t="s">
        <v>825</v>
      </c>
      <c r="N176" t="s">
        <v>293</v>
      </c>
      <c r="O176" t="s">
        <v>826</v>
      </c>
      <c r="R176" s="6"/>
    </row>
    <row r="177" spans="1:18">
      <c r="A177">
        <v>191</v>
      </c>
      <c r="B177" t="s">
        <v>821</v>
      </c>
      <c r="C177" s="1">
        <v>101697000000</v>
      </c>
      <c r="D177" t="s">
        <v>19</v>
      </c>
      <c r="E177" t="s">
        <v>20</v>
      </c>
      <c r="F177">
        <v>12</v>
      </c>
      <c r="G177">
        <v>31</v>
      </c>
      <c r="H177">
        <v>2013</v>
      </c>
      <c r="I177" s="5" t="s">
        <v>827</v>
      </c>
      <c r="J177" t="s">
        <v>828</v>
      </c>
      <c r="K177" t="s">
        <v>829</v>
      </c>
      <c r="L177" t="s">
        <v>15</v>
      </c>
      <c r="M177" t="s">
        <v>830</v>
      </c>
      <c r="N177" t="s">
        <v>293</v>
      </c>
      <c r="O177" t="s">
        <v>826</v>
      </c>
      <c r="R177" s="6"/>
    </row>
    <row r="178" spans="1:18">
      <c r="A178">
        <v>192</v>
      </c>
      <c r="B178" t="s">
        <v>821</v>
      </c>
      <c r="C178" s="1">
        <v>95181000000</v>
      </c>
      <c r="D178" t="s">
        <v>25</v>
      </c>
      <c r="E178" t="s">
        <v>26</v>
      </c>
      <c r="F178">
        <v>12</v>
      </c>
      <c r="G178">
        <v>31</v>
      </c>
      <c r="H178">
        <v>2014</v>
      </c>
      <c r="I178" s="5" t="s">
        <v>831</v>
      </c>
      <c r="J178" t="s">
        <v>832</v>
      </c>
      <c r="K178" t="s">
        <v>833</v>
      </c>
      <c r="L178" t="s">
        <v>15</v>
      </c>
      <c r="M178" t="s">
        <v>834</v>
      </c>
      <c r="N178" t="s">
        <v>293</v>
      </c>
      <c r="O178" t="s">
        <v>826</v>
      </c>
      <c r="R178" s="6"/>
    </row>
    <row r="179" spans="1:18">
      <c r="A179">
        <v>193</v>
      </c>
      <c r="B179" t="s">
        <v>821</v>
      </c>
      <c r="C179" s="1">
        <v>93056000000</v>
      </c>
      <c r="D179" t="s">
        <v>31</v>
      </c>
      <c r="E179" t="s">
        <v>32</v>
      </c>
      <c r="F179">
        <v>12</v>
      </c>
      <c r="G179">
        <v>31</v>
      </c>
      <c r="H179">
        <v>2015</v>
      </c>
      <c r="I179" s="5" t="s">
        <v>835</v>
      </c>
      <c r="J179" t="s">
        <v>836</v>
      </c>
      <c r="K179" t="s">
        <v>837</v>
      </c>
      <c r="L179" t="s">
        <v>15</v>
      </c>
      <c r="M179" t="s">
        <v>838</v>
      </c>
      <c r="N179" t="s">
        <v>293</v>
      </c>
      <c r="O179" t="s">
        <v>826</v>
      </c>
      <c r="R179" s="6"/>
    </row>
    <row r="180" spans="1:18">
      <c r="A180">
        <v>194</v>
      </c>
      <c r="B180" t="s">
        <v>839</v>
      </c>
      <c r="C180" s="1">
        <v>13936000000</v>
      </c>
      <c r="D180" t="s">
        <v>10</v>
      </c>
      <c r="E180" t="s">
        <v>11</v>
      </c>
      <c r="F180">
        <v>12</v>
      </c>
      <c r="G180">
        <v>31</v>
      </c>
      <c r="H180">
        <v>2012</v>
      </c>
      <c r="I180" s="5" t="s">
        <v>840</v>
      </c>
      <c r="J180" t="s">
        <v>841</v>
      </c>
      <c r="K180" t="s">
        <v>842</v>
      </c>
      <c r="L180" t="s">
        <v>843</v>
      </c>
      <c r="M180" t="s">
        <v>15</v>
      </c>
      <c r="N180" t="s">
        <v>84</v>
      </c>
      <c r="O180" t="s">
        <v>126</v>
      </c>
      <c r="R180" s="6"/>
    </row>
    <row r="181" spans="1:18">
      <c r="A181">
        <v>195</v>
      </c>
      <c r="B181" t="s">
        <v>839</v>
      </c>
      <c r="C181" s="1">
        <v>9413000000</v>
      </c>
      <c r="D181" t="s">
        <v>19</v>
      </c>
      <c r="E181" t="s">
        <v>20</v>
      </c>
      <c r="F181">
        <v>12</v>
      </c>
      <c r="G181">
        <v>31</v>
      </c>
      <c r="H181">
        <v>2013</v>
      </c>
      <c r="I181" s="5" t="s">
        <v>844</v>
      </c>
      <c r="J181" t="s">
        <v>845</v>
      </c>
      <c r="K181" t="s">
        <v>456</v>
      </c>
      <c r="L181" t="s">
        <v>846</v>
      </c>
      <c r="M181" t="s">
        <v>15</v>
      </c>
      <c r="N181" t="s">
        <v>84</v>
      </c>
      <c r="O181" t="s">
        <v>126</v>
      </c>
      <c r="R181" s="6"/>
    </row>
    <row r="182" spans="1:18">
      <c r="A182">
        <v>196</v>
      </c>
      <c r="B182" t="s">
        <v>839</v>
      </c>
      <c r="C182" s="1">
        <v>10719000000</v>
      </c>
      <c r="D182" t="s">
        <v>25</v>
      </c>
      <c r="E182" t="s">
        <v>26</v>
      </c>
      <c r="F182">
        <v>12</v>
      </c>
      <c r="G182">
        <v>31</v>
      </c>
      <c r="H182">
        <v>2014</v>
      </c>
      <c r="I182" s="5" t="s">
        <v>847</v>
      </c>
      <c r="J182" t="s">
        <v>848</v>
      </c>
      <c r="K182" t="s">
        <v>849</v>
      </c>
      <c r="L182" t="s">
        <v>850</v>
      </c>
      <c r="M182" t="s">
        <v>15</v>
      </c>
      <c r="N182" t="s">
        <v>84</v>
      </c>
      <c r="O182" t="s">
        <v>126</v>
      </c>
      <c r="R182" s="6"/>
    </row>
    <row r="183" spans="1:18">
      <c r="A183">
        <v>197</v>
      </c>
      <c r="B183" t="s">
        <v>839</v>
      </c>
      <c r="C183" s="1">
        <v>9968000000</v>
      </c>
      <c r="D183" t="s">
        <v>31</v>
      </c>
      <c r="E183" t="s">
        <v>32</v>
      </c>
      <c r="F183">
        <v>12</v>
      </c>
      <c r="G183">
        <v>31</v>
      </c>
      <c r="H183">
        <v>2015</v>
      </c>
      <c r="I183" s="5" t="s">
        <v>851</v>
      </c>
      <c r="J183" t="s">
        <v>852</v>
      </c>
      <c r="K183" t="s">
        <v>853</v>
      </c>
      <c r="L183" t="s">
        <v>854</v>
      </c>
      <c r="M183" t="s">
        <v>15</v>
      </c>
      <c r="N183" t="s">
        <v>84</v>
      </c>
      <c r="O183" t="s">
        <v>126</v>
      </c>
      <c r="R183" s="6"/>
    </row>
    <row r="184" spans="1:18">
      <c r="A184">
        <v>198</v>
      </c>
      <c r="B184" t="s">
        <v>855</v>
      </c>
      <c r="C184" s="1">
        <v>10914585000</v>
      </c>
      <c r="D184" t="s">
        <v>10</v>
      </c>
      <c r="E184" t="s">
        <v>856</v>
      </c>
      <c r="F184">
        <v>3</v>
      </c>
      <c r="G184">
        <v>2</v>
      </c>
      <c r="H184">
        <v>2013</v>
      </c>
      <c r="I184" s="5" t="s">
        <v>857</v>
      </c>
      <c r="J184" t="s">
        <v>858</v>
      </c>
      <c r="K184" t="s">
        <v>859</v>
      </c>
      <c r="L184" t="s">
        <v>15</v>
      </c>
      <c r="M184" t="s">
        <v>15</v>
      </c>
      <c r="N184" t="s">
        <v>42</v>
      </c>
      <c r="O184" t="s">
        <v>573</v>
      </c>
      <c r="R184" s="6"/>
    </row>
    <row r="185" spans="1:18">
      <c r="A185">
        <v>199</v>
      </c>
      <c r="B185" t="s">
        <v>855</v>
      </c>
      <c r="C185" s="1">
        <v>11503963000</v>
      </c>
      <c r="D185" t="s">
        <v>19</v>
      </c>
      <c r="E185" t="s">
        <v>860</v>
      </c>
      <c r="F185">
        <v>3</v>
      </c>
      <c r="G185">
        <v>1</v>
      </c>
      <c r="H185">
        <v>2014</v>
      </c>
      <c r="I185" s="5" t="s">
        <v>861</v>
      </c>
      <c r="J185" t="s">
        <v>862</v>
      </c>
      <c r="K185" t="s">
        <v>863</v>
      </c>
      <c r="L185" t="s">
        <v>15</v>
      </c>
      <c r="M185" t="s">
        <v>15</v>
      </c>
      <c r="N185" t="s">
        <v>42</v>
      </c>
      <c r="O185" t="s">
        <v>573</v>
      </c>
      <c r="R185" s="6"/>
    </row>
    <row r="186" spans="1:18">
      <c r="A186">
        <v>200</v>
      </c>
      <c r="B186" t="s">
        <v>855</v>
      </c>
      <c r="C186" s="1">
        <v>11881176000</v>
      </c>
      <c r="D186" t="s">
        <v>25</v>
      </c>
      <c r="E186" t="s">
        <v>864</v>
      </c>
      <c r="F186">
        <v>2</v>
      </c>
      <c r="G186">
        <v>28</v>
      </c>
      <c r="H186">
        <v>2015</v>
      </c>
      <c r="I186" s="5" t="s">
        <v>865</v>
      </c>
      <c r="J186" t="s">
        <v>866</v>
      </c>
      <c r="K186" t="s">
        <v>867</v>
      </c>
      <c r="L186" t="s">
        <v>15</v>
      </c>
      <c r="M186" t="s">
        <v>15</v>
      </c>
      <c r="N186" t="s">
        <v>42</v>
      </c>
      <c r="O186" t="s">
        <v>573</v>
      </c>
      <c r="R186" s="6"/>
    </row>
    <row r="187" spans="1:18">
      <c r="A187">
        <v>201</v>
      </c>
      <c r="B187" t="s">
        <v>855</v>
      </c>
      <c r="C187" s="1">
        <v>12103887000</v>
      </c>
      <c r="D187" t="s">
        <v>31</v>
      </c>
      <c r="E187" t="s">
        <v>868</v>
      </c>
      <c r="F187">
        <v>2</v>
      </c>
      <c r="G187">
        <v>27</v>
      </c>
      <c r="H187">
        <v>2016</v>
      </c>
      <c r="I187" s="5" t="s">
        <v>869</v>
      </c>
      <c r="J187" t="s">
        <v>870</v>
      </c>
      <c r="K187" t="s">
        <v>871</v>
      </c>
      <c r="L187" t="s">
        <v>15</v>
      </c>
      <c r="M187" t="s">
        <v>15</v>
      </c>
      <c r="N187" t="s">
        <v>42</v>
      </c>
      <c r="O187" t="s">
        <v>573</v>
      </c>
      <c r="R187" s="6"/>
    </row>
    <row r="188" spans="1:18">
      <c r="A188">
        <v>202</v>
      </c>
      <c r="B188" t="s">
        <v>872</v>
      </c>
      <c r="C188" s="1">
        <v>10737000000</v>
      </c>
      <c r="D188" t="s">
        <v>10</v>
      </c>
      <c r="E188" t="s">
        <v>11</v>
      </c>
      <c r="F188">
        <v>12</v>
      </c>
      <c r="G188">
        <v>31</v>
      </c>
      <c r="H188">
        <v>2012</v>
      </c>
      <c r="I188" s="5" t="s">
        <v>873</v>
      </c>
      <c r="J188" t="s">
        <v>874</v>
      </c>
      <c r="K188" t="s">
        <v>875</v>
      </c>
      <c r="L188" t="s">
        <v>15</v>
      </c>
      <c r="M188" t="s">
        <v>876</v>
      </c>
      <c r="N188" t="s">
        <v>293</v>
      </c>
      <c r="O188" t="s">
        <v>826</v>
      </c>
      <c r="R188" s="6"/>
    </row>
    <row r="189" spans="1:18">
      <c r="A189">
        <v>203</v>
      </c>
      <c r="B189" t="s">
        <v>872</v>
      </c>
      <c r="C189" s="1">
        <v>10543000000</v>
      </c>
      <c r="D189" t="s">
        <v>19</v>
      </c>
      <c r="E189" t="s">
        <v>20</v>
      </c>
      <c r="F189">
        <v>12</v>
      </c>
      <c r="G189">
        <v>31</v>
      </c>
      <c r="H189">
        <v>2013</v>
      </c>
      <c r="I189" s="5" t="s">
        <v>877</v>
      </c>
      <c r="J189" t="s">
        <v>878</v>
      </c>
      <c r="K189" t="s">
        <v>879</v>
      </c>
      <c r="L189" t="s">
        <v>15</v>
      </c>
      <c r="M189" t="s">
        <v>880</v>
      </c>
      <c r="N189" t="s">
        <v>293</v>
      </c>
      <c r="O189" t="s">
        <v>826</v>
      </c>
      <c r="R189" s="6"/>
    </row>
    <row r="190" spans="1:18">
      <c r="A190">
        <v>204</v>
      </c>
      <c r="B190" t="s">
        <v>872</v>
      </c>
      <c r="C190" s="1">
        <v>9998000000</v>
      </c>
      <c r="D190" t="s">
        <v>25</v>
      </c>
      <c r="E190" t="s">
        <v>26</v>
      </c>
      <c r="F190">
        <v>12</v>
      </c>
      <c r="G190">
        <v>31</v>
      </c>
      <c r="H190">
        <v>2014</v>
      </c>
      <c r="I190" s="5" t="s">
        <v>881</v>
      </c>
      <c r="J190" t="s">
        <v>882</v>
      </c>
      <c r="K190" t="s">
        <v>883</v>
      </c>
      <c r="L190" t="s">
        <v>15</v>
      </c>
      <c r="M190" t="s">
        <v>884</v>
      </c>
      <c r="N190" t="s">
        <v>293</v>
      </c>
      <c r="O190" t="s">
        <v>826</v>
      </c>
      <c r="R190" s="6"/>
    </row>
    <row r="191" spans="1:18">
      <c r="A191">
        <v>205</v>
      </c>
      <c r="B191" t="s">
        <v>872</v>
      </c>
      <c r="C191" s="1">
        <v>10346000000</v>
      </c>
      <c r="D191" t="s">
        <v>31</v>
      </c>
      <c r="E191" t="s">
        <v>32</v>
      </c>
      <c r="F191">
        <v>12</v>
      </c>
      <c r="G191">
        <v>31</v>
      </c>
      <c r="H191">
        <v>2015</v>
      </c>
      <c r="I191" s="5" t="s">
        <v>885</v>
      </c>
      <c r="J191" t="s">
        <v>452</v>
      </c>
      <c r="K191" t="s">
        <v>886</v>
      </c>
      <c r="L191" t="s">
        <v>15</v>
      </c>
      <c r="M191" t="s">
        <v>887</v>
      </c>
      <c r="N191" t="s">
        <v>293</v>
      </c>
      <c r="O191" t="s">
        <v>826</v>
      </c>
      <c r="R191" s="6"/>
    </row>
    <row r="192" spans="1:18">
      <c r="A192">
        <v>206</v>
      </c>
      <c r="B192" t="s">
        <v>888</v>
      </c>
      <c r="C192" s="1">
        <v>45457000000</v>
      </c>
      <c r="D192" t="s">
        <v>10</v>
      </c>
      <c r="E192" t="s">
        <v>889</v>
      </c>
      <c r="F192">
        <v>3</v>
      </c>
      <c r="G192">
        <v>3</v>
      </c>
      <c r="H192">
        <v>2012</v>
      </c>
      <c r="I192" s="5" t="s">
        <v>890</v>
      </c>
      <c r="J192" t="s">
        <v>891</v>
      </c>
      <c r="K192" t="s">
        <v>892</v>
      </c>
      <c r="L192" t="s">
        <v>15</v>
      </c>
      <c r="M192" t="s">
        <v>15</v>
      </c>
      <c r="N192" t="s">
        <v>42</v>
      </c>
      <c r="O192" t="s">
        <v>893</v>
      </c>
      <c r="R192" s="6"/>
    </row>
    <row r="193" spans="1:18">
      <c r="A193">
        <v>207</v>
      </c>
      <c r="B193" t="s">
        <v>888</v>
      </c>
      <c r="C193" s="1">
        <v>40611000000</v>
      </c>
      <c r="D193" t="s">
        <v>19</v>
      </c>
      <c r="E193" t="s">
        <v>894</v>
      </c>
      <c r="F193">
        <v>2</v>
      </c>
      <c r="G193">
        <v>1</v>
      </c>
      <c r="H193">
        <v>2014</v>
      </c>
      <c r="I193" s="5" t="s">
        <v>895</v>
      </c>
      <c r="J193" t="s">
        <v>896</v>
      </c>
      <c r="K193" t="s">
        <v>897</v>
      </c>
      <c r="L193" t="s">
        <v>15</v>
      </c>
      <c r="M193" t="s">
        <v>15</v>
      </c>
      <c r="N193" t="s">
        <v>42</v>
      </c>
      <c r="O193" t="s">
        <v>893</v>
      </c>
      <c r="R193" s="6"/>
    </row>
    <row r="194" spans="1:18">
      <c r="A194">
        <v>208</v>
      </c>
      <c r="B194" t="s">
        <v>888</v>
      </c>
      <c r="C194" s="1">
        <v>40339000000</v>
      </c>
      <c r="D194" t="s">
        <v>25</v>
      </c>
      <c r="E194" t="s">
        <v>240</v>
      </c>
      <c r="F194">
        <v>1</v>
      </c>
      <c r="G194">
        <v>31</v>
      </c>
      <c r="H194">
        <v>2015</v>
      </c>
      <c r="I194" s="5" t="s">
        <v>898</v>
      </c>
      <c r="J194" t="s">
        <v>899</v>
      </c>
      <c r="K194" t="s">
        <v>900</v>
      </c>
      <c r="L194" t="s">
        <v>15</v>
      </c>
      <c r="M194" t="s">
        <v>15</v>
      </c>
      <c r="N194" t="s">
        <v>42</v>
      </c>
      <c r="O194" t="s">
        <v>893</v>
      </c>
      <c r="R194" s="6"/>
    </row>
    <row r="195" spans="1:18">
      <c r="A195">
        <v>209</v>
      </c>
      <c r="B195" t="s">
        <v>888</v>
      </c>
      <c r="C195" s="1">
        <v>39528000000</v>
      </c>
      <c r="D195" t="s">
        <v>31</v>
      </c>
      <c r="E195" t="s">
        <v>901</v>
      </c>
      <c r="F195">
        <v>1</v>
      </c>
      <c r="G195">
        <v>30</v>
      </c>
      <c r="H195">
        <v>2016</v>
      </c>
      <c r="I195" s="5" t="s">
        <v>902</v>
      </c>
      <c r="J195" t="s">
        <v>903</v>
      </c>
      <c r="K195" t="s">
        <v>904</v>
      </c>
      <c r="L195" t="s">
        <v>15</v>
      </c>
      <c r="M195" t="s">
        <v>15</v>
      </c>
      <c r="N195" t="s">
        <v>42</v>
      </c>
      <c r="O195" t="s">
        <v>893</v>
      </c>
      <c r="R195" s="6"/>
    </row>
    <row r="196" spans="1:18">
      <c r="A196">
        <v>210</v>
      </c>
      <c r="B196" t="s">
        <v>905</v>
      </c>
      <c r="C196" s="1">
        <v>3049500000</v>
      </c>
      <c r="D196" t="s">
        <v>10</v>
      </c>
      <c r="E196" t="s">
        <v>20</v>
      </c>
      <c r="F196">
        <v>12</v>
      </c>
      <c r="G196">
        <v>31</v>
      </c>
      <c r="H196">
        <v>2013</v>
      </c>
      <c r="I196" s="5" t="s">
        <v>906</v>
      </c>
      <c r="J196" t="s">
        <v>907</v>
      </c>
      <c r="K196" t="s">
        <v>908</v>
      </c>
      <c r="L196" t="s">
        <v>909</v>
      </c>
      <c r="M196" t="s">
        <v>15</v>
      </c>
      <c r="N196" t="s">
        <v>84</v>
      </c>
      <c r="O196" t="s">
        <v>126</v>
      </c>
      <c r="R196" s="6"/>
    </row>
    <row r="197" spans="1:18">
      <c r="A197">
        <v>211</v>
      </c>
      <c r="B197" t="s">
        <v>905</v>
      </c>
      <c r="C197" s="1">
        <v>3323600000</v>
      </c>
      <c r="D197" t="s">
        <v>19</v>
      </c>
      <c r="E197" t="s">
        <v>26</v>
      </c>
      <c r="F197">
        <v>12</v>
      </c>
      <c r="G197">
        <v>31</v>
      </c>
      <c r="H197">
        <v>2014</v>
      </c>
      <c r="I197" s="5" t="s">
        <v>910</v>
      </c>
      <c r="J197" t="s">
        <v>911</v>
      </c>
      <c r="K197" t="s">
        <v>912</v>
      </c>
      <c r="L197" t="s">
        <v>913</v>
      </c>
      <c r="M197" t="s">
        <v>15</v>
      </c>
      <c r="N197" t="s">
        <v>84</v>
      </c>
      <c r="O197" t="s">
        <v>126</v>
      </c>
      <c r="R197" s="6"/>
    </row>
    <row r="198" spans="1:18">
      <c r="A198">
        <v>212</v>
      </c>
      <c r="B198" t="s">
        <v>905</v>
      </c>
      <c r="C198" s="1">
        <v>3416000000</v>
      </c>
      <c r="D198" t="s">
        <v>25</v>
      </c>
      <c r="E198" t="s">
        <v>32</v>
      </c>
      <c r="F198">
        <v>12</v>
      </c>
      <c r="G198">
        <v>31</v>
      </c>
      <c r="H198">
        <v>2015</v>
      </c>
      <c r="I198" s="5" t="s">
        <v>914</v>
      </c>
      <c r="J198" t="s">
        <v>915</v>
      </c>
      <c r="K198" t="s">
        <v>916</v>
      </c>
      <c r="L198" t="s">
        <v>917</v>
      </c>
      <c r="M198" t="s">
        <v>15</v>
      </c>
      <c r="N198" t="s">
        <v>84</v>
      </c>
      <c r="O198" t="s">
        <v>126</v>
      </c>
      <c r="R198" s="6"/>
    </row>
    <row r="199" spans="1:18">
      <c r="A199">
        <v>213</v>
      </c>
      <c r="B199" t="s">
        <v>905</v>
      </c>
      <c r="C199" s="1">
        <v>3714000000</v>
      </c>
      <c r="D199" t="s">
        <v>31</v>
      </c>
      <c r="E199" t="s">
        <v>348</v>
      </c>
      <c r="F199">
        <v>12</v>
      </c>
      <c r="G199">
        <v>31</v>
      </c>
      <c r="H199">
        <v>2016</v>
      </c>
      <c r="I199" s="5" t="s">
        <v>918</v>
      </c>
      <c r="J199" t="s">
        <v>919</v>
      </c>
      <c r="K199" t="s">
        <v>920</v>
      </c>
      <c r="L199" t="s">
        <v>921</v>
      </c>
      <c r="M199" t="s">
        <v>15</v>
      </c>
      <c r="N199" t="s">
        <v>84</v>
      </c>
      <c r="O199" t="s">
        <v>126</v>
      </c>
      <c r="R199" s="6"/>
    </row>
    <row r="200" spans="1:18">
      <c r="A200">
        <v>214</v>
      </c>
      <c r="B200" t="s">
        <v>922</v>
      </c>
      <c r="C200" s="1">
        <v>8054000000</v>
      </c>
      <c r="D200" t="s">
        <v>10</v>
      </c>
      <c r="E200" t="s">
        <v>99</v>
      </c>
      <c r="F200">
        <v>9</v>
      </c>
      <c r="G200">
        <v>30</v>
      </c>
      <c r="H200">
        <v>2013</v>
      </c>
      <c r="I200" s="5" t="s">
        <v>923</v>
      </c>
      <c r="J200" t="s">
        <v>924</v>
      </c>
      <c r="K200" t="s">
        <v>925</v>
      </c>
      <c r="L200" t="s">
        <v>926</v>
      </c>
      <c r="M200" t="s">
        <v>15</v>
      </c>
      <c r="N200" t="s">
        <v>84</v>
      </c>
      <c r="O200" t="s">
        <v>126</v>
      </c>
      <c r="R200" s="6"/>
    </row>
    <row r="201" spans="1:18">
      <c r="A201">
        <v>215</v>
      </c>
      <c r="B201" t="s">
        <v>922</v>
      </c>
      <c r="C201" s="1">
        <v>8446000000</v>
      </c>
      <c r="D201" t="s">
        <v>19</v>
      </c>
      <c r="E201" t="s">
        <v>105</v>
      </c>
      <c r="F201">
        <v>9</v>
      </c>
      <c r="G201">
        <v>30</v>
      </c>
      <c r="H201">
        <v>2014</v>
      </c>
      <c r="I201" s="5" t="s">
        <v>927</v>
      </c>
      <c r="J201" t="s">
        <v>928</v>
      </c>
      <c r="K201" t="s">
        <v>929</v>
      </c>
      <c r="L201" t="s">
        <v>930</v>
      </c>
      <c r="M201" t="s">
        <v>15</v>
      </c>
      <c r="N201" t="s">
        <v>84</v>
      </c>
      <c r="O201" t="s">
        <v>126</v>
      </c>
      <c r="R201" s="6"/>
    </row>
    <row r="202" spans="1:18">
      <c r="A202">
        <v>216</v>
      </c>
      <c r="B202" t="s">
        <v>922</v>
      </c>
      <c r="C202" s="1">
        <v>10282000000</v>
      </c>
      <c r="D202" t="s">
        <v>25</v>
      </c>
      <c r="E202" t="s">
        <v>110</v>
      </c>
      <c r="F202">
        <v>9</v>
      </c>
      <c r="G202">
        <v>30</v>
      </c>
      <c r="H202">
        <v>2015</v>
      </c>
      <c r="I202" s="5" t="s">
        <v>931</v>
      </c>
      <c r="J202" t="s">
        <v>932</v>
      </c>
      <c r="K202" t="s">
        <v>933</v>
      </c>
      <c r="L202" t="s">
        <v>934</v>
      </c>
      <c r="M202" t="s">
        <v>15</v>
      </c>
      <c r="N202" t="s">
        <v>84</v>
      </c>
      <c r="O202" t="s">
        <v>126</v>
      </c>
      <c r="R202" s="6"/>
    </row>
    <row r="203" spans="1:18">
      <c r="A203">
        <v>217</v>
      </c>
      <c r="B203" t="s">
        <v>922</v>
      </c>
      <c r="C203" s="1">
        <v>12483000000</v>
      </c>
      <c r="D203" t="s">
        <v>31</v>
      </c>
      <c r="E203" t="s">
        <v>115</v>
      </c>
      <c r="F203">
        <v>9</v>
      </c>
      <c r="G203">
        <v>30</v>
      </c>
      <c r="H203">
        <v>2016</v>
      </c>
      <c r="I203" s="5" t="s">
        <v>935</v>
      </c>
      <c r="J203" t="s">
        <v>936</v>
      </c>
      <c r="K203" t="s">
        <v>937</v>
      </c>
      <c r="L203" t="s">
        <v>938</v>
      </c>
      <c r="M203" t="s">
        <v>15</v>
      </c>
      <c r="N203" t="s">
        <v>84</v>
      </c>
      <c r="O203" t="s">
        <v>126</v>
      </c>
      <c r="R203" s="6"/>
    </row>
    <row r="204" spans="1:18">
      <c r="A204">
        <v>218</v>
      </c>
      <c r="B204" t="s">
        <v>939</v>
      </c>
      <c r="C204" s="1">
        <v>22364000000</v>
      </c>
      <c r="D204" t="s">
        <v>10</v>
      </c>
      <c r="E204" t="s">
        <v>20</v>
      </c>
      <c r="F204">
        <v>12</v>
      </c>
      <c r="G204">
        <v>31</v>
      </c>
      <c r="H204">
        <v>2013</v>
      </c>
      <c r="I204" s="5" t="s">
        <v>940</v>
      </c>
      <c r="J204" t="s">
        <v>941</v>
      </c>
      <c r="K204" t="s">
        <v>942</v>
      </c>
      <c r="L204" t="s">
        <v>943</v>
      </c>
      <c r="M204" t="s">
        <v>15</v>
      </c>
      <c r="N204" t="s">
        <v>608</v>
      </c>
      <c r="O204" t="s">
        <v>944</v>
      </c>
      <c r="R204" s="6"/>
    </row>
    <row r="205" spans="1:18">
      <c r="A205">
        <v>219</v>
      </c>
      <c r="B205" t="s">
        <v>939</v>
      </c>
      <c r="C205" s="1">
        <v>24551000000</v>
      </c>
      <c r="D205" t="s">
        <v>19</v>
      </c>
      <c r="E205" t="s">
        <v>26</v>
      </c>
      <c r="F205">
        <v>12</v>
      </c>
      <c r="G205">
        <v>31</v>
      </c>
      <c r="H205">
        <v>2014</v>
      </c>
      <c r="I205" s="5" t="s">
        <v>945</v>
      </c>
      <c r="J205" t="s">
        <v>946</v>
      </c>
      <c r="K205" t="s">
        <v>606</v>
      </c>
      <c r="L205" t="s">
        <v>947</v>
      </c>
      <c r="M205" t="s">
        <v>15</v>
      </c>
      <c r="N205" t="s">
        <v>608</v>
      </c>
      <c r="O205" t="s">
        <v>944</v>
      </c>
      <c r="R205" s="6"/>
    </row>
    <row r="206" spans="1:18">
      <c r="A206">
        <v>220</v>
      </c>
      <c r="B206" t="s">
        <v>939</v>
      </c>
      <c r="C206" s="1">
        <v>15742000000</v>
      </c>
      <c r="D206" t="s">
        <v>25</v>
      </c>
      <c r="E206" t="s">
        <v>32</v>
      </c>
      <c r="F206">
        <v>12</v>
      </c>
      <c r="G206">
        <v>31</v>
      </c>
      <c r="H206">
        <v>2015</v>
      </c>
      <c r="I206" s="5" t="s">
        <v>948</v>
      </c>
      <c r="J206" t="s">
        <v>949</v>
      </c>
      <c r="K206" t="s">
        <v>950</v>
      </c>
      <c r="L206" t="s">
        <v>951</v>
      </c>
      <c r="M206" t="s">
        <v>15</v>
      </c>
      <c r="N206" t="s">
        <v>608</v>
      </c>
      <c r="O206" t="s">
        <v>944</v>
      </c>
      <c r="R206" s="6"/>
    </row>
    <row r="207" spans="1:18">
      <c r="A207">
        <v>221</v>
      </c>
      <c r="B207" t="s">
        <v>939</v>
      </c>
      <c r="C207" s="1">
        <v>9841000000</v>
      </c>
      <c r="D207" t="s">
        <v>31</v>
      </c>
      <c r="E207" t="s">
        <v>348</v>
      </c>
      <c r="F207">
        <v>12</v>
      </c>
      <c r="G207">
        <v>31</v>
      </c>
      <c r="H207">
        <v>2016</v>
      </c>
      <c r="I207" s="5" t="s">
        <v>952</v>
      </c>
      <c r="J207" t="s">
        <v>953</v>
      </c>
      <c r="K207" t="s">
        <v>954</v>
      </c>
      <c r="L207" t="s">
        <v>955</v>
      </c>
      <c r="M207" t="s">
        <v>15</v>
      </c>
      <c r="N207" t="s">
        <v>608</v>
      </c>
      <c r="O207" t="s">
        <v>944</v>
      </c>
      <c r="R207" s="6"/>
    </row>
    <row r="208" spans="1:18">
      <c r="A208">
        <v>222</v>
      </c>
      <c r="B208" t="s">
        <v>956</v>
      </c>
      <c r="C208" s="1">
        <v>6932200000</v>
      </c>
      <c r="D208" t="s">
        <v>10</v>
      </c>
      <c r="E208" t="s">
        <v>20</v>
      </c>
      <c r="F208">
        <v>12</v>
      </c>
      <c r="G208">
        <v>31</v>
      </c>
      <c r="H208">
        <v>2013</v>
      </c>
      <c r="I208" s="5" t="s">
        <v>957</v>
      </c>
      <c r="J208" t="s">
        <v>958</v>
      </c>
      <c r="K208" t="s">
        <v>959</v>
      </c>
      <c r="L208" t="s">
        <v>960</v>
      </c>
      <c r="M208" t="s">
        <v>961</v>
      </c>
      <c r="N208" t="s">
        <v>84</v>
      </c>
      <c r="O208" t="s">
        <v>446</v>
      </c>
      <c r="R208" s="6"/>
    </row>
    <row r="209" spans="1:18">
      <c r="A209">
        <v>223</v>
      </c>
      <c r="B209" t="s">
        <v>956</v>
      </c>
      <c r="C209" s="1">
        <v>9703300000</v>
      </c>
      <c r="D209" t="s">
        <v>19</v>
      </c>
      <c r="E209" t="s">
        <v>26</v>
      </c>
      <c r="F209">
        <v>12</v>
      </c>
      <c r="G209">
        <v>31</v>
      </c>
      <c r="H209">
        <v>2014</v>
      </c>
      <c r="I209" s="5" t="s">
        <v>962</v>
      </c>
      <c r="J209" t="s">
        <v>963</v>
      </c>
      <c r="K209" t="s">
        <v>964</v>
      </c>
      <c r="L209" t="s">
        <v>965</v>
      </c>
      <c r="M209" t="s">
        <v>966</v>
      </c>
      <c r="N209" t="s">
        <v>84</v>
      </c>
      <c r="O209" t="s">
        <v>446</v>
      </c>
      <c r="R209" s="6"/>
    </row>
    <row r="210" spans="1:18">
      <c r="A210">
        <v>224</v>
      </c>
      <c r="B210" t="s">
        <v>956</v>
      </c>
      <c r="C210" s="1">
        <v>10763800000</v>
      </c>
      <c r="D210" t="s">
        <v>25</v>
      </c>
      <c r="E210" t="s">
        <v>32</v>
      </c>
      <c r="F210">
        <v>12</v>
      </c>
      <c r="G210">
        <v>31</v>
      </c>
      <c r="H210">
        <v>2015</v>
      </c>
      <c r="I210" s="5" t="s">
        <v>967</v>
      </c>
      <c r="J210" t="s">
        <v>968</v>
      </c>
      <c r="K210" t="s">
        <v>969</v>
      </c>
      <c r="L210" t="s">
        <v>970</v>
      </c>
      <c r="M210" t="s">
        <v>971</v>
      </c>
      <c r="N210" t="s">
        <v>84</v>
      </c>
      <c r="O210" t="s">
        <v>446</v>
      </c>
      <c r="R210" s="6"/>
    </row>
    <row r="211" spans="1:18">
      <c r="A211">
        <v>225</v>
      </c>
      <c r="B211" t="s">
        <v>956</v>
      </c>
      <c r="C211" s="1">
        <v>11448800000</v>
      </c>
      <c r="D211" t="s">
        <v>31</v>
      </c>
      <c r="E211" t="s">
        <v>348</v>
      </c>
      <c r="F211">
        <v>12</v>
      </c>
      <c r="G211">
        <v>31</v>
      </c>
      <c r="H211">
        <v>2016</v>
      </c>
      <c r="I211" s="5" t="s">
        <v>972</v>
      </c>
      <c r="J211" t="s">
        <v>973</v>
      </c>
      <c r="K211" t="s">
        <v>974</v>
      </c>
      <c r="L211" t="s">
        <v>975</v>
      </c>
      <c r="M211" t="s">
        <v>976</v>
      </c>
      <c r="N211" t="s">
        <v>84</v>
      </c>
      <c r="O211" t="s">
        <v>446</v>
      </c>
      <c r="R211" s="6"/>
    </row>
    <row r="212" spans="1:18">
      <c r="A212">
        <v>230</v>
      </c>
      <c r="B212" t="s">
        <v>977</v>
      </c>
      <c r="C212" s="1">
        <v>8735700000</v>
      </c>
      <c r="D212" t="s">
        <v>10</v>
      </c>
      <c r="E212" t="s">
        <v>11</v>
      </c>
      <c r="F212">
        <v>12</v>
      </c>
      <c r="G212">
        <v>31</v>
      </c>
      <c r="H212">
        <v>2012</v>
      </c>
      <c r="I212" s="5" t="s">
        <v>978</v>
      </c>
      <c r="J212" t="s">
        <v>979</v>
      </c>
      <c r="K212" t="s">
        <v>980</v>
      </c>
      <c r="L212" t="s">
        <v>15</v>
      </c>
      <c r="M212" t="s">
        <v>981</v>
      </c>
      <c r="N212" t="s">
        <v>379</v>
      </c>
      <c r="O212" t="s">
        <v>982</v>
      </c>
      <c r="R212" s="6"/>
    </row>
    <row r="213" spans="1:18">
      <c r="A213">
        <v>231</v>
      </c>
      <c r="B213" t="s">
        <v>977</v>
      </c>
      <c r="C213" s="1">
        <v>8468100000</v>
      </c>
      <c r="D213" t="s">
        <v>19</v>
      </c>
      <c r="E213" t="s">
        <v>20</v>
      </c>
      <c r="F213">
        <v>12</v>
      </c>
      <c r="G213">
        <v>31</v>
      </c>
      <c r="H213">
        <v>2013</v>
      </c>
      <c r="I213" s="5" t="s">
        <v>983</v>
      </c>
      <c r="J213" t="s">
        <v>984</v>
      </c>
      <c r="K213" t="s">
        <v>985</v>
      </c>
      <c r="L213" t="s">
        <v>15</v>
      </c>
      <c r="M213" t="s">
        <v>986</v>
      </c>
      <c r="N213" t="s">
        <v>379</v>
      </c>
      <c r="O213" t="s">
        <v>982</v>
      </c>
      <c r="R213" s="6"/>
    </row>
    <row r="214" spans="1:18">
      <c r="A214">
        <v>232</v>
      </c>
      <c r="B214" t="s">
        <v>977</v>
      </c>
      <c r="C214" s="1">
        <v>8570000000</v>
      </c>
      <c r="D214" t="s">
        <v>25</v>
      </c>
      <c r="E214" t="s">
        <v>26</v>
      </c>
      <c r="F214">
        <v>12</v>
      </c>
      <c r="G214">
        <v>31</v>
      </c>
      <c r="H214">
        <v>2014</v>
      </c>
      <c r="I214" s="5" t="s">
        <v>987</v>
      </c>
      <c r="J214" t="s">
        <v>988</v>
      </c>
      <c r="K214" t="s">
        <v>989</v>
      </c>
      <c r="L214" t="s">
        <v>15</v>
      </c>
      <c r="M214" t="s">
        <v>990</v>
      </c>
      <c r="N214" t="s">
        <v>379</v>
      </c>
      <c r="O214" t="s">
        <v>982</v>
      </c>
      <c r="R214" s="6"/>
    </row>
    <row r="215" spans="1:18">
      <c r="A215">
        <v>233</v>
      </c>
      <c r="B215" t="s">
        <v>977</v>
      </c>
      <c r="C215" s="1">
        <v>7997000000</v>
      </c>
      <c r="D215" t="s">
        <v>31</v>
      </c>
      <c r="E215" t="s">
        <v>32</v>
      </c>
      <c r="F215">
        <v>12</v>
      </c>
      <c r="G215">
        <v>31</v>
      </c>
      <c r="H215">
        <v>2015</v>
      </c>
      <c r="I215" s="5" t="s">
        <v>991</v>
      </c>
      <c r="J215" t="s">
        <v>992</v>
      </c>
      <c r="K215" t="s">
        <v>708</v>
      </c>
      <c r="L215" t="s">
        <v>15</v>
      </c>
      <c r="M215" t="s">
        <v>993</v>
      </c>
      <c r="N215" t="s">
        <v>379</v>
      </c>
      <c r="O215" t="s">
        <v>982</v>
      </c>
      <c r="R215" s="6"/>
    </row>
    <row r="216" spans="1:18">
      <c r="A216">
        <v>234</v>
      </c>
      <c r="B216" t="s">
        <v>994</v>
      </c>
      <c r="C216" s="1">
        <v>17621000000</v>
      </c>
      <c r="D216" t="s">
        <v>10</v>
      </c>
      <c r="E216" t="s">
        <v>11</v>
      </c>
      <c r="F216">
        <v>12</v>
      </c>
      <c r="G216">
        <v>31</v>
      </c>
      <c r="H216">
        <v>2012</v>
      </c>
      <c r="I216" s="5" t="s">
        <v>995</v>
      </c>
      <c r="J216" t="s">
        <v>996</v>
      </c>
      <c r="K216" t="s">
        <v>997</v>
      </c>
      <c r="L216" t="s">
        <v>998</v>
      </c>
      <c r="M216" t="s">
        <v>15</v>
      </c>
      <c r="N216" t="s">
        <v>84</v>
      </c>
      <c r="O216" t="s">
        <v>104</v>
      </c>
      <c r="R216" s="6"/>
    </row>
    <row r="217" spans="1:18">
      <c r="A217">
        <v>235</v>
      </c>
      <c r="B217" t="s">
        <v>994</v>
      </c>
      <c r="C217" s="1">
        <v>16385000000</v>
      </c>
      <c r="D217" t="s">
        <v>19</v>
      </c>
      <c r="E217" t="s">
        <v>20</v>
      </c>
      <c r="F217">
        <v>12</v>
      </c>
      <c r="G217">
        <v>31</v>
      </c>
      <c r="H217">
        <v>2013</v>
      </c>
      <c r="I217" s="5" t="s">
        <v>999</v>
      </c>
      <c r="J217" t="s">
        <v>1000</v>
      </c>
      <c r="K217" t="s">
        <v>1001</v>
      </c>
      <c r="L217" t="s">
        <v>1002</v>
      </c>
      <c r="M217" t="s">
        <v>15</v>
      </c>
      <c r="N217" t="s">
        <v>84</v>
      </c>
      <c r="O217" t="s">
        <v>104</v>
      </c>
      <c r="R217" s="6"/>
    </row>
    <row r="218" spans="1:18">
      <c r="A218">
        <v>236</v>
      </c>
      <c r="B218" t="s">
        <v>994</v>
      </c>
      <c r="C218" s="1">
        <v>15879000000</v>
      </c>
      <c r="D218" t="s">
        <v>25</v>
      </c>
      <c r="E218" t="s">
        <v>26</v>
      </c>
      <c r="F218">
        <v>12</v>
      </c>
      <c r="G218">
        <v>31</v>
      </c>
      <c r="H218">
        <v>2014</v>
      </c>
      <c r="I218" s="5" t="s">
        <v>1003</v>
      </c>
      <c r="J218" t="s">
        <v>1004</v>
      </c>
      <c r="K218" t="s">
        <v>1005</v>
      </c>
      <c r="L218" t="s">
        <v>1006</v>
      </c>
      <c r="M218" t="s">
        <v>15</v>
      </c>
      <c r="N218" t="s">
        <v>84</v>
      </c>
      <c r="O218" t="s">
        <v>104</v>
      </c>
      <c r="R218" s="6"/>
    </row>
    <row r="219" spans="1:18">
      <c r="A219">
        <v>237</v>
      </c>
      <c r="B219" t="s">
        <v>994</v>
      </c>
      <c r="C219" s="1">
        <v>16560000000</v>
      </c>
      <c r="D219" t="s">
        <v>31</v>
      </c>
      <c r="E219" t="s">
        <v>32</v>
      </c>
      <c r="F219">
        <v>12</v>
      </c>
      <c r="G219">
        <v>31</v>
      </c>
      <c r="H219">
        <v>2015</v>
      </c>
      <c r="I219" s="5" t="s">
        <v>1007</v>
      </c>
      <c r="J219" t="s">
        <v>1008</v>
      </c>
      <c r="K219" t="s">
        <v>1009</v>
      </c>
      <c r="L219" t="s">
        <v>1010</v>
      </c>
      <c r="M219" t="s">
        <v>15</v>
      </c>
      <c r="N219" t="s">
        <v>84</v>
      </c>
      <c r="O219" t="s">
        <v>104</v>
      </c>
      <c r="R219" s="6"/>
    </row>
    <row r="220" spans="1:18">
      <c r="A220">
        <v>238</v>
      </c>
      <c r="B220" t="s">
        <v>1011</v>
      </c>
      <c r="C220" s="1">
        <v>7249000000</v>
      </c>
      <c r="D220" t="s">
        <v>10</v>
      </c>
      <c r="E220" t="s">
        <v>11</v>
      </c>
      <c r="F220">
        <v>12</v>
      </c>
      <c r="G220">
        <v>31</v>
      </c>
      <c r="H220">
        <v>2012</v>
      </c>
      <c r="I220" s="5" t="s">
        <v>1012</v>
      </c>
      <c r="J220" t="s">
        <v>1013</v>
      </c>
      <c r="K220" t="s">
        <v>1014</v>
      </c>
      <c r="L220" t="s">
        <v>1015</v>
      </c>
      <c r="M220" t="s">
        <v>1016</v>
      </c>
      <c r="N220" t="s">
        <v>84</v>
      </c>
      <c r="O220" t="s">
        <v>126</v>
      </c>
      <c r="R220" s="6"/>
    </row>
    <row r="221" spans="1:18">
      <c r="A221">
        <v>239</v>
      </c>
      <c r="B221" t="s">
        <v>1011</v>
      </c>
      <c r="C221" s="1">
        <v>7143000000</v>
      </c>
      <c r="D221" t="s">
        <v>19</v>
      </c>
      <c r="E221" t="s">
        <v>20</v>
      </c>
      <c r="F221">
        <v>12</v>
      </c>
      <c r="G221">
        <v>31</v>
      </c>
      <c r="H221">
        <v>2013</v>
      </c>
      <c r="I221" s="5" t="s">
        <v>1017</v>
      </c>
      <c r="J221" t="s">
        <v>1018</v>
      </c>
      <c r="K221" t="s">
        <v>1019</v>
      </c>
      <c r="L221" t="s">
        <v>1020</v>
      </c>
      <c r="M221" t="s">
        <v>1021</v>
      </c>
      <c r="N221" t="s">
        <v>84</v>
      </c>
      <c r="O221" t="s">
        <v>126</v>
      </c>
      <c r="R221" s="6"/>
    </row>
    <row r="222" spans="1:18">
      <c r="A222">
        <v>240</v>
      </c>
      <c r="B222" t="s">
        <v>1011</v>
      </c>
      <c r="C222" s="1">
        <v>7380000000</v>
      </c>
      <c r="D222" t="s">
        <v>25</v>
      </c>
      <c r="E222" t="s">
        <v>26</v>
      </c>
      <c r="F222">
        <v>12</v>
      </c>
      <c r="G222">
        <v>31</v>
      </c>
      <c r="H222">
        <v>2014</v>
      </c>
      <c r="I222" s="5" t="s">
        <v>1022</v>
      </c>
      <c r="J222" t="s">
        <v>1023</v>
      </c>
      <c r="K222" t="s">
        <v>1024</v>
      </c>
      <c r="L222" t="s">
        <v>1025</v>
      </c>
      <c r="M222" t="s">
        <v>1026</v>
      </c>
      <c r="N222" t="s">
        <v>84</v>
      </c>
      <c r="O222" t="s">
        <v>126</v>
      </c>
      <c r="R222" s="6"/>
    </row>
    <row r="223" spans="1:18">
      <c r="A223">
        <v>241</v>
      </c>
      <c r="B223" t="s">
        <v>1011</v>
      </c>
      <c r="C223" s="1">
        <v>7477000000</v>
      </c>
      <c r="D223" t="s">
        <v>31</v>
      </c>
      <c r="E223" t="s">
        <v>32</v>
      </c>
      <c r="F223">
        <v>12</v>
      </c>
      <c r="G223">
        <v>31</v>
      </c>
      <c r="H223">
        <v>2015</v>
      </c>
      <c r="I223" s="5" t="s">
        <v>1027</v>
      </c>
      <c r="J223" t="s">
        <v>1028</v>
      </c>
      <c r="K223" t="s">
        <v>1029</v>
      </c>
      <c r="L223" t="s">
        <v>1030</v>
      </c>
      <c r="M223" t="s">
        <v>1031</v>
      </c>
      <c r="N223" t="s">
        <v>84</v>
      </c>
      <c r="O223" t="s">
        <v>126</v>
      </c>
      <c r="R223" s="6"/>
    </row>
    <row r="224" spans="1:18">
      <c r="A224">
        <v>242</v>
      </c>
      <c r="B224" t="s">
        <v>1032</v>
      </c>
      <c r="C224" s="1">
        <v>7436600000</v>
      </c>
      <c r="D224" t="s">
        <v>10</v>
      </c>
      <c r="E224" t="s">
        <v>20</v>
      </c>
      <c r="F224">
        <v>12</v>
      </c>
      <c r="G224">
        <v>31</v>
      </c>
      <c r="H224">
        <v>2013</v>
      </c>
      <c r="I224" s="5" t="s">
        <v>1033</v>
      </c>
      <c r="J224" t="s">
        <v>1034</v>
      </c>
      <c r="K224" t="s">
        <v>1035</v>
      </c>
      <c r="L224" t="s">
        <v>15</v>
      </c>
      <c r="M224" t="s">
        <v>15</v>
      </c>
      <c r="N224" t="s">
        <v>42</v>
      </c>
      <c r="O224" t="s">
        <v>1036</v>
      </c>
      <c r="R224" s="6"/>
    </row>
    <row r="225" spans="1:18">
      <c r="A225">
        <v>243</v>
      </c>
      <c r="B225" t="s">
        <v>1032</v>
      </c>
      <c r="C225" s="1">
        <v>8305100000</v>
      </c>
      <c r="D225" t="s">
        <v>19</v>
      </c>
      <c r="E225" t="s">
        <v>26</v>
      </c>
      <c r="F225">
        <v>12</v>
      </c>
      <c r="G225">
        <v>31</v>
      </c>
      <c r="H225">
        <v>2014</v>
      </c>
      <c r="I225" s="5" t="s">
        <v>1037</v>
      </c>
      <c r="J225" t="s">
        <v>1038</v>
      </c>
      <c r="K225" t="s">
        <v>1039</v>
      </c>
      <c r="L225" t="s">
        <v>15</v>
      </c>
      <c r="M225" t="s">
        <v>15</v>
      </c>
      <c r="N225" t="s">
        <v>42</v>
      </c>
      <c r="O225" t="s">
        <v>1036</v>
      </c>
      <c r="R225" s="6"/>
    </row>
    <row r="226" spans="1:18">
      <c r="A226">
        <v>244</v>
      </c>
      <c r="B226" t="s">
        <v>1032</v>
      </c>
      <c r="C226" s="1">
        <v>8023200000</v>
      </c>
      <c r="D226" t="s">
        <v>25</v>
      </c>
      <c r="E226" t="s">
        <v>32</v>
      </c>
      <c r="F226">
        <v>12</v>
      </c>
      <c r="G226">
        <v>31</v>
      </c>
      <c r="H226">
        <v>2015</v>
      </c>
      <c r="I226" s="5" t="s">
        <v>1040</v>
      </c>
      <c r="J226" t="s">
        <v>1041</v>
      </c>
      <c r="K226" t="s">
        <v>1042</v>
      </c>
      <c r="L226" t="s">
        <v>15</v>
      </c>
      <c r="M226" t="s">
        <v>15</v>
      </c>
      <c r="N226" t="s">
        <v>42</v>
      </c>
      <c r="O226" t="s">
        <v>1036</v>
      </c>
      <c r="R226" s="6"/>
    </row>
    <row r="227" spans="1:18">
      <c r="A227">
        <v>245</v>
      </c>
      <c r="B227" t="s">
        <v>1032</v>
      </c>
      <c r="C227" s="1">
        <v>9071000000</v>
      </c>
      <c r="D227" t="s">
        <v>31</v>
      </c>
      <c r="E227" t="s">
        <v>348</v>
      </c>
      <c r="F227">
        <v>12</v>
      </c>
      <c r="G227">
        <v>31</v>
      </c>
      <c r="H227">
        <v>2016</v>
      </c>
      <c r="I227" s="5" t="s">
        <v>1043</v>
      </c>
      <c r="J227" t="s">
        <v>1044</v>
      </c>
      <c r="K227" t="s">
        <v>1045</v>
      </c>
      <c r="L227" t="s">
        <v>15</v>
      </c>
      <c r="M227" t="s">
        <v>15</v>
      </c>
      <c r="N227" t="s">
        <v>42</v>
      </c>
      <c r="O227" t="s">
        <v>1036</v>
      </c>
      <c r="R227" s="6"/>
    </row>
    <row r="228" spans="1:18">
      <c r="A228">
        <v>246</v>
      </c>
      <c r="B228" t="s">
        <v>1046</v>
      </c>
      <c r="C228" s="1">
        <v>1847186000</v>
      </c>
      <c r="D228" t="s">
        <v>10</v>
      </c>
      <c r="E228" t="s">
        <v>11</v>
      </c>
      <c r="F228">
        <v>12</v>
      </c>
      <c r="G228">
        <v>31</v>
      </c>
      <c r="H228">
        <v>2012</v>
      </c>
      <c r="I228" s="5" t="s">
        <v>1047</v>
      </c>
      <c r="J228" t="s">
        <v>1048</v>
      </c>
      <c r="K228" t="s">
        <v>1049</v>
      </c>
      <c r="L228" t="s">
        <v>15</v>
      </c>
      <c r="M228" t="s">
        <v>1050</v>
      </c>
      <c r="N228" t="s">
        <v>323</v>
      </c>
      <c r="O228" t="s">
        <v>324</v>
      </c>
      <c r="R228" s="6"/>
    </row>
    <row r="229" spans="1:18">
      <c r="A229">
        <v>247</v>
      </c>
      <c r="B229" t="s">
        <v>1046</v>
      </c>
      <c r="C229" s="1">
        <v>2135539000</v>
      </c>
      <c r="D229" t="s">
        <v>19</v>
      </c>
      <c r="E229" t="s">
        <v>20</v>
      </c>
      <c r="F229">
        <v>12</v>
      </c>
      <c r="G229">
        <v>31</v>
      </c>
      <c r="H229">
        <v>2013</v>
      </c>
      <c r="I229" s="5" t="s">
        <v>1051</v>
      </c>
      <c r="J229" t="s">
        <v>1052</v>
      </c>
      <c r="K229" t="s">
        <v>1053</v>
      </c>
      <c r="L229" t="s">
        <v>15</v>
      </c>
      <c r="M229" t="s">
        <v>1054</v>
      </c>
      <c r="N229" t="s">
        <v>323</v>
      </c>
      <c r="O229" t="s">
        <v>324</v>
      </c>
      <c r="R229" s="6"/>
    </row>
    <row r="230" spans="1:18">
      <c r="A230">
        <v>248</v>
      </c>
      <c r="B230" t="s">
        <v>1046</v>
      </c>
      <c r="C230" s="1">
        <v>2396998000</v>
      </c>
      <c r="D230" t="s">
        <v>25</v>
      </c>
      <c r="E230" t="s">
        <v>26</v>
      </c>
      <c r="F230">
        <v>12</v>
      </c>
      <c r="G230">
        <v>31</v>
      </c>
      <c r="H230">
        <v>2014</v>
      </c>
      <c r="I230" s="5" t="s">
        <v>1055</v>
      </c>
      <c r="J230" t="s">
        <v>1056</v>
      </c>
      <c r="K230" t="s">
        <v>1057</v>
      </c>
      <c r="L230" t="s">
        <v>15</v>
      </c>
      <c r="M230" t="s">
        <v>1058</v>
      </c>
      <c r="N230" t="s">
        <v>323</v>
      </c>
      <c r="O230" t="s">
        <v>324</v>
      </c>
      <c r="R230" s="6"/>
    </row>
    <row r="231" spans="1:18">
      <c r="A231">
        <v>249</v>
      </c>
      <c r="B231" t="s">
        <v>1046</v>
      </c>
      <c r="C231" s="1">
        <v>2490821000</v>
      </c>
      <c r="D231" t="s">
        <v>31</v>
      </c>
      <c r="E231" t="s">
        <v>32</v>
      </c>
      <c r="F231">
        <v>12</v>
      </c>
      <c r="G231">
        <v>31</v>
      </c>
      <c r="H231">
        <v>2015</v>
      </c>
      <c r="I231" s="5" t="s">
        <v>1059</v>
      </c>
      <c r="J231" t="s">
        <v>1060</v>
      </c>
      <c r="K231" t="s">
        <v>1061</v>
      </c>
      <c r="L231" t="s">
        <v>15</v>
      </c>
      <c r="M231" t="s">
        <v>1062</v>
      </c>
      <c r="N231" t="s">
        <v>323</v>
      </c>
      <c r="O231" t="s">
        <v>324</v>
      </c>
      <c r="R231" s="6"/>
    </row>
    <row r="232" spans="1:18">
      <c r="A232">
        <v>254</v>
      </c>
      <c r="B232" t="s">
        <v>1063</v>
      </c>
      <c r="C232" s="1">
        <v>13469300000</v>
      </c>
      <c r="D232" t="s">
        <v>10</v>
      </c>
      <c r="E232" t="s">
        <v>1064</v>
      </c>
      <c r="F232">
        <v>5</v>
      </c>
      <c r="G232">
        <v>26</v>
      </c>
      <c r="H232">
        <v>2013</v>
      </c>
      <c r="I232" s="5" t="s">
        <v>1065</v>
      </c>
      <c r="J232" t="s">
        <v>1066</v>
      </c>
      <c r="K232" t="s">
        <v>1067</v>
      </c>
      <c r="L232" t="s">
        <v>15</v>
      </c>
      <c r="M232" t="s">
        <v>15</v>
      </c>
      <c r="N232" t="s">
        <v>198</v>
      </c>
      <c r="O232" t="s">
        <v>1068</v>
      </c>
      <c r="R232" s="6"/>
    </row>
    <row r="233" spans="1:18">
      <c r="A233">
        <v>255</v>
      </c>
      <c r="B233" t="s">
        <v>1063</v>
      </c>
      <c r="C233" s="1">
        <v>11838200000</v>
      </c>
      <c r="D233" t="s">
        <v>19</v>
      </c>
      <c r="E233" t="s">
        <v>1069</v>
      </c>
      <c r="F233">
        <v>5</v>
      </c>
      <c r="G233">
        <v>25</v>
      </c>
      <c r="H233">
        <v>2014</v>
      </c>
      <c r="I233" s="5" t="s">
        <v>1070</v>
      </c>
      <c r="J233" t="s">
        <v>1071</v>
      </c>
      <c r="K233" t="s">
        <v>1072</v>
      </c>
      <c r="L233" t="s">
        <v>15</v>
      </c>
      <c r="M233" t="s">
        <v>15</v>
      </c>
      <c r="N233" t="s">
        <v>198</v>
      </c>
      <c r="O233" t="s">
        <v>1068</v>
      </c>
      <c r="R233" s="6"/>
    </row>
    <row r="234" spans="1:18">
      <c r="A234">
        <v>256</v>
      </c>
      <c r="B234" t="s">
        <v>1063</v>
      </c>
      <c r="C234" s="1">
        <v>11937000000</v>
      </c>
      <c r="D234" t="s">
        <v>25</v>
      </c>
      <c r="E234" t="s">
        <v>1073</v>
      </c>
      <c r="F234">
        <v>5</v>
      </c>
      <c r="G234">
        <v>31</v>
      </c>
      <c r="H234">
        <v>2015</v>
      </c>
      <c r="I234" s="5" t="s">
        <v>1074</v>
      </c>
      <c r="J234" t="s">
        <v>1075</v>
      </c>
      <c r="K234" t="s">
        <v>1076</v>
      </c>
      <c r="L234" t="s">
        <v>15</v>
      </c>
      <c r="M234" t="s">
        <v>15</v>
      </c>
      <c r="N234" t="s">
        <v>198</v>
      </c>
      <c r="O234" t="s">
        <v>1068</v>
      </c>
      <c r="R234" s="6"/>
    </row>
    <row r="235" spans="1:18">
      <c r="A235">
        <v>257</v>
      </c>
      <c r="B235" t="s">
        <v>1063</v>
      </c>
      <c r="C235" s="1">
        <v>11642900000</v>
      </c>
      <c r="D235" t="s">
        <v>31</v>
      </c>
      <c r="E235" t="s">
        <v>1077</v>
      </c>
      <c r="F235">
        <v>5</v>
      </c>
      <c r="G235">
        <v>29</v>
      </c>
      <c r="H235">
        <v>2016</v>
      </c>
      <c r="I235" s="5" t="s">
        <v>1078</v>
      </c>
      <c r="J235" t="s">
        <v>1079</v>
      </c>
      <c r="K235" t="s">
        <v>1080</v>
      </c>
      <c r="L235" t="s">
        <v>15</v>
      </c>
      <c r="M235" t="s">
        <v>15</v>
      </c>
      <c r="N235" t="s">
        <v>198</v>
      </c>
      <c r="O235" t="s">
        <v>1068</v>
      </c>
      <c r="R235" s="6"/>
    </row>
    <row r="236" spans="1:18">
      <c r="A236">
        <v>258</v>
      </c>
      <c r="B236" t="s">
        <v>1081</v>
      </c>
      <c r="C236" s="1">
        <v>101093000000</v>
      </c>
      <c r="D236" t="s">
        <v>10</v>
      </c>
      <c r="E236" t="s">
        <v>1082</v>
      </c>
      <c r="F236">
        <v>6</v>
      </c>
      <c r="G236">
        <v>30</v>
      </c>
      <c r="H236">
        <v>2013</v>
      </c>
      <c r="I236" s="5" t="s">
        <v>1083</v>
      </c>
      <c r="J236" t="s">
        <v>1084</v>
      </c>
      <c r="K236" t="s">
        <v>1085</v>
      </c>
      <c r="L236" t="s">
        <v>15</v>
      </c>
      <c r="M236" t="s">
        <v>1086</v>
      </c>
      <c r="N236" t="s">
        <v>84</v>
      </c>
      <c r="O236" t="s">
        <v>104</v>
      </c>
      <c r="R236" s="6"/>
    </row>
    <row r="237" spans="1:18">
      <c r="A237">
        <v>259</v>
      </c>
      <c r="B237" t="s">
        <v>1081</v>
      </c>
      <c r="C237" s="1">
        <v>91084000000</v>
      </c>
      <c r="D237" t="s">
        <v>19</v>
      </c>
      <c r="E237" t="s">
        <v>1087</v>
      </c>
      <c r="F237">
        <v>6</v>
      </c>
      <c r="G237">
        <v>30</v>
      </c>
      <c r="H237">
        <v>2014</v>
      </c>
      <c r="I237" s="5" t="s">
        <v>1088</v>
      </c>
      <c r="J237" t="s">
        <v>1089</v>
      </c>
      <c r="K237" t="s">
        <v>1090</v>
      </c>
      <c r="L237" t="s">
        <v>15</v>
      </c>
      <c r="M237" t="s">
        <v>1091</v>
      </c>
      <c r="N237" t="s">
        <v>84</v>
      </c>
      <c r="O237" t="s">
        <v>104</v>
      </c>
      <c r="R237" s="6"/>
    </row>
    <row r="238" spans="1:18">
      <c r="A238">
        <v>260</v>
      </c>
      <c r="B238" t="s">
        <v>1081</v>
      </c>
      <c r="C238" s="1">
        <v>102531000000</v>
      </c>
      <c r="D238" t="s">
        <v>25</v>
      </c>
      <c r="E238" t="s">
        <v>1092</v>
      </c>
      <c r="F238">
        <v>6</v>
      </c>
      <c r="G238">
        <v>30</v>
      </c>
      <c r="H238">
        <v>2015</v>
      </c>
      <c r="I238" s="5" t="s">
        <v>1093</v>
      </c>
      <c r="J238" t="s">
        <v>1094</v>
      </c>
      <c r="K238" t="s">
        <v>1095</v>
      </c>
      <c r="L238" t="s">
        <v>15</v>
      </c>
      <c r="M238" t="s">
        <v>1096</v>
      </c>
      <c r="N238" t="s">
        <v>84</v>
      </c>
      <c r="O238" t="s">
        <v>104</v>
      </c>
      <c r="R238" s="6"/>
    </row>
    <row r="239" spans="1:18">
      <c r="A239">
        <v>261</v>
      </c>
      <c r="B239" t="s">
        <v>1081</v>
      </c>
      <c r="C239" s="1">
        <v>121546000000</v>
      </c>
      <c r="D239" t="s">
        <v>31</v>
      </c>
      <c r="E239" t="s">
        <v>1097</v>
      </c>
      <c r="F239">
        <v>6</v>
      </c>
      <c r="G239">
        <v>30</v>
      </c>
      <c r="H239">
        <v>2016</v>
      </c>
      <c r="I239" s="5" t="s">
        <v>1098</v>
      </c>
      <c r="J239" t="s">
        <v>1099</v>
      </c>
      <c r="K239" t="s">
        <v>1100</v>
      </c>
      <c r="L239" t="s">
        <v>15</v>
      </c>
      <c r="M239" t="s">
        <v>1101</v>
      </c>
      <c r="N239" t="s">
        <v>84</v>
      </c>
      <c r="O239" t="s">
        <v>104</v>
      </c>
      <c r="R239" s="6"/>
    </row>
    <row r="240" spans="1:18">
      <c r="A240">
        <v>262</v>
      </c>
      <c r="B240" t="s">
        <v>1102</v>
      </c>
      <c r="C240" s="1">
        <v>55656000000</v>
      </c>
      <c r="D240" t="s">
        <v>10</v>
      </c>
      <c r="E240" t="s">
        <v>20</v>
      </c>
      <c r="F240">
        <v>12</v>
      </c>
      <c r="G240">
        <v>31</v>
      </c>
      <c r="H240">
        <v>2013</v>
      </c>
      <c r="I240" s="5" t="s">
        <v>1103</v>
      </c>
      <c r="J240" t="s">
        <v>1104</v>
      </c>
      <c r="K240" t="s">
        <v>1105</v>
      </c>
      <c r="L240" t="s">
        <v>1106</v>
      </c>
      <c r="M240" t="s">
        <v>15</v>
      </c>
      <c r="N240" t="s">
        <v>17</v>
      </c>
      <c r="O240" t="s">
        <v>1107</v>
      </c>
      <c r="R240" s="6"/>
    </row>
    <row r="241" spans="1:18">
      <c r="A241">
        <v>263</v>
      </c>
      <c r="B241" t="s">
        <v>1102</v>
      </c>
      <c r="C241" s="1">
        <v>55184000000</v>
      </c>
      <c r="D241" t="s">
        <v>19</v>
      </c>
      <c r="E241" t="s">
        <v>26</v>
      </c>
      <c r="F241">
        <v>12</v>
      </c>
      <c r="G241">
        <v>31</v>
      </c>
      <c r="H241">
        <v>2014</v>
      </c>
      <c r="I241" s="5" t="s">
        <v>1108</v>
      </c>
      <c r="J241" t="s">
        <v>1109</v>
      </c>
      <c r="K241" t="s">
        <v>1110</v>
      </c>
      <c r="L241" t="s">
        <v>1111</v>
      </c>
      <c r="M241" t="s">
        <v>15</v>
      </c>
      <c r="N241" t="s">
        <v>17</v>
      </c>
      <c r="O241" t="s">
        <v>1107</v>
      </c>
      <c r="R241" s="6"/>
    </row>
    <row r="242" spans="1:18">
      <c r="A242">
        <v>264</v>
      </c>
      <c r="B242" t="s">
        <v>1102</v>
      </c>
      <c r="C242" s="1">
        <v>47011000000</v>
      </c>
      <c r="D242" t="s">
        <v>25</v>
      </c>
      <c r="E242" t="s">
        <v>32</v>
      </c>
      <c r="F242">
        <v>12</v>
      </c>
      <c r="G242">
        <v>31</v>
      </c>
      <c r="H242">
        <v>2015</v>
      </c>
      <c r="I242" s="5" t="s">
        <v>1112</v>
      </c>
      <c r="J242" t="s">
        <v>1113</v>
      </c>
      <c r="K242" t="s">
        <v>1114</v>
      </c>
      <c r="L242" t="s">
        <v>1115</v>
      </c>
      <c r="M242" t="s">
        <v>15</v>
      </c>
      <c r="N242" t="s">
        <v>17</v>
      </c>
      <c r="O242" t="s">
        <v>1107</v>
      </c>
      <c r="R242" s="6"/>
    </row>
    <row r="243" spans="1:18">
      <c r="A243">
        <v>265</v>
      </c>
      <c r="B243" t="s">
        <v>1102</v>
      </c>
      <c r="C243" s="1">
        <v>38537000000</v>
      </c>
      <c r="D243" t="s">
        <v>31</v>
      </c>
      <c r="E243" t="s">
        <v>348</v>
      </c>
      <c r="F243">
        <v>12</v>
      </c>
      <c r="G243">
        <v>31</v>
      </c>
      <c r="H243">
        <v>2016</v>
      </c>
      <c r="I243" s="5" t="s">
        <v>1116</v>
      </c>
      <c r="J243" t="s">
        <v>1117</v>
      </c>
      <c r="K243" t="s">
        <v>1118</v>
      </c>
      <c r="L243" t="s">
        <v>1119</v>
      </c>
      <c r="M243" t="s">
        <v>15</v>
      </c>
      <c r="N243" t="s">
        <v>17</v>
      </c>
      <c r="O243" t="s">
        <v>1107</v>
      </c>
      <c r="R243" s="6"/>
    </row>
    <row r="244" spans="1:18">
      <c r="A244">
        <v>266</v>
      </c>
      <c r="B244" t="s">
        <v>1120</v>
      </c>
      <c r="C244" s="1">
        <v>17936000000</v>
      </c>
      <c r="D244" t="s">
        <v>10</v>
      </c>
      <c r="E244" t="s">
        <v>11</v>
      </c>
      <c r="F244">
        <v>12</v>
      </c>
      <c r="G244">
        <v>31</v>
      </c>
      <c r="H244">
        <v>2012</v>
      </c>
      <c r="I244" s="5" t="s">
        <v>1121</v>
      </c>
      <c r="J244" t="s">
        <v>1122</v>
      </c>
      <c r="K244" t="s">
        <v>1123</v>
      </c>
      <c r="L244" t="s">
        <v>15</v>
      </c>
      <c r="M244" t="s">
        <v>1124</v>
      </c>
      <c r="N244" t="s">
        <v>293</v>
      </c>
      <c r="O244" t="s">
        <v>308</v>
      </c>
      <c r="R244" s="6"/>
    </row>
    <row r="245" spans="1:18">
      <c r="A245">
        <v>267</v>
      </c>
      <c r="B245" t="s">
        <v>1120</v>
      </c>
      <c r="C245" s="1">
        <v>19261000000</v>
      </c>
      <c r="D245" t="s">
        <v>19</v>
      </c>
      <c r="E245" t="s">
        <v>20</v>
      </c>
      <c r="F245">
        <v>12</v>
      </c>
      <c r="G245">
        <v>31</v>
      </c>
      <c r="H245">
        <v>2013</v>
      </c>
      <c r="I245" s="5" t="s">
        <v>1125</v>
      </c>
      <c r="J245" t="s">
        <v>1126</v>
      </c>
      <c r="K245" t="s">
        <v>1127</v>
      </c>
      <c r="L245" t="s">
        <v>15</v>
      </c>
      <c r="M245" t="s">
        <v>1128</v>
      </c>
      <c r="N245" t="s">
        <v>293</v>
      </c>
      <c r="O245" t="s">
        <v>308</v>
      </c>
      <c r="R245" s="6"/>
    </row>
    <row r="246" spans="1:18">
      <c r="A246">
        <v>268</v>
      </c>
      <c r="B246" t="s">
        <v>1120</v>
      </c>
      <c r="C246" s="1">
        <v>19171000000</v>
      </c>
      <c r="D246" t="s">
        <v>25</v>
      </c>
      <c r="E246" t="s">
        <v>26</v>
      </c>
      <c r="F246">
        <v>12</v>
      </c>
      <c r="G246">
        <v>31</v>
      </c>
      <c r="H246">
        <v>2014</v>
      </c>
      <c r="I246" s="5" t="s">
        <v>1129</v>
      </c>
      <c r="J246" t="s">
        <v>1130</v>
      </c>
      <c r="K246" t="s">
        <v>1131</v>
      </c>
      <c r="L246" t="s">
        <v>15</v>
      </c>
      <c r="M246" t="s">
        <v>1132</v>
      </c>
      <c r="N246" t="s">
        <v>293</v>
      </c>
      <c r="O246" t="s">
        <v>308</v>
      </c>
      <c r="R246" s="6"/>
    </row>
    <row r="247" spans="1:18">
      <c r="A247">
        <v>269</v>
      </c>
      <c r="B247" t="s">
        <v>1120</v>
      </c>
      <c r="C247" s="1">
        <v>18987000000</v>
      </c>
      <c r="D247" t="s">
        <v>31</v>
      </c>
      <c r="E247" t="s">
        <v>32</v>
      </c>
      <c r="F247">
        <v>12</v>
      </c>
      <c r="G247">
        <v>31</v>
      </c>
      <c r="H247">
        <v>2015</v>
      </c>
      <c r="I247" s="5" t="s">
        <v>1133</v>
      </c>
      <c r="J247" t="s">
        <v>1134</v>
      </c>
      <c r="K247" t="s">
        <v>1135</v>
      </c>
      <c r="L247" t="s">
        <v>15</v>
      </c>
      <c r="M247" t="s">
        <v>1136</v>
      </c>
      <c r="N247" t="s">
        <v>293</v>
      </c>
      <c r="O247" t="s">
        <v>308</v>
      </c>
      <c r="R247" s="6"/>
    </row>
    <row r="248" spans="1:18">
      <c r="A248">
        <v>270</v>
      </c>
      <c r="B248" t="s">
        <v>1137</v>
      </c>
      <c r="C248" s="1">
        <v>6514099000</v>
      </c>
      <c r="D248" t="s">
        <v>10</v>
      </c>
      <c r="E248" t="s">
        <v>11</v>
      </c>
      <c r="F248">
        <v>12</v>
      </c>
      <c r="G248">
        <v>31</v>
      </c>
      <c r="H248">
        <v>2012</v>
      </c>
      <c r="I248" s="5" t="s">
        <v>1138</v>
      </c>
      <c r="J248" t="s">
        <v>1139</v>
      </c>
      <c r="K248" t="s">
        <v>15</v>
      </c>
      <c r="L248" t="s">
        <v>15</v>
      </c>
      <c r="M248" t="s">
        <v>1140</v>
      </c>
      <c r="N248" t="s">
        <v>323</v>
      </c>
      <c r="O248" t="s">
        <v>1141</v>
      </c>
      <c r="R248" s="6"/>
    </row>
    <row r="249" spans="1:18">
      <c r="A249">
        <v>271</v>
      </c>
      <c r="B249" t="s">
        <v>1137</v>
      </c>
      <c r="C249" s="1">
        <v>7184794000</v>
      </c>
      <c r="D249" t="s">
        <v>19</v>
      </c>
      <c r="E249" t="s">
        <v>20</v>
      </c>
      <c r="F249">
        <v>12</v>
      </c>
      <c r="G249">
        <v>31</v>
      </c>
      <c r="H249">
        <v>2013</v>
      </c>
      <c r="I249" s="5" t="s">
        <v>1142</v>
      </c>
      <c r="J249" t="s">
        <v>1143</v>
      </c>
      <c r="K249" t="s">
        <v>15</v>
      </c>
      <c r="L249" t="s">
        <v>15</v>
      </c>
      <c r="M249" t="s">
        <v>1144</v>
      </c>
      <c r="N249" t="s">
        <v>323</v>
      </c>
      <c r="O249" t="s">
        <v>1141</v>
      </c>
      <c r="R249" s="6"/>
    </row>
    <row r="250" spans="1:18">
      <c r="A250">
        <v>272</v>
      </c>
      <c r="B250" t="s">
        <v>1137</v>
      </c>
      <c r="C250" s="1">
        <v>9049918000</v>
      </c>
      <c r="D250" t="s">
        <v>25</v>
      </c>
      <c r="E250" t="s">
        <v>26</v>
      </c>
      <c r="F250">
        <v>12</v>
      </c>
      <c r="G250">
        <v>31</v>
      </c>
      <c r="H250">
        <v>2014</v>
      </c>
      <c r="I250" s="5" t="s">
        <v>1145</v>
      </c>
      <c r="J250" t="s">
        <v>1146</v>
      </c>
      <c r="K250" t="s">
        <v>15</v>
      </c>
      <c r="L250" t="s">
        <v>15</v>
      </c>
      <c r="M250" t="s">
        <v>1147</v>
      </c>
      <c r="N250" t="s">
        <v>323</v>
      </c>
      <c r="O250" t="s">
        <v>1141</v>
      </c>
      <c r="R250" s="6"/>
    </row>
    <row r="251" spans="1:18">
      <c r="A251">
        <v>273</v>
      </c>
      <c r="B251" t="s">
        <v>1137</v>
      </c>
      <c r="C251" s="1">
        <v>10855810000</v>
      </c>
      <c r="D251" t="s">
        <v>31</v>
      </c>
      <c r="E251" t="s">
        <v>32</v>
      </c>
      <c r="F251">
        <v>12</v>
      </c>
      <c r="G251">
        <v>31</v>
      </c>
      <c r="H251">
        <v>2015</v>
      </c>
      <c r="I251" s="5" t="s">
        <v>1148</v>
      </c>
      <c r="J251" t="s">
        <v>1149</v>
      </c>
      <c r="K251" t="s">
        <v>15</v>
      </c>
      <c r="L251" t="s">
        <v>15</v>
      </c>
      <c r="M251" t="s">
        <v>1150</v>
      </c>
      <c r="N251" t="s">
        <v>323</v>
      </c>
      <c r="O251" t="s">
        <v>1141</v>
      </c>
      <c r="R251" s="6"/>
    </row>
    <row r="252" spans="1:18">
      <c r="A252">
        <v>274</v>
      </c>
      <c r="B252" t="s">
        <v>1151</v>
      </c>
      <c r="C252" s="1">
        <v>2432680000</v>
      </c>
      <c r="D252" t="s">
        <v>10</v>
      </c>
      <c r="E252" t="s">
        <v>11</v>
      </c>
      <c r="F252">
        <v>12</v>
      </c>
      <c r="G252">
        <v>31</v>
      </c>
      <c r="H252">
        <v>2012</v>
      </c>
      <c r="I252" s="5" t="s">
        <v>1152</v>
      </c>
      <c r="J252" t="s">
        <v>1153</v>
      </c>
      <c r="K252" t="s">
        <v>1154</v>
      </c>
      <c r="L252" t="s">
        <v>15</v>
      </c>
      <c r="M252" t="s">
        <v>1155</v>
      </c>
      <c r="N252" t="s">
        <v>323</v>
      </c>
      <c r="O252" t="s">
        <v>324</v>
      </c>
      <c r="R252" s="6"/>
    </row>
    <row r="253" spans="1:18">
      <c r="A253">
        <v>275</v>
      </c>
      <c r="B253" t="s">
        <v>1151</v>
      </c>
      <c r="C253" s="1">
        <v>2865751000</v>
      </c>
      <c r="D253" t="s">
        <v>19</v>
      </c>
      <c r="E253" t="s">
        <v>20</v>
      </c>
      <c r="F253">
        <v>12</v>
      </c>
      <c r="G253">
        <v>31</v>
      </c>
      <c r="H253">
        <v>2013</v>
      </c>
      <c r="I253" s="5" t="s">
        <v>1156</v>
      </c>
      <c r="J253" t="s">
        <v>1157</v>
      </c>
      <c r="K253" t="s">
        <v>1158</v>
      </c>
      <c r="L253" t="s">
        <v>15</v>
      </c>
      <c r="M253" t="s">
        <v>1159</v>
      </c>
      <c r="N253" t="s">
        <v>323</v>
      </c>
      <c r="O253" t="s">
        <v>324</v>
      </c>
      <c r="R253" s="6"/>
    </row>
    <row r="254" spans="1:18">
      <c r="A254">
        <v>276</v>
      </c>
      <c r="B254" t="s">
        <v>1151</v>
      </c>
      <c r="C254" s="1">
        <v>3538756000</v>
      </c>
      <c r="D254" t="s">
        <v>25</v>
      </c>
      <c r="E254" t="s">
        <v>26</v>
      </c>
      <c r="F254">
        <v>12</v>
      </c>
      <c r="G254">
        <v>31</v>
      </c>
      <c r="H254">
        <v>2014</v>
      </c>
      <c r="I254" s="5" t="s">
        <v>1160</v>
      </c>
      <c r="J254" t="s">
        <v>1161</v>
      </c>
      <c r="K254" t="s">
        <v>1162</v>
      </c>
      <c r="L254" t="s">
        <v>15</v>
      </c>
      <c r="M254" t="s">
        <v>1163</v>
      </c>
      <c r="N254" t="s">
        <v>323</v>
      </c>
      <c r="O254" t="s">
        <v>324</v>
      </c>
      <c r="R254" s="6"/>
    </row>
    <row r="255" spans="1:18">
      <c r="A255">
        <v>277</v>
      </c>
      <c r="B255" t="s">
        <v>1151</v>
      </c>
      <c r="C255" s="1">
        <v>3663851000</v>
      </c>
      <c r="D255" t="s">
        <v>31</v>
      </c>
      <c r="E255" t="s">
        <v>32</v>
      </c>
      <c r="F255">
        <v>12</v>
      </c>
      <c r="G255">
        <v>31</v>
      </c>
      <c r="H255">
        <v>2015</v>
      </c>
      <c r="I255" s="5" t="s">
        <v>1164</v>
      </c>
      <c r="J255" t="s">
        <v>1165</v>
      </c>
      <c r="K255" t="s">
        <v>1166</v>
      </c>
      <c r="L255" t="s">
        <v>15</v>
      </c>
      <c r="M255" t="s">
        <v>1167</v>
      </c>
      <c r="N255" t="s">
        <v>323</v>
      </c>
      <c r="O255" t="s">
        <v>324</v>
      </c>
      <c r="R255" s="6"/>
    </row>
    <row r="256" spans="1:18">
      <c r="A256">
        <v>278</v>
      </c>
      <c r="B256" t="s">
        <v>1168</v>
      </c>
      <c r="C256" s="1">
        <v>15456000000</v>
      </c>
      <c r="D256" t="s">
        <v>10</v>
      </c>
      <c r="E256" t="s">
        <v>1169</v>
      </c>
      <c r="F256">
        <v>11</v>
      </c>
      <c r="G256">
        <v>30</v>
      </c>
      <c r="H256">
        <v>2013</v>
      </c>
      <c r="I256" s="5" t="s">
        <v>1170</v>
      </c>
      <c r="J256" t="s">
        <v>1171</v>
      </c>
      <c r="K256" t="s">
        <v>1172</v>
      </c>
      <c r="L256" t="s">
        <v>15</v>
      </c>
      <c r="M256" t="s">
        <v>1173</v>
      </c>
      <c r="N256" t="s">
        <v>42</v>
      </c>
      <c r="O256" t="s">
        <v>1174</v>
      </c>
      <c r="R256" s="6"/>
    </row>
    <row r="257" spans="1:18">
      <c r="A257">
        <v>279</v>
      </c>
      <c r="B257" t="s">
        <v>1168</v>
      </c>
      <c r="C257" s="1">
        <v>15884000000</v>
      </c>
      <c r="D257" t="s">
        <v>19</v>
      </c>
      <c r="E257" t="s">
        <v>1175</v>
      </c>
      <c r="F257">
        <v>11</v>
      </c>
      <c r="G257">
        <v>30</v>
      </c>
      <c r="H257">
        <v>2014</v>
      </c>
      <c r="I257" s="5" t="s">
        <v>1176</v>
      </c>
      <c r="J257" t="s">
        <v>1177</v>
      </c>
      <c r="K257" t="s">
        <v>1178</v>
      </c>
      <c r="L257" t="s">
        <v>15</v>
      </c>
      <c r="M257" t="s">
        <v>1179</v>
      </c>
      <c r="N257" t="s">
        <v>42</v>
      </c>
      <c r="O257" t="s">
        <v>1174</v>
      </c>
      <c r="R257" s="6"/>
    </row>
    <row r="258" spans="1:18">
      <c r="A258">
        <v>280</v>
      </c>
      <c r="B258" t="s">
        <v>1168</v>
      </c>
      <c r="C258" s="1">
        <v>15714000000</v>
      </c>
      <c r="D258" t="s">
        <v>25</v>
      </c>
      <c r="E258" t="s">
        <v>1180</v>
      </c>
      <c r="F258">
        <v>11</v>
      </c>
      <c r="G258">
        <v>30</v>
      </c>
      <c r="H258">
        <v>2015</v>
      </c>
      <c r="I258" s="5" t="s">
        <v>1181</v>
      </c>
      <c r="J258" t="s">
        <v>1182</v>
      </c>
      <c r="K258" t="s">
        <v>1183</v>
      </c>
      <c r="L258" t="s">
        <v>15</v>
      </c>
      <c r="M258" t="s">
        <v>1184</v>
      </c>
      <c r="N258" t="s">
        <v>42</v>
      </c>
      <c r="O258" t="s">
        <v>1174</v>
      </c>
      <c r="R258" s="6"/>
    </row>
    <row r="259" spans="1:18">
      <c r="A259">
        <v>281</v>
      </c>
      <c r="B259" t="s">
        <v>1168</v>
      </c>
      <c r="C259" s="1">
        <v>16389000000</v>
      </c>
      <c r="D259" t="s">
        <v>31</v>
      </c>
      <c r="E259" t="s">
        <v>1185</v>
      </c>
      <c r="F259">
        <v>11</v>
      </c>
      <c r="G259">
        <v>30</v>
      </c>
      <c r="H259">
        <v>2016</v>
      </c>
      <c r="I259" s="5" t="s">
        <v>1186</v>
      </c>
      <c r="J259" t="s">
        <v>1187</v>
      </c>
      <c r="K259" t="s">
        <v>1188</v>
      </c>
      <c r="L259" t="s">
        <v>15</v>
      </c>
      <c r="M259" t="s">
        <v>1189</v>
      </c>
      <c r="N259" t="s">
        <v>42</v>
      </c>
      <c r="O259" t="s">
        <v>1174</v>
      </c>
      <c r="R259" s="6"/>
    </row>
    <row r="260" spans="1:18">
      <c r="A260">
        <v>282</v>
      </c>
      <c r="B260" t="s">
        <v>1190</v>
      </c>
      <c r="C260" s="1">
        <v>6493900000</v>
      </c>
      <c r="D260" t="s">
        <v>10</v>
      </c>
      <c r="E260" t="s">
        <v>20</v>
      </c>
      <c r="F260">
        <v>12</v>
      </c>
      <c r="G260">
        <v>31</v>
      </c>
      <c r="H260">
        <v>2013</v>
      </c>
      <c r="I260" s="5" t="s">
        <v>1191</v>
      </c>
      <c r="J260" t="s">
        <v>1192</v>
      </c>
      <c r="K260" t="s">
        <v>1193</v>
      </c>
      <c r="L260" t="s">
        <v>1194</v>
      </c>
      <c r="M260" t="s">
        <v>1195</v>
      </c>
      <c r="N260" t="s">
        <v>84</v>
      </c>
      <c r="O260" t="s">
        <v>446</v>
      </c>
      <c r="R260" s="6"/>
    </row>
    <row r="261" spans="1:18">
      <c r="A261">
        <v>283</v>
      </c>
      <c r="B261" t="s">
        <v>1190</v>
      </c>
      <c r="C261" s="1">
        <v>7670400000</v>
      </c>
      <c r="D261" t="s">
        <v>19</v>
      </c>
      <c r="E261" t="s">
        <v>26</v>
      </c>
      <c r="F261">
        <v>12</v>
      </c>
      <c r="G261">
        <v>31</v>
      </c>
      <c r="H261">
        <v>2014</v>
      </c>
      <c r="I261" s="5" t="s">
        <v>1196</v>
      </c>
      <c r="J261" t="s">
        <v>1197</v>
      </c>
      <c r="K261" t="s">
        <v>1198</v>
      </c>
      <c r="L261" t="s">
        <v>1199</v>
      </c>
      <c r="M261" t="s">
        <v>1200</v>
      </c>
      <c r="N261" t="s">
        <v>84</v>
      </c>
      <c r="O261" t="s">
        <v>446</v>
      </c>
      <c r="R261" s="6"/>
    </row>
    <row r="262" spans="1:18">
      <c r="A262">
        <v>284</v>
      </c>
      <c r="B262" t="s">
        <v>1190</v>
      </c>
      <c r="C262" s="1">
        <v>9256000000</v>
      </c>
      <c r="D262" t="s">
        <v>25</v>
      </c>
      <c r="E262" t="s">
        <v>32</v>
      </c>
      <c r="F262">
        <v>12</v>
      </c>
      <c r="G262">
        <v>31</v>
      </c>
      <c r="H262">
        <v>2015</v>
      </c>
      <c r="I262" s="5" t="s">
        <v>1201</v>
      </c>
      <c r="J262" t="s">
        <v>1202</v>
      </c>
      <c r="K262" t="s">
        <v>1203</v>
      </c>
      <c r="L262" t="s">
        <v>1204</v>
      </c>
      <c r="M262" t="s">
        <v>1205</v>
      </c>
      <c r="N262" t="s">
        <v>84</v>
      </c>
      <c r="O262" t="s">
        <v>446</v>
      </c>
      <c r="R262" s="6"/>
    </row>
    <row r="263" spans="1:18">
      <c r="A263">
        <v>285</v>
      </c>
      <c r="B263" t="s">
        <v>1190</v>
      </c>
      <c r="C263" s="1">
        <v>11229200000</v>
      </c>
      <c r="D263" t="s">
        <v>31</v>
      </c>
      <c r="E263" t="s">
        <v>348</v>
      </c>
      <c r="F263">
        <v>12</v>
      </c>
      <c r="G263">
        <v>31</v>
      </c>
      <c r="H263">
        <v>2016</v>
      </c>
      <c r="I263" s="5" t="s">
        <v>1206</v>
      </c>
      <c r="J263" t="s">
        <v>1026</v>
      </c>
      <c r="K263" t="s">
        <v>1207</v>
      </c>
      <c r="L263" t="s">
        <v>1208</v>
      </c>
      <c r="M263" t="s">
        <v>1101</v>
      </c>
      <c r="N263" t="s">
        <v>84</v>
      </c>
      <c r="O263" t="s">
        <v>446</v>
      </c>
      <c r="R263" s="6"/>
    </row>
    <row r="264" spans="1:18">
      <c r="A264">
        <v>286</v>
      </c>
      <c r="B264" t="s">
        <v>1209</v>
      </c>
      <c r="C264" s="1">
        <v>2910748000</v>
      </c>
      <c r="D264" t="s">
        <v>10</v>
      </c>
      <c r="E264" t="s">
        <v>44</v>
      </c>
      <c r="F264">
        <v>12</v>
      </c>
      <c r="G264">
        <v>28</v>
      </c>
      <c r="H264">
        <v>2013</v>
      </c>
      <c r="I264" s="5" t="s">
        <v>1210</v>
      </c>
      <c r="J264" t="s">
        <v>1211</v>
      </c>
      <c r="K264" t="s">
        <v>1212</v>
      </c>
      <c r="L264" t="s">
        <v>1213</v>
      </c>
      <c r="M264" t="s">
        <v>1214</v>
      </c>
      <c r="N264" t="s">
        <v>84</v>
      </c>
      <c r="O264" t="s">
        <v>1215</v>
      </c>
      <c r="R264" s="6"/>
    </row>
    <row r="265" spans="1:18">
      <c r="A265">
        <v>287</v>
      </c>
      <c r="B265" t="s">
        <v>1209</v>
      </c>
      <c r="C265" s="1">
        <v>3402703000</v>
      </c>
      <c r="D265" t="s">
        <v>19</v>
      </c>
      <c r="E265" t="s">
        <v>48</v>
      </c>
      <c r="F265">
        <v>1</v>
      </c>
      <c r="G265">
        <v>3</v>
      </c>
      <c r="H265">
        <v>2015</v>
      </c>
      <c r="I265" s="5" t="s">
        <v>1216</v>
      </c>
      <c r="J265" t="s">
        <v>1217</v>
      </c>
      <c r="K265" t="s">
        <v>1218</v>
      </c>
      <c r="L265" t="s">
        <v>1219</v>
      </c>
      <c r="M265" t="s">
        <v>1220</v>
      </c>
      <c r="N265" t="s">
        <v>84</v>
      </c>
      <c r="O265" t="s">
        <v>1215</v>
      </c>
      <c r="R265" s="6"/>
    </row>
    <row r="266" spans="1:18">
      <c r="A266">
        <v>288</v>
      </c>
      <c r="B266" t="s">
        <v>1209</v>
      </c>
      <c r="C266" s="1">
        <v>4425267000</v>
      </c>
      <c r="D266" t="s">
        <v>25</v>
      </c>
      <c r="E266" t="s">
        <v>52</v>
      </c>
      <c r="F266">
        <v>1</v>
      </c>
      <c r="G266">
        <v>2</v>
      </c>
      <c r="H266">
        <v>2016</v>
      </c>
      <c r="I266" s="5" t="s">
        <v>1221</v>
      </c>
      <c r="J266" t="s">
        <v>1222</v>
      </c>
      <c r="K266" t="s">
        <v>1223</v>
      </c>
      <c r="L266" t="s">
        <v>1224</v>
      </c>
      <c r="M266" t="s">
        <v>1225</v>
      </c>
      <c r="N266" t="s">
        <v>84</v>
      </c>
      <c r="O266" t="s">
        <v>1215</v>
      </c>
      <c r="R266" s="6"/>
    </row>
    <row r="267" spans="1:18">
      <c r="A267">
        <v>289</v>
      </c>
      <c r="B267" t="s">
        <v>1209</v>
      </c>
      <c r="C267" s="1">
        <v>4796473000</v>
      </c>
      <c r="D267" t="s">
        <v>31</v>
      </c>
      <c r="E267" t="s">
        <v>348</v>
      </c>
      <c r="F267">
        <v>12</v>
      </c>
      <c r="G267">
        <v>31</v>
      </c>
      <c r="H267">
        <v>2016</v>
      </c>
      <c r="I267" s="5" t="s">
        <v>1226</v>
      </c>
      <c r="J267" t="s">
        <v>1227</v>
      </c>
      <c r="K267" t="s">
        <v>1228</v>
      </c>
      <c r="L267" t="s">
        <v>1229</v>
      </c>
      <c r="M267" t="s">
        <v>1230</v>
      </c>
      <c r="N267" t="s">
        <v>84</v>
      </c>
      <c r="O267" t="s">
        <v>1215</v>
      </c>
      <c r="R267" s="6"/>
    </row>
    <row r="268" spans="1:18">
      <c r="A268">
        <v>290</v>
      </c>
      <c r="B268" t="s">
        <v>1231</v>
      </c>
      <c r="C268" s="1">
        <v>6104000000</v>
      </c>
      <c r="D268" t="s">
        <v>10</v>
      </c>
      <c r="E268" t="s">
        <v>11</v>
      </c>
      <c r="F268">
        <v>12</v>
      </c>
      <c r="G268">
        <v>31</v>
      </c>
      <c r="H268">
        <v>2012</v>
      </c>
      <c r="I268" s="5" t="s">
        <v>1232</v>
      </c>
      <c r="J268" t="s">
        <v>1233</v>
      </c>
      <c r="K268" t="s">
        <v>1234</v>
      </c>
      <c r="L268" t="s">
        <v>15</v>
      </c>
      <c r="M268" t="s">
        <v>15</v>
      </c>
      <c r="N268" t="s">
        <v>379</v>
      </c>
      <c r="O268" t="s">
        <v>1235</v>
      </c>
      <c r="R268" s="6"/>
    </row>
    <row r="269" spans="1:18">
      <c r="A269">
        <v>291</v>
      </c>
      <c r="B269" t="s">
        <v>1231</v>
      </c>
      <c r="C269" s="1">
        <v>5474700000</v>
      </c>
      <c r="D269" t="s">
        <v>19</v>
      </c>
      <c r="E269" t="s">
        <v>20</v>
      </c>
      <c r="F269">
        <v>12</v>
      </c>
      <c r="G269">
        <v>31</v>
      </c>
      <c r="H269">
        <v>2013</v>
      </c>
      <c r="I269" s="5" t="s">
        <v>1236</v>
      </c>
      <c r="J269" t="s">
        <v>1237</v>
      </c>
      <c r="K269" t="s">
        <v>1238</v>
      </c>
      <c r="L269" t="s">
        <v>15</v>
      </c>
      <c r="M269" t="s">
        <v>15</v>
      </c>
      <c r="N269" t="s">
        <v>379</v>
      </c>
      <c r="O269" t="s">
        <v>1235</v>
      </c>
      <c r="R269" s="6"/>
    </row>
    <row r="270" spans="1:18">
      <c r="A270">
        <v>292</v>
      </c>
      <c r="B270" t="s">
        <v>1231</v>
      </c>
      <c r="C270" s="1">
        <v>4743200000</v>
      </c>
      <c r="D270" t="s">
        <v>25</v>
      </c>
      <c r="E270" t="s">
        <v>26</v>
      </c>
      <c r="F270">
        <v>12</v>
      </c>
      <c r="G270">
        <v>31</v>
      </c>
      <c r="H270">
        <v>2014</v>
      </c>
      <c r="I270" s="5" t="s">
        <v>1239</v>
      </c>
      <c r="J270" t="s">
        <v>1240</v>
      </c>
      <c r="K270" t="s">
        <v>1241</v>
      </c>
      <c r="L270" t="s">
        <v>15</v>
      </c>
      <c r="M270" t="s">
        <v>15</v>
      </c>
      <c r="N270" t="s">
        <v>379</v>
      </c>
      <c r="O270" t="s">
        <v>1235</v>
      </c>
      <c r="R270" s="6"/>
    </row>
    <row r="271" spans="1:18">
      <c r="A271">
        <v>293</v>
      </c>
      <c r="B271" t="s">
        <v>1231</v>
      </c>
      <c r="C271" s="1">
        <v>4308300000</v>
      </c>
      <c r="D271" t="s">
        <v>31</v>
      </c>
      <c r="E271" t="s">
        <v>32</v>
      </c>
      <c r="F271">
        <v>12</v>
      </c>
      <c r="G271">
        <v>31</v>
      </c>
      <c r="H271">
        <v>2015</v>
      </c>
      <c r="I271" s="5" t="s">
        <v>1242</v>
      </c>
      <c r="J271" t="s">
        <v>1243</v>
      </c>
      <c r="K271" t="s">
        <v>1244</v>
      </c>
      <c r="L271" t="s">
        <v>15</v>
      </c>
      <c r="M271" t="s">
        <v>15</v>
      </c>
      <c r="N271" t="s">
        <v>379</v>
      </c>
      <c r="O271" t="s">
        <v>1235</v>
      </c>
      <c r="R271" s="6"/>
    </row>
    <row r="272" spans="1:18">
      <c r="A272">
        <v>294</v>
      </c>
      <c r="B272" t="s">
        <v>1245</v>
      </c>
      <c r="C272" s="1">
        <v>5513000000</v>
      </c>
      <c r="D272" t="s">
        <v>10</v>
      </c>
      <c r="E272" t="s">
        <v>11</v>
      </c>
      <c r="F272">
        <v>12</v>
      </c>
      <c r="G272">
        <v>31</v>
      </c>
      <c r="H272">
        <v>2012</v>
      </c>
      <c r="I272" s="5" t="s">
        <v>1246</v>
      </c>
      <c r="J272" t="s">
        <v>1247</v>
      </c>
      <c r="K272" t="s">
        <v>1248</v>
      </c>
      <c r="L272" t="s">
        <v>15</v>
      </c>
      <c r="M272" t="s">
        <v>1249</v>
      </c>
      <c r="N272" t="s">
        <v>293</v>
      </c>
      <c r="O272" t="s">
        <v>1250</v>
      </c>
      <c r="R272" s="6"/>
    </row>
    <row r="273" spans="1:18">
      <c r="A273">
        <v>295</v>
      </c>
      <c r="B273" t="s">
        <v>1245</v>
      </c>
      <c r="C273" s="1">
        <v>5133000000</v>
      </c>
      <c r="D273" t="s">
        <v>19</v>
      </c>
      <c r="E273" t="s">
        <v>20</v>
      </c>
      <c r="F273">
        <v>12</v>
      </c>
      <c r="G273">
        <v>31</v>
      </c>
      <c r="H273">
        <v>2013</v>
      </c>
      <c r="I273" s="5" t="s">
        <v>1251</v>
      </c>
      <c r="J273" t="s">
        <v>1252</v>
      </c>
      <c r="K273" t="s">
        <v>1253</v>
      </c>
      <c r="L273" t="s">
        <v>15</v>
      </c>
      <c r="M273" t="s">
        <v>1254</v>
      </c>
      <c r="N273" t="s">
        <v>293</v>
      </c>
      <c r="O273" t="s">
        <v>1250</v>
      </c>
      <c r="R273" s="6"/>
    </row>
    <row r="274" spans="1:18">
      <c r="A274">
        <v>296</v>
      </c>
      <c r="B274" t="s">
        <v>1245</v>
      </c>
      <c r="C274" s="1">
        <v>5342000000</v>
      </c>
      <c r="D274" t="s">
        <v>25</v>
      </c>
      <c r="E274" t="s">
        <v>26</v>
      </c>
      <c r="F274">
        <v>12</v>
      </c>
      <c r="G274">
        <v>31</v>
      </c>
      <c r="H274">
        <v>2014</v>
      </c>
      <c r="I274" s="5" t="s">
        <v>1255</v>
      </c>
      <c r="J274" t="s">
        <v>1256</v>
      </c>
      <c r="K274" t="s">
        <v>1257</v>
      </c>
      <c r="L274" t="s">
        <v>15</v>
      </c>
      <c r="M274" t="s">
        <v>1258</v>
      </c>
      <c r="N274" t="s">
        <v>293</v>
      </c>
      <c r="O274" t="s">
        <v>1250</v>
      </c>
      <c r="R274" s="6"/>
    </row>
    <row r="275" spans="1:18">
      <c r="A275">
        <v>297</v>
      </c>
      <c r="B275" t="s">
        <v>1245</v>
      </c>
      <c r="C275" s="1">
        <v>5276000000</v>
      </c>
      <c r="D275" t="s">
        <v>31</v>
      </c>
      <c r="E275" t="s">
        <v>32</v>
      </c>
      <c r="F275">
        <v>12</v>
      </c>
      <c r="G275">
        <v>31</v>
      </c>
      <c r="H275">
        <v>2015</v>
      </c>
      <c r="I275" s="5" t="s">
        <v>1259</v>
      </c>
      <c r="J275" t="s">
        <v>1260</v>
      </c>
      <c r="K275" t="s">
        <v>1261</v>
      </c>
      <c r="L275" t="s">
        <v>15</v>
      </c>
      <c r="M275" t="s">
        <v>1262</v>
      </c>
      <c r="N275" t="s">
        <v>293</v>
      </c>
      <c r="O275" t="s">
        <v>1250</v>
      </c>
      <c r="R275" s="6"/>
    </row>
    <row r="276" spans="1:18">
      <c r="A276">
        <v>298</v>
      </c>
      <c r="B276" t="s">
        <v>1263</v>
      </c>
      <c r="C276" s="1">
        <v>2921900000</v>
      </c>
      <c r="D276" t="s">
        <v>10</v>
      </c>
      <c r="E276" t="s">
        <v>11</v>
      </c>
      <c r="F276">
        <v>12</v>
      </c>
      <c r="G276">
        <v>31</v>
      </c>
      <c r="H276">
        <v>2012</v>
      </c>
      <c r="I276" s="5" t="s">
        <v>1264</v>
      </c>
      <c r="J276" t="s">
        <v>1265</v>
      </c>
      <c r="K276" t="s">
        <v>1266</v>
      </c>
      <c r="L276" t="s">
        <v>15</v>
      </c>
      <c r="M276" t="s">
        <v>15</v>
      </c>
      <c r="N276" t="s">
        <v>198</v>
      </c>
      <c r="O276" t="s">
        <v>1267</v>
      </c>
      <c r="R276" s="6"/>
    </row>
    <row r="277" spans="1:18">
      <c r="A277">
        <v>299</v>
      </c>
      <c r="B277" t="s">
        <v>1263</v>
      </c>
      <c r="C277" s="1">
        <v>3194300000</v>
      </c>
      <c r="D277" t="s">
        <v>19</v>
      </c>
      <c r="E277" t="s">
        <v>20</v>
      </c>
      <c r="F277">
        <v>12</v>
      </c>
      <c r="G277">
        <v>31</v>
      </c>
      <c r="H277">
        <v>2013</v>
      </c>
      <c r="I277" s="5" t="s">
        <v>1268</v>
      </c>
      <c r="J277" t="s">
        <v>1269</v>
      </c>
      <c r="K277" t="s">
        <v>1270</v>
      </c>
      <c r="L277" t="s">
        <v>15</v>
      </c>
      <c r="M277" t="s">
        <v>15</v>
      </c>
      <c r="N277" t="s">
        <v>198</v>
      </c>
      <c r="O277" t="s">
        <v>1267</v>
      </c>
      <c r="R277" s="6"/>
    </row>
    <row r="278" spans="1:18">
      <c r="A278">
        <v>300</v>
      </c>
      <c r="B278" t="s">
        <v>1263</v>
      </c>
      <c r="C278" s="1">
        <v>3297600000</v>
      </c>
      <c r="D278" t="s">
        <v>25</v>
      </c>
      <c r="E278" t="s">
        <v>26</v>
      </c>
      <c r="F278">
        <v>12</v>
      </c>
      <c r="G278">
        <v>31</v>
      </c>
      <c r="H278">
        <v>2014</v>
      </c>
      <c r="I278" s="5" t="s">
        <v>1271</v>
      </c>
      <c r="J278" t="s">
        <v>1272</v>
      </c>
      <c r="K278" t="s">
        <v>1273</v>
      </c>
      <c r="L278" t="s">
        <v>15</v>
      </c>
      <c r="M278" t="s">
        <v>15</v>
      </c>
      <c r="N278" t="s">
        <v>198</v>
      </c>
      <c r="O278" t="s">
        <v>1267</v>
      </c>
      <c r="R278" s="6"/>
    </row>
    <row r="279" spans="1:18">
      <c r="A279">
        <v>301</v>
      </c>
      <c r="B279" t="s">
        <v>1263</v>
      </c>
      <c r="C279" s="1">
        <v>3394800000</v>
      </c>
      <c r="D279" t="s">
        <v>31</v>
      </c>
      <c r="E279" t="s">
        <v>32</v>
      </c>
      <c r="F279">
        <v>12</v>
      </c>
      <c r="G279">
        <v>31</v>
      </c>
      <c r="H279">
        <v>2015</v>
      </c>
      <c r="I279" s="5" t="s">
        <v>1274</v>
      </c>
      <c r="J279" t="s">
        <v>1275</v>
      </c>
      <c r="K279" t="s">
        <v>1276</v>
      </c>
      <c r="L279" t="s">
        <v>15</v>
      </c>
      <c r="M279" t="s">
        <v>15</v>
      </c>
      <c r="N279" t="s">
        <v>198</v>
      </c>
      <c r="O279" t="s">
        <v>1267</v>
      </c>
      <c r="R279" s="6"/>
    </row>
    <row r="280" spans="1:18">
      <c r="A280">
        <v>302</v>
      </c>
      <c r="B280" t="s">
        <v>1277</v>
      </c>
      <c r="C280" s="1">
        <v>12316000000</v>
      </c>
      <c r="D280" t="s">
        <v>10</v>
      </c>
      <c r="E280" t="s">
        <v>11</v>
      </c>
      <c r="F280">
        <v>12</v>
      </c>
      <c r="G280">
        <v>31</v>
      </c>
      <c r="H280">
        <v>2012</v>
      </c>
      <c r="I280" s="5" t="s">
        <v>1278</v>
      </c>
      <c r="J280" t="s">
        <v>1279</v>
      </c>
      <c r="K280" t="s">
        <v>1280</v>
      </c>
      <c r="L280" t="s">
        <v>15</v>
      </c>
      <c r="M280" t="s">
        <v>1281</v>
      </c>
      <c r="N280" t="s">
        <v>608</v>
      </c>
      <c r="O280" t="s">
        <v>1282</v>
      </c>
      <c r="R280" s="6"/>
    </row>
    <row r="281" spans="1:18">
      <c r="A281">
        <v>303</v>
      </c>
      <c r="B281" t="s">
        <v>1277</v>
      </c>
      <c r="C281" s="1">
        <v>19080000000</v>
      </c>
      <c r="D281" t="s">
        <v>19</v>
      </c>
      <c r="E281" t="s">
        <v>20</v>
      </c>
      <c r="F281">
        <v>12</v>
      </c>
      <c r="G281">
        <v>31</v>
      </c>
      <c r="H281">
        <v>2013</v>
      </c>
      <c r="I281" s="5" t="s">
        <v>1283</v>
      </c>
      <c r="J281" t="s">
        <v>1284</v>
      </c>
      <c r="K281" t="s">
        <v>1285</v>
      </c>
      <c r="L281" t="s">
        <v>15</v>
      </c>
      <c r="M281" t="s">
        <v>1286</v>
      </c>
      <c r="N281" t="s">
        <v>608</v>
      </c>
      <c r="O281" t="s">
        <v>1282</v>
      </c>
      <c r="R281" s="6"/>
    </row>
    <row r="282" spans="1:18">
      <c r="A282">
        <v>304</v>
      </c>
      <c r="B282" t="s">
        <v>1277</v>
      </c>
      <c r="C282" s="1">
        <v>23125000000</v>
      </c>
      <c r="D282" t="s">
        <v>25</v>
      </c>
      <c r="E282" t="s">
        <v>26</v>
      </c>
      <c r="F282">
        <v>12</v>
      </c>
      <c r="G282">
        <v>31</v>
      </c>
      <c r="H282">
        <v>2014</v>
      </c>
      <c r="I282" s="5" t="s">
        <v>1287</v>
      </c>
      <c r="J282" t="s">
        <v>1288</v>
      </c>
      <c r="K282" t="s">
        <v>1289</v>
      </c>
      <c r="L282" t="s">
        <v>15</v>
      </c>
      <c r="M282" t="s">
        <v>1290</v>
      </c>
      <c r="N282" t="s">
        <v>608</v>
      </c>
      <c r="O282" t="s">
        <v>1282</v>
      </c>
      <c r="R282" s="6"/>
    </row>
    <row r="283" spans="1:18">
      <c r="A283">
        <v>305</v>
      </c>
      <c r="B283" t="s">
        <v>1277</v>
      </c>
      <c r="C283" s="1">
        <v>12764000000</v>
      </c>
      <c r="D283" t="s">
        <v>31</v>
      </c>
      <c r="E283" t="s">
        <v>32</v>
      </c>
      <c r="F283">
        <v>12</v>
      </c>
      <c r="G283">
        <v>31</v>
      </c>
      <c r="H283">
        <v>2015</v>
      </c>
      <c r="I283" s="5" t="s">
        <v>1291</v>
      </c>
      <c r="J283" t="s">
        <v>1292</v>
      </c>
      <c r="K283" t="s">
        <v>1293</v>
      </c>
      <c r="L283" t="s">
        <v>15</v>
      </c>
      <c r="M283" t="s">
        <v>1294</v>
      </c>
      <c r="N283" t="s">
        <v>608</v>
      </c>
      <c r="O283" t="s">
        <v>1282</v>
      </c>
      <c r="R283" s="6"/>
    </row>
    <row r="284" spans="1:18">
      <c r="A284">
        <v>306</v>
      </c>
      <c r="B284" t="s">
        <v>1295</v>
      </c>
      <c r="C284" s="1">
        <v>11359113000</v>
      </c>
      <c r="D284" t="s">
        <v>10</v>
      </c>
      <c r="E284" t="s">
        <v>11</v>
      </c>
      <c r="F284">
        <v>12</v>
      </c>
      <c r="G284">
        <v>31</v>
      </c>
      <c r="H284">
        <v>2012</v>
      </c>
      <c r="I284" s="5" t="s">
        <v>1296</v>
      </c>
      <c r="J284" t="s">
        <v>1297</v>
      </c>
      <c r="K284" t="s">
        <v>1298</v>
      </c>
      <c r="L284" t="s">
        <v>15</v>
      </c>
      <c r="M284" t="s">
        <v>15</v>
      </c>
      <c r="N284" t="s">
        <v>17</v>
      </c>
      <c r="O284" t="s">
        <v>1299</v>
      </c>
      <c r="R284" s="6"/>
    </row>
    <row r="285" spans="1:18">
      <c r="A285">
        <v>307</v>
      </c>
      <c r="B285" t="s">
        <v>1295</v>
      </c>
      <c r="C285" s="1">
        <v>12752076000</v>
      </c>
      <c r="D285" t="s">
        <v>19</v>
      </c>
      <c r="E285" t="s">
        <v>20</v>
      </c>
      <c r="F285">
        <v>12</v>
      </c>
      <c r="G285">
        <v>31</v>
      </c>
      <c r="H285">
        <v>2013</v>
      </c>
      <c r="I285" s="5" t="s">
        <v>1300</v>
      </c>
      <c r="J285" t="s">
        <v>1301</v>
      </c>
      <c r="K285" t="s">
        <v>1302</v>
      </c>
      <c r="L285" t="s">
        <v>15</v>
      </c>
      <c r="M285" t="s">
        <v>15</v>
      </c>
      <c r="N285" t="s">
        <v>17</v>
      </c>
      <c r="O285" t="s">
        <v>1299</v>
      </c>
      <c r="R285" s="6"/>
    </row>
    <row r="286" spans="1:18">
      <c r="A286">
        <v>308</v>
      </c>
      <c r="B286" t="s">
        <v>1295</v>
      </c>
      <c r="C286" s="1">
        <v>13470067000</v>
      </c>
      <c r="D286" t="s">
        <v>25</v>
      </c>
      <c r="E286" t="s">
        <v>26</v>
      </c>
      <c r="F286">
        <v>12</v>
      </c>
      <c r="G286">
        <v>31</v>
      </c>
      <c r="H286">
        <v>2014</v>
      </c>
      <c r="I286" s="5" t="s">
        <v>1303</v>
      </c>
      <c r="J286" t="s">
        <v>1304</v>
      </c>
      <c r="K286" t="s">
        <v>1305</v>
      </c>
      <c r="L286" t="s">
        <v>15</v>
      </c>
      <c r="M286" t="s">
        <v>15</v>
      </c>
      <c r="N286" t="s">
        <v>17</v>
      </c>
      <c r="O286" t="s">
        <v>1299</v>
      </c>
      <c r="R286" s="6"/>
    </row>
    <row r="287" spans="1:18">
      <c r="A287">
        <v>309</v>
      </c>
      <c r="B287" t="s">
        <v>1295</v>
      </c>
      <c r="C287" s="1">
        <v>13476084000</v>
      </c>
      <c r="D287" t="s">
        <v>31</v>
      </c>
      <c r="E287" t="s">
        <v>32</v>
      </c>
      <c r="F287">
        <v>12</v>
      </c>
      <c r="G287">
        <v>31</v>
      </c>
      <c r="H287">
        <v>2015</v>
      </c>
      <c r="I287" s="5" t="s">
        <v>1306</v>
      </c>
      <c r="J287" t="s">
        <v>1307</v>
      </c>
      <c r="K287" t="s">
        <v>1308</v>
      </c>
      <c r="L287" t="s">
        <v>15</v>
      </c>
      <c r="M287" t="s">
        <v>15</v>
      </c>
      <c r="N287" t="s">
        <v>17</v>
      </c>
      <c r="O287" t="s">
        <v>1299</v>
      </c>
      <c r="R287" s="6"/>
    </row>
    <row r="288" spans="1:18">
      <c r="A288">
        <v>310</v>
      </c>
      <c r="B288" t="s">
        <v>1309</v>
      </c>
      <c r="C288" s="1">
        <v>8155000000</v>
      </c>
      <c r="D288" t="s">
        <v>10</v>
      </c>
      <c r="E288" t="s">
        <v>20</v>
      </c>
      <c r="F288">
        <v>12</v>
      </c>
      <c r="G288">
        <v>31</v>
      </c>
      <c r="H288">
        <v>2013</v>
      </c>
      <c r="I288" s="5" t="s">
        <v>1310</v>
      </c>
      <c r="J288" t="s">
        <v>1311</v>
      </c>
      <c r="K288" t="s">
        <v>1312</v>
      </c>
      <c r="L288" t="s">
        <v>15</v>
      </c>
      <c r="M288" t="s">
        <v>1313</v>
      </c>
      <c r="N288" t="s">
        <v>42</v>
      </c>
      <c r="O288" t="s">
        <v>1314</v>
      </c>
      <c r="R288" s="6"/>
    </row>
    <row r="289" spans="1:18">
      <c r="A289">
        <v>311</v>
      </c>
      <c r="B289" t="s">
        <v>1309</v>
      </c>
      <c r="C289" s="1">
        <v>9108000000</v>
      </c>
      <c r="D289" t="s">
        <v>19</v>
      </c>
      <c r="E289" t="s">
        <v>26</v>
      </c>
      <c r="F289">
        <v>12</v>
      </c>
      <c r="G289">
        <v>31</v>
      </c>
      <c r="H289">
        <v>2014</v>
      </c>
      <c r="I289" s="5" t="s">
        <v>1315</v>
      </c>
      <c r="J289" t="s">
        <v>1316</v>
      </c>
      <c r="K289" t="s">
        <v>1317</v>
      </c>
      <c r="L289" t="s">
        <v>15</v>
      </c>
      <c r="M289" t="s">
        <v>1318</v>
      </c>
      <c r="N289" t="s">
        <v>42</v>
      </c>
      <c r="O289" t="s">
        <v>1314</v>
      </c>
      <c r="R289" s="6"/>
    </row>
    <row r="290" spans="1:18">
      <c r="A290">
        <v>312</v>
      </c>
      <c r="B290" t="s">
        <v>1309</v>
      </c>
      <c r="C290" s="1">
        <v>9754000000</v>
      </c>
      <c r="D290" t="s">
        <v>25</v>
      </c>
      <c r="E290" t="s">
        <v>32</v>
      </c>
      <c r="F290">
        <v>12</v>
      </c>
      <c r="G290">
        <v>31</v>
      </c>
      <c r="H290">
        <v>2015</v>
      </c>
      <c r="I290" s="5" t="s">
        <v>1319</v>
      </c>
      <c r="J290" t="s">
        <v>1320</v>
      </c>
      <c r="K290" t="s">
        <v>1321</v>
      </c>
      <c r="L290" t="s">
        <v>15</v>
      </c>
      <c r="M290" t="s">
        <v>1322</v>
      </c>
      <c r="N290" t="s">
        <v>42</v>
      </c>
      <c r="O290" t="s">
        <v>1314</v>
      </c>
      <c r="R290" s="6"/>
    </row>
    <row r="291" spans="1:18">
      <c r="A291">
        <v>313</v>
      </c>
      <c r="B291" t="s">
        <v>1309</v>
      </c>
      <c r="C291" s="1">
        <v>29003000000</v>
      </c>
      <c r="D291" t="s">
        <v>31</v>
      </c>
      <c r="E291" t="s">
        <v>348</v>
      </c>
      <c r="F291">
        <v>12</v>
      </c>
      <c r="G291">
        <v>31</v>
      </c>
      <c r="H291">
        <v>2016</v>
      </c>
      <c r="I291" s="5" t="s">
        <v>1323</v>
      </c>
      <c r="J291" t="s">
        <v>1324</v>
      </c>
      <c r="K291" t="s">
        <v>1325</v>
      </c>
      <c r="L291" t="s">
        <v>15</v>
      </c>
      <c r="M291" t="s">
        <v>1326</v>
      </c>
      <c r="N291" t="s">
        <v>42</v>
      </c>
      <c r="O291" t="s">
        <v>1314</v>
      </c>
      <c r="R291" s="6"/>
    </row>
    <row r="292" spans="1:18">
      <c r="A292">
        <v>314</v>
      </c>
      <c r="B292" t="s">
        <v>1327</v>
      </c>
      <c r="C292" s="1">
        <v>29119000000</v>
      </c>
      <c r="D292" t="s">
        <v>10</v>
      </c>
      <c r="E292" t="s">
        <v>11</v>
      </c>
      <c r="F292">
        <v>12</v>
      </c>
      <c r="G292">
        <v>31</v>
      </c>
      <c r="H292">
        <v>2012</v>
      </c>
      <c r="I292" s="5" t="s">
        <v>1328</v>
      </c>
      <c r="J292" t="s">
        <v>1329</v>
      </c>
      <c r="K292" t="s">
        <v>15</v>
      </c>
      <c r="L292" t="s">
        <v>15</v>
      </c>
      <c r="M292" t="s">
        <v>1330</v>
      </c>
      <c r="N292" t="s">
        <v>84</v>
      </c>
      <c r="O292" t="s">
        <v>590</v>
      </c>
      <c r="R292" s="6"/>
    </row>
    <row r="293" spans="1:18">
      <c r="A293">
        <v>315</v>
      </c>
      <c r="B293" t="s">
        <v>1327</v>
      </c>
      <c r="C293" s="1">
        <v>32380000000</v>
      </c>
      <c r="D293" t="s">
        <v>19</v>
      </c>
      <c r="E293" t="s">
        <v>20</v>
      </c>
      <c r="F293">
        <v>12</v>
      </c>
      <c r="G293">
        <v>31</v>
      </c>
      <c r="H293">
        <v>2013</v>
      </c>
      <c r="I293" s="5" t="s">
        <v>1331</v>
      </c>
      <c r="J293" t="s">
        <v>1332</v>
      </c>
      <c r="K293" t="s">
        <v>15</v>
      </c>
      <c r="L293" t="s">
        <v>15</v>
      </c>
      <c r="M293" t="s">
        <v>1333</v>
      </c>
      <c r="N293" t="s">
        <v>84</v>
      </c>
      <c r="O293" t="s">
        <v>590</v>
      </c>
      <c r="R293" s="6"/>
    </row>
    <row r="294" spans="1:18">
      <c r="A294">
        <v>316</v>
      </c>
      <c r="B294" t="s">
        <v>1327</v>
      </c>
      <c r="C294" s="1">
        <v>34914000000</v>
      </c>
      <c r="D294" t="s">
        <v>25</v>
      </c>
      <c r="E294" t="s">
        <v>26</v>
      </c>
      <c r="F294">
        <v>12</v>
      </c>
      <c r="G294">
        <v>31</v>
      </c>
      <c r="H294">
        <v>2014</v>
      </c>
      <c r="I294" s="5" t="s">
        <v>1334</v>
      </c>
      <c r="J294" t="s">
        <v>1335</v>
      </c>
      <c r="K294" t="s">
        <v>15</v>
      </c>
      <c r="L294" t="s">
        <v>15</v>
      </c>
      <c r="M294" t="s">
        <v>1336</v>
      </c>
      <c r="N294" t="s">
        <v>84</v>
      </c>
      <c r="O294" t="s">
        <v>590</v>
      </c>
      <c r="R294" s="6"/>
    </row>
    <row r="295" spans="1:18">
      <c r="A295">
        <v>317</v>
      </c>
      <c r="B295" t="s">
        <v>1327</v>
      </c>
      <c r="C295" s="1">
        <v>37876000000</v>
      </c>
      <c r="D295" t="s">
        <v>31</v>
      </c>
      <c r="E295" t="s">
        <v>32</v>
      </c>
      <c r="F295">
        <v>12</v>
      </c>
      <c r="G295">
        <v>31</v>
      </c>
      <c r="H295">
        <v>2015</v>
      </c>
      <c r="I295" s="5" t="s">
        <v>1337</v>
      </c>
      <c r="J295" t="s">
        <v>1338</v>
      </c>
      <c r="K295" t="s">
        <v>15</v>
      </c>
      <c r="L295" t="s">
        <v>15</v>
      </c>
      <c r="M295" t="s">
        <v>1339</v>
      </c>
      <c r="N295" t="s">
        <v>84</v>
      </c>
      <c r="O295" t="s">
        <v>590</v>
      </c>
      <c r="R295" s="6"/>
    </row>
    <row r="296" spans="1:18">
      <c r="A296">
        <v>318</v>
      </c>
      <c r="B296" t="s">
        <v>1340</v>
      </c>
      <c r="C296" s="1">
        <v>4111000000</v>
      </c>
      <c r="D296" t="s">
        <v>10</v>
      </c>
      <c r="E296" t="s">
        <v>11</v>
      </c>
      <c r="F296">
        <v>12</v>
      </c>
      <c r="G296">
        <v>31</v>
      </c>
      <c r="H296">
        <v>2012</v>
      </c>
      <c r="I296" s="5" t="s">
        <v>1341</v>
      </c>
      <c r="J296" t="s">
        <v>254</v>
      </c>
      <c r="K296" t="s">
        <v>15</v>
      </c>
      <c r="L296" t="s">
        <v>15</v>
      </c>
      <c r="M296" t="s">
        <v>1342</v>
      </c>
      <c r="N296" t="s">
        <v>293</v>
      </c>
      <c r="O296" t="s">
        <v>308</v>
      </c>
      <c r="R296" s="6"/>
    </row>
    <row r="297" spans="1:18">
      <c r="A297">
        <v>319</v>
      </c>
      <c r="B297" t="s">
        <v>1340</v>
      </c>
      <c r="C297" s="1">
        <v>4531000000</v>
      </c>
      <c r="D297" t="s">
        <v>19</v>
      </c>
      <c r="E297" t="s">
        <v>20</v>
      </c>
      <c r="F297">
        <v>12</v>
      </c>
      <c r="G297">
        <v>31</v>
      </c>
      <c r="H297">
        <v>2013</v>
      </c>
      <c r="I297" s="5" t="s">
        <v>1343</v>
      </c>
      <c r="J297" t="s">
        <v>1344</v>
      </c>
      <c r="K297" t="s">
        <v>15</v>
      </c>
      <c r="L297" t="s">
        <v>15</v>
      </c>
      <c r="M297" t="s">
        <v>1128</v>
      </c>
      <c r="N297" t="s">
        <v>293</v>
      </c>
      <c r="O297" t="s">
        <v>308</v>
      </c>
      <c r="R297" s="6"/>
    </row>
    <row r="298" spans="1:18">
      <c r="A298">
        <v>320</v>
      </c>
      <c r="B298" t="s">
        <v>1340</v>
      </c>
      <c r="C298" s="1">
        <v>4945000000</v>
      </c>
      <c r="D298" t="s">
        <v>25</v>
      </c>
      <c r="E298" t="s">
        <v>26</v>
      </c>
      <c r="F298">
        <v>12</v>
      </c>
      <c r="G298">
        <v>31</v>
      </c>
      <c r="H298">
        <v>2014</v>
      </c>
      <c r="I298" s="5" t="s">
        <v>1345</v>
      </c>
      <c r="J298" t="s">
        <v>1346</v>
      </c>
      <c r="K298" t="s">
        <v>15</v>
      </c>
      <c r="L298" t="s">
        <v>15</v>
      </c>
      <c r="M298" t="s">
        <v>1342</v>
      </c>
      <c r="N298" t="s">
        <v>293</v>
      </c>
      <c r="O298" t="s">
        <v>308</v>
      </c>
      <c r="R298" s="6"/>
    </row>
    <row r="299" spans="1:18">
      <c r="A299">
        <v>321</v>
      </c>
      <c r="B299" t="s">
        <v>1340</v>
      </c>
      <c r="C299" s="1">
        <v>5142000000</v>
      </c>
      <c r="D299" t="s">
        <v>31</v>
      </c>
      <c r="E299" t="s">
        <v>32</v>
      </c>
      <c r="F299">
        <v>12</v>
      </c>
      <c r="G299">
        <v>31</v>
      </c>
      <c r="H299">
        <v>2015</v>
      </c>
      <c r="I299" s="5" t="s">
        <v>1347</v>
      </c>
      <c r="J299" t="s">
        <v>1348</v>
      </c>
      <c r="K299" t="s">
        <v>15</v>
      </c>
      <c r="L299" t="s">
        <v>15</v>
      </c>
      <c r="M299" t="s">
        <v>1349</v>
      </c>
      <c r="N299" t="s">
        <v>293</v>
      </c>
      <c r="O299" t="s">
        <v>308</v>
      </c>
      <c r="R299" s="6"/>
    </row>
    <row r="300" spans="1:18">
      <c r="A300">
        <v>322</v>
      </c>
      <c r="B300" t="s">
        <v>1350</v>
      </c>
      <c r="C300" s="1">
        <v>17085000000</v>
      </c>
      <c r="D300" t="s">
        <v>10</v>
      </c>
      <c r="E300" t="s">
        <v>11</v>
      </c>
      <c r="F300">
        <v>12</v>
      </c>
      <c r="G300">
        <v>31</v>
      </c>
      <c r="H300">
        <v>2012</v>
      </c>
      <c r="I300" s="5" t="s">
        <v>1351</v>
      </c>
      <c r="J300" t="s">
        <v>1352</v>
      </c>
      <c r="K300" t="s">
        <v>1353</v>
      </c>
      <c r="L300" t="s">
        <v>15</v>
      </c>
      <c r="M300" t="s">
        <v>15</v>
      </c>
      <c r="N300" t="s">
        <v>198</v>
      </c>
      <c r="O300" t="s">
        <v>1267</v>
      </c>
      <c r="R300" s="6"/>
    </row>
    <row r="301" spans="1:18">
      <c r="A301">
        <v>323</v>
      </c>
      <c r="B301" t="s">
        <v>1350</v>
      </c>
      <c r="C301" s="1">
        <v>17420000000</v>
      </c>
      <c r="D301" t="s">
        <v>19</v>
      </c>
      <c r="E301" t="s">
        <v>20</v>
      </c>
      <c r="F301">
        <v>12</v>
      </c>
      <c r="G301">
        <v>31</v>
      </c>
      <c r="H301">
        <v>2013</v>
      </c>
      <c r="I301" s="5" t="s">
        <v>1354</v>
      </c>
      <c r="J301" t="s">
        <v>1355</v>
      </c>
      <c r="K301" t="s">
        <v>1356</v>
      </c>
      <c r="L301" t="s">
        <v>15</v>
      </c>
      <c r="M301" t="s">
        <v>15</v>
      </c>
      <c r="N301" t="s">
        <v>198</v>
      </c>
      <c r="O301" t="s">
        <v>1267</v>
      </c>
      <c r="R301" s="6"/>
    </row>
    <row r="302" spans="1:18">
      <c r="A302">
        <v>324</v>
      </c>
      <c r="B302" t="s">
        <v>1350</v>
      </c>
      <c r="C302" s="1">
        <v>17277000000</v>
      </c>
      <c r="D302" t="s">
        <v>25</v>
      </c>
      <c r="E302" t="s">
        <v>26</v>
      </c>
      <c r="F302">
        <v>12</v>
      </c>
      <c r="G302">
        <v>31</v>
      </c>
      <c r="H302">
        <v>2014</v>
      </c>
      <c r="I302" s="5" t="s">
        <v>1357</v>
      </c>
      <c r="J302" t="s">
        <v>1358</v>
      </c>
      <c r="K302" t="s">
        <v>1359</v>
      </c>
      <c r="L302" t="s">
        <v>15</v>
      </c>
      <c r="M302" t="s">
        <v>15</v>
      </c>
      <c r="N302" t="s">
        <v>198</v>
      </c>
      <c r="O302" t="s">
        <v>1267</v>
      </c>
      <c r="R302" s="6"/>
    </row>
    <row r="303" spans="1:18">
      <c r="A303">
        <v>325</v>
      </c>
      <c r="B303" t="s">
        <v>1350</v>
      </c>
      <c r="C303" s="1">
        <v>16034000000</v>
      </c>
      <c r="D303" t="s">
        <v>31</v>
      </c>
      <c r="E303" t="s">
        <v>32</v>
      </c>
      <c r="F303">
        <v>12</v>
      </c>
      <c r="G303">
        <v>31</v>
      </c>
      <c r="H303">
        <v>2015</v>
      </c>
      <c r="I303" s="5" t="s">
        <v>1360</v>
      </c>
      <c r="J303" t="s">
        <v>1361</v>
      </c>
      <c r="K303" t="s">
        <v>1362</v>
      </c>
      <c r="L303" t="s">
        <v>15</v>
      </c>
      <c r="M303" t="s">
        <v>15</v>
      </c>
      <c r="N303" t="s">
        <v>198</v>
      </c>
      <c r="O303" t="s">
        <v>1267</v>
      </c>
      <c r="R303" s="6"/>
    </row>
    <row r="304" spans="1:18">
      <c r="A304">
        <v>326</v>
      </c>
      <c r="B304" t="s">
        <v>1363</v>
      </c>
      <c r="C304" s="1">
        <v>5533000000</v>
      </c>
      <c r="D304" t="s">
        <v>10</v>
      </c>
      <c r="E304" t="s">
        <v>1082</v>
      </c>
      <c r="F304">
        <v>6</v>
      </c>
      <c r="G304">
        <v>30</v>
      </c>
      <c r="H304">
        <v>2013</v>
      </c>
      <c r="I304" s="5" t="s">
        <v>1364</v>
      </c>
      <c r="J304" t="s">
        <v>1253</v>
      </c>
      <c r="K304" t="s">
        <v>1365</v>
      </c>
      <c r="L304" t="s">
        <v>1366</v>
      </c>
      <c r="M304" t="s">
        <v>15</v>
      </c>
      <c r="N304" t="s">
        <v>198</v>
      </c>
      <c r="O304" t="s">
        <v>1267</v>
      </c>
      <c r="R304" s="6"/>
    </row>
    <row r="305" spans="1:18">
      <c r="A305">
        <v>327</v>
      </c>
      <c r="B305" t="s">
        <v>1363</v>
      </c>
      <c r="C305" s="1">
        <v>5514000000</v>
      </c>
      <c r="D305" t="s">
        <v>19</v>
      </c>
      <c r="E305" t="s">
        <v>1087</v>
      </c>
      <c r="F305">
        <v>6</v>
      </c>
      <c r="G305">
        <v>30</v>
      </c>
      <c r="H305">
        <v>2014</v>
      </c>
      <c r="I305" s="5" t="s">
        <v>1367</v>
      </c>
      <c r="J305" t="s">
        <v>1368</v>
      </c>
      <c r="K305" t="s">
        <v>1369</v>
      </c>
      <c r="L305" t="s">
        <v>1370</v>
      </c>
      <c r="M305" t="s">
        <v>15</v>
      </c>
      <c r="N305" t="s">
        <v>198</v>
      </c>
      <c r="O305" t="s">
        <v>1267</v>
      </c>
      <c r="R305" s="6"/>
    </row>
    <row r="306" spans="1:18">
      <c r="A306">
        <v>328</v>
      </c>
      <c r="B306" t="s">
        <v>1363</v>
      </c>
      <c r="C306" s="1">
        <v>5655000000</v>
      </c>
      <c r="D306" t="s">
        <v>25</v>
      </c>
      <c r="E306" t="s">
        <v>1092</v>
      </c>
      <c r="F306">
        <v>6</v>
      </c>
      <c r="G306">
        <v>30</v>
      </c>
      <c r="H306">
        <v>2015</v>
      </c>
      <c r="I306" s="5" t="s">
        <v>1371</v>
      </c>
      <c r="J306" t="s">
        <v>1372</v>
      </c>
      <c r="K306" t="s">
        <v>1373</v>
      </c>
      <c r="L306" t="s">
        <v>1374</v>
      </c>
      <c r="M306" t="s">
        <v>15</v>
      </c>
      <c r="N306" t="s">
        <v>198</v>
      </c>
      <c r="O306" t="s">
        <v>1267</v>
      </c>
      <c r="R306" s="6"/>
    </row>
    <row r="307" spans="1:18">
      <c r="A307">
        <v>329</v>
      </c>
      <c r="B307" t="s">
        <v>1363</v>
      </c>
      <c r="C307" s="1">
        <v>5761000000</v>
      </c>
      <c r="D307" t="s">
        <v>31</v>
      </c>
      <c r="E307" t="s">
        <v>1097</v>
      </c>
      <c r="F307">
        <v>6</v>
      </c>
      <c r="G307">
        <v>30</v>
      </c>
      <c r="H307">
        <v>2016</v>
      </c>
      <c r="I307" s="5" t="s">
        <v>1375</v>
      </c>
      <c r="J307" t="s">
        <v>1376</v>
      </c>
      <c r="K307" t="s">
        <v>1377</v>
      </c>
      <c r="L307" t="s">
        <v>1378</v>
      </c>
      <c r="M307" t="s">
        <v>15</v>
      </c>
      <c r="N307" t="s">
        <v>198</v>
      </c>
      <c r="O307" t="s">
        <v>1267</v>
      </c>
      <c r="R307" s="6"/>
    </row>
    <row r="308" spans="1:18">
      <c r="A308">
        <v>330</v>
      </c>
      <c r="B308" t="s">
        <v>1379</v>
      </c>
      <c r="C308" s="1">
        <v>2666000000</v>
      </c>
      <c r="D308" t="s">
        <v>10</v>
      </c>
      <c r="E308" t="s">
        <v>20</v>
      </c>
      <c r="F308">
        <v>12</v>
      </c>
      <c r="G308">
        <v>31</v>
      </c>
      <c r="H308">
        <v>2013</v>
      </c>
      <c r="I308" s="5" t="s">
        <v>1380</v>
      </c>
      <c r="J308" t="s">
        <v>1381</v>
      </c>
      <c r="K308" t="s">
        <v>1382</v>
      </c>
      <c r="L308" t="s">
        <v>15</v>
      </c>
      <c r="M308" t="s">
        <v>1383</v>
      </c>
      <c r="N308" t="s">
        <v>293</v>
      </c>
      <c r="O308" t="s">
        <v>1250</v>
      </c>
      <c r="R308" s="6"/>
    </row>
    <row r="309" spans="1:18">
      <c r="A309">
        <v>331</v>
      </c>
      <c r="B309" t="s">
        <v>1379</v>
      </c>
      <c r="C309" s="1">
        <v>2607000000</v>
      </c>
      <c r="D309" t="s">
        <v>19</v>
      </c>
      <c r="E309" t="s">
        <v>26</v>
      </c>
      <c r="F309">
        <v>12</v>
      </c>
      <c r="G309">
        <v>31</v>
      </c>
      <c r="H309">
        <v>2014</v>
      </c>
      <c r="I309" s="5" t="s">
        <v>1384</v>
      </c>
      <c r="J309" t="s">
        <v>1385</v>
      </c>
      <c r="K309" t="s">
        <v>1386</v>
      </c>
      <c r="L309" t="s">
        <v>15</v>
      </c>
      <c r="M309" t="s">
        <v>1387</v>
      </c>
      <c r="N309" t="s">
        <v>293</v>
      </c>
      <c r="O309" t="s">
        <v>1250</v>
      </c>
      <c r="R309" s="6"/>
    </row>
    <row r="310" spans="1:18">
      <c r="A310">
        <v>332</v>
      </c>
      <c r="B310" t="s">
        <v>1379</v>
      </c>
      <c r="C310" s="1">
        <v>2819000000</v>
      </c>
      <c r="D310" t="s">
        <v>25</v>
      </c>
      <c r="E310" t="s">
        <v>32</v>
      </c>
      <c r="F310">
        <v>12</v>
      </c>
      <c r="G310">
        <v>31</v>
      </c>
      <c r="H310">
        <v>2015</v>
      </c>
      <c r="I310" s="5" t="s">
        <v>1388</v>
      </c>
      <c r="J310" t="s">
        <v>1389</v>
      </c>
      <c r="K310" t="s">
        <v>1390</v>
      </c>
      <c r="L310" t="s">
        <v>15</v>
      </c>
      <c r="M310" t="s">
        <v>1391</v>
      </c>
      <c r="N310" t="s">
        <v>293</v>
      </c>
      <c r="O310" t="s">
        <v>1250</v>
      </c>
      <c r="R310" s="6"/>
    </row>
    <row r="311" spans="1:18">
      <c r="A311">
        <v>333</v>
      </c>
      <c r="B311" t="s">
        <v>1379</v>
      </c>
      <c r="C311" s="1">
        <v>2960000000</v>
      </c>
      <c r="D311" t="s">
        <v>31</v>
      </c>
      <c r="E311" t="s">
        <v>348</v>
      </c>
      <c r="F311">
        <v>12</v>
      </c>
      <c r="G311">
        <v>31</v>
      </c>
      <c r="H311">
        <v>2016</v>
      </c>
      <c r="I311" s="5" t="s">
        <v>1392</v>
      </c>
      <c r="J311" t="s">
        <v>1393</v>
      </c>
      <c r="K311" t="s">
        <v>1394</v>
      </c>
      <c r="L311" t="s">
        <v>15</v>
      </c>
      <c r="M311" t="s">
        <v>1395</v>
      </c>
      <c r="N311" t="s">
        <v>293</v>
      </c>
      <c r="O311" t="s">
        <v>1250</v>
      </c>
      <c r="R311" s="6"/>
    </row>
    <row r="312" spans="1:18">
      <c r="A312">
        <v>338</v>
      </c>
      <c r="B312" t="s">
        <v>1396</v>
      </c>
      <c r="C312" s="1">
        <v>3214591000</v>
      </c>
      <c r="D312" t="s">
        <v>10</v>
      </c>
      <c r="E312" t="s">
        <v>20</v>
      </c>
      <c r="F312">
        <v>12</v>
      </c>
      <c r="G312">
        <v>31</v>
      </c>
      <c r="H312">
        <v>2013</v>
      </c>
      <c r="I312" s="5" t="s">
        <v>1397</v>
      </c>
      <c r="J312" t="s">
        <v>1398</v>
      </c>
      <c r="K312" t="s">
        <v>1399</v>
      </c>
      <c r="L312" t="s">
        <v>15</v>
      </c>
      <c r="M312" t="s">
        <v>1400</v>
      </c>
      <c r="N312" t="s">
        <v>42</v>
      </c>
      <c r="O312" t="s">
        <v>1401</v>
      </c>
      <c r="R312" s="6"/>
    </row>
    <row r="313" spans="1:18">
      <c r="A313">
        <v>339</v>
      </c>
      <c r="B313" t="s">
        <v>1396</v>
      </c>
      <c r="C313" s="1">
        <v>4108269000</v>
      </c>
      <c r="D313" t="s">
        <v>19</v>
      </c>
      <c r="E313" t="s">
        <v>26</v>
      </c>
      <c r="F313">
        <v>12</v>
      </c>
      <c r="G313">
        <v>31</v>
      </c>
      <c r="H313">
        <v>2014</v>
      </c>
      <c r="I313" s="5" t="s">
        <v>1402</v>
      </c>
      <c r="J313" t="s">
        <v>1403</v>
      </c>
      <c r="K313" t="s">
        <v>1404</v>
      </c>
      <c r="L313" t="s">
        <v>15</v>
      </c>
      <c r="M313" t="s">
        <v>1405</v>
      </c>
      <c r="N313" t="s">
        <v>42</v>
      </c>
      <c r="O313" t="s">
        <v>1401</v>
      </c>
      <c r="R313" s="6"/>
    </row>
    <row r="314" spans="1:18">
      <c r="A314">
        <v>340</v>
      </c>
      <c r="B314" t="s">
        <v>1396</v>
      </c>
      <c r="C314" s="1">
        <v>4501223000</v>
      </c>
      <c r="D314" t="s">
        <v>25</v>
      </c>
      <c r="E314" t="s">
        <v>32</v>
      </c>
      <c r="F314">
        <v>12</v>
      </c>
      <c r="G314">
        <v>31</v>
      </c>
      <c r="H314">
        <v>2015</v>
      </c>
      <c r="I314" s="5" t="s">
        <v>1406</v>
      </c>
      <c r="J314" t="s">
        <v>1407</v>
      </c>
      <c r="K314" t="s">
        <v>1408</v>
      </c>
      <c r="L314" t="s">
        <v>15</v>
      </c>
      <c r="M314" t="s">
        <v>1409</v>
      </c>
      <c r="N314" t="s">
        <v>42</v>
      </c>
      <c r="O314" t="s">
        <v>1401</v>
      </c>
      <c r="R314" s="6"/>
    </row>
    <row r="315" spans="1:18">
      <c r="A315">
        <v>341</v>
      </c>
      <c r="B315" t="s">
        <v>1396</v>
      </c>
      <c r="C315" s="1">
        <v>3904384000</v>
      </c>
      <c r="D315" t="s">
        <v>31</v>
      </c>
      <c r="E315" t="s">
        <v>348</v>
      </c>
      <c r="F315">
        <v>12</v>
      </c>
      <c r="G315">
        <v>31</v>
      </c>
      <c r="H315">
        <v>2016</v>
      </c>
      <c r="I315" s="5" t="s">
        <v>1410</v>
      </c>
      <c r="J315" t="s">
        <v>1411</v>
      </c>
      <c r="K315" t="s">
        <v>1412</v>
      </c>
      <c r="L315" t="s">
        <v>15</v>
      </c>
      <c r="M315" t="s">
        <v>1413</v>
      </c>
      <c r="N315" t="s">
        <v>42</v>
      </c>
      <c r="O315" t="s">
        <v>1401</v>
      </c>
      <c r="R315" s="6"/>
    </row>
    <row r="316" spans="1:18">
      <c r="A316">
        <v>342</v>
      </c>
      <c r="B316" t="s">
        <v>1414</v>
      </c>
      <c r="C316" s="1">
        <v>17301000000</v>
      </c>
      <c r="D316" t="s">
        <v>10</v>
      </c>
      <c r="E316" t="s">
        <v>20</v>
      </c>
      <c r="F316">
        <v>12</v>
      </c>
      <c r="G316">
        <v>31</v>
      </c>
      <c r="H316">
        <v>2013</v>
      </c>
      <c r="I316" s="5" t="s">
        <v>1415</v>
      </c>
      <c r="J316" t="s">
        <v>1416</v>
      </c>
      <c r="K316" t="s">
        <v>1417</v>
      </c>
      <c r="L316" t="s">
        <v>1418</v>
      </c>
      <c r="M316" t="s">
        <v>15</v>
      </c>
      <c r="N316" t="s">
        <v>17</v>
      </c>
      <c r="O316" t="s">
        <v>1419</v>
      </c>
      <c r="R316" s="6"/>
    </row>
    <row r="317" spans="1:18">
      <c r="A317">
        <v>343</v>
      </c>
      <c r="B317" t="s">
        <v>1414</v>
      </c>
      <c r="C317" s="1">
        <v>19221000000</v>
      </c>
      <c r="D317" t="s">
        <v>19</v>
      </c>
      <c r="E317" t="s">
        <v>26</v>
      </c>
      <c r="F317">
        <v>12</v>
      </c>
      <c r="G317">
        <v>31</v>
      </c>
      <c r="H317">
        <v>2014</v>
      </c>
      <c r="I317" s="5" t="s">
        <v>1420</v>
      </c>
      <c r="J317" t="s">
        <v>1421</v>
      </c>
      <c r="K317" t="s">
        <v>1422</v>
      </c>
      <c r="L317" t="s">
        <v>1423</v>
      </c>
      <c r="M317" t="s">
        <v>15</v>
      </c>
      <c r="N317" t="s">
        <v>17</v>
      </c>
      <c r="O317" t="s">
        <v>1419</v>
      </c>
      <c r="R317" s="6"/>
    </row>
    <row r="318" spans="1:18">
      <c r="A318">
        <v>344</v>
      </c>
      <c r="B318" t="s">
        <v>1414</v>
      </c>
      <c r="C318" s="1">
        <v>19110000000</v>
      </c>
      <c r="D318" t="s">
        <v>25</v>
      </c>
      <c r="E318" t="s">
        <v>32</v>
      </c>
      <c r="F318">
        <v>12</v>
      </c>
      <c r="G318">
        <v>31</v>
      </c>
      <c r="H318">
        <v>2015</v>
      </c>
      <c r="I318" s="5" t="s">
        <v>1424</v>
      </c>
      <c r="J318" t="s">
        <v>1425</v>
      </c>
      <c r="K318" t="s">
        <v>1426</v>
      </c>
      <c r="L318" t="s">
        <v>1427</v>
      </c>
      <c r="M318" t="s">
        <v>15</v>
      </c>
      <c r="N318" t="s">
        <v>17</v>
      </c>
      <c r="O318" t="s">
        <v>1419</v>
      </c>
      <c r="R318" s="6"/>
    </row>
    <row r="319" spans="1:18">
      <c r="A319">
        <v>345</v>
      </c>
      <c r="B319" t="s">
        <v>1414</v>
      </c>
      <c r="C319" s="1">
        <v>17509000000</v>
      </c>
      <c r="D319" t="s">
        <v>31</v>
      </c>
      <c r="E319" t="s">
        <v>348</v>
      </c>
      <c r="F319">
        <v>12</v>
      </c>
      <c r="G319">
        <v>31</v>
      </c>
      <c r="H319">
        <v>2016</v>
      </c>
      <c r="I319" s="5" t="s">
        <v>1428</v>
      </c>
      <c r="J319" t="s">
        <v>1429</v>
      </c>
      <c r="K319" t="s">
        <v>1430</v>
      </c>
      <c r="L319" t="s">
        <v>1431</v>
      </c>
      <c r="M319" t="s">
        <v>15</v>
      </c>
      <c r="N319" t="s">
        <v>17</v>
      </c>
      <c r="O319" t="s">
        <v>1419</v>
      </c>
      <c r="R319" s="6"/>
    </row>
    <row r="320" spans="1:18">
      <c r="A320">
        <v>346</v>
      </c>
      <c r="B320" t="s">
        <v>1432</v>
      </c>
      <c r="C320" s="1">
        <v>6566000000</v>
      </c>
      <c r="D320" t="s">
        <v>10</v>
      </c>
      <c r="E320" t="s">
        <v>20</v>
      </c>
      <c r="F320">
        <v>12</v>
      </c>
      <c r="G320">
        <v>31</v>
      </c>
      <c r="H320">
        <v>2013</v>
      </c>
      <c r="I320" s="5" t="s">
        <v>1433</v>
      </c>
      <c r="J320" t="s">
        <v>1434</v>
      </c>
      <c r="K320" t="s">
        <v>743</v>
      </c>
      <c r="L320" t="s">
        <v>15</v>
      </c>
      <c r="M320" t="s">
        <v>1435</v>
      </c>
      <c r="N320" t="s">
        <v>257</v>
      </c>
      <c r="O320" t="s">
        <v>258</v>
      </c>
      <c r="R320" s="6"/>
    </row>
    <row r="321" spans="1:18">
      <c r="A321">
        <v>347</v>
      </c>
      <c r="B321" t="s">
        <v>1432</v>
      </c>
      <c r="C321" s="1">
        <v>7179000000</v>
      </c>
      <c r="D321" t="s">
        <v>19</v>
      </c>
      <c r="E321" t="s">
        <v>26</v>
      </c>
      <c r="F321">
        <v>12</v>
      </c>
      <c r="G321">
        <v>31</v>
      </c>
      <c r="H321">
        <v>2014</v>
      </c>
      <c r="I321" s="5" t="s">
        <v>1436</v>
      </c>
      <c r="J321" t="s">
        <v>1437</v>
      </c>
      <c r="K321" t="s">
        <v>1438</v>
      </c>
      <c r="L321" t="s">
        <v>15</v>
      </c>
      <c r="M321" t="s">
        <v>1439</v>
      </c>
      <c r="N321" t="s">
        <v>257</v>
      </c>
      <c r="O321" t="s">
        <v>258</v>
      </c>
      <c r="R321" s="6"/>
    </row>
    <row r="322" spans="1:18">
      <c r="A322">
        <v>348</v>
      </c>
      <c r="B322" t="s">
        <v>1432</v>
      </c>
      <c r="C322" s="1">
        <v>6456000000</v>
      </c>
      <c r="D322" t="s">
        <v>25</v>
      </c>
      <c r="E322" t="s">
        <v>32</v>
      </c>
      <c r="F322">
        <v>12</v>
      </c>
      <c r="G322">
        <v>31</v>
      </c>
      <c r="H322">
        <v>2015</v>
      </c>
      <c r="I322" s="5" t="s">
        <v>1440</v>
      </c>
      <c r="J322" t="s">
        <v>1441</v>
      </c>
      <c r="K322" t="s">
        <v>1442</v>
      </c>
      <c r="L322" t="s">
        <v>15</v>
      </c>
      <c r="M322" t="s">
        <v>1443</v>
      </c>
      <c r="N322" t="s">
        <v>257</v>
      </c>
      <c r="O322" t="s">
        <v>258</v>
      </c>
      <c r="R322" s="6"/>
    </row>
    <row r="323" spans="1:18">
      <c r="A323">
        <v>349</v>
      </c>
      <c r="B323" t="s">
        <v>1432</v>
      </c>
      <c r="C323" s="1">
        <v>6399000000</v>
      </c>
      <c r="D323" t="s">
        <v>31</v>
      </c>
      <c r="E323" t="s">
        <v>348</v>
      </c>
      <c r="F323">
        <v>12</v>
      </c>
      <c r="G323">
        <v>31</v>
      </c>
      <c r="H323">
        <v>2016</v>
      </c>
      <c r="I323" s="5" t="s">
        <v>1444</v>
      </c>
      <c r="J323" t="s">
        <v>1445</v>
      </c>
      <c r="K323" t="s">
        <v>1096</v>
      </c>
      <c r="L323" t="s">
        <v>15</v>
      </c>
      <c r="M323" t="s">
        <v>1446</v>
      </c>
      <c r="N323" t="s">
        <v>257</v>
      </c>
      <c r="O323" t="s">
        <v>258</v>
      </c>
      <c r="R323" s="6"/>
    </row>
    <row r="324" spans="1:18">
      <c r="A324">
        <v>350</v>
      </c>
      <c r="B324" t="s">
        <v>1447</v>
      </c>
      <c r="C324" s="1">
        <v>8110000000</v>
      </c>
      <c r="D324" t="s">
        <v>10</v>
      </c>
      <c r="E324" t="s">
        <v>11</v>
      </c>
      <c r="F324">
        <v>12</v>
      </c>
      <c r="G324">
        <v>31</v>
      </c>
      <c r="H324">
        <v>2012</v>
      </c>
      <c r="I324" s="5" t="s">
        <v>1448</v>
      </c>
      <c r="J324" t="s">
        <v>1449</v>
      </c>
      <c r="K324" t="s">
        <v>1450</v>
      </c>
      <c r="L324" t="s">
        <v>15</v>
      </c>
      <c r="M324" t="s">
        <v>1451</v>
      </c>
      <c r="N324" t="s">
        <v>84</v>
      </c>
      <c r="O324" t="s">
        <v>590</v>
      </c>
      <c r="R324" s="6"/>
    </row>
    <row r="325" spans="1:18">
      <c r="A325">
        <v>351</v>
      </c>
      <c r="B325" t="s">
        <v>1447</v>
      </c>
      <c r="C325" s="1">
        <v>10863000000</v>
      </c>
      <c r="D325" t="s">
        <v>19</v>
      </c>
      <c r="E325" t="s">
        <v>20</v>
      </c>
      <c r="F325">
        <v>12</v>
      </c>
      <c r="G325">
        <v>31</v>
      </c>
      <c r="H325">
        <v>2013</v>
      </c>
      <c r="I325" s="5" t="s">
        <v>1452</v>
      </c>
      <c r="J325" t="s">
        <v>1453</v>
      </c>
      <c r="K325" t="s">
        <v>1454</v>
      </c>
      <c r="L325" t="s">
        <v>15</v>
      </c>
      <c r="M325" t="s">
        <v>1455</v>
      </c>
      <c r="N325" t="s">
        <v>84</v>
      </c>
      <c r="O325" t="s">
        <v>590</v>
      </c>
      <c r="R325" s="6"/>
    </row>
    <row r="326" spans="1:18">
      <c r="A326">
        <v>352</v>
      </c>
      <c r="B326" t="s">
        <v>1447</v>
      </c>
      <c r="C326" s="1">
        <v>16560000000</v>
      </c>
      <c r="D326" t="s">
        <v>25</v>
      </c>
      <c r="E326" t="s">
        <v>26</v>
      </c>
      <c r="F326">
        <v>12</v>
      </c>
      <c r="G326">
        <v>31</v>
      </c>
      <c r="H326">
        <v>2014</v>
      </c>
      <c r="I326" s="5" t="s">
        <v>1007</v>
      </c>
      <c r="J326" t="s">
        <v>1456</v>
      </c>
      <c r="K326" t="s">
        <v>1457</v>
      </c>
      <c r="L326" t="s">
        <v>15</v>
      </c>
      <c r="M326" t="s">
        <v>1458</v>
      </c>
      <c r="N326" t="s">
        <v>84</v>
      </c>
      <c r="O326" t="s">
        <v>590</v>
      </c>
      <c r="R326" s="6"/>
    </row>
    <row r="327" spans="1:18">
      <c r="A327">
        <v>353</v>
      </c>
      <c r="B327" t="s">
        <v>1447</v>
      </c>
      <c r="C327" s="1">
        <v>22760000000</v>
      </c>
      <c r="D327" t="s">
        <v>31</v>
      </c>
      <c r="E327" t="s">
        <v>32</v>
      </c>
      <c r="F327">
        <v>12</v>
      </c>
      <c r="G327">
        <v>31</v>
      </c>
      <c r="H327">
        <v>2015</v>
      </c>
      <c r="I327" s="5" t="s">
        <v>1459</v>
      </c>
      <c r="J327" t="s">
        <v>1460</v>
      </c>
      <c r="K327" t="s">
        <v>1461</v>
      </c>
      <c r="L327" t="s">
        <v>15</v>
      </c>
      <c r="M327" t="s">
        <v>1394</v>
      </c>
      <c r="N327" t="s">
        <v>84</v>
      </c>
      <c r="O327" t="s">
        <v>590</v>
      </c>
      <c r="R327" s="6"/>
    </row>
    <row r="328" spans="1:18">
      <c r="A328">
        <v>354</v>
      </c>
      <c r="B328" t="s">
        <v>1462</v>
      </c>
      <c r="C328" s="1">
        <v>7452000000</v>
      </c>
      <c r="D328" t="s">
        <v>10</v>
      </c>
      <c r="E328" t="s">
        <v>11</v>
      </c>
      <c r="F328">
        <v>12</v>
      </c>
      <c r="G328">
        <v>31</v>
      </c>
      <c r="H328">
        <v>2012</v>
      </c>
      <c r="I328" s="5" t="s">
        <v>1463</v>
      </c>
      <c r="J328" t="s">
        <v>1464</v>
      </c>
      <c r="K328" t="s">
        <v>1465</v>
      </c>
      <c r="L328" t="s">
        <v>15</v>
      </c>
      <c r="M328" t="s">
        <v>1466</v>
      </c>
      <c r="N328" t="s">
        <v>257</v>
      </c>
      <c r="O328" t="s">
        <v>258</v>
      </c>
      <c r="R328" s="6"/>
    </row>
    <row r="329" spans="1:18">
      <c r="A329">
        <v>355</v>
      </c>
      <c r="B329" t="s">
        <v>1462</v>
      </c>
      <c r="C329" s="1">
        <v>8106000000</v>
      </c>
      <c r="D329" t="s">
        <v>19</v>
      </c>
      <c r="E329" t="s">
        <v>20</v>
      </c>
      <c r="F329">
        <v>12</v>
      </c>
      <c r="G329">
        <v>31</v>
      </c>
      <c r="H329">
        <v>2013</v>
      </c>
      <c r="I329" s="5" t="s">
        <v>897</v>
      </c>
      <c r="J329" t="s">
        <v>1467</v>
      </c>
      <c r="K329" t="s">
        <v>1468</v>
      </c>
      <c r="L329" t="s">
        <v>15</v>
      </c>
      <c r="M329" t="s">
        <v>1469</v>
      </c>
      <c r="N329" t="s">
        <v>257</v>
      </c>
      <c r="O329" t="s">
        <v>258</v>
      </c>
      <c r="R329" s="6"/>
    </row>
    <row r="330" spans="1:18">
      <c r="A330">
        <v>356</v>
      </c>
      <c r="B330" t="s">
        <v>1462</v>
      </c>
      <c r="C330" s="1">
        <v>9226000000</v>
      </c>
      <c r="D330" t="s">
        <v>25</v>
      </c>
      <c r="E330" t="s">
        <v>26</v>
      </c>
      <c r="F330">
        <v>12</v>
      </c>
      <c r="G330">
        <v>31</v>
      </c>
      <c r="H330">
        <v>2014</v>
      </c>
      <c r="I330" s="5" t="s">
        <v>1470</v>
      </c>
      <c r="J330" t="s">
        <v>1471</v>
      </c>
      <c r="K330" t="s">
        <v>1472</v>
      </c>
      <c r="L330" t="s">
        <v>15</v>
      </c>
      <c r="M330" t="s">
        <v>1473</v>
      </c>
      <c r="N330" t="s">
        <v>257</v>
      </c>
      <c r="O330" t="s">
        <v>258</v>
      </c>
      <c r="R330" s="6"/>
    </row>
    <row r="331" spans="1:18">
      <c r="A331">
        <v>357</v>
      </c>
      <c r="B331" t="s">
        <v>1462</v>
      </c>
      <c r="C331" s="1">
        <v>7386000000</v>
      </c>
      <c r="D331" t="s">
        <v>31</v>
      </c>
      <c r="E331" t="s">
        <v>32</v>
      </c>
      <c r="F331">
        <v>12</v>
      </c>
      <c r="G331">
        <v>31</v>
      </c>
      <c r="H331">
        <v>2015</v>
      </c>
      <c r="I331" s="5" t="s">
        <v>1474</v>
      </c>
      <c r="J331" t="s">
        <v>1475</v>
      </c>
      <c r="K331" t="s">
        <v>1476</v>
      </c>
      <c r="L331" t="s">
        <v>15</v>
      </c>
      <c r="M331" t="s">
        <v>1477</v>
      </c>
      <c r="N331" t="s">
        <v>257</v>
      </c>
      <c r="O331" t="s">
        <v>258</v>
      </c>
      <c r="R331" s="6"/>
    </row>
    <row r="332" spans="1:18">
      <c r="A332">
        <v>358</v>
      </c>
      <c r="B332" t="s">
        <v>1478</v>
      </c>
      <c r="C332" s="1">
        <v>23771000000</v>
      </c>
      <c r="D332" t="s">
        <v>10</v>
      </c>
      <c r="E332" t="s">
        <v>11</v>
      </c>
      <c r="F332">
        <v>12</v>
      </c>
      <c r="G332">
        <v>31</v>
      </c>
      <c r="H332">
        <v>2012</v>
      </c>
      <c r="I332" s="5" t="s">
        <v>1479</v>
      </c>
      <c r="J332" t="s">
        <v>1480</v>
      </c>
      <c r="K332" t="s">
        <v>1481</v>
      </c>
      <c r="L332" t="s">
        <v>15</v>
      </c>
      <c r="M332" t="s">
        <v>1482</v>
      </c>
      <c r="N332" t="s">
        <v>293</v>
      </c>
      <c r="O332" t="s">
        <v>758</v>
      </c>
      <c r="R332" s="6"/>
    </row>
    <row r="333" spans="1:18">
      <c r="A333">
        <v>359</v>
      </c>
      <c r="B333" t="s">
        <v>1478</v>
      </c>
      <c r="C333" s="1">
        <v>24176000000</v>
      </c>
      <c r="D333" t="s">
        <v>19</v>
      </c>
      <c r="E333" t="s">
        <v>20</v>
      </c>
      <c r="F333">
        <v>12</v>
      </c>
      <c r="G333">
        <v>31</v>
      </c>
      <c r="H333">
        <v>2013</v>
      </c>
      <c r="I333" s="5" t="s">
        <v>1483</v>
      </c>
      <c r="J333" t="s">
        <v>1484</v>
      </c>
      <c r="K333" t="s">
        <v>1485</v>
      </c>
      <c r="L333" t="s">
        <v>15</v>
      </c>
      <c r="M333" t="s">
        <v>1486</v>
      </c>
      <c r="N333" t="s">
        <v>293</v>
      </c>
      <c r="O333" t="s">
        <v>758</v>
      </c>
      <c r="R333" s="6"/>
    </row>
    <row r="334" spans="1:18">
      <c r="A334">
        <v>360</v>
      </c>
      <c r="B334" t="s">
        <v>1478</v>
      </c>
      <c r="C334" s="1">
        <v>23869000000</v>
      </c>
      <c r="D334" t="s">
        <v>25</v>
      </c>
      <c r="E334" t="s">
        <v>26</v>
      </c>
      <c r="F334">
        <v>12</v>
      </c>
      <c r="G334">
        <v>31</v>
      </c>
      <c r="H334">
        <v>2014</v>
      </c>
      <c r="I334" s="5" t="s">
        <v>1487</v>
      </c>
      <c r="J334" t="s">
        <v>1488</v>
      </c>
      <c r="K334" t="s">
        <v>1489</v>
      </c>
      <c r="L334" t="s">
        <v>15</v>
      </c>
      <c r="M334" t="s">
        <v>1490</v>
      </c>
      <c r="N334" t="s">
        <v>293</v>
      </c>
      <c r="O334" t="s">
        <v>758</v>
      </c>
      <c r="R334" s="6"/>
    </row>
    <row r="335" spans="1:18">
      <c r="A335">
        <v>361</v>
      </c>
      <c r="B335" t="s">
        <v>1478</v>
      </c>
      <c r="C335" s="1">
        <v>25038000000</v>
      </c>
      <c r="D335" t="s">
        <v>31</v>
      </c>
      <c r="E335" t="s">
        <v>32</v>
      </c>
      <c r="F335">
        <v>12</v>
      </c>
      <c r="G335">
        <v>31</v>
      </c>
      <c r="H335">
        <v>2015</v>
      </c>
      <c r="I335" s="5" t="s">
        <v>1491</v>
      </c>
      <c r="J335" t="s">
        <v>1492</v>
      </c>
      <c r="K335" t="s">
        <v>1493</v>
      </c>
      <c r="L335" t="s">
        <v>15</v>
      </c>
      <c r="M335" t="s">
        <v>1494</v>
      </c>
      <c r="N335" t="s">
        <v>293</v>
      </c>
      <c r="O335" t="s">
        <v>758</v>
      </c>
      <c r="R335" s="6"/>
    </row>
    <row r="336" spans="1:18">
      <c r="A336">
        <v>362</v>
      </c>
      <c r="B336" t="s">
        <v>1495</v>
      </c>
      <c r="C336" s="1">
        <v>1204546000</v>
      </c>
      <c r="D336" t="s">
        <v>10</v>
      </c>
      <c r="E336" t="s">
        <v>11</v>
      </c>
      <c r="F336">
        <v>12</v>
      </c>
      <c r="G336">
        <v>31</v>
      </c>
      <c r="H336">
        <v>2012</v>
      </c>
      <c r="I336" s="5" t="s">
        <v>1496</v>
      </c>
      <c r="J336" t="s">
        <v>1497</v>
      </c>
      <c r="K336" t="s">
        <v>1498</v>
      </c>
      <c r="L336" t="s">
        <v>15</v>
      </c>
      <c r="M336" t="s">
        <v>1499</v>
      </c>
      <c r="N336" t="s">
        <v>608</v>
      </c>
      <c r="O336" t="s">
        <v>609</v>
      </c>
      <c r="R336" s="6"/>
    </row>
    <row r="337" spans="1:18">
      <c r="A337">
        <v>363</v>
      </c>
      <c r="B337" t="s">
        <v>1495</v>
      </c>
      <c r="C337" s="1">
        <v>1746278000</v>
      </c>
      <c r="D337" t="s">
        <v>19</v>
      </c>
      <c r="E337" t="s">
        <v>20</v>
      </c>
      <c r="F337">
        <v>12</v>
      </c>
      <c r="G337">
        <v>31</v>
      </c>
      <c r="H337">
        <v>2013</v>
      </c>
      <c r="I337" s="5" t="s">
        <v>1500</v>
      </c>
      <c r="J337" t="s">
        <v>1501</v>
      </c>
      <c r="K337" t="s">
        <v>1502</v>
      </c>
      <c r="L337" t="s">
        <v>15</v>
      </c>
      <c r="M337" t="s">
        <v>1503</v>
      </c>
      <c r="N337" t="s">
        <v>608</v>
      </c>
      <c r="O337" t="s">
        <v>609</v>
      </c>
      <c r="R337" s="6"/>
    </row>
    <row r="338" spans="1:18">
      <c r="A338">
        <v>364</v>
      </c>
      <c r="B338" t="s">
        <v>1495</v>
      </c>
      <c r="C338" s="1">
        <v>2173011000</v>
      </c>
      <c r="D338" t="s">
        <v>25</v>
      </c>
      <c r="E338" t="s">
        <v>26</v>
      </c>
      <c r="F338">
        <v>12</v>
      </c>
      <c r="G338">
        <v>31</v>
      </c>
      <c r="H338">
        <v>2014</v>
      </c>
      <c r="I338" s="5" t="s">
        <v>1504</v>
      </c>
      <c r="J338" t="s">
        <v>1505</v>
      </c>
      <c r="K338" t="s">
        <v>1506</v>
      </c>
      <c r="L338" t="s">
        <v>15</v>
      </c>
      <c r="M338" t="s">
        <v>1507</v>
      </c>
      <c r="N338" t="s">
        <v>608</v>
      </c>
      <c r="O338" t="s">
        <v>609</v>
      </c>
      <c r="R338" s="6"/>
    </row>
    <row r="339" spans="1:18">
      <c r="A339">
        <v>365</v>
      </c>
      <c r="B339" t="s">
        <v>1495</v>
      </c>
      <c r="C339" s="1">
        <v>1357150000</v>
      </c>
      <c r="D339" t="s">
        <v>31</v>
      </c>
      <c r="E339" t="s">
        <v>32</v>
      </c>
      <c r="F339">
        <v>12</v>
      </c>
      <c r="G339">
        <v>31</v>
      </c>
      <c r="H339">
        <v>2015</v>
      </c>
      <c r="I339" s="5" t="s">
        <v>1508</v>
      </c>
      <c r="J339" t="s">
        <v>1509</v>
      </c>
      <c r="K339" t="s">
        <v>1510</v>
      </c>
      <c r="L339" t="s">
        <v>15</v>
      </c>
      <c r="M339" t="s">
        <v>1511</v>
      </c>
      <c r="N339" t="s">
        <v>608</v>
      </c>
      <c r="O339" t="s">
        <v>609</v>
      </c>
      <c r="R339" s="6"/>
    </row>
    <row r="340" spans="1:18">
      <c r="A340">
        <v>366</v>
      </c>
      <c r="B340" t="s">
        <v>1512</v>
      </c>
      <c r="C340" s="1">
        <v>4474000000</v>
      </c>
      <c r="D340" t="s">
        <v>10</v>
      </c>
      <c r="E340" t="s">
        <v>99</v>
      </c>
      <c r="F340">
        <v>9</v>
      </c>
      <c r="G340">
        <v>30</v>
      </c>
      <c r="H340">
        <v>2013</v>
      </c>
      <c r="I340" s="5" t="s">
        <v>1513</v>
      </c>
      <c r="J340" t="s">
        <v>1514</v>
      </c>
      <c r="K340" t="s">
        <v>1031</v>
      </c>
      <c r="L340" t="s">
        <v>15</v>
      </c>
      <c r="M340" t="s">
        <v>15</v>
      </c>
      <c r="N340" t="s">
        <v>17</v>
      </c>
      <c r="O340" t="s">
        <v>1515</v>
      </c>
      <c r="R340" s="6"/>
    </row>
    <row r="341" spans="1:18">
      <c r="A341">
        <v>367</v>
      </c>
      <c r="B341" t="s">
        <v>1512</v>
      </c>
      <c r="C341" s="1">
        <v>4979000000</v>
      </c>
      <c r="D341" t="s">
        <v>19</v>
      </c>
      <c r="E341" t="s">
        <v>105</v>
      </c>
      <c r="F341">
        <v>9</v>
      </c>
      <c r="G341">
        <v>30</v>
      </c>
      <c r="H341">
        <v>2014</v>
      </c>
      <c r="I341" s="5" t="s">
        <v>1516</v>
      </c>
      <c r="J341" t="s">
        <v>1517</v>
      </c>
      <c r="K341" t="s">
        <v>1518</v>
      </c>
      <c r="L341" t="s">
        <v>15</v>
      </c>
      <c r="M341" t="s">
        <v>15</v>
      </c>
      <c r="N341" t="s">
        <v>17</v>
      </c>
      <c r="O341" t="s">
        <v>1515</v>
      </c>
      <c r="R341" s="6"/>
    </row>
    <row r="342" spans="1:18">
      <c r="A342">
        <v>368</v>
      </c>
      <c r="B342" t="s">
        <v>1512</v>
      </c>
      <c r="C342" s="1">
        <v>5244000000</v>
      </c>
      <c r="D342" t="s">
        <v>25</v>
      </c>
      <c r="E342" t="s">
        <v>110</v>
      </c>
      <c r="F342">
        <v>9</v>
      </c>
      <c r="G342">
        <v>30</v>
      </c>
      <c r="H342">
        <v>2015</v>
      </c>
      <c r="I342" s="5" t="s">
        <v>1519</v>
      </c>
      <c r="J342" t="s">
        <v>535</v>
      </c>
      <c r="K342" t="s">
        <v>1520</v>
      </c>
      <c r="L342" t="s">
        <v>15</v>
      </c>
      <c r="M342" t="s">
        <v>15</v>
      </c>
      <c r="N342" t="s">
        <v>17</v>
      </c>
      <c r="O342" t="s">
        <v>1515</v>
      </c>
      <c r="R342" s="6"/>
    </row>
    <row r="343" spans="1:18">
      <c r="A343">
        <v>369</v>
      </c>
      <c r="B343" t="s">
        <v>1512</v>
      </c>
      <c r="C343" s="1">
        <v>5259000000</v>
      </c>
      <c r="D343" t="s">
        <v>31</v>
      </c>
      <c r="E343" t="s">
        <v>115</v>
      </c>
      <c r="F343">
        <v>9</v>
      </c>
      <c r="G343">
        <v>30</v>
      </c>
      <c r="H343">
        <v>2016</v>
      </c>
      <c r="I343" s="5" t="s">
        <v>1521</v>
      </c>
      <c r="J343" t="s">
        <v>1522</v>
      </c>
      <c r="K343" t="s">
        <v>1523</v>
      </c>
      <c r="L343" t="s">
        <v>15</v>
      </c>
      <c r="M343" t="s">
        <v>15</v>
      </c>
      <c r="N343" t="s">
        <v>17</v>
      </c>
      <c r="O343" t="s">
        <v>1515</v>
      </c>
      <c r="R343" s="6"/>
    </row>
    <row r="344" spans="1:18">
      <c r="A344">
        <v>370</v>
      </c>
      <c r="B344" t="s">
        <v>1524</v>
      </c>
      <c r="C344" s="1">
        <v>1587725000</v>
      </c>
      <c r="D344" t="s">
        <v>10</v>
      </c>
      <c r="E344" t="s">
        <v>1525</v>
      </c>
      <c r="F344">
        <v>10</v>
      </c>
      <c r="G344">
        <v>31</v>
      </c>
      <c r="H344">
        <v>2013</v>
      </c>
      <c r="I344" s="5" t="s">
        <v>1526</v>
      </c>
      <c r="J344" t="s">
        <v>1527</v>
      </c>
      <c r="K344" t="s">
        <v>1528</v>
      </c>
      <c r="L344" t="s">
        <v>1529</v>
      </c>
      <c r="M344" t="s">
        <v>1530</v>
      </c>
      <c r="N344" t="s">
        <v>84</v>
      </c>
      <c r="O344" t="s">
        <v>1531</v>
      </c>
      <c r="R344" s="6"/>
    </row>
    <row r="345" spans="1:18">
      <c r="A345">
        <v>371</v>
      </c>
      <c r="B345" t="s">
        <v>1524</v>
      </c>
      <c r="C345" s="1">
        <v>1717776000</v>
      </c>
      <c r="D345" t="s">
        <v>19</v>
      </c>
      <c r="E345" t="s">
        <v>1532</v>
      </c>
      <c r="F345">
        <v>10</v>
      </c>
      <c r="G345">
        <v>31</v>
      </c>
      <c r="H345">
        <v>2014</v>
      </c>
      <c r="I345" s="5" t="s">
        <v>1533</v>
      </c>
      <c r="J345" t="s">
        <v>1534</v>
      </c>
      <c r="K345" t="s">
        <v>1535</v>
      </c>
      <c r="L345" t="s">
        <v>1536</v>
      </c>
      <c r="M345" t="s">
        <v>1537</v>
      </c>
      <c r="N345" t="s">
        <v>84</v>
      </c>
      <c r="O345" t="s">
        <v>1531</v>
      </c>
      <c r="R345" s="6"/>
    </row>
    <row r="346" spans="1:18">
      <c r="A346">
        <v>372</v>
      </c>
      <c r="B346" t="s">
        <v>1524</v>
      </c>
      <c r="C346" s="1">
        <v>1797060000</v>
      </c>
      <c r="D346" t="s">
        <v>25</v>
      </c>
      <c r="E346" t="s">
        <v>182</v>
      </c>
      <c r="F346">
        <v>10</v>
      </c>
      <c r="G346">
        <v>31</v>
      </c>
      <c r="H346">
        <v>2015</v>
      </c>
      <c r="I346" s="5" t="s">
        <v>1538</v>
      </c>
      <c r="J346" t="s">
        <v>1539</v>
      </c>
      <c r="K346" t="s">
        <v>1540</v>
      </c>
      <c r="L346" t="s">
        <v>1541</v>
      </c>
      <c r="M346" t="s">
        <v>1542</v>
      </c>
      <c r="N346" t="s">
        <v>84</v>
      </c>
      <c r="O346" t="s">
        <v>1531</v>
      </c>
      <c r="R346" s="6"/>
    </row>
    <row r="347" spans="1:18">
      <c r="A347">
        <v>373</v>
      </c>
      <c r="B347" t="s">
        <v>1524</v>
      </c>
      <c r="C347" s="1">
        <v>1966814000</v>
      </c>
      <c r="D347" t="s">
        <v>31</v>
      </c>
      <c r="E347" t="s">
        <v>1543</v>
      </c>
      <c r="F347">
        <v>10</v>
      </c>
      <c r="G347">
        <v>31</v>
      </c>
      <c r="H347">
        <v>2016</v>
      </c>
      <c r="I347" s="5" t="s">
        <v>1544</v>
      </c>
      <c r="J347" t="s">
        <v>1545</v>
      </c>
      <c r="K347" t="s">
        <v>1546</v>
      </c>
      <c r="L347" t="s">
        <v>1547</v>
      </c>
      <c r="M347" t="s">
        <v>1548</v>
      </c>
      <c r="N347" t="s">
        <v>84</v>
      </c>
      <c r="O347" t="s">
        <v>1531</v>
      </c>
      <c r="R347" s="6"/>
    </row>
    <row r="348" spans="1:18">
      <c r="A348">
        <v>374</v>
      </c>
      <c r="B348" t="s">
        <v>1549</v>
      </c>
      <c r="C348" s="1">
        <v>105156000000</v>
      </c>
      <c r="D348" t="s">
        <v>10</v>
      </c>
      <c r="E348" t="s">
        <v>1550</v>
      </c>
      <c r="F348">
        <v>9</v>
      </c>
      <c r="G348">
        <v>1</v>
      </c>
      <c r="H348">
        <v>2013</v>
      </c>
      <c r="I348" s="5" t="s">
        <v>1551</v>
      </c>
      <c r="J348" t="s">
        <v>1552</v>
      </c>
      <c r="K348" t="s">
        <v>1553</v>
      </c>
      <c r="L348" t="s">
        <v>15</v>
      </c>
      <c r="M348" t="s">
        <v>15</v>
      </c>
      <c r="N348" t="s">
        <v>198</v>
      </c>
      <c r="O348" t="s">
        <v>1554</v>
      </c>
      <c r="R348" s="6"/>
    </row>
    <row r="349" spans="1:18">
      <c r="A349">
        <v>375</v>
      </c>
      <c r="B349" t="s">
        <v>1549</v>
      </c>
      <c r="C349" s="1">
        <v>112640000000</v>
      </c>
      <c r="D349" t="s">
        <v>19</v>
      </c>
      <c r="E349" t="s">
        <v>776</v>
      </c>
      <c r="F349">
        <v>8</v>
      </c>
      <c r="G349">
        <v>31</v>
      </c>
      <c r="H349">
        <v>2014</v>
      </c>
      <c r="I349" s="5" t="s">
        <v>1555</v>
      </c>
      <c r="J349" t="s">
        <v>1556</v>
      </c>
      <c r="K349" t="s">
        <v>1557</v>
      </c>
      <c r="L349" t="s">
        <v>15</v>
      </c>
      <c r="M349" t="s">
        <v>15</v>
      </c>
      <c r="N349" t="s">
        <v>198</v>
      </c>
      <c r="O349" t="s">
        <v>1554</v>
      </c>
      <c r="R349" s="6"/>
    </row>
    <row r="350" spans="1:18">
      <c r="A350">
        <v>376</v>
      </c>
      <c r="B350" t="s">
        <v>1549</v>
      </c>
      <c r="C350" s="1">
        <v>116199000000</v>
      </c>
      <c r="D350" t="s">
        <v>25</v>
      </c>
      <c r="E350" t="s">
        <v>1558</v>
      </c>
      <c r="F350">
        <v>8</v>
      </c>
      <c r="G350">
        <v>30</v>
      </c>
      <c r="H350">
        <v>2015</v>
      </c>
      <c r="I350" s="5" t="s">
        <v>1559</v>
      </c>
      <c r="J350" t="s">
        <v>1560</v>
      </c>
      <c r="K350" t="s">
        <v>1561</v>
      </c>
      <c r="L350" t="s">
        <v>15</v>
      </c>
      <c r="M350" t="s">
        <v>15</v>
      </c>
      <c r="N350" t="s">
        <v>198</v>
      </c>
      <c r="O350" t="s">
        <v>1554</v>
      </c>
      <c r="R350" s="6"/>
    </row>
    <row r="351" spans="1:18">
      <c r="A351">
        <v>377</v>
      </c>
      <c r="B351" t="s">
        <v>1549</v>
      </c>
      <c r="C351" s="1">
        <v>118719000000</v>
      </c>
      <c r="D351" t="s">
        <v>31</v>
      </c>
      <c r="E351" t="s">
        <v>1562</v>
      </c>
      <c r="F351">
        <v>8</v>
      </c>
      <c r="G351">
        <v>28</v>
      </c>
      <c r="H351">
        <v>2016</v>
      </c>
      <c r="I351" s="5" t="s">
        <v>1563</v>
      </c>
      <c r="J351" t="s">
        <v>1564</v>
      </c>
      <c r="K351" t="s">
        <v>1565</v>
      </c>
      <c r="L351" t="s">
        <v>15</v>
      </c>
      <c r="M351" t="s">
        <v>15</v>
      </c>
      <c r="N351" t="s">
        <v>198</v>
      </c>
      <c r="O351" t="s">
        <v>1554</v>
      </c>
      <c r="R351" s="6"/>
    </row>
    <row r="352" spans="1:18">
      <c r="A352">
        <v>378</v>
      </c>
      <c r="B352" t="s">
        <v>1566</v>
      </c>
      <c r="C352" s="1">
        <v>1577000</v>
      </c>
      <c r="D352" t="s">
        <v>10</v>
      </c>
      <c r="E352" t="s">
        <v>1567</v>
      </c>
      <c r="F352">
        <v>6</v>
      </c>
      <c r="G352">
        <v>30</v>
      </c>
      <c r="H352">
        <v>2003</v>
      </c>
      <c r="I352" s="5" t="s">
        <v>1568</v>
      </c>
      <c r="J352" t="s">
        <v>1569</v>
      </c>
      <c r="K352" t="s">
        <v>1570</v>
      </c>
      <c r="L352" t="s">
        <v>1571</v>
      </c>
      <c r="M352" t="s">
        <v>15</v>
      </c>
      <c r="N352" t="s">
        <v>198</v>
      </c>
      <c r="O352" t="s">
        <v>1572</v>
      </c>
      <c r="R352" s="6"/>
    </row>
    <row r="353" spans="1:18">
      <c r="A353">
        <v>379</v>
      </c>
      <c r="B353" t="s">
        <v>1566</v>
      </c>
      <c r="C353" s="1">
        <v>1514000</v>
      </c>
      <c r="D353" t="s">
        <v>19</v>
      </c>
      <c r="E353" t="s">
        <v>1573</v>
      </c>
      <c r="F353">
        <v>6</v>
      </c>
      <c r="G353">
        <v>30</v>
      </c>
      <c r="H353">
        <v>2004</v>
      </c>
      <c r="I353" s="5" t="s">
        <v>1574</v>
      </c>
      <c r="J353" t="s">
        <v>1575</v>
      </c>
      <c r="K353" t="s">
        <v>1576</v>
      </c>
      <c r="L353" t="s">
        <v>1577</v>
      </c>
      <c r="M353" t="s">
        <v>1578</v>
      </c>
      <c r="N353" t="s">
        <v>198</v>
      </c>
      <c r="O353" t="s">
        <v>1572</v>
      </c>
      <c r="R353" s="6"/>
    </row>
    <row r="354" spans="1:18">
      <c r="A354">
        <v>380</v>
      </c>
      <c r="B354" t="s">
        <v>1566</v>
      </c>
      <c r="C354" s="1">
        <v>79562000</v>
      </c>
      <c r="D354" t="s">
        <v>25</v>
      </c>
      <c r="E354" t="s">
        <v>1579</v>
      </c>
      <c r="F354">
        <v>2</v>
      </c>
      <c r="G354">
        <v>28</v>
      </c>
      <c r="H354">
        <v>2006</v>
      </c>
      <c r="I354" s="5" t="s">
        <v>1580</v>
      </c>
      <c r="J354" t="s">
        <v>1581</v>
      </c>
      <c r="K354" t="s">
        <v>1582</v>
      </c>
      <c r="L354" t="s">
        <v>15</v>
      </c>
      <c r="M354" t="s">
        <v>15</v>
      </c>
      <c r="N354" t="s">
        <v>198</v>
      </c>
      <c r="O354" t="s">
        <v>1572</v>
      </c>
      <c r="R354" s="6"/>
    </row>
    <row r="355" spans="1:18">
      <c r="A355">
        <v>381</v>
      </c>
      <c r="B355" t="s">
        <v>1566</v>
      </c>
      <c r="C355" s="1">
        <v>99642000</v>
      </c>
      <c r="D355" t="s">
        <v>31</v>
      </c>
      <c r="E355" t="s">
        <v>1583</v>
      </c>
      <c r="F355">
        <v>2</v>
      </c>
      <c r="G355">
        <v>28</v>
      </c>
      <c r="H355">
        <v>2007</v>
      </c>
      <c r="I355" s="5" t="s">
        <v>1584</v>
      </c>
      <c r="J355" t="s">
        <v>1585</v>
      </c>
      <c r="K355" t="s">
        <v>1586</v>
      </c>
      <c r="L355" t="s">
        <v>15</v>
      </c>
      <c r="M355" t="s">
        <v>15</v>
      </c>
      <c r="N355" t="s">
        <v>198</v>
      </c>
      <c r="O355" t="s">
        <v>1572</v>
      </c>
      <c r="R355" s="6"/>
    </row>
    <row r="356" spans="1:18">
      <c r="A356">
        <v>382</v>
      </c>
      <c r="B356" t="s">
        <v>1587</v>
      </c>
      <c r="C356" s="1">
        <v>8052000000</v>
      </c>
      <c r="D356" t="s">
        <v>10</v>
      </c>
      <c r="E356" t="s">
        <v>1588</v>
      </c>
      <c r="F356">
        <v>7</v>
      </c>
      <c r="G356">
        <v>28</v>
      </c>
      <c r="H356">
        <v>2013</v>
      </c>
      <c r="I356" s="5" t="s">
        <v>1589</v>
      </c>
      <c r="J356" t="s">
        <v>1590</v>
      </c>
      <c r="K356" t="s">
        <v>1591</v>
      </c>
      <c r="L356" t="s">
        <v>1592</v>
      </c>
      <c r="M356" t="s">
        <v>15</v>
      </c>
      <c r="N356" t="s">
        <v>198</v>
      </c>
      <c r="O356" t="s">
        <v>1068</v>
      </c>
      <c r="R356" s="6"/>
    </row>
    <row r="357" spans="1:18">
      <c r="A357">
        <v>383</v>
      </c>
      <c r="B357" t="s">
        <v>1587</v>
      </c>
      <c r="C357" s="1">
        <v>8268000000</v>
      </c>
      <c r="D357" t="s">
        <v>19</v>
      </c>
      <c r="E357" t="s">
        <v>1593</v>
      </c>
      <c r="F357">
        <v>8</v>
      </c>
      <c r="G357">
        <v>3</v>
      </c>
      <c r="H357">
        <v>2014</v>
      </c>
      <c r="I357" s="5" t="s">
        <v>1594</v>
      </c>
      <c r="J357" t="s">
        <v>1595</v>
      </c>
      <c r="K357" t="s">
        <v>1596</v>
      </c>
      <c r="L357" t="s">
        <v>1597</v>
      </c>
      <c r="M357" t="s">
        <v>15</v>
      </c>
      <c r="N357" t="s">
        <v>198</v>
      </c>
      <c r="O357" t="s">
        <v>1068</v>
      </c>
      <c r="R357" s="6"/>
    </row>
    <row r="358" spans="1:18">
      <c r="A358">
        <v>384</v>
      </c>
      <c r="B358" t="s">
        <v>1587</v>
      </c>
      <c r="C358" s="1">
        <v>8082000000</v>
      </c>
      <c r="D358" t="s">
        <v>25</v>
      </c>
      <c r="E358" t="s">
        <v>1598</v>
      </c>
      <c r="F358">
        <v>8</v>
      </c>
      <c r="G358">
        <v>2</v>
      </c>
      <c r="H358">
        <v>2015</v>
      </c>
      <c r="I358" s="5" t="s">
        <v>1599</v>
      </c>
      <c r="J358" t="s">
        <v>1600</v>
      </c>
      <c r="K358" t="s">
        <v>1601</v>
      </c>
      <c r="L358" t="s">
        <v>455</v>
      </c>
      <c r="M358" t="s">
        <v>15</v>
      </c>
      <c r="N358" t="s">
        <v>198</v>
      </c>
      <c r="O358" t="s">
        <v>1068</v>
      </c>
      <c r="R358" s="6"/>
    </row>
    <row r="359" spans="1:18">
      <c r="A359">
        <v>385</v>
      </c>
      <c r="B359" t="s">
        <v>1587</v>
      </c>
      <c r="C359" s="1">
        <v>7961000000</v>
      </c>
      <c r="D359" t="s">
        <v>31</v>
      </c>
      <c r="E359" t="s">
        <v>1602</v>
      </c>
      <c r="F359">
        <v>7</v>
      </c>
      <c r="G359">
        <v>31</v>
      </c>
      <c r="H359">
        <v>2016</v>
      </c>
      <c r="I359" s="5" t="s">
        <v>1603</v>
      </c>
      <c r="J359" t="s">
        <v>1604</v>
      </c>
      <c r="K359" t="s">
        <v>197</v>
      </c>
      <c r="L359" t="s">
        <v>1605</v>
      </c>
      <c r="M359" t="s">
        <v>15</v>
      </c>
      <c r="N359" t="s">
        <v>198</v>
      </c>
      <c r="O359" t="s">
        <v>1068</v>
      </c>
      <c r="R359" s="6"/>
    </row>
    <row r="360" spans="1:18">
      <c r="A360">
        <v>386</v>
      </c>
      <c r="B360" t="s">
        <v>1606</v>
      </c>
      <c r="C360" s="1">
        <v>3050195000</v>
      </c>
      <c r="D360" t="s">
        <v>10</v>
      </c>
      <c r="E360" t="s">
        <v>228</v>
      </c>
      <c r="F360">
        <v>1</v>
      </c>
      <c r="G360">
        <v>31</v>
      </c>
      <c r="H360">
        <v>2013</v>
      </c>
      <c r="I360" s="5" t="s">
        <v>1607</v>
      </c>
      <c r="J360" t="s">
        <v>1608</v>
      </c>
      <c r="K360" t="s">
        <v>1609</v>
      </c>
      <c r="L360" t="s">
        <v>1610</v>
      </c>
      <c r="M360" t="s">
        <v>15</v>
      </c>
      <c r="N360" t="s">
        <v>62</v>
      </c>
      <c r="O360" t="s">
        <v>358</v>
      </c>
      <c r="R360" s="6"/>
    </row>
    <row r="361" spans="1:18">
      <c r="A361">
        <v>387</v>
      </c>
      <c r="B361" t="s">
        <v>1606</v>
      </c>
      <c r="C361" s="1">
        <v>4071003000</v>
      </c>
      <c r="D361" t="s">
        <v>19</v>
      </c>
      <c r="E361" t="s">
        <v>234</v>
      </c>
      <c r="F361">
        <v>1</v>
      </c>
      <c r="G361">
        <v>31</v>
      </c>
      <c r="H361">
        <v>2014</v>
      </c>
      <c r="I361" s="5" t="s">
        <v>1611</v>
      </c>
      <c r="J361" t="s">
        <v>1612</v>
      </c>
      <c r="K361" t="s">
        <v>1613</v>
      </c>
      <c r="L361" t="s">
        <v>1614</v>
      </c>
      <c r="M361" t="s">
        <v>15</v>
      </c>
      <c r="N361" t="s">
        <v>62</v>
      </c>
      <c r="O361" t="s">
        <v>358</v>
      </c>
      <c r="R361" s="6"/>
    </row>
    <row r="362" spans="1:18">
      <c r="A362">
        <v>388</v>
      </c>
      <c r="B362" t="s">
        <v>1606</v>
      </c>
      <c r="C362" s="1">
        <v>5373586000</v>
      </c>
      <c r="D362" t="s">
        <v>25</v>
      </c>
      <c r="E362" t="s">
        <v>240</v>
      </c>
      <c r="F362">
        <v>1</v>
      </c>
      <c r="G362">
        <v>31</v>
      </c>
      <c r="H362">
        <v>2015</v>
      </c>
      <c r="I362" s="5" t="s">
        <v>1615</v>
      </c>
      <c r="J362" t="s">
        <v>1616</v>
      </c>
      <c r="K362" t="s">
        <v>1617</v>
      </c>
      <c r="L362" t="s">
        <v>1618</v>
      </c>
      <c r="M362" t="s">
        <v>15</v>
      </c>
      <c r="N362" t="s">
        <v>62</v>
      </c>
      <c r="O362" t="s">
        <v>358</v>
      </c>
      <c r="R362" s="6"/>
    </row>
    <row r="363" spans="1:18">
      <c r="A363">
        <v>389</v>
      </c>
      <c r="B363" t="s">
        <v>1606</v>
      </c>
      <c r="C363" s="1">
        <v>6667216000</v>
      </c>
      <c r="D363" t="s">
        <v>31</v>
      </c>
      <c r="E363" t="s">
        <v>246</v>
      </c>
      <c r="F363">
        <v>1</v>
      </c>
      <c r="G363">
        <v>31</v>
      </c>
      <c r="H363">
        <v>2016</v>
      </c>
      <c r="I363" s="5" t="s">
        <v>1619</v>
      </c>
      <c r="J363" t="s">
        <v>1620</v>
      </c>
      <c r="K363" t="s">
        <v>1621</v>
      </c>
      <c r="L363" t="s">
        <v>1622</v>
      </c>
      <c r="M363" t="s">
        <v>15</v>
      </c>
      <c r="N363" t="s">
        <v>62</v>
      </c>
      <c r="O363" t="s">
        <v>358</v>
      </c>
      <c r="R363" s="6"/>
    </row>
    <row r="364" spans="1:18">
      <c r="A364">
        <v>390</v>
      </c>
      <c r="B364" t="s">
        <v>1623</v>
      </c>
      <c r="C364" s="1">
        <v>48607000000</v>
      </c>
      <c r="D364" t="s">
        <v>10</v>
      </c>
      <c r="E364" t="s">
        <v>1624</v>
      </c>
      <c r="F364">
        <v>7</v>
      </c>
      <c r="G364">
        <v>27</v>
      </c>
      <c r="H364">
        <v>2013</v>
      </c>
      <c r="I364" s="5" t="s">
        <v>1625</v>
      </c>
      <c r="J364" t="s">
        <v>1626</v>
      </c>
      <c r="K364" t="s">
        <v>1627</v>
      </c>
      <c r="L364" t="s">
        <v>1628</v>
      </c>
      <c r="M364" t="s">
        <v>1016</v>
      </c>
      <c r="N364" t="s">
        <v>62</v>
      </c>
      <c r="O364" t="s">
        <v>1629</v>
      </c>
      <c r="R364" s="6"/>
    </row>
    <row r="365" spans="1:18">
      <c r="A365">
        <v>391</v>
      </c>
      <c r="B365" t="s">
        <v>1623</v>
      </c>
      <c r="C365" s="1">
        <v>47142000000</v>
      </c>
      <c r="D365" t="s">
        <v>19</v>
      </c>
      <c r="E365" t="s">
        <v>1630</v>
      </c>
      <c r="F365">
        <v>7</v>
      </c>
      <c r="G365">
        <v>26</v>
      </c>
      <c r="H365">
        <v>2014</v>
      </c>
      <c r="I365" s="5" t="s">
        <v>1631</v>
      </c>
      <c r="J365" t="s">
        <v>1632</v>
      </c>
      <c r="K365" t="s">
        <v>1633</v>
      </c>
      <c r="L365" t="s">
        <v>1634</v>
      </c>
      <c r="M365" t="s">
        <v>1635</v>
      </c>
      <c r="N365" t="s">
        <v>62</v>
      </c>
      <c r="O365" t="s">
        <v>1629</v>
      </c>
      <c r="R365" s="6"/>
    </row>
    <row r="366" spans="1:18">
      <c r="A366">
        <v>392</v>
      </c>
      <c r="B366" t="s">
        <v>1623</v>
      </c>
      <c r="C366" s="1">
        <v>49161000000</v>
      </c>
      <c r="D366" t="s">
        <v>25</v>
      </c>
      <c r="E366" t="s">
        <v>1636</v>
      </c>
      <c r="F366">
        <v>7</v>
      </c>
      <c r="G366">
        <v>25</v>
      </c>
      <c r="H366">
        <v>2015</v>
      </c>
      <c r="I366" s="5" t="s">
        <v>1637</v>
      </c>
      <c r="J366" t="s">
        <v>1638</v>
      </c>
      <c r="K366" t="s">
        <v>1639</v>
      </c>
      <c r="L366" t="s">
        <v>1640</v>
      </c>
      <c r="M366" t="s">
        <v>1641</v>
      </c>
      <c r="N366" t="s">
        <v>62</v>
      </c>
      <c r="O366" t="s">
        <v>1629</v>
      </c>
      <c r="R366" s="6"/>
    </row>
    <row r="367" spans="1:18">
      <c r="A367">
        <v>393</v>
      </c>
      <c r="B367" t="s">
        <v>1623</v>
      </c>
      <c r="C367" s="1">
        <v>49247000000</v>
      </c>
      <c r="D367" t="s">
        <v>31</v>
      </c>
      <c r="E367" t="s">
        <v>1642</v>
      </c>
      <c r="F367">
        <v>7</v>
      </c>
      <c r="G367">
        <v>30</v>
      </c>
      <c r="H367">
        <v>2016</v>
      </c>
      <c r="I367" s="5" t="s">
        <v>1643</v>
      </c>
      <c r="J367" t="s">
        <v>1644</v>
      </c>
      <c r="K367" t="s">
        <v>1645</v>
      </c>
      <c r="L367" t="s">
        <v>1646</v>
      </c>
      <c r="M367" t="s">
        <v>1647</v>
      </c>
      <c r="N367" t="s">
        <v>62</v>
      </c>
      <c r="O367" t="s">
        <v>1629</v>
      </c>
      <c r="R367" s="6"/>
    </row>
    <row r="368" spans="1:18">
      <c r="A368">
        <v>394</v>
      </c>
      <c r="B368" t="s">
        <v>1648</v>
      </c>
      <c r="C368" s="1">
        <v>4069746000</v>
      </c>
      <c r="D368" t="s">
        <v>10</v>
      </c>
      <c r="E368" t="s">
        <v>1649</v>
      </c>
      <c r="F368">
        <v>4</v>
      </c>
      <c r="G368">
        <v>3</v>
      </c>
      <c r="H368">
        <v>2015</v>
      </c>
      <c r="I368" s="5" t="s">
        <v>1650</v>
      </c>
      <c r="J368" t="s">
        <v>1651</v>
      </c>
      <c r="K368" t="s">
        <v>1652</v>
      </c>
      <c r="L368" t="s">
        <v>15</v>
      </c>
      <c r="M368" t="s">
        <v>1653</v>
      </c>
      <c r="N368" t="s">
        <v>62</v>
      </c>
      <c r="O368" t="s">
        <v>1654</v>
      </c>
      <c r="R368" s="6"/>
    </row>
    <row r="369" spans="1:18">
      <c r="A369">
        <v>395</v>
      </c>
      <c r="B369" t="s">
        <v>1648</v>
      </c>
      <c r="C369" s="1">
        <v>4250447000</v>
      </c>
      <c r="D369" t="s">
        <v>19</v>
      </c>
      <c r="E369" t="s">
        <v>1655</v>
      </c>
      <c r="F369">
        <v>4</v>
      </c>
      <c r="G369">
        <v>1</v>
      </c>
      <c r="H369">
        <v>2016</v>
      </c>
      <c r="I369" s="5" t="s">
        <v>1656</v>
      </c>
      <c r="J369" t="s">
        <v>1657</v>
      </c>
      <c r="K369" t="s">
        <v>1658</v>
      </c>
      <c r="L369" t="s">
        <v>15</v>
      </c>
      <c r="M369" t="s">
        <v>1659</v>
      </c>
      <c r="N369" t="s">
        <v>62</v>
      </c>
      <c r="O369" t="s">
        <v>1654</v>
      </c>
      <c r="R369" s="6"/>
    </row>
    <row r="370" spans="1:18">
      <c r="A370">
        <v>396</v>
      </c>
      <c r="B370" t="s">
        <v>1660</v>
      </c>
      <c r="C370" s="1">
        <v>12026000000</v>
      </c>
      <c r="D370" t="s">
        <v>10</v>
      </c>
      <c r="E370" t="s">
        <v>20</v>
      </c>
      <c r="F370">
        <v>12</v>
      </c>
      <c r="G370">
        <v>31</v>
      </c>
      <c r="H370">
        <v>2013</v>
      </c>
      <c r="I370" s="5" t="s">
        <v>1661</v>
      </c>
      <c r="J370" t="s">
        <v>1662</v>
      </c>
      <c r="K370" t="s">
        <v>1663</v>
      </c>
      <c r="L370" t="s">
        <v>15</v>
      </c>
      <c r="M370" t="s">
        <v>1664</v>
      </c>
      <c r="N370" t="s">
        <v>17</v>
      </c>
      <c r="O370" t="s">
        <v>1665</v>
      </c>
      <c r="R370" s="6"/>
    </row>
    <row r="371" spans="1:18">
      <c r="A371">
        <v>397</v>
      </c>
      <c r="B371" t="s">
        <v>1660</v>
      </c>
      <c r="C371" s="1">
        <v>12669000000</v>
      </c>
      <c r="D371" t="s">
        <v>19</v>
      </c>
      <c r="E371" t="s">
        <v>1666</v>
      </c>
      <c r="F371">
        <v>12</v>
      </c>
      <c r="G371">
        <v>26</v>
      </c>
      <c r="H371">
        <v>2014</v>
      </c>
      <c r="I371" s="5" t="s">
        <v>1667</v>
      </c>
      <c r="J371" t="s">
        <v>1668</v>
      </c>
      <c r="K371" t="s">
        <v>1669</v>
      </c>
      <c r="L371" t="s">
        <v>15</v>
      </c>
      <c r="M371" t="s">
        <v>1670</v>
      </c>
      <c r="N371" t="s">
        <v>17</v>
      </c>
      <c r="O371" t="s">
        <v>1665</v>
      </c>
      <c r="R371" s="6"/>
    </row>
    <row r="372" spans="1:18">
      <c r="A372">
        <v>398</v>
      </c>
      <c r="B372" t="s">
        <v>1660</v>
      </c>
      <c r="C372" s="1">
        <v>11811000000</v>
      </c>
      <c r="D372" t="s">
        <v>25</v>
      </c>
      <c r="E372" t="s">
        <v>1671</v>
      </c>
      <c r="F372">
        <v>12</v>
      </c>
      <c r="G372">
        <v>25</v>
      </c>
      <c r="H372">
        <v>2015</v>
      </c>
      <c r="I372" s="5" t="s">
        <v>1672</v>
      </c>
      <c r="J372" t="s">
        <v>1673</v>
      </c>
      <c r="K372" t="s">
        <v>1674</v>
      </c>
      <c r="L372" t="s">
        <v>15</v>
      </c>
      <c r="M372" t="s">
        <v>1675</v>
      </c>
      <c r="N372" t="s">
        <v>17</v>
      </c>
      <c r="O372" t="s">
        <v>1665</v>
      </c>
      <c r="R372" s="6"/>
    </row>
    <row r="373" spans="1:18">
      <c r="A373">
        <v>399</v>
      </c>
      <c r="B373" t="s">
        <v>1660</v>
      </c>
      <c r="C373" s="1">
        <v>11069000000</v>
      </c>
      <c r="D373" t="s">
        <v>31</v>
      </c>
      <c r="E373" t="s">
        <v>1676</v>
      </c>
      <c r="F373">
        <v>12</v>
      </c>
      <c r="G373">
        <v>30</v>
      </c>
      <c r="H373">
        <v>2016</v>
      </c>
      <c r="I373" s="5" t="s">
        <v>1677</v>
      </c>
      <c r="J373" t="s">
        <v>1678</v>
      </c>
      <c r="K373" t="s">
        <v>1679</v>
      </c>
      <c r="L373" t="s">
        <v>15</v>
      </c>
      <c r="M373" t="s">
        <v>1680</v>
      </c>
      <c r="N373" t="s">
        <v>17</v>
      </c>
      <c r="O373" t="s">
        <v>1665</v>
      </c>
      <c r="R373" s="6"/>
    </row>
    <row r="374" spans="1:18">
      <c r="A374">
        <v>400</v>
      </c>
      <c r="B374" t="s">
        <v>1681</v>
      </c>
      <c r="C374" s="1">
        <v>4245964000</v>
      </c>
      <c r="D374" t="s">
        <v>10</v>
      </c>
      <c r="E374" t="s">
        <v>1682</v>
      </c>
      <c r="F374">
        <v>5</v>
      </c>
      <c r="G374">
        <v>31</v>
      </c>
      <c r="H374">
        <v>2013</v>
      </c>
      <c r="I374" s="5" t="s">
        <v>1683</v>
      </c>
      <c r="J374" t="s">
        <v>1684</v>
      </c>
      <c r="K374" t="s">
        <v>1685</v>
      </c>
      <c r="L374" t="s">
        <v>15</v>
      </c>
      <c r="M374" t="s">
        <v>15</v>
      </c>
      <c r="N374" t="s">
        <v>17</v>
      </c>
      <c r="O374" t="s">
        <v>1686</v>
      </c>
      <c r="R374" s="6"/>
    </row>
    <row r="375" spans="1:18">
      <c r="A375">
        <v>401</v>
      </c>
      <c r="B375" t="s">
        <v>1681</v>
      </c>
      <c r="C375" s="1">
        <v>4193844000</v>
      </c>
      <c r="D375" t="s">
        <v>19</v>
      </c>
      <c r="E375" t="s">
        <v>1687</v>
      </c>
      <c r="F375">
        <v>5</v>
      </c>
      <c r="G375">
        <v>31</v>
      </c>
      <c r="H375">
        <v>2014</v>
      </c>
      <c r="I375" s="5" t="s">
        <v>1688</v>
      </c>
      <c r="J375" t="s">
        <v>1689</v>
      </c>
      <c r="K375" t="s">
        <v>1690</v>
      </c>
      <c r="L375" t="s">
        <v>15</v>
      </c>
      <c r="M375" t="s">
        <v>15</v>
      </c>
      <c r="N375" t="s">
        <v>17</v>
      </c>
      <c r="O375" t="s">
        <v>1686</v>
      </c>
      <c r="R375" s="6"/>
    </row>
    <row r="376" spans="1:18">
      <c r="A376">
        <v>402</v>
      </c>
      <c r="B376" t="s">
        <v>1681</v>
      </c>
      <c r="C376" s="1">
        <v>4476886000</v>
      </c>
      <c r="D376" t="s">
        <v>25</v>
      </c>
      <c r="E376" t="s">
        <v>1073</v>
      </c>
      <c r="F376">
        <v>5</v>
      </c>
      <c r="G376">
        <v>31</v>
      </c>
      <c r="H376">
        <v>2015</v>
      </c>
      <c r="I376" s="5" t="s">
        <v>1691</v>
      </c>
      <c r="J376" t="s">
        <v>1692</v>
      </c>
      <c r="K376" t="s">
        <v>1693</v>
      </c>
      <c r="L376" t="s">
        <v>15</v>
      </c>
      <c r="M376" t="s">
        <v>15</v>
      </c>
      <c r="N376" t="s">
        <v>17</v>
      </c>
      <c r="O376" t="s">
        <v>1686</v>
      </c>
      <c r="R376" s="6"/>
    </row>
    <row r="377" spans="1:18">
      <c r="A377">
        <v>403</v>
      </c>
      <c r="B377" t="s">
        <v>1681</v>
      </c>
      <c r="C377" s="1">
        <v>4905458000</v>
      </c>
      <c r="D377" t="s">
        <v>31</v>
      </c>
      <c r="E377" t="s">
        <v>1694</v>
      </c>
      <c r="F377">
        <v>5</v>
      </c>
      <c r="G377">
        <v>31</v>
      </c>
      <c r="H377">
        <v>2016</v>
      </c>
      <c r="I377" s="5" t="s">
        <v>1695</v>
      </c>
      <c r="J377" t="s">
        <v>1696</v>
      </c>
      <c r="K377" t="s">
        <v>1697</v>
      </c>
      <c r="L377" t="s">
        <v>15</v>
      </c>
      <c r="M377" t="s">
        <v>15</v>
      </c>
      <c r="N377" t="s">
        <v>17</v>
      </c>
      <c r="O377" t="s">
        <v>1686</v>
      </c>
      <c r="R377" s="6"/>
    </row>
    <row r="378" spans="1:18">
      <c r="A378">
        <v>404</v>
      </c>
      <c r="B378" t="s">
        <v>1698</v>
      </c>
      <c r="C378" s="1">
        <v>18376000000</v>
      </c>
      <c r="D378" t="s">
        <v>10</v>
      </c>
      <c r="E378" t="s">
        <v>11</v>
      </c>
      <c r="F378">
        <v>12</v>
      </c>
      <c r="G378">
        <v>31</v>
      </c>
      <c r="H378">
        <v>2012</v>
      </c>
      <c r="I378" s="5" t="s">
        <v>1699</v>
      </c>
      <c r="J378" t="s">
        <v>1700</v>
      </c>
      <c r="K378" t="s">
        <v>1701</v>
      </c>
      <c r="L378" t="s">
        <v>15</v>
      </c>
      <c r="M378" t="s">
        <v>1702</v>
      </c>
      <c r="N378" t="s">
        <v>1703</v>
      </c>
      <c r="O378" t="s">
        <v>1704</v>
      </c>
      <c r="R378" s="6"/>
    </row>
    <row r="379" spans="1:18">
      <c r="A379">
        <v>405</v>
      </c>
      <c r="B379" t="s">
        <v>1698</v>
      </c>
      <c r="C379" s="1">
        <v>18095000000</v>
      </c>
      <c r="D379" t="s">
        <v>19</v>
      </c>
      <c r="E379" t="s">
        <v>20</v>
      </c>
      <c r="F379">
        <v>12</v>
      </c>
      <c r="G379">
        <v>31</v>
      </c>
      <c r="H379">
        <v>2013</v>
      </c>
      <c r="I379" s="5" t="s">
        <v>1705</v>
      </c>
      <c r="J379" t="s">
        <v>1706</v>
      </c>
      <c r="K379" t="s">
        <v>1707</v>
      </c>
      <c r="L379" t="s">
        <v>15</v>
      </c>
      <c r="M379" t="s">
        <v>1708</v>
      </c>
      <c r="N379" t="s">
        <v>1703</v>
      </c>
      <c r="O379" t="s">
        <v>1704</v>
      </c>
      <c r="R379" s="6"/>
    </row>
    <row r="380" spans="1:18">
      <c r="A380">
        <v>406</v>
      </c>
      <c r="B380" t="s">
        <v>1698</v>
      </c>
      <c r="C380" s="1">
        <v>18031000000</v>
      </c>
      <c r="D380" t="s">
        <v>25</v>
      </c>
      <c r="E380" t="s">
        <v>26</v>
      </c>
      <c r="F380">
        <v>12</v>
      </c>
      <c r="G380">
        <v>31</v>
      </c>
      <c r="H380">
        <v>2014</v>
      </c>
      <c r="I380" s="5" t="s">
        <v>1709</v>
      </c>
      <c r="J380" t="s">
        <v>1710</v>
      </c>
      <c r="K380" t="s">
        <v>1711</v>
      </c>
      <c r="L380" t="s">
        <v>15</v>
      </c>
      <c r="M380" t="s">
        <v>1712</v>
      </c>
      <c r="N380" t="s">
        <v>1703</v>
      </c>
      <c r="O380" t="s">
        <v>1704</v>
      </c>
      <c r="R380" s="6"/>
    </row>
    <row r="381" spans="1:18">
      <c r="A381">
        <v>407</v>
      </c>
      <c r="B381" t="s">
        <v>1698</v>
      </c>
      <c r="C381" s="1">
        <v>17900000000</v>
      </c>
      <c r="D381" t="s">
        <v>31</v>
      </c>
      <c r="E381" t="s">
        <v>32</v>
      </c>
      <c r="F381">
        <v>12</v>
      </c>
      <c r="G381">
        <v>31</v>
      </c>
      <c r="H381">
        <v>2015</v>
      </c>
      <c r="I381" s="5" t="s">
        <v>1329</v>
      </c>
      <c r="J381" t="s">
        <v>1713</v>
      </c>
      <c r="K381" t="s">
        <v>1714</v>
      </c>
      <c r="L381" t="s">
        <v>15</v>
      </c>
      <c r="M381" t="s">
        <v>1715</v>
      </c>
      <c r="N381" t="s">
        <v>1703</v>
      </c>
      <c r="O381" t="s">
        <v>1704</v>
      </c>
      <c r="R381" s="6"/>
    </row>
    <row r="382" spans="1:18">
      <c r="A382">
        <v>408</v>
      </c>
      <c r="B382" t="s">
        <v>1716</v>
      </c>
      <c r="C382" s="1">
        <v>7346472000</v>
      </c>
      <c r="D382" t="s">
        <v>10</v>
      </c>
      <c r="E382" t="s">
        <v>11</v>
      </c>
      <c r="F382">
        <v>12</v>
      </c>
      <c r="G382">
        <v>31</v>
      </c>
      <c r="H382">
        <v>2012</v>
      </c>
      <c r="I382" s="5" t="s">
        <v>1717</v>
      </c>
      <c r="J382" t="s">
        <v>1718</v>
      </c>
      <c r="K382" t="s">
        <v>1719</v>
      </c>
      <c r="L382" t="s">
        <v>15</v>
      </c>
      <c r="M382" t="s">
        <v>1720</v>
      </c>
      <c r="N382" t="s">
        <v>62</v>
      </c>
      <c r="O382" t="s">
        <v>1654</v>
      </c>
      <c r="R382" s="6"/>
    </row>
    <row r="383" spans="1:18">
      <c r="A383">
        <v>409</v>
      </c>
      <c r="B383" t="s">
        <v>1716</v>
      </c>
      <c r="C383" s="1">
        <v>8843200000</v>
      </c>
      <c r="D383" t="s">
        <v>19</v>
      </c>
      <c r="E383" t="s">
        <v>20</v>
      </c>
      <c r="F383">
        <v>12</v>
      </c>
      <c r="G383">
        <v>31</v>
      </c>
      <c r="H383">
        <v>2013</v>
      </c>
      <c r="I383" s="5" t="s">
        <v>1721</v>
      </c>
      <c r="J383" t="s">
        <v>1722</v>
      </c>
      <c r="K383" t="s">
        <v>1723</v>
      </c>
      <c r="L383" t="s">
        <v>15</v>
      </c>
      <c r="M383" t="s">
        <v>1724</v>
      </c>
      <c r="N383" t="s">
        <v>62</v>
      </c>
      <c r="O383" t="s">
        <v>1654</v>
      </c>
      <c r="R383" s="6"/>
    </row>
    <row r="384" spans="1:18">
      <c r="A384">
        <v>410</v>
      </c>
      <c r="B384" t="s">
        <v>1716</v>
      </c>
      <c r="C384" s="1">
        <v>10262700000</v>
      </c>
      <c r="D384" t="s">
        <v>25</v>
      </c>
      <c r="E384" t="s">
        <v>26</v>
      </c>
      <c r="F384">
        <v>12</v>
      </c>
      <c r="G384">
        <v>31</v>
      </c>
      <c r="H384">
        <v>2014</v>
      </c>
      <c r="I384" s="5" t="s">
        <v>1725</v>
      </c>
      <c r="J384" t="s">
        <v>1726</v>
      </c>
      <c r="K384" t="s">
        <v>1727</v>
      </c>
      <c r="L384" t="s">
        <v>15</v>
      </c>
      <c r="M384" t="s">
        <v>1728</v>
      </c>
      <c r="N384" t="s">
        <v>62</v>
      </c>
      <c r="O384" t="s">
        <v>1654</v>
      </c>
      <c r="R384" s="6"/>
    </row>
    <row r="385" spans="1:18">
      <c r="A385">
        <v>411</v>
      </c>
      <c r="B385" t="s">
        <v>1716</v>
      </c>
      <c r="C385" s="1">
        <v>12416000000</v>
      </c>
      <c r="D385" t="s">
        <v>31</v>
      </c>
      <c r="E385" t="s">
        <v>32</v>
      </c>
      <c r="F385">
        <v>12</v>
      </c>
      <c r="G385">
        <v>31</v>
      </c>
      <c r="H385">
        <v>2015</v>
      </c>
      <c r="I385" s="5" t="s">
        <v>1729</v>
      </c>
      <c r="J385" t="s">
        <v>1730</v>
      </c>
      <c r="K385" t="s">
        <v>1731</v>
      </c>
      <c r="L385" t="s">
        <v>15</v>
      </c>
      <c r="M385" t="s">
        <v>1732</v>
      </c>
      <c r="N385" t="s">
        <v>62</v>
      </c>
      <c r="O385" t="s">
        <v>1654</v>
      </c>
      <c r="R385" s="6"/>
    </row>
    <row r="386" spans="1:18">
      <c r="A386">
        <v>412</v>
      </c>
      <c r="B386" t="s">
        <v>1733</v>
      </c>
      <c r="C386" s="1">
        <v>2918434000</v>
      </c>
      <c r="D386" t="s">
        <v>10</v>
      </c>
      <c r="E386" t="s">
        <v>20</v>
      </c>
      <c r="F386">
        <v>12</v>
      </c>
      <c r="G386">
        <v>31</v>
      </c>
      <c r="H386">
        <v>2013</v>
      </c>
      <c r="I386" s="5" t="s">
        <v>1734</v>
      </c>
      <c r="J386" t="s">
        <v>1735</v>
      </c>
      <c r="K386" t="s">
        <v>1736</v>
      </c>
      <c r="L386" t="s">
        <v>1737</v>
      </c>
      <c r="M386" t="s">
        <v>1738</v>
      </c>
      <c r="N386" t="s">
        <v>62</v>
      </c>
      <c r="O386" t="s">
        <v>358</v>
      </c>
      <c r="R386" s="6"/>
    </row>
    <row r="387" spans="1:18">
      <c r="A387">
        <v>413</v>
      </c>
      <c r="B387" t="s">
        <v>1733</v>
      </c>
      <c r="C387" s="1">
        <v>3142856000</v>
      </c>
      <c r="D387" t="s">
        <v>19</v>
      </c>
      <c r="E387" t="s">
        <v>26</v>
      </c>
      <c r="F387">
        <v>12</v>
      </c>
      <c r="G387">
        <v>31</v>
      </c>
      <c r="H387">
        <v>2014</v>
      </c>
      <c r="I387" s="5" t="s">
        <v>1739</v>
      </c>
      <c r="J387" t="s">
        <v>1740</v>
      </c>
      <c r="K387" t="s">
        <v>1741</v>
      </c>
      <c r="L387" t="s">
        <v>1742</v>
      </c>
      <c r="M387" t="s">
        <v>1743</v>
      </c>
      <c r="N387" t="s">
        <v>62</v>
      </c>
      <c r="O387" t="s">
        <v>358</v>
      </c>
      <c r="R387" s="6"/>
    </row>
    <row r="388" spans="1:18">
      <c r="A388">
        <v>414</v>
      </c>
      <c r="B388" t="s">
        <v>1733</v>
      </c>
      <c r="C388" s="1">
        <v>3275594000</v>
      </c>
      <c r="D388" t="s">
        <v>25</v>
      </c>
      <c r="E388" t="s">
        <v>32</v>
      </c>
      <c r="F388">
        <v>12</v>
      </c>
      <c r="G388">
        <v>31</v>
      </c>
      <c r="H388">
        <v>2015</v>
      </c>
      <c r="I388" s="5" t="s">
        <v>1744</v>
      </c>
      <c r="J388" t="s">
        <v>1745</v>
      </c>
      <c r="K388" t="s">
        <v>1746</v>
      </c>
      <c r="L388" t="s">
        <v>1747</v>
      </c>
      <c r="M388" t="s">
        <v>1748</v>
      </c>
      <c r="N388" t="s">
        <v>62</v>
      </c>
      <c r="O388" t="s">
        <v>358</v>
      </c>
      <c r="R388" s="6"/>
    </row>
    <row r="389" spans="1:18">
      <c r="A389">
        <v>415</v>
      </c>
      <c r="B389" t="s">
        <v>1733</v>
      </c>
      <c r="C389" s="1">
        <v>3418265000</v>
      </c>
      <c r="D389" t="s">
        <v>31</v>
      </c>
      <c r="E389" t="s">
        <v>348</v>
      </c>
      <c r="F389">
        <v>12</v>
      </c>
      <c r="G389">
        <v>31</v>
      </c>
      <c r="H389">
        <v>2016</v>
      </c>
      <c r="I389" s="5" t="s">
        <v>1749</v>
      </c>
      <c r="J389" t="s">
        <v>1750</v>
      </c>
      <c r="K389" t="s">
        <v>1751</v>
      </c>
      <c r="L389" t="s">
        <v>1752</v>
      </c>
      <c r="M389" t="s">
        <v>1753</v>
      </c>
      <c r="N389" t="s">
        <v>62</v>
      </c>
      <c r="O389" t="s">
        <v>358</v>
      </c>
      <c r="R389" s="6"/>
    </row>
    <row r="390" spans="1:18">
      <c r="A390">
        <v>416</v>
      </c>
      <c r="B390" t="s">
        <v>1754</v>
      </c>
      <c r="C390" s="1">
        <v>126761000000</v>
      </c>
      <c r="D390" t="s">
        <v>10</v>
      </c>
      <c r="E390" t="s">
        <v>20</v>
      </c>
      <c r="F390">
        <v>12</v>
      </c>
      <c r="G390">
        <v>31</v>
      </c>
      <c r="H390">
        <v>2013</v>
      </c>
      <c r="I390" s="5" t="s">
        <v>1755</v>
      </c>
      <c r="J390" t="s">
        <v>1756</v>
      </c>
      <c r="K390" t="s">
        <v>15</v>
      </c>
      <c r="L390" t="s">
        <v>15</v>
      </c>
      <c r="M390" t="s">
        <v>15</v>
      </c>
      <c r="N390" t="s">
        <v>198</v>
      </c>
      <c r="O390" t="s">
        <v>1757</v>
      </c>
      <c r="R390" s="6"/>
    </row>
    <row r="391" spans="1:18">
      <c r="A391">
        <v>417</v>
      </c>
      <c r="B391" t="s">
        <v>1754</v>
      </c>
      <c r="C391" s="1">
        <v>139367000000</v>
      </c>
      <c r="D391" t="s">
        <v>19</v>
      </c>
      <c r="E391" t="s">
        <v>26</v>
      </c>
      <c r="F391">
        <v>12</v>
      </c>
      <c r="G391">
        <v>31</v>
      </c>
      <c r="H391">
        <v>2014</v>
      </c>
      <c r="I391" s="5" t="s">
        <v>1758</v>
      </c>
      <c r="J391" t="s">
        <v>1759</v>
      </c>
      <c r="K391" t="s">
        <v>15</v>
      </c>
      <c r="L391" t="s">
        <v>15</v>
      </c>
      <c r="M391" t="s">
        <v>15</v>
      </c>
      <c r="N391" t="s">
        <v>198</v>
      </c>
      <c r="O391" t="s">
        <v>1757</v>
      </c>
      <c r="R391" s="6"/>
    </row>
    <row r="392" spans="1:18">
      <c r="A392">
        <v>418</v>
      </c>
      <c r="B392" t="s">
        <v>1754</v>
      </c>
      <c r="C392" s="1">
        <v>153290000000</v>
      </c>
      <c r="D392" t="s">
        <v>25</v>
      </c>
      <c r="E392" t="s">
        <v>32</v>
      </c>
      <c r="F392">
        <v>12</v>
      </c>
      <c r="G392">
        <v>31</v>
      </c>
      <c r="H392">
        <v>2015</v>
      </c>
      <c r="I392" s="5" t="s">
        <v>1760</v>
      </c>
      <c r="J392" t="s">
        <v>1761</v>
      </c>
      <c r="K392" t="s">
        <v>15</v>
      </c>
      <c r="L392" t="s">
        <v>15</v>
      </c>
      <c r="M392" t="s">
        <v>15</v>
      </c>
      <c r="N392" t="s">
        <v>198</v>
      </c>
      <c r="O392" t="s">
        <v>1757</v>
      </c>
      <c r="R392" s="6"/>
    </row>
    <row r="393" spans="1:18">
      <c r="A393">
        <v>419</v>
      </c>
      <c r="B393" t="s">
        <v>1754</v>
      </c>
      <c r="C393" s="1">
        <v>177526000000</v>
      </c>
      <c r="D393" t="s">
        <v>31</v>
      </c>
      <c r="E393" t="s">
        <v>348</v>
      </c>
      <c r="F393">
        <v>12</v>
      </c>
      <c r="G393">
        <v>31</v>
      </c>
      <c r="H393">
        <v>2016</v>
      </c>
      <c r="I393" s="5" t="s">
        <v>1762</v>
      </c>
      <c r="J393" t="s">
        <v>1763</v>
      </c>
      <c r="K393" t="s">
        <v>15</v>
      </c>
      <c r="L393" t="s">
        <v>15</v>
      </c>
      <c r="M393" t="s">
        <v>15</v>
      </c>
      <c r="N393" t="s">
        <v>198</v>
      </c>
      <c r="O393" t="s">
        <v>1757</v>
      </c>
      <c r="R393" s="6"/>
    </row>
    <row r="394" spans="1:18">
      <c r="A394">
        <v>420</v>
      </c>
      <c r="B394" t="s">
        <v>1764</v>
      </c>
      <c r="C394" s="1">
        <v>230590000000</v>
      </c>
      <c r="D394" t="s">
        <v>10</v>
      </c>
      <c r="E394" t="s">
        <v>11</v>
      </c>
      <c r="F394">
        <v>12</v>
      </c>
      <c r="G394">
        <v>31</v>
      </c>
      <c r="H394">
        <v>2012</v>
      </c>
      <c r="I394" s="5" t="s">
        <v>1765</v>
      </c>
      <c r="J394" t="s">
        <v>1766</v>
      </c>
      <c r="K394" t="s">
        <v>1767</v>
      </c>
      <c r="L394" t="s">
        <v>15</v>
      </c>
      <c r="M394" t="s">
        <v>1768</v>
      </c>
      <c r="N394" t="s">
        <v>608</v>
      </c>
      <c r="O394" t="s">
        <v>1282</v>
      </c>
      <c r="R394" s="6"/>
    </row>
    <row r="395" spans="1:18">
      <c r="A395">
        <v>421</v>
      </c>
      <c r="B395" t="s">
        <v>1764</v>
      </c>
      <c r="C395" s="1">
        <v>220156000000</v>
      </c>
      <c r="D395" t="s">
        <v>19</v>
      </c>
      <c r="E395" t="s">
        <v>20</v>
      </c>
      <c r="F395">
        <v>12</v>
      </c>
      <c r="G395">
        <v>31</v>
      </c>
      <c r="H395">
        <v>2013</v>
      </c>
      <c r="I395" s="5" t="s">
        <v>1769</v>
      </c>
      <c r="J395" t="s">
        <v>1770</v>
      </c>
      <c r="K395" t="s">
        <v>1771</v>
      </c>
      <c r="L395" t="s">
        <v>15</v>
      </c>
      <c r="M395" t="s">
        <v>1772</v>
      </c>
      <c r="N395" t="s">
        <v>608</v>
      </c>
      <c r="O395" t="s">
        <v>1282</v>
      </c>
      <c r="R395" s="6"/>
    </row>
    <row r="396" spans="1:18">
      <c r="A396">
        <v>422</v>
      </c>
      <c r="B396" t="s">
        <v>1764</v>
      </c>
      <c r="C396" s="1">
        <v>200494000000</v>
      </c>
      <c r="D396" t="s">
        <v>25</v>
      </c>
      <c r="E396" t="s">
        <v>26</v>
      </c>
      <c r="F396">
        <v>12</v>
      </c>
      <c r="G396">
        <v>31</v>
      </c>
      <c r="H396">
        <v>2014</v>
      </c>
      <c r="I396" s="5" t="s">
        <v>1773</v>
      </c>
      <c r="J396" t="s">
        <v>1774</v>
      </c>
      <c r="K396" t="s">
        <v>1775</v>
      </c>
      <c r="L396" t="s">
        <v>15</v>
      </c>
      <c r="M396" t="s">
        <v>1776</v>
      </c>
      <c r="N396" t="s">
        <v>608</v>
      </c>
      <c r="O396" t="s">
        <v>1282</v>
      </c>
      <c r="R396" s="6"/>
    </row>
    <row r="397" spans="1:18">
      <c r="A397">
        <v>423</v>
      </c>
      <c r="B397" t="s">
        <v>1764</v>
      </c>
      <c r="C397" s="1">
        <v>129925000000</v>
      </c>
      <c r="D397" t="s">
        <v>31</v>
      </c>
      <c r="E397" t="s">
        <v>32</v>
      </c>
      <c r="F397">
        <v>12</v>
      </c>
      <c r="G397">
        <v>31</v>
      </c>
      <c r="H397">
        <v>2015</v>
      </c>
      <c r="I397" s="5" t="s">
        <v>1777</v>
      </c>
      <c r="J397" t="s">
        <v>1778</v>
      </c>
      <c r="K397" t="s">
        <v>1779</v>
      </c>
      <c r="L397" t="s">
        <v>15</v>
      </c>
      <c r="M397" t="s">
        <v>1780</v>
      </c>
      <c r="N397" t="s">
        <v>608</v>
      </c>
      <c r="O397" t="s">
        <v>1282</v>
      </c>
      <c r="R397" s="6"/>
    </row>
    <row r="398" spans="1:18">
      <c r="A398">
        <v>424</v>
      </c>
      <c r="B398" t="s">
        <v>1781</v>
      </c>
      <c r="C398" s="1">
        <v>1819814000</v>
      </c>
      <c r="D398" t="s">
        <v>10</v>
      </c>
      <c r="E398" t="s">
        <v>11</v>
      </c>
      <c r="F398">
        <v>12</v>
      </c>
      <c r="G398">
        <v>31</v>
      </c>
      <c r="H398">
        <v>2012</v>
      </c>
      <c r="I398" s="5" t="s">
        <v>1782</v>
      </c>
      <c r="J398" t="s">
        <v>1783</v>
      </c>
      <c r="K398" t="s">
        <v>1784</v>
      </c>
      <c r="L398" t="s">
        <v>15</v>
      </c>
      <c r="M398" t="s">
        <v>1785</v>
      </c>
      <c r="N398" t="s">
        <v>608</v>
      </c>
      <c r="O398" t="s">
        <v>609</v>
      </c>
      <c r="R398" s="6"/>
    </row>
    <row r="399" spans="1:18">
      <c r="A399">
        <v>425</v>
      </c>
      <c r="B399" t="s">
        <v>1781</v>
      </c>
      <c r="C399" s="1">
        <v>2319919000</v>
      </c>
      <c r="D399" t="s">
        <v>19</v>
      </c>
      <c r="E399" t="s">
        <v>20</v>
      </c>
      <c r="F399">
        <v>12</v>
      </c>
      <c r="G399">
        <v>31</v>
      </c>
      <c r="H399">
        <v>2013</v>
      </c>
      <c r="I399" s="5" t="s">
        <v>1786</v>
      </c>
      <c r="J399" t="s">
        <v>1787</v>
      </c>
      <c r="K399" t="s">
        <v>1788</v>
      </c>
      <c r="L399" t="s">
        <v>15</v>
      </c>
      <c r="M399" t="s">
        <v>1789</v>
      </c>
      <c r="N399" t="s">
        <v>608</v>
      </c>
      <c r="O399" t="s">
        <v>609</v>
      </c>
      <c r="R399" s="6"/>
    </row>
    <row r="400" spans="1:18">
      <c r="A400">
        <v>426</v>
      </c>
      <c r="B400" t="s">
        <v>1781</v>
      </c>
      <c r="C400" s="1">
        <v>2660147000</v>
      </c>
      <c r="D400" t="s">
        <v>25</v>
      </c>
      <c r="E400" t="s">
        <v>26</v>
      </c>
      <c r="F400">
        <v>12</v>
      </c>
      <c r="G400">
        <v>31</v>
      </c>
      <c r="H400">
        <v>2014</v>
      </c>
      <c r="I400" s="5" t="s">
        <v>1790</v>
      </c>
      <c r="J400" t="s">
        <v>1791</v>
      </c>
      <c r="K400" t="s">
        <v>1792</v>
      </c>
      <c r="L400" t="s">
        <v>15</v>
      </c>
      <c r="M400" t="s">
        <v>1793</v>
      </c>
      <c r="N400" t="s">
        <v>608</v>
      </c>
      <c r="O400" t="s">
        <v>609</v>
      </c>
      <c r="R400" s="6"/>
    </row>
    <row r="401" spans="1:18">
      <c r="A401">
        <v>427</v>
      </c>
      <c r="B401" t="s">
        <v>1781</v>
      </c>
      <c r="C401" s="1">
        <v>1803573000</v>
      </c>
      <c r="D401" t="s">
        <v>31</v>
      </c>
      <c r="E401" t="s">
        <v>32</v>
      </c>
      <c r="F401">
        <v>12</v>
      </c>
      <c r="G401">
        <v>31</v>
      </c>
      <c r="H401">
        <v>2015</v>
      </c>
      <c r="I401" s="5" t="s">
        <v>1794</v>
      </c>
      <c r="J401" t="s">
        <v>1795</v>
      </c>
      <c r="K401" t="s">
        <v>1796</v>
      </c>
      <c r="L401" t="s">
        <v>15</v>
      </c>
      <c r="M401" t="s">
        <v>1797</v>
      </c>
      <c r="N401" t="s">
        <v>608</v>
      </c>
      <c r="O401" t="s">
        <v>609</v>
      </c>
      <c r="R401" s="6"/>
    </row>
    <row r="402" spans="1:18">
      <c r="A402">
        <v>428</v>
      </c>
      <c r="B402" t="s">
        <v>1798</v>
      </c>
      <c r="C402" s="1">
        <v>12835000000</v>
      </c>
      <c r="D402" t="s">
        <v>10</v>
      </c>
      <c r="E402" t="s">
        <v>11</v>
      </c>
      <c r="F402">
        <v>12</v>
      </c>
      <c r="G402">
        <v>31</v>
      </c>
      <c r="H402">
        <v>2012</v>
      </c>
      <c r="I402" s="5" t="s">
        <v>1799</v>
      </c>
      <c r="J402" t="s">
        <v>1800</v>
      </c>
      <c r="K402" t="s">
        <v>930</v>
      </c>
      <c r="L402" t="s">
        <v>15</v>
      </c>
      <c r="M402" t="s">
        <v>1801</v>
      </c>
      <c r="N402" t="s">
        <v>257</v>
      </c>
      <c r="O402" t="s">
        <v>276</v>
      </c>
      <c r="R402" s="6"/>
    </row>
    <row r="403" spans="1:18">
      <c r="A403">
        <v>429</v>
      </c>
      <c r="B403" t="s">
        <v>1798</v>
      </c>
      <c r="C403" s="1">
        <v>13120000000</v>
      </c>
      <c r="D403" t="s">
        <v>19</v>
      </c>
      <c r="E403" t="s">
        <v>20</v>
      </c>
      <c r="F403">
        <v>12</v>
      </c>
      <c r="G403">
        <v>31</v>
      </c>
      <c r="H403">
        <v>2013</v>
      </c>
      <c r="I403" s="5" t="s">
        <v>1802</v>
      </c>
      <c r="J403" t="s">
        <v>1803</v>
      </c>
      <c r="K403" t="s">
        <v>1804</v>
      </c>
      <c r="L403" t="s">
        <v>15</v>
      </c>
      <c r="M403" t="s">
        <v>1675</v>
      </c>
      <c r="N403" t="s">
        <v>257</v>
      </c>
      <c r="O403" t="s">
        <v>276</v>
      </c>
      <c r="R403" s="6"/>
    </row>
    <row r="404" spans="1:18">
      <c r="A404">
        <v>430</v>
      </c>
      <c r="B404" t="s">
        <v>1798</v>
      </c>
      <c r="C404" s="1">
        <v>12436000000</v>
      </c>
      <c r="D404" t="s">
        <v>25</v>
      </c>
      <c r="E404" t="s">
        <v>26</v>
      </c>
      <c r="F404">
        <v>12</v>
      </c>
      <c r="G404">
        <v>31</v>
      </c>
      <c r="H404">
        <v>2014</v>
      </c>
      <c r="I404" s="5" t="s">
        <v>1805</v>
      </c>
      <c r="J404" t="s">
        <v>1806</v>
      </c>
      <c r="K404" t="s">
        <v>269</v>
      </c>
      <c r="L404" t="s">
        <v>15</v>
      </c>
      <c r="M404" t="s">
        <v>1807</v>
      </c>
      <c r="N404" t="s">
        <v>257</v>
      </c>
      <c r="O404" t="s">
        <v>276</v>
      </c>
      <c r="R404" s="6"/>
    </row>
    <row r="405" spans="1:18">
      <c r="A405">
        <v>431</v>
      </c>
      <c r="B405" t="s">
        <v>1798</v>
      </c>
      <c r="C405" s="1">
        <v>11683000000</v>
      </c>
      <c r="D405" t="s">
        <v>31</v>
      </c>
      <c r="E405" t="s">
        <v>32</v>
      </c>
      <c r="F405">
        <v>12</v>
      </c>
      <c r="G405">
        <v>31</v>
      </c>
      <c r="H405">
        <v>2015</v>
      </c>
      <c r="I405" s="5" t="s">
        <v>1808</v>
      </c>
      <c r="J405" t="s">
        <v>1809</v>
      </c>
      <c r="K405" t="s">
        <v>1810</v>
      </c>
      <c r="L405" t="s">
        <v>15</v>
      </c>
      <c r="M405" t="s">
        <v>1811</v>
      </c>
      <c r="N405" t="s">
        <v>257</v>
      </c>
      <c r="O405" t="s">
        <v>276</v>
      </c>
      <c r="R405" s="6"/>
    </row>
    <row r="406" spans="1:18">
      <c r="A406">
        <v>432</v>
      </c>
      <c r="B406" t="s">
        <v>1812</v>
      </c>
      <c r="C406" s="1">
        <v>37773000000</v>
      </c>
      <c r="D406" t="s">
        <v>10</v>
      </c>
      <c r="E406" t="s">
        <v>20</v>
      </c>
      <c r="F406">
        <v>12</v>
      </c>
      <c r="G406">
        <v>31</v>
      </c>
      <c r="H406">
        <v>2013</v>
      </c>
      <c r="I406" s="5" t="s">
        <v>1813</v>
      </c>
      <c r="J406" t="s">
        <v>1814</v>
      </c>
      <c r="K406" t="s">
        <v>1815</v>
      </c>
      <c r="L406" t="s">
        <v>15</v>
      </c>
      <c r="M406" t="s">
        <v>1816</v>
      </c>
      <c r="N406" t="s">
        <v>17</v>
      </c>
      <c r="O406" t="s">
        <v>18</v>
      </c>
      <c r="R406" s="6"/>
    </row>
    <row r="407" spans="1:18">
      <c r="A407">
        <v>433</v>
      </c>
      <c r="B407" t="s">
        <v>1812</v>
      </c>
      <c r="C407" s="1">
        <v>40362000000</v>
      </c>
      <c r="D407" t="s">
        <v>19</v>
      </c>
      <c r="E407" t="s">
        <v>26</v>
      </c>
      <c r="F407">
        <v>12</v>
      </c>
      <c r="G407">
        <v>31</v>
      </c>
      <c r="H407">
        <v>2014</v>
      </c>
      <c r="I407" s="5" t="s">
        <v>1817</v>
      </c>
      <c r="J407" t="s">
        <v>1818</v>
      </c>
      <c r="K407" t="s">
        <v>1819</v>
      </c>
      <c r="L407" t="s">
        <v>15</v>
      </c>
      <c r="M407" t="s">
        <v>1820</v>
      </c>
      <c r="N407" t="s">
        <v>17</v>
      </c>
      <c r="O407" t="s">
        <v>18</v>
      </c>
      <c r="R407" s="6"/>
    </row>
    <row r="408" spans="1:18">
      <c r="A408">
        <v>434</v>
      </c>
      <c r="B408" t="s">
        <v>1812</v>
      </c>
      <c r="C408" s="1">
        <v>40704000000</v>
      </c>
      <c r="D408" t="s">
        <v>25</v>
      </c>
      <c r="E408" t="s">
        <v>32</v>
      </c>
      <c r="F408">
        <v>12</v>
      </c>
      <c r="G408">
        <v>31</v>
      </c>
      <c r="H408">
        <v>2015</v>
      </c>
      <c r="I408" s="5" t="s">
        <v>1821</v>
      </c>
      <c r="J408" t="s">
        <v>1822</v>
      </c>
      <c r="K408" t="s">
        <v>840</v>
      </c>
      <c r="L408" t="s">
        <v>15</v>
      </c>
      <c r="M408" t="s">
        <v>1823</v>
      </c>
      <c r="N408" t="s">
        <v>17</v>
      </c>
      <c r="O408" t="s">
        <v>18</v>
      </c>
      <c r="R408" s="6"/>
    </row>
    <row r="409" spans="1:18">
      <c r="A409">
        <v>435</v>
      </c>
      <c r="B409" t="s">
        <v>1812</v>
      </c>
      <c r="C409" s="1">
        <v>39639000000</v>
      </c>
      <c r="D409" t="s">
        <v>31</v>
      </c>
      <c r="E409" t="s">
        <v>348</v>
      </c>
      <c r="F409">
        <v>12</v>
      </c>
      <c r="G409">
        <v>31</v>
      </c>
      <c r="H409">
        <v>2016</v>
      </c>
      <c r="I409" s="5" t="s">
        <v>1824</v>
      </c>
      <c r="J409" t="s">
        <v>1825</v>
      </c>
      <c r="K409" t="s">
        <v>1826</v>
      </c>
      <c r="L409" t="s">
        <v>15</v>
      </c>
      <c r="M409" t="s">
        <v>1827</v>
      </c>
      <c r="N409" t="s">
        <v>17</v>
      </c>
      <c r="O409" t="s">
        <v>18</v>
      </c>
      <c r="R409" s="6"/>
    </row>
    <row r="410" spans="1:18">
      <c r="A410">
        <v>436</v>
      </c>
      <c r="B410" t="s">
        <v>1828</v>
      </c>
      <c r="C410" s="1">
        <v>28998000000</v>
      </c>
      <c r="D410" t="s">
        <v>10</v>
      </c>
      <c r="E410" t="s">
        <v>20</v>
      </c>
      <c r="F410">
        <v>12</v>
      </c>
      <c r="G410">
        <v>31</v>
      </c>
      <c r="H410">
        <v>2013</v>
      </c>
      <c r="I410" s="5" t="s">
        <v>1829</v>
      </c>
      <c r="J410" t="s">
        <v>1830</v>
      </c>
      <c r="K410" t="s">
        <v>1831</v>
      </c>
      <c r="L410" t="s">
        <v>1727</v>
      </c>
      <c r="M410" t="s">
        <v>15</v>
      </c>
      <c r="N410" t="s">
        <v>379</v>
      </c>
      <c r="O410" t="s">
        <v>1832</v>
      </c>
      <c r="R410" s="6"/>
    </row>
    <row r="411" spans="1:18">
      <c r="A411">
        <v>437</v>
      </c>
      <c r="B411" t="s">
        <v>1828</v>
      </c>
      <c r="C411" s="1">
        <v>28406000000</v>
      </c>
      <c r="D411" t="s">
        <v>19</v>
      </c>
      <c r="E411" t="s">
        <v>26</v>
      </c>
      <c r="F411">
        <v>12</v>
      </c>
      <c r="G411">
        <v>31</v>
      </c>
      <c r="H411">
        <v>2014</v>
      </c>
      <c r="I411" s="5" t="s">
        <v>1833</v>
      </c>
      <c r="J411" t="s">
        <v>1834</v>
      </c>
      <c r="K411" t="s">
        <v>1835</v>
      </c>
      <c r="L411" t="s">
        <v>1836</v>
      </c>
      <c r="M411" t="s">
        <v>15</v>
      </c>
      <c r="N411" t="s">
        <v>379</v>
      </c>
      <c r="O411" t="s">
        <v>1832</v>
      </c>
      <c r="R411" s="6"/>
    </row>
    <row r="412" spans="1:18">
      <c r="A412">
        <v>438</v>
      </c>
      <c r="B412" t="s">
        <v>1828</v>
      </c>
      <c r="C412" s="1">
        <v>25130000000</v>
      </c>
      <c r="D412" t="s">
        <v>25</v>
      </c>
      <c r="E412" t="s">
        <v>32</v>
      </c>
      <c r="F412">
        <v>12</v>
      </c>
      <c r="G412">
        <v>31</v>
      </c>
      <c r="H412">
        <v>2015</v>
      </c>
      <c r="I412" s="5" t="s">
        <v>1837</v>
      </c>
      <c r="J412" t="s">
        <v>1838</v>
      </c>
      <c r="K412" t="s">
        <v>1839</v>
      </c>
      <c r="L412" t="s">
        <v>1840</v>
      </c>
      <c r="M412" t="s">
        <v>15</v>
      </c>
      <c r="N412" t="s">
        <v>379</v>
      </c>
      <c r="O412" t="s">
        <v>1832</v>
      </c>
      <c r="R412" s="6"/>
    </row>
    <row r="413" spans="1:18">
      <c r="A413">
        <v>439</v>
      </c>
      <c r="B413" t="s">
        <v>1828</v>
      </c>
      <c r="C413" s="1">
        <v>24594000000</v>
      </c>
      <c r="D413" t="s">
        <v>31</v>
      </c>
      <c r="E413" t="s">
        <v>348</v>
      </c>
      <c r="F413">
        <v>12</v>
      </c>
      <c r="G413">
        <v>31</v>
      </c>
      <c r="H413">
        <v>2016</v>
      </c>
      <c r="I413" s="5" t="s">
        <v>1841</v>
      </c>
      <c r="J413" t="s">
        <v>1842</v>
      </c>
      <c r="K413" t="s">
        <v>1843</v>
      </c>
      <c r="L413" t="s">
        <v>1844</v>
      </c>
      <c r="M413" t="s">
        <v>15</v>
      </c>
      <c r="N413" t="s">
        <v>379</v>
      </c>
      <c r="O413" t="s">
        <v>1832</v>
      </c>
      <c r="R413" s="6"/>
    </row>
    <row r="414" spans="1:18">
      <c r="A414">
        <v>440</v>
      </c>
      <c r="B414" t="s">
        <v>1845</v>
      </c>
      <c r="C414" s="1">
        <v>37795400000</v>
      </c>
      <c r="D414" t="s">
        <v>10</v>
      </c>
      <c r="E414" t="s">
        <v>1525</v>
      </c>
      <c r="F414">
        <v>10</v>
      </c>
      <c r="G414">
        <v>31</v>
      </c>
      <c r="H414">
        <v>2013</v>
      </c>
      <c r="I414" s="5" t="s">
        <v>1846</v>
      </c>
      <c r="J414" t="s">
        <v>1847</v>
      </c>
      <c r="K414" t="s">
        <v>1848</v>
      </c>
      <c r="L414" t="s">
        <v>1849</v>
      </c>
      <c r="M414" t="s">
        <v>15</v>
      </c>
      <c r="N414" t="s">
        <v>17</v>
      </c>
      <c r="O414" t="s">
        <v>1107</v>
      </c>
      <c r="R414" s="6"/>
    </row>
    <row r="415" spans="1:18">
      <c r="A415">
        <v>441</v>
      </c>
      <c r="B415" t="s">
        <v>1845</v>
      </c>
      <c r="C415" s="1">
        <v>36066900000</v>
      </c>
      <c r="D415" t="s">
        <v>19</v>
      </c>
      <c r="E415" t="s">
        <v>1532</v>
      </c>
      <c r="F415">
        <v>10</v>
      </c>
      <c r="G415">
        <v>31</v>
      </c>
      <c r="H415">
        <v>2014</v>
      </c>
      <c r="I415" s="5" t="s">
        <v>1850</v>
      </c>
      <c r="J415" t="s">
        <v>1851</v>
      </c>
      <c r="K415" t="s">
        <v>1852</v>
      </c>
      <c r="L415" t="s">
        <v>1853</v>
      </c>
      <c r="M415" t="s">
        <v>15</v>
      </c>
      <c r="N415" t="s">
        <v>17</v>
      </c>
      <c r="O415" t="s">
        <v>1107</v>
      </c>
      <c r="R415" s="6"/>
    </row>
    <row r="416" spans="1:18">
      <c r="A416">
        <v>442</v>
      </c>
      <c r="B416" t="s">
        <v>1845</v>
      </c>
      <c r="C416" s="1">
        <v>28862800000</v>
      </c>
      <c r="D416" t="s">
        <v>25</v>
      </c>
      <c r="E416" t="s">
        <v>182</v>
      </c>
      <c r="F416">
        <v>10</v>
      </c>
      <c r="G416">
        <v>31</v>
      </c>
      <c r="H416">
        <v>2015</v>
      </c>
      <c r="I416" s="5" t="s">
        <v>1854</v>
      </c>
      <c r="J416" t="s">
        <v>1855</v>
      </c>
      <c r="K416" t="s">
        <v>1856</v>
      </c>
      <c r="L416" t="s">
        <v>1857</v>
      </c>
      <c r="M416" t="s">
        <v>15</v>
      </c>
      <c r="N416" t="s">
        <v>17</v>
      </c>
      <c r="O416" t="s">
        <v>1107</v>
      </c>
      <c r="R416" s="6"/>
    </row>
    <row r="417" spans="1:18">
      <c r="A417">
        <v>443</v>
      </c>
      <c r="B417" t="s">
        <v>1845</v>
      </c>
      <c r="C417" s="1">
        <v>26644000000</v>
      </c>
      <c r="D417" t="s">
        <v>31</v>
      </c>
      <c r="E417" t="s">
        <v>1543</v>
      </c>
      <c r="F417">
        <v>10</v>
      </c>
      <c r="G417">
        <v>31</v>
      </c>
      <c r="H417">
        <v>2016</v>
      </c>
      <c r="I417" s="5" t="s">
        <v>1858</v>
      </c>
      <c r="J417" t="s">
        <v>1859</v>
      </c>
      <c r="K417" t="s">
        <v>1860</v>
      </c>
      <c r="L417" t="s">
        <v>1861</v>
      </c>
      <c r="M417" t="s">
        <v>15</v>
      </c>
      <c r="N417" t="s">
        <v>17</v>
      </c>
      <c r="O417" t="s">
        <v>1107</v>
      </c>
      <c r="R417" s="6"/>
    </row>
    <row r="418" spans="1:18">
      <c r="A418">
        <v>444</v>
      </c>
      <c r="B418" t="s">
        <v>1862</v>
      </c>
      <c r="C418" s="1">
        <v>8984000000</v>
      </c>
      <c r="D418" t="s">
        <v>10</v>
      </c>
      <c r="E418" t="s">
        <v>1863</v>
      </c>
      <c r="F418">
        <v>11</v>
      </c>
      <c r="G418">
        <v>30</v>
      </c>
      <c r="H418">
        <v>2012</v>
      </c>
      <c r="I418" s="5" t="s">
        <v>1864</v>
      </c>
      <c r="J418" t="s">
        <v>16</v>
      </c>
      <c r="K418" t="s">
        <v>1865</v>
      </c>
      <c r="L418" t="s">
        <v>15</v>
      </c>
      <c r="M418" t="s">
        <v>1866</v>
      </c>
      <c r="N418" t="s">
        <v>293</v>
      </c>
      <c r="O418" t="s">
        <v>758</v>
      </c>
      <c r="R418" s="6"/>
    </row>
    <row r="419" spans="1:18">
      <c r="A419">
        <v>445</v>
      </c>
      <c r="B419" t="s">
        <v>1862</v>
      </c>
      <c r="C419" s="1">
        <v>9370000000</v>
      </c>
      <c r="D419" t="s">
        <v>19</v>
      </c>
      <c r="E419" t="s">
        <v>20</v>
      </c>
      <c r="F419">
        <v>12</v>
      </c>
      <c r="G419">
        <v>31</v>
      </c>
      <c r="H419">
        <v>2013</v>
      </c>
      <c r="I419" s="5" t="s">
        <v>1867</v>
      </c>
      <c r="J419" t="s">
        <v>880</v>
      </c>
      <c r="K419" t="s">
        <v>1868</v>
      </c>
      <c r="L419" t="s">
        <v>15</v>
      </c>
      <c r="M419" t="s">
        <v>1869</v>
      </c>
      <c r="N419" t="s">
        <v>293</v>
      </c>
      <c r="O419" t="s">
        <v>758</v>
      </c>
      <c r="R419" s="6"/>
    </row>
    <row r="420" spans="1:18">
      <c r="A420">
        <v>446</v>
      </c>
      <c r="B420" t="s">
        <v>1862</v>
      </c>
      <c r="C420" s="1">
        <v>9611000000</v>
      </c>
      <c r="D420" t="s">
        <v>25</v>
      </c>
      <c r="E420" t="s">
        <v>26</v>
      </c>
      <c r="F420">
        <v>12</v>
      </c>
      <c r="G420">
        <v>31</v>
      </c>
      <c r="H420">
        <v>2014</v>
      </c>
      <c r="I420" s="5" t="s">
        <v>1870</v>
      </c>
      <c r="J420" t="s">
        <v>1871</v>
      </c>
      <c r="K420" t="s">
        <v>1872</v>
      </c>
      <c r="L420" t="s">
        <v>15</v>
      </c>
      <c r="M420" t="s">
        <v>1873</v>
      </c>
      <c r="N420" t="s">
        <v>293</v>
      </c>
      <c r="O420" t="s">
        <v>758</v>
      </c>
      <c r="R420" s="6"/>
    </row>
    <row r="421" spans="1:18">
      <c r="A421">
        <v>447</v>
      </c>
      <c r="B421" t="s">
        <v>1862</v>
      </c>
      <c r="C421" s="1">
        <v>10002000000</v>
      </c>
      <c r="D421" t="s">
        <v>31</v>
      </c>
      <c r="E421" t="s">
        <v>32</v>
      </c>
      <c r="F421">
        <v>12</v>
      </c>
      <c r="G421">
        <v>31</v>
      </c>
      <c r="H421">
        <v>2015</v>
      </c>
      <c r="I421" s="5" t="s">
        <v>1874</v>
      </c>
      <c r="J421" t="s">
        <v>1875</v>
      </c>
      <c r="K421" t="s">
        <v>1876</v>
      </c>
      <c r="L421" t="s">
        <v>15</v>
      </c>
      <c r="M421" t="s">
        <v>1877</v>
      </c>
      <c r="N421" t="s">
        <v>293</v>
      </c>
      <c r="O421" t="s">
        <v>758</v>
      </c>
      <c r="R421" s="6"/>
    </row>
    <row r="422" spans="1:18">
      <c r="A422">
        <v>448</v>
      </c>
      <c r="B422" t="s">
        <v>1878</v>
      </c>
      <c r="C422" s="1">
        <v>16022128000</v>
      </c>
      <c r="D422" t="s">
        <v>10</v>
      </c>
      <c r="E422" t="s">
        <v>1879</v>
      </c>
      <c r="F422">
        <v>2</v>
      </c>
      <c r="G422">
        <v>1</v>
      </c>
      <c r="H422">
        <v>2013</v>
      </c>
      <c r="I422" s="5" t="s">
        <v>1880</v>
      </c>
      <c r="J422" t="s">
        <v>1881</v>
      </c>
      <c r="K422" t="s">
        <v>1882</v>
      </c>
      <c r="L422" t="s">
        <v>15</v>
      </c>
      <c r="M422" t="s">
        <v>15</v>
      </c>
      <c r="N422" t="s">
        <v>42</v>
      </c>
      <c r="O422" t="s">
        <v>1883</v>
      </c>
      <c r="R422" s="6"/>
    </row>
    <row r="423" spans="1:18">
      <c r="A423">
        <v>449</v>
      </c>
      <c r="B423" t="s">
        <v>1878</v>
      </c>
      <c r="C423" s="1">
        <v>17504167000</v>
      </c>
      <c r="D423" t="s">
        <v>19</v>
      </c>
      <c r="E423" t="s">
        <v>234</v>
      </c>
      <c r="F423">
        <v>1</v>
      </c>
      <c r="G423">
        <v>31</v>
      </c>
      <c r="H423">
        <v>2014</v>
      </c>
      <c r="I423" s="5" t="s">
        <v>1884</v>
      </c>
      <c r="J423" t="s">
        <v>1885</v>
      </c>
      <c r="K423" t="s">
        <v>1886</v>
      </c>
      <c r="L423" t="s">
        <v>15</v>
      </c>
      <c r="M423" t="s">
        <v>15</v>
      </c>
      <c r="N423" t="s">
        <v>42</v>
      </c>
      <c r="O423" t="s">
        <v>1883</v>
      </c>
      <c r="R423" s="6"/>
    </row>
    <row r="424" spans="1:18">
      <c r="A424">
        <v>450</v>
      </c>
      <c r="B424" t="s">
        <v>1878</v>
      </c>
      <c r="C424" s="1">
        <v>18909588000</v>
      </c>
      <c r="D424" t="s">
        <v>25</v>
      </c>
      <c r="E424" t="s">
        <v>1887</v>
      </c>
      <c r="F424">
        <v>1</v>
      </c>
      <c r="G424">
        <v>30</v>
      </c>
      <c r="H424">
        <v>2015</v>
      </c>
      <c r="I424" s="5" t="s">
        <v>1888</v>
      </c>
      <c r="J424" t="s">
        <v>1889</v>
      </c>
      <c r="K424" t="s">
        <v>1890</v>
      </c>
      <c r="L424" t="s">
        <v>15</v>
      </c>
      <c r="M424" t="s">
        <v>15</v>
      </c>
      <c r="N424" t="s">
        <v>42</v>
      </c>
      <c r="O424" t="s">
        <v>1883</v>
      </c>
      <c r="R424" s="6"/>
    </row>
    <row r="425" spans="1:18">
      <c r="A425">
        <v>451</v>
      </c>
      <c r="B425" t="s">
        <v>1878</v>
      </c>
      <c r="C425" s="1">
        <v>20368562000</v>
      </c>
      <c r="D425" t="s">
        <v>31</v>
      </c>
      <c r="E425" t="s">
        <v>1891</v>
      </c>
      <c r="F425">
        <v>1</v>
      </c>
      <c r="G425">
        <v>29</v>
      </c>
      <c r="H425">
        <v>2016</v>
      </c>
      <c r="I425" s="5" t="s">
        <v>1892</v>
      </c>
      <c r="J425" t="s">
        <v>1893</v>
      </c>
      <c r="K425" t="s">
        <v>1894</v>
      </c>
      <c r="L425" t="s">
        <v>15</v>
      </c>
      <c r="M425" t="s">
        <v>15</v>
      </c>
      <c r="N425" t="s">
        <v>42</v>
      </c>
      <c r="O425" t="s">
        <v>1883</v>
      </c>
      <c r="R425" s="6"/>
    </row>
    <row r="426" spans="1:18">
      <c r="A426">
        <v>452</v>
      </c>
      <c r="B426" t="s">
        <v>1895</v>
      </c>
      <c r="C426" s="1">
        <v>7383000000</v>
      </c>
      <c r="D426" t="s">
        <v>10</v>
      </c>
      <c r="E426" t="s">
        <v>11</v>
      </c>
      <c r="F426">
        <v>12</v>
      </c>
      <c r="G426">
        <v>31</v>
      </c>
      <c r="H426">
        <v>2012</v>
      </c>
      <c r="I426" s="5" t="s">
        <v>1896</v>
      </c>
      <c r="J426" t="s">
        <v>1897</v>
      </c>
      <c r="K426" t="s">
        <v>1898</v>
      </c>
      <c r="L426" t="s">
        <v>15</v>
      </c>
      <c r="M426" t="s">
        <v>1899</v>
      </c>
      <c r="N426" t="s">
        <v>84</v>
      </c>
      <c r="O426" t="s">
        <v>1900</v>
      </c>
      <c r="R426" s="6"/>
    </row>
    <row r="427" spans="1:18">
      <c r="A427">
        <v>453</v>
      </c>
      <c r="B427" t="s">
        <v>1895</v>
      </c>
      <c r="C427" s="1">
        <v>7146000000</v>
      </c>
      <c r="D427" t="s">
        <v>19</v>
      </c>
      <c r="E427" t="s">
        <v>20</v>
      </c>
      <c r="F427">
        <v>12</v>
      </c>
      <c r="G427">
        <v>31</v>
      </c>
      <c r="H427">
        <v>2013</v>
      </c>
      <c r="I427" s="5" t="s">
        <v>1901</v>
      </c>
      <c r="J427" t="s">
        <v>1902</v>
      </c>
      <c r="K427" t="s">
        <v>1903</v>
      </c>
      <c r="L427" t="s">
        <v>15</v>
      </c>
      <c r="M427" t="s">
        <v>1904</v>
      </c>
      <c r="N427" t="s">
        <v>84</v>
      </c>
      <c r="O427" t="s">
        <v>1900</v>
      </c>
      <c r="R427" s="6"/>
    </row>
    <row r="428" spans="1:18">
      <c r="A428">
        <v>454</v>
      </c>
      <c r="B428" t="s">
        <v>1895</v>
      </c>
      <c r="C428" s="1">
        <v>7435000000</v>
      </c>
      <c r="D428" t="s">
        <v>25</v>
      </c>
      <c r="E428" t="s">
        <v>26</v>
      </c>
      <c r="F428">
        <v>12</v>
      </c>
      <c r="G428">
        <v>31</v>
      </c>
      <c r="H428">
        <v>2014</v>
      </c>
      <c r="I428" s="5" t="s">
        <v>1905</v>
      </c>
      <c r="J428" t="s">
        <v>1906</v>
      </c>
      <c r="K428" t="s">
        <v>1907</v>
      </c>
      <c r="L428" t="s">
        <v>15</v>
      </c>
      <c r="M428" t="s">
        <v>1908</v>
      </c>
      <c r="N428" t="s">
        <v>84</v>
      </c>
      <c r="O428" t="s">
        <v>1900</v>
      </c>
      <c r="R428" s="6"/>
    </row>
    <row r="429" spans="1:18">
      <c r="A429">
        <v>455</v>
      </c>
      <c r="B429" t="s">
        <v>1895</v>
      </c>
      <c r="C429" s="1">
        <v>7493000000</v>
      </c>
      <c r="D429" t="s">
        <v>31</v>
      </c>
      <c r="E429" t="s">
        <v>32</v>
      </c>
      <c r="F429">
        <v>12</v>
      </c>
      <c r="G429">
        <v>31</v>
      </c>
      <c r="H429">
        <v>2015</v>
      </c>
      <c r="I429" s="5" t="s">
        <v>1909</v>
      </c>
      <c r="J429" t="s">
        <v>394</v>
      </c>
      <c r="K429" t="s">
        <v>1910</v>
      </c>
      <c r="L429" t="s">
        <v>15</v>
      </c>
      <c r="M429" t="s">
        <v>1911</v>
      </c>
      <c r="N429" t="s">
        <v>84</v>
      </c>
      <c r="O429" t="s">
        <v>1900</v>
      </c>
      <c r="R429" s="6"/>
    </row>
    <row r="430" spans="1:18">
      <c r="A430">
        <v>456</v>
      </c>
      <c r="B430" t="s">
        <v>1912</v>
      </c>
      <c r="C430" s="1">
        <v>6259300000</v>
      </c>
      <c r="D430" t="s">
        <v>10</v>
      </c>
      <c r="E430" t="s">
        <v>99</v>
      </c>
      <c r="F430">
        <v>9</v>
      </c>
      <c r="G430">
        <v>30</v>
      </c>
      <c r="H430">
        <v>2013</v>
      </c>
      <c r="I430" s="5" t="s">
        <v>1913</v>
      </c>
      <c r="J430" t="s">
        <v>1914</v>
      </c>
      <c r="K430" t="s">
        <v>1915</v>
      </c>
      <c r="L430" t="s">
        <v>15</v>
      </c>
      <c r="M430" t="s">
        <v>15</v>
      </c>
      <c r="N430" t="s">
        <v>42</v>
      </c>
      <c r="O430" t="s">
        <v>1916</v>
      </c>
      <c r="R430" s="6"/>
    </row>
    <row r="431" spans="1:18">
      <c r="A431">
        <v>457</v>
      </c>
      <c r="B431" t="s">
        <v>1912</v>
      </c>
      <c r="C431" s="1">
        <v>8024900000</v>
      </c>
      <c r="D431" t="s">
        <v>19</v>
      </c>
      <c r="E431" t="s">
        <v>105</v>
      </c>
      <c r="F431">
        <v>9</v>
      </c>
      <c r="G431">
        <v>30</v>
      </c>
      <c r="H431">
        <v>2014</v>
      </c>
      <c r="I431" s="5" t="s">
        <v>1917</v>
      </c>
      <c r="J431" t="s">
        <v>1918</v>
      </c>
      <c r="K431" t="s">
        <v>1919</v>
      </c>
      <c r="L431" t="s">
        <v>15</v>
      </c>
      <c r="M431" t="s">
        <v>15</v>
      </c>
      <c r="N431" t="s">
        <v>42</v>
      </c>
      <c r="O431" t="s">
        <v>1916</v>
      </c>
      <c r="R431" s="6"/>
    </row>
    <row r="432" spans="1:18">
      <c r="A432">
        <v>458</v>
      </c>
      <c r="B432" t="s">
        <v>1912</v>
      </c>
      <c r="C432" s="1">
        <v>10824000000</v>
      </c>
      <c r="D432" t="s">
        <v>25</v>
      </c>
      <c r="E432" t="s">
        <v>110</v>
      </c>
      <c r="F432">
        <v>9</v>
      </c>
      <c r="G432">
        <v>30</v>
      </c>
      <c r="H432">
        <v>2015</v>
      </c>
      <c r="I432" s="5" t="s">
        <v>1920</v>
      </c>
      <c r="J432" t="s">
        <v>1921</v>
      </c>
      <c r="K432" t="s">
        <v>1922</v>
      </c>
      <c r="L432" t="s">
        <v>15</v>
      </c>
      <c r="M432" t="s">
        <v>15</v>
      </c>
      <c r="N432" t="s">
        <v>42</v>
      </c>
      <c r="O432" t="s">
        <v>1916</v>
      </c>
      <c r="R432" s="6"/>
    </row>
    <row r="433" spans="1:18">
      <c r="A433">
        <v>459</v>
      </c>
      <c r="B433" t="s">
        <v>1912</v>
      </c>
      <c r="C433" s="1">
        <v>12157400000</v>
      </c>
      <c r="D433" t="s">
        <v>31</v>
      </c>
      <c r="E433" t="s">
        <v>115</v>
      </c>
      <c r="F433">
        <v>9</v>
      </c>
      <c r="G433">
        <v>30</v>
      </c>
      <c r="H433">
        <v>2016</v>
      </c>
      <c r="I433" s="5" t="s">
        <v>1923</v>
      </c>
      <c r="J433" t="s">
        <v>1924</v>
      </c>
      <c r="K433" t="s">
        <v>1925</v>
      </c>
      <c r="L433" t="s">
        <v>15</v>
      </c>
      <c r="M433" t="s">
        <v>15</v>
      </c>
      <c r="N433" t="s">
        <v>42</v>
      </c>
      <c r="O433" t="s">
        <v>1916</v>
      </c>
      <c r="R433" s="6"/>
    </row>
    <row r="434" spans="1:18">
      <c r="A434">
        <v>460</v>
      </c>
      <c r="B434" t="s">
        <v>1926</v>
      </c>
      <c r="C434" s="1">
        <v>18260400000</v>
      </c>
      <c r="D434" t="s">
        <v>10</v>
      </c>
      <c r="E434" t="s">
        <v>11</v>
      </c>
      <c r="F434">
        <v>12</v>
      </c>
      <c r="G434">
        <v>31</v>
      </c>
      <c r="H434">
        <v>2012</v>
      </c>
      <c r="I434" s="5" t="s">
        <v>1927</v>
      </c>
      <c r="J434" t="s">
        <v>1928</v>
      </c>
      <c r="K434" t="s">
        <v>1929</v>
      </c>
      <c r="L434" t="s">
        <v>1930</v>
      </c>
      <c r="M434" t="s">
        <v>15</v>
      </c>
      <c r="N434" t="s">
        <v>17</v>
      </c>
      <c r="O434" t="s">
        <v>1515</v>
      </c>
      <c r="R434" s="6"/>
    </row>
    <row r="435" spans="1:18">
      <c r="A435">
        <v>461</v>
      </c>
      <c r="B435" t="s">
        <v>1926</v>
      </c>
      <c r="C435" s="1">
        <v>18283100000</v>
      </c>
      <c r="D435" t="s">
        <v>19</v>
      </c>
      <c r="E435" t="s">
        <v>20</v>
      </c>
      <c r="F435">
        <v>12</v>
      </c>
      <c r="G435">
        <v>31</v>
      </c>
      <c r="H435">
        <v>2013</v>
      </c>
      <c r="I435" s="5" t="s">
        <v>1931</v>
      </c>
      <c r="J435" t="s">
        <v>1932</v>
      </c>
      <c r="K435" t="s">
        <v>1933</v>
      </c>
      <c r="L435" t="s">
        <v>1934</v>
      </c>
      <c r="M435" t="s">
        <v>15</v>
      </c>
      <c r="N435" t="s">
        <v>17</v>
      </c>
      <c r="O435" t="s">
        <v>1515</v>
      </c>
      <c r="R435" s="6"/>
    </row>
    <row r="436" spans="1:18">
      <c r="A436">
        <v>462</v>
      </c>
      <c r="B436" t="s">
        <v>1926</v>
      </c>
      <c r="C436" s="1">
        <v>19154000000</v>
      </c>
      <c r="D436" t="s">
        <v>25</v>
      </c>
      <c r="E436" t="s">
        <v>26</v>
      </c>
      <c r="F436">
        <v>12</v>
      </c>
      <c r="G436">
        <v>31</v>
      </c>
      <c r="H436">
        <v>2014</v>
      </c>
      <c r="I436" s="5" t="s">
        <v>1935</v>
      </c>
      <c r="J436" t="s">
        <v>1936</v>
      </c>
      <c r="K436" t="s">
        <v>1937</v>
      </c>
      <c r="L436" t="s">
        <v>1938</v>
      </c>
      <c r="M436" t="s">
        <v>15</v>
      </c>
      <c r="N436" t="s">
        <v>17</v>
      </c>
      <c r="O436" t="s">
        <v>1515</v>
      </c>
      <c r="R436" s="6"/>
    </row>
    <row r="437" spans="1:18">
      <c r="A437">
        <v>463</v>
      </c>
      <c r="B437" t="s">
        <v>1926</v>
      </c>
      <c r="C437" s="1">
        <v>20563100000</v>
      </c>
      <c r="D437" t="s">
        <v>31</v>
      </c>
      <c r="E437" t="s">
        <v>32</v>
      </c>
      <c r="F437">
        <v>12</v>
      </c>
      <c r="G437">
        <v>31</v>
      </c>
      <c r="H437">
        <v>2015</v>
      </c>
      <c r="I437" s="5" t="s">
        <v>1939</v>
      </c>
      <c r="J437" t="s">
        <v>1940</v>
      </c>
      <c r="K437" t="s">
        <v>1941</v>
      </c>
      <c r="L437" t="s">
        <v>1942</v>
      </c>
      <c r="M437" t="s">
        <v>15</v>
      </c>
      <c r="N437" t="s">
        <v>17</v>
      </c>
      <c r="O437" t="s">
        <v>1515</v>
      </c>
      <c r="R437" s="6"/>
    </row>
    <row r="438" spans="1:18">
      <c r="A438">
        <v>464</v>
      </c>
      <c r="B438" t="s">
        <v>1943</v>
      </c>
      <c r="C438" s="1">
        <v>45041000000</v>
      </c>
      <c r="D438" t="s">
        <v>10</v>
      </c>
      <c r="E438" t="s">
        <v>57</v>
      </c>
      <c r="F438">
        <v>9</v>
      </c>
      <c r="G438">
        <v>28</v>
      </c>
      <c r="H438">
        <v>2013</v>
      </c>
      <c r="I438" s="5" t="s">
        <v>1944</v>
      </c>
      <c r="J438" t="s">
        <v>1945</v>
      </c>
      <c r="K438" t="s">
        <v>1946</v>
      </c>
      <c r="L438" t="s">
        <v>15</v>
      </c>
      <c r="M438" t="s">
        <v>1947</v>
      </c>
      <c r="N438" t="s">
        <v>42</v>
      </c>
      <c r="O438" t="s">
        <v>1948</v>
      </c>
      <c r="R438" s="6"/>
    </row>
    <row r="439" spans="1:18">
      <c r="A439">
        <v>465</v>
      </c>
      <c r="B439" t="s">
        <v>1943</v>
      </c>
      <c r="C439" s="1">
        <v>48813000000</v>
      </c>
      <c r="D439" t="s">
        <v>19</v>
      </c>
      <c r="E439" t="s">
        <v>64</v>
      </c>
      <c r="F439">
        <v>9</v>
      </c>
      <c r="G439">
        <v>27</v>
      </c>
      <c r="H439">
        <v>2014</v>
      </c>
      <c r="I439" s="5" t="s">
        <v>1949</v>
      </c>
      <c r="J439" t="s">
        <v>1950</v>
      </c>
      <c r="K439" t="s">
        <v>1951</v>
      </c>
      <c r="L439" t="s">
        <v>15</v>
      </c>
      <c r="M439" t="s">
        <v>1952</v>
      </c>
      <c r="N439" t="s">
        <v>42</v>
      </c>
      <c r="O439" t="s">
        <v>1948</v>
      </c>
      <c r="R439" s="6"/>
    </row>
    <row r="440" spans="1:18">
      <c r="A440">
        <v>466</v>
      </c>
      <c r="B440" t="s">
        <v>1943</v>
      </c>
      <c r="C440" s="1">
        <v>52465000000</v>
      </c>
      <c r="D440" t="s">
        <v>25</v>
      </c>
      <c r="E440" t="s">
        <v>1953</v>
      </c>
      <c r="F440">
        <v>10</v>
      </c>
      <c r="G440">
        <v>3</v>
      </c>
      <c r="H440">
        <v>2015</v>
      </c>
      <c r="I440" s="5" t="s">
        <v>1954</v>
      </c>
      <c r="J440" t="s">
        <v>1955</v>
      </c>
      <c r="K440" t="s">
        <v>1956</v>
      </c>
      <c r="L440" t="s">
        <v>15</v>
      </c>
      <c r="M440" t="s">
        <v>1957</v>
      </c>
      <c r="N440" t="s">
        <v>42</v>
      </c>
      <c r="O440" t="s">
        <v>1948</v>
      </c>
      <c r="R440" s="6"/>
    </row>
    <row r="441" spans="1:18">
      <c r="A441">
        <v>467</v>
      </c>
      <c r="B441" t="s">
        <v>1943</v>
      </c>
      <c r="C441" s="1">
        <v>55632000000</v>
      </c>
      <c r="D441" t="s">
        <v>31</v>
      </c>
      <c r="E441" t="s">
        <v>1958</v>
      </c>
      <c r="F441">
        <v>10</v>
      </c>
      <c r="G441">
        <v>1</v>
      </c>
      <c r="H441">
        <v>2016</v>
      </c>
      <c r="I441" s="5" t="s">
        <v>1959</v>
      </c>
      <c r="J441" t="s">
        <v>1960</v>
      </c>
      <c r="K441" t="s">
        <v>1961</v>
      </c>
      <c r="L441" t="s">
        <v>15</v>
      </c>
      <c r="M441" t="s">
        <v>1962</v>
      </c>
      <c r="N441" t="s">
        <v>42</v>
      </c>
      <c r="O441" t="s">
        <v>1948</v>
      </c>
      <c r="R441" s="6"/>
    </row>
    <row r="442" spans="1:18">
      <c r="A442">
        <v>468</v>
      </c>
      <c r="B442" t="s">
        <v>1963</v>
      </c>
      <c r="C442" s="1">
        <v>5535000000</v>
      </c>
      <c r="D442" t="s">
        <v>10</v>
      </c>
      <c r="E442" t="s">
        <v>20</v>
      </c>
      <c r="F442">
        <v>12</v>
      </c>
      <c r="G442">
        <v>31</v>
      </c>
      <c r="H442">
        <v>2013</v>
      </c>
      <c r="I442" s="5" t="s">
        <v>1964</v>
      </c>
      <c r="J442" t="s">
        <v>1965</v>
      </c>
      <c r="K442" t="s">
        <v>1966</v>
      </c>
      <c r="L442" t="s">
        <v>15</v>
      </c>
      <c r="M442" t="s">
        <v>1967</v>
      </c>
      <c r="N442" t="s">
        <v>42</v>
      </c>
      <c r="O442" t="s">
        <v>1314</v>
      </c>
      <c r="R442" s="6"/>
    </row>
    <row r="443" spans="1:18">
      <c r="A443">
        <v>469</v>
      </c>
      <c r="B443" t="s">
        <v>1963</v>
      </c>
      <c r="C443" s="1">
        <v>6265000000</v>
      </c>
      <c r="D443" t="s">
        <v>19</v>
      </c>
      <c r="E443" t="s">
        <v>26</v>
      </c>
      <c r="F443">
        <v>12</v>
      </c>
      <c r="G443">
        <v>31</v>
      </c>
      <c r="H443">
        <v>2014</v>
      </c>
      <c r="I443" s="5" t="s">
        <v>1968</v>
      </c>
      <c r="J443" t="s">
        <v>1969</v>
      </c>
      <c r="K443" t="s">
        <v>1970</v>
      </c>
      <c r="L443" t="s">
        <v>15</v>
      </c>
      <c r="M443" t="s">
        <v>1971</v>
      </c>
      <c r="N443" t="s">
        <v>42</v>
      </c>
      <c r="O443" t="s">
        <v>1314</v>
      </c>
      <c r="R443" s="6"/>
    </row>
    <row r="444" spans="1:18">
      <c r="A444">
        <v>470</v>
      </c>
      <c r="B444" t="s">
        <v>1963</v>
      </c>
      <c r="C444" s="1">
        <v>6394000000</v>
      </c>
      <c r="D444" t="s">
        <v>25</v>
      </c>
      <c r="E444" t="s">
        <v>32</v>
      </c>
      <c r="F444">
        <v>12</v>
      </c>
      <c r="G444">
        <v>31</v>
      </c>
      <c r="H444">
        <v>2015</v>
      </c>
      <c r="I444" s="5" t="s">
        <v>1972</v>
      </c>
      <c r="J444" t="s">
        <v>1973</v>
      </c>
      <c r="K444" t="s">
        <v>1974</v>
      </c>
      <c r="L444" t="s">
        <v>15</v>
      </c>
      <c r="M444" t="s">
        <v>1975</v>
      </c>
      <c r="N444" t="s">
        <v>42</v>
      </c>
      <c r="O444" t="s">
        <v>1314</v>
      </c>
      <c r="R444" s="6"/>
    </row>
    <row r="445" spans="1:18">
      <c r="A445">
        <v>471</v>
      </c>
      <c r="B445" t="s">
        <v>1963</v>
      </c>
      <c r="C445" s="1">
        <v>6497000000</v>
      </c>
      <c r="D445" t="s">
        <v>31</v>
      </c>
      <c r="E445" t="s">
        <v>348</v>
      </c>
      <c r="F445">
        <v>12</v>
      </c>
      <c r="G445">
        <v>31</v>
      </c>
      <c r="H445">
        <v>2016</v>
      </c>
      <c r="I445" s="5" t="s">
        <v>1976</v>
      </c>
      <c r="J445" t="s">
        <v>1977</v>
      </c>
      <c r="K445" t="s">
        <v>1978</v>
      </c>
      <c r="L445" t="s">
        <v>15</v>
      </c>
      <c r="M445" t="s">
        <v>460</v>
      </c>
      <c r="N445" t="s">
        <v>42</v>
      </c>
      <c r="O445" t="s">
        <v>1314</v>
      </c>
      <c r="R445" s="6"/>
    </row>
    <row r="446" spans="1:18">
      <c r="A446">
        <v>472</v>
      </c>
      <c r="B446" t="s">
        <v>1979</v>
      </c>
      <c r="C446" s="1">
        <v>5535000000</v>
      </c>
      <c r="D446" t="s">
        <v>10</v>
      </c>
      <c r="E446" t="s">
        <v>20</v>
      </c>
      <c r="F446">
        <v>12</v>
      </c>
      <c r="G446">
        <v>31</v>
      </c>
      <c r="H446">
        <v>2013</v>
      </c>
      <c r="I446" s="5" t="s">
        <v>1964</v>
      </c>
      <c r="J446" t="s">
        <v>1965</v>
      </c>
      <c r="K446" t="s">
        <v>1966</v>
      </c>
      <c r="L446" t="s">
        <v>15</v>
      </c>
      <c r="M446" t="s">
        <v>1967</v>
      </c>
      <c r="N446" t="s">
        <v>42</v>
      </c>
      <c r="O446" t="s">
        <v>1314</v>
      </c>
      <c r="R446" s="6"/>
    </row>
    <row r="447" spans="1:18">
      <c r="A447">
        <v>473</v>
      </c>
      <c r="B447" t="s">
        <v>1979</v>
      </c>
      <c r="C447" s="1">
        <v>6265000000</v>
      </c>
      <c r="D447" t="s">
        <v>19</v>
      </c>
      <c r="E447" t="s">
        <v>26</v>
      </c>
      <c r="F447">
        <v>12</v>
      </c>
      <c r="G447">
        <v>31</v>
      </c>
      <c r="H447">
        <v>2014</v>
      </c>
      <c r="I447" s="5" t="s">
        <v>1968</v>
      </c>
      <c r="J447" t="s">
        <v>1969</v>
      </c>
      <c r="K447" t="s">
        <v>1970</v>
      </c>
      <c r="L447" t="s">
        <v>15</v>
      </c>
      <c r="M447" t="s">
        <v>1971</v>
      </c>
      <c r="N447" t="s">
        <v>42</v>
      </c>
      <c r="O447" t="s">
        <v>1314</v>
      </c>
      <c r="R447" s="6"/>
    </row>
    <row r="448" spans="1:18">
      <c r="A448">
        <v>474</v>
      </c>
      <c r="B448" t="s">
        <v>1979</v>
      </c>
      <c r="C448" s="1">
        <v>6394000000</v>
      </c>
      <c r="D448" t="s">
        <v>25</v>
      </c>
      <c r="E448" t="s">
        <v>32</v>
      </c>
      <c r="F448">
        <v>12</v>
      </c>
      <c r="G448">
        <v>31</v>
      </c>
      <c r="H448">
        <v>2015</v>
      </c>
      <c r="I448" s="5" t="s">
        <v>1972</v>
      </c>
      <c r="J448" t="s">
        <v>1973</v>
      </c>
      <c r="K448" t="s">
        <v>1974</v>
      </c>
      <c r="L448" t="s">
        <v>15</v>
      </c>
      <c r="M448" t="s">
        <v>1975</v>
      </c>
      <c r="N448" t="s">
        <v>42</v>
      </c>
      <c r="O448" t="s">
        <v>1314</v>
      </c>
      <c r="R448" s="6"/>
    </row>
    <row r="449" spans="1:18">
      <c r="A449">
        <v>475</v>
      </c>
      <c r="B449" t="s">
        <v>1979</v>
      </c>
      <c r="C449" s="1">
        <v>6497000000</v>
      </c>
      <c r="D449" t="s">
        <v>31</v>
      </c>
      <c r="E449" t="s">
        <v>348</v>
      </c>
      <c r="F449">
        <v>12</v>
      </c>
      <c r="G449">
        <v>31</v>
      </c>
      <c r="H449">
        <v>2016</v>
      </c>
      <c r="I449" s="5" t="s">
        <v>1976</v>
      </c>
      <c r="J449" t="s">
        <v>1977</v>
      </c>
      <c r="K449" t="s">
        <v>1978</v>
      </c>
      <c r="L449" t="s">
        <v>15</v>
      </c>
      <c r="M449" t="s">
        <v>460</v>
      </c>
      <c r="N449" t="s">
        <v>42</v>
      </c>
      <c r="O449" t="s">
        <v>1314</v>
      </c>
      <c r="R449" s="6"/>
    </row>
    <row r="450" spans="1:18">
      <c r="A450">
        <v>476</v>
      </c>
      <c r="B450" t="s">
        <v>1980</v>
      </c>
      <c r="C450" s="1">
        <v>15051000000</v>
      </c>
      <c r="D450" t="s">
        <v>10</v>
      </c>
      <c r="E450" t="s">
        <v>20</v>
      </c>
      <c r="F450">
        <v>12</v>
      </c>
      <c r="G450">
        <v>31</v>
      </c>
      <c r="H450">
        <v>2013</v>
      </c>
      <c r="I450" s="5" t="s">
        <v>1981</v>
      </c>
      <c r="J450" t="s">
        <v>1982</v>
      </c>
      <c r="K450" t="s">
        <v>1983</v>
      </c>
      <c r="L450" t="s">
        <v>15</v>
      </c>
      <c r="M450" t="s">
        <v>1984</v>
      </c>
      <c r="N450" t="s">
        <v>42</v>
      </c>
      <c r="O450" t="s">
        <v>1036</v>
      </c>
      <c r="R450" s="6"/>
    </row>
    <row r="451" spans="1:18">
      <c r="A451">
        <v>477</v>
      </c>
      <c r="B451" t="s">
        <v>1980</v>
      </c>
      <c r="C451" s="1">
        <v>15499000000</v>
      </c>
      <c r="D451" t="s">
        <v>19</v>
      </c>
      <c r="E451" t="s">
        <v>26</v>
      </c>
      <c r="F451">
        <v>12</v>
      </c>
      <c r="G451">
        <v>31</v>
      </c>
      <c r="H451">
        <v>2014</v>
      </c>
      <c r="I451" s="5" t="s">
        <v>1985</v>
      </c>
      <c r="J451" t="s">
        <v>1986</v>
      </c>
      <c r="K451" t="s">
        <v>1987</v>
      </c>
      <c r="L451" t="s">
        <v>15</v>
      </c>
      <c r="M451" t="s">
        <v>1908</v>
      </c>
      <c r="N451" t="s">
        <v>42</v>
      </c>
      <c r="O451" t="s">
        <v>1036</v>
      </c>
      <c r="R451" s="6"/>
    </row>
    <row r="452" spans="1:18">
      <c r="A452">
        <v>478</v>
      </c>
      <c r="B452" t="s">
        <v>1980</v>
      </c>
      <c r="C452" s="1">
        <v>15165000000</v>
      </c>
      <c r="D452" t="s">
        <v>25</v>
      </c>
      <c r="E452" t="s">
        <v>32</v>
      </c>
      <c r="F452">
        <v>12</v>
      </c>
      <c r="G452">
        <v>31</v>
      </c>
      <c r="H452">
        <v>2015</v>
      </c>
      <c r="I452" s="5" t="s">
        <v>1988</v>
      </c>
      <c r="J452" t="s">
        <v>1989</v>
      </c>
      <c r="K452" t="s">
        <v>1990</v>
      </c>
      <c r="L452" t="s">
        <v>15</v>
      </c>
      <c r="M452" t="s">
        <v>1991</v>
      </c>
      <c r="N452" t="s">
        <v>42</v>
      </c>
      <c r="O452" t="s">
        <v>1036</v>
      </c>
      <c r="R452" s="6"/>
    </row>
    <row r="453" spans="1:18">
      <c r="A453">
        <v>479</v>
      </c>
      <c r="B453" t="s">
        <v>1980</v>
      </c>
      <c r="C453" s="1">
        <v>16661000000</v>
      </c>
      <c r="D453" t="s">
        <v>31</v>
      </c>
      <c r="E453" t="s">
        <v>348</v>
      </c>
      <c r="F453">
        <v>12</v>
      </c>
      <c r="G453">
        <v>31</v>
      </c>
      <c r="H453">
        <v>2016</v>
      </c>
      <c r="I453" s="5" t="s">
        <v>1992</v>
      </c>
      <c r="J453" t="s">
        <v>1993</v>
      </c>
      <c r="K453" t="s">
        <v>1994</v>
      </c>
      <c r="L453" t="s">
        <v>15</v>
      </c>
      <c r="M453" t="s">
        <v>1995</v>
      </c>
      <c r="N453" t="s">
        <v>42</v>
      </c>
      <c r="O453" t="s">
        <v>1036</v>
      </c>
      <c r="R453" s="6"/>
    </row>
    <row r="454" spans="1:18">
      <c r="A454">
        <v>480</v>
      </c>
      <c r="B454" t="s">
        <v>1996</v>
      </c>
      <c r="C454" s="1">
        <v>1279067000</v>
      </c>
      <c r="D454" t="s">
        <v>10</v>
      </c>
      <c r="E454" t="s">
        <v>11</v>
      </c>
      <c r="F454">
        <v>12</v>
      </c>
      <c r="G454">
        <v>31</v>
      </c>
      <c r="H454">
        <v>2012</v>
      </c>
      <c r="I454" s="5" t="s">
        <v>1997</v>
      </c>
      <c r="J454" t="s">
        <v>1998</v>
      </c>
      <c r="K454" t="s">
        <v>1999</v>
      </c>
      <c r="L454" t="s">
        <v>15</v>
      </c>
      <c r="M454" t="s">
        <v>2000</v>
      </c>
      <c r="N454" t="s">
        <v>323</v>
      </c>
      <c r="O454" t="s">
        <v>541</v>
      </c>
      <c r="R454" s="6"/>
    </row>
    <row r="455" spans="1:18">
      <c r="A455">
        <v>481</v>
      </c>
      <c r="B455" t="s">
        <v>1996</v>
      </c>
      <c r="C455" s="1">
        <v>1482259000</v>
      </c>
      <c r="D455" t="s">
        <v>19</v>
      </c>
      <c r="E455" t="s">
        <v>20</v>
      </c>
      <c r="F455">
        <v>12</v>
      </c>
      <c r="G455">
        <v>31</v>
      </c>
      <c r="H455">
        <v>2013</v>
      </c>
      <c r="I455" s="5" t="s">
        <v>2001</v>
      </c>
      <c r="J455" t="s">
        <v>2002</v>
      </c>
      <c r="K455" t="s">
        <v>2003</v>
      </c>
      <c r="L455" t="s">
        <v>15</v>
      </c>
      <c r="M455" t="s">
        <v>2004</v>
      </c>
      <c r="N455" t="s">
        <v>323</v>
      </c>
      <c r="O455" t="s">
        <v>541</v>
      </c>
      <c r="R455" s="6"/>
    </row>
    <row r="456" spans="1:18">
      <c r="A456">
        <v>482</v>
      </c>
      <c r="B456" t="s">
        <v>1996</v>
      </c>
      <c r="C456" s="1">
        <v>1616438000</v>
      </c>
      <c r="D456" t="s">
        <v>25</v>
      </c>
      <c r="E456" t="s">
        <v>26</v>
      </c>
      <c r="F456">
        <v>12</v>
      </c>
      <c r="G456">
        <v>31</v>
      </c>
      <c r="H456">
        <v>2014</v>
      </c>
      <c r="I456" s="5" t="s">
        <v>2005</v>
      </c>
      <c r="J456" t="s">
        <v>2006</v>
      </c>
      <c r="K456" t="s">
        <v>2007</v>
      </c>
      <c r="L456" t="s">
        <v>15</v>
      </c>
      <c r="M456" t="s">
        <v>2008</v>
      </c>
      <c r="N456" t="s">
        <v>323</v>
      </c>
      <c r="O456" t="s">
        <v>541</v>
      </c>
      <c r="R456" s="6"/>
    </row>
    <row r="457" spans="1:18">
      <c r="A457">
        <v>483</v>
      </c>
      <c r="B457" t="s">
        <v>1996</v>
      </c>
      <c r="C457" s="1">
        <v>1763336000</v>
      </c>
      <c r="D457" t="s">
        <v>31</v>
      </c>
      <c r="E457" t="s">
        <v>32</v>
      </c>
      <c r="F457">
        <v>12</v>
      </c>
      <c r="G457">
        <v>31</v>
      </c>
      <c r="H457">
        <v>2015</v>
      </c>
      <c r="I457" s="5" t="s">
        <v>2009</v>
      </c>
      <c r="J457" t="s">
        <v>2010</v>
      </c>
      <c r="K457" t="s">
        <v>2011</v>
      </c>
      <c r="L457" t="s">
        <v>15</v>
      </c>
      <c r="M457" t="s">
        <v>2012</v>
      </c>
      <c r="N457" t="s">
        <v>323</v>
      </c>
      <c r="O457" t="s">
        <v>541</v>
      </c>
      <c r="R457" s="6"/>
    </row>
    <row r="458" spans="1:18">
      <c r="A458">
        <v>484</v>
      </c>
      <c r="B458" t="s">
        <v>2013</v>
      </c>
      <c r="C458" s="1">
        <v>7394500000</v>
      </c>
      <c r="D458" t="s">
        <v>10</v>
      </c>
      <c r="E458" t="s">
        <v>2014</v>
      </c>
      <c r="F458">
        <v>2</v>
      </c>
      <c r="G458">
        <v>2</v>
      </c>
      <c r="H458">
        <v>2013</v>
      </c>
      <c r="I458" s="5" t="s">
        <v>2015</v>
      </c>
      <c r="J458" t="s">
        <v>2016</v>
      </c>
      <c r="K458" t="s">
        <v>2017</v>
      </c>
      <c r="L458" t="s">
        <v>15</v>
      </c>
      <c r="M458" t="s">
        <v>15</v>
      </c>
      <c r="N458" t="s">
        <v>42</v>
      </c>
      <c r="O458" t="s">
        <v>1883</v>
      </c>
      <c r="R458" s="6"/>
    </row>
    <row r="459" spans="1:18">
      <c r="A459">
        <v>485</v>
      </c>
      <c r="B459" t="s">
        <v>2013</v>
      </c>
      <c r="C459" s="1">
        <v>7840300000</v>
      </c>
      <c r="D459" t="s">
        <v>19</v>
      </c>
      <c r="E459" t="s">
        <v>894</v>
      </c>
      <c r="F459">
        <v>2</v>
      </c>
      <c r="G459">
        <v>1</v>
      </c>
      <c r="H459">
        <v>2014</v>
      </c>
      <c r="I459" s="5" t="s">
        <v>2018</v>
      </c>
      <c r="J459" t="s">
        <v>2019</v>
      </c>
      <c r="K459" t="s">
        <v>2020</v>
      </c>
      <c r="L459" t="s">
        <v>15</v>
      </c>
      <c r="M459" t="s">
        <v>15</v>
      </c>
      <c r="N459" t="s">
        <v>42</v>
      </c>
      <c r="O459" t="s">
        <v>1883</v>
      </c>
      <c r="R459" s="6"/>
    </row>
    <row r="460" spans="1:18">
      <c r="A460">
        <v>486</v>
      </c>
      <c r="B460" t="s">
        <v>2013</v>
      </c>
      <c r="C460" s="1">
        <v>8602200000</v>
      </c>
      <c r="D460" t="s">
        <v>25</v>
      </c>
      <c r="E460" t="s">
        <v>240</v>
      </c>
      <c r="F460">
        <v>1</v>
      </c>
      <c r="G460">
        <v>31</v>
      </c>
      <c r="H460">
        <v>2015</v>
      </c>
      <c r="I460" s="5" t="s">
        <v>2021</v>
      </c>
      <c r="J460" t="s">
        <v>2022</v>
      </c>
      <c r="K460" t="s">
        <v>2023</v>
      </c>
      <c r="L460" t="s">
        <v>15</v>
      </c>
      <c r="M460" t="s">
        <v>15</v>
      </c>
      <c r="N460" t="s">
        <v>42</v>
      </c>
      <c r="O460" t="s">
        <v>1883</v>
      </c>
      <c r="R460" s="6"/>
    </row>
    <row r="461" spans="1:18">
      <c r="A461">
        <v>487</v>
      </c>
      <c r="B461" t="s">
        <v>2013</v>
      </c>
      <c r="C461" s="1">
        <v>15498400000</v>
      </c>
      <c r="D461" t="s">
        <v>31</v>
      </c>
      <c r="E461" t="s">
        <v>901</v>
      </c>
      <c r="F461">
        <v>1</v>
      </c>
      <c r="G461">
        <v>30</v>
      </c>
      <c r="H461">
        <v>2016</v>
      </c>
      <c r="I461" s="5" t="s">
        <v>2024</v>
      </c>
      <c r="J461" t="s">
        <v>2025</v>
      </c>
      <c r="K461" t="s">
        <v>2026</v>
      </c>
      <c r="L461" t="s">
        <v>15</v>
      </c>
      <c r="M461" t="s">
        <v>15</v>
      </c>
      <c r="N461" t="s">
        <v>42</v>
      </c>
      <c r="O461" t="s">
        <v>1883</v>
      </c>
      <c r="R461" s="6"/>
    </row>
    <row r="462" spans="1:18">
      <c r="A462">
        <v>488</v>
      </c>
      <c r="B462" t="s">
        <v>2027</v>
      </c>
      <c r="C462" s="1">
        <v>1663000000</v>
      </c>
      <c r="D462" t="s">
        <v>10</v>
      </c>
      <c r="E462" t="s">
        <v>11</v>
      </c>
      <c r="F462">
        <v>12</v>
      </c>
      <c r="G462">
        <v>31</v>
      </c>
      <c r="H462">
        <v>2012</v>
      </c>
      <c r="I462" s="5" t="s">
        <v>2028</v>
      </c>
      <c r="J462" t="s">
        <v>15</v>
      </c>
      <c r="K462" t="s">
        <v>2029</v>
      </c>
      <c r="L462" t="s">
        <v>15</v>
      </c>
      <c r="M462" t="s">
        <v>2030</v>
      </c>
      <c r="N462" t="s">
        <v>17</v>
      </c>
      <c r="O462" t="s">
        <v>2031</v>
      </c>
      <c r="R462" s="6"/>
    </row>
    <row r="463" spans="1:18">
      <c r="A463">
        <v>489</v>
      </c>
      <c r="B463" t="s">
        <v>2027</v>
      </c>
      <c r="C463" s="1">
        <v>1558400000</v>
      </c>
      <c r="D463" t="s">
        <v>19</v>
      </c>
      <c r="E463" t="s">
        <v>20</v>
      </c>
      <c r="F463">
        <v>12</v>
      </c>
      <c r="G463">
        <v>31</v>
      </c>
      <c r="H463">
        <v>2013</v>
      </c>
      <c r="I463" s="5" t="s">
        <v>2032</v>
      </c>
      <c r="J463" t="s">
        <v>15</v>
      </c>
      <c r="K463" t="s">
        <v>2033</v>
      </c>
      <c r="L463" t="s">
        <v>15</v>
      </c>
      <c r="M463" t="s">
        <v>2034</v>
      </c>
      <c r="N463" t="s">
        <v>17</v>
      </c>
      <c r="O463" t="s">
        <v>2031</v>
      </c>
      <c r="R463" s="6"/>
    </row>
    <row r="464" spans="1:18">
      <c r="A464">
        <v>490</v>
      </c>
      <c r="B464" t="s">
        <v>2027</v>
      </c>
      <c r="C464" s="1">
        <v>1584500000</v>
      </c>
      <c r="D464" t="s">
        <v>25</v>
      </c>
      <c r="E464" t="s">
        <v>26</v>
      </c>
      <c r="F464">
        <v>12</v>
      </c>
      <c r="G464">
        <v>31</v>
      </c>
      <c r="H464">
        <v>2014</v>
      </c>
      <c r="I464" s="5" t="s">
        <v>2035</v>
      </c>
      <c r="J464" t="s">
        <v>15</v>
      </c>
      <c r="K464" t="s">
        <v>2036</v>
      </c>
      <c r="L464" t="s">
        <v>15</v>
      </c>
      <c r="M464" t="s">
        <v>2037</v>
      </c>
      <c r="N464" t="s">
        <v>17</v>
      </c>
      <c r="O464" t="s">
        <v>2031</v>
      </c>
      <c r="R464" s="6"/>
    </row>
    <row r="465" spans="1:18">
      <c r="A465">
        <v>491</v>
      </c>
      <c r="B465" t="s">
        <v>2027</v>
      </c>
      <c r="C465" s="1">
        <v>1637100000</v>
      </c>
      <c r="D465" t="s">
        <v>31</v>
      </c>
      <c r="E465" t="s">
        <v>32</v>
      </c>
      <c r="F465">
        <v>12</v>
      </c>
      <c r="G465">
        <v>31</v>
      </c>
      <c r="H465">
        <v>2015</v>
      </c>
      <c r="I465" s="5" t="s">
        <v>2038</v>
      </c>
      <c r="J465" t="s">
        <v>15</v>
      </c>
      <c r="K465" t="s">
        <v>2039</v>
      </c>
      <c r="L465" t="s">
        <v>15</v>
      </c>
      <c r="M465" t="s">
        <v>2040</v>
      </c>
      <c r="N465" t="s">
        <v>17</v>
      </c>
      <c r="O465" t="s">
        <v>2031</v>
      </c>
      <c r="R465" s="6"/>
    </row>
    <row r="466" spans="1:18">
      <c r="A466">
        <v>492</v>
      </c>
      <c r="B466" t="s">
        <v>2041</v>
      </c>
      <c r="C466" s="1">
        <v>7155096000</v>
      </c>
      <c r="D466" t="s">
        <v>10</v>
      </c>
      <c r="E466" t="s">
        <v>20</v>
      </c>
      <c r="F466">
        <v>12</v>
      </c>
      <c r="G466">
        <v>31</v>
      </c>
      <c r="H466">
        <v>2013</v>
      </c>
      <c r="I466" s="5" t="s">
        <v>2042</v>
      </c>
      <c r="J466" t="s">
        <v>2043</v>
      </c>
      <c r="K466" t="s">
        <v>2044</v>
      </c>
      <c r="L466" t="s">
        <v>15</v>
      </c>
      <c r="M466" t="s">
        <v>15</v>
      </c>
      <c r="N466" t="s">
        <v>17</v>
      </c>
      <c r="O466" t="s">
        <v>1419</v>
      </c>
      <c r="R466" s="6"/>
    </row>
    <row r="467" spans="1:18">
      <c r="A467">
        <v>493</v>
      </c>
      <c r="B467" t="s">
        <v>2041</v>
      </c>
      <c r="C467" s="1">
        <v>7752728000</v>
      </c>
      <c r="D467" t="s">
        <v>19</v>
      </c>
      <c r="E467" t="s">
        <v>26</v>
      </c>
      <c r="F467">
        <v>12</v>
      </c>
      <c r="G467">
        <v>31</v>
      </c>
      <c r="H467">
        <v>2014</v>
      </c>
      <c r="I467" s="5" t="s">
        <v>2045</v>
      </c>
      <c r="J467" t="s">
        <v>2046</v>
      </c>
      <c r="K467" t="s">
        <v>2047</v>
      </c>
      <c r="L467" t="s">
        <v>15</v>
      </c>
      <c r="M467" t="s">
        <v>15</v>
      </c>
      <c r="N467" t="s">
        <v>17</v>
      </c>
      <c r="O467" t="s">
        <v>1419</v>
      </c>
      <c r="R467" s="6"/>
    </row>
    <row r="468" spans="1:18">
      <c r="A468">
        <v>494</v>
      </c>
      <c r="B468" t="s">
        <v>2041</v>
      </c>
      <c r="C468" s="1">
        <v>6956311000</v>
      </c>
      <c r="D468" t="s">
        <v>25</v>
      </c>
      <c r="E468" t="s">
        <v>32</v>
      </c>
      <c r="F468">
        <v>12</v>
      </c>
      <c r="G468">
        <v>31</v>
      </c>
      <c r="H468">
        <v>2015</v>
      </c>
      <c r="I468" s="5" t="s">
        <v>2048</v>
      </c>
      <c r="J468" t="s">
        <v>2049</v>
      </c>
      <c r="K468" t="s">
        <v>2050</v>
      </c>
      <c r="L468" t="s">
        <v>15</v>
      </c>
      <c r="M468" t="s">
        <v>15</v>
      </c>
      <c r="N468" t="s">
        <v>17</v>
      </c>
      <c r="O468" t="s">
        <v>1419</v>
      </c>
      <c r="R468" s="6"/>
    </row>
    <row r="469" spans="1:18">
      <c r="A469">
        <v>495</v>
      </c>
      <c r="B469" t="s">
        <v>2041</v>
      </c>
      <c r="C469" s="1">
        <v>6794342000</v>
      </c>
      <c r="D469" t="s">
        <v>31</v>
      </c>
      <c r="E469" t="s">
        <v>348</v>
      </c>
      <c r="F469">
        <v>12</v>
      </c>
      <c r="G469">
        <v>31</v>
      </c>
      <c r="H469">
        <v>2016</v>
      </c>
      <c r="I469" s="5" t="s">
        <v>2051</v>
      </c>
      <c r="J469" t="s">
        <v>2052</v>
      </c>
      <c r="K469" t="s">
        <v>2053</v>
      </c>
      <c r="L469" t="s">
        <v>15</v>
      </c>
      <c r="M469" t="s">
        <v>15</v>
      </c>
      <c r="N469" t="s">
        <v>17</v>
      </c>
      <c r="O469" t="s">
        <v>1419</v>
      </c>
      <c r="R469" s="6"/>
    </row>
    <row r="470" spans="1:18">
      <c r="A470">
        <v>496</v>
      </c>
      <c r="B470" t="s">
        <v>2054</v>
      </c>
      <c r="C470" s="1">
        <v>5997000000</v>
      </c>
      <c r="D470" t="s">
        <v>10</v>
      </c>
      <c r="E470" t="s">
        <v>20</v>
      </c>
      <c r="F470">
        <v>12</v>
      </c>
      <c r="G470">
        <v>31</v>
      </c>
      <c r="H470">
        <v>2013</v>
      </c>
      <c r="I470" s="5" t="s">
        <v>2055</v>
      </c>
      <c r="J470" t="s">
        <v>2056</v>
      </c>
      <c r="K470" t="s">
        <v>2057</v>
      </c>
      <c r="L470" t="s">
        <v>15</v>
      </c>
      <c r="M470" t="s">
        <v>2058</v>
      </c>
      <c r="N470" t="s">
        <v>198</v>
      </c>
      <c r="O470" t="s">
        <v>2059</v>
      </c>
      <c r="R470" s="6"/>
    </row>
    <row r="471" spans="1:18">
      <c r="A471">
        <v>497</v>
      </c>
      <c r="B471" t="s">
        <v>2054</v>
      </c>
      <c r="C471" s="1">
        <v>6121000000</v>
      </c>
      <c r="D471" t="s">
        <v>19</v>
      </c>
      <c r="E471" t="s">
        <v>26</v>
      </c>
      <c r="F471">
        <v>12</v>
      </c>
      <c r="G471">
        <v>31</v>
      </c>
      <c r="H471">
        <v>2014</v>
      </c>
      <c r="I471" s="5" t="s">
        <v>2060</v>
      </c>
      <c r="J471" t="s">
        <v>2061</v>
      </c>
      <c r="K471" t="s">
        <v>2062</v>
      </c>
      <c r="L471" t="s">
        <v>15</v>
      </c>
      <c r="M471" t="s">
        <v>2058</v>
      </c>
      <c r="N471" t="s">
        <v>198</v>
      </c>
      <c r="O471" t="s">
        <v>2059</v>
      </c>
      <c r="R471" s="6"/>
    </row>
    <row r="472" spans="1:18">
      <c r="A472">
        <v>498</v>
      </c>
      <c r="B472" t="s">
        <v>2054</v>
      </c>
      <c r="C472" s="1">
        <v>6282000000</v>
      </c>
      <c r="D472" t="s">
        <v>25</v>
      </c>
      <c r="E472" t="s">
        <v>32</v>
      </c>
      <c r="F472">
        <v>12</v>
      </c>
      <c r="G472">
        <v>31</v>
      </c>
      <c r="H472">
        <v>2015</v>
      </c>
      <c r="I472" s="5" t="s">
        <v>2063</v>
      </c>
      <c r="J472" t="s">
        <v>2064</v>
      </c>
      <c r="K472" t="s">
        <v>2065</v>
      </c>
      <c r="L472" t="s">
        <v>15</v>
      </c>
      <c r="M472" t="s">
        <v>2066</v>
      </c>
      <c r="N472" t="s">
        <v>198</v>
      </c>
      <c r="O472" t="s">
        <v>2059</v>
      </c>
      <c r="R472" s="6"/>
    </row>
    <row r="473" spans="1:18">
      <c r="A473">
        <v>499</v>
      </c>
      <c r="B473" t="s">
        <v>2054</v>
      </c>
      <c r="C473" s="1">
        <v>6440000000</v>
      </c>
      <c r="D473" t="s">
        <v>31</v>
      </c>
      <c r="E473" t="s">
        <v>348</v>
      </c>
      <c r="F473">
        <v>12</v>
      </c>
      <c r="G473">
        <v>31</v>
      </c>
      <c r="H473">
        <v>2016</v>
      </c>
      <c r="I473" s="5" t="s">
        <v>2067</v>
      </c>
      <c r="J473" t="s">
        <v>2068</v>
      </c>
      <c r="K473" t="s">
        <v>2069</v>
      </c>
      <c r="L473" t="s">
        <v>15</v>
      </c>
      <c r="M473" t="s">
        <v>2070</v>
      </c>
      <c r="N473" t="s">
        <v>198</v>
      </c>
      <c r="O473" t="s">
        <v>2059</v>
      </c>
      <c r="R473" s="6"/>
    </row>
    <row r="474" spans="1:18">
      <c r="A474">
        <v>500</v>
      </c>
      <c r="B474" t="s">
        <v>2071</v>
      </c>
      <c r="C474" s="1">
        <v>5921000000</v>
      </c>
      <c r="D474" t="s">
        <v>10</v>
      </c>
      <c r="E474" t="s">
        <v>1064</v>
      </c>
      <c r="F474">
        <v>5</v>
      </c>
      <c r="G474">
        <v>26</v>
      </c>
      <c r="H474">
        <v>2013</v>
      </c>
      <c r="I474" s="5" t="s">
        <v>2072</v>
      </c>
      <c r="J474" t="s">
        <v>2073</v>
      </c>
      <c r="K474" t="s">
        <v>2074</v>
      </c>
      <c r="L474" t="s">
        <v>15</v>
      </c>
      <c r="M474" t="s">
        <v>2075</v>
      </c>
      <c r="N474" t="s">
        <v>42</v>
      </c>
      <c r="O474" t="s">
        <v>1401</v>
      </c>
      <c r="R474" s="6"/>
    </row>
    <row r="475" spans="1:18">
      <c r="A475">
        <v>501</v>
      </c>
      <c r="B475" t="s">
        <v>2071</v>
      </c>
      <c r="C475" s="1">
        <v>6285600000</v>
      </c>
      <c r="D475" t="s">
        <v>19</v>
      </c>
      <c r="E475" t="s">
        <v>1069</v>
      </c>
      <c r="F475">
        <v>5</v>
      </c>
      <c r="G475">
        <v>25</v>
      </c>
      <c r="H475">
        <v>2014</v>
      </c>
      <c r="I475" s="5" t="s">
        <v>2076</v>
      </c>
      <c r="J475" t="s">
        <v>2077</v>
      </c>
      <c r="K475" t="s">
        <v>2078</v>
      </c>
      <c r="L475" t="s">
        <v>15</v>
      </c>
      <c r="M475" t="s">
        <v>2079</v>
      </c>
      <c r="N475" t="s">
        <v>42</v>
      </c>
      <c r="O475" t="s">
        <v>1401</v>
      </c>
      <c r="R475" s="6"/>
    </row>
    <row r="476" spans="1:18">
      <c r="A476">
        <v>502</v>
      </c>
      <c r="B476" t="s">
        <v>2071</v>
      </c>
      <c r="C476" s="1">
        <v>6764000000</v>
      </c>
      <c r="D476" t="s">
        <v>25</v>
      </c>
      <c r="E476" t="s">
        <v>1073</v>
      </c>
      <c r="F476">
        <v>5</v>
      </c>
      <c r="G476">
        <v>31</v>
      </c>
      <c r="H476">
        <v>2015</v>
      </c>
      <c r="I476" s="5" t="s">
        <v>2080</v>
      </c>
      <c r="J476" t="s">
        <v>2081</v>
      </c>
      <c r="K476" t="s">
        <v>2082</v>
      </c>
      <c r="L476" t="s">
        <v>15</v>
      </c>
      <c r="M476" t="s">
        <v>2083</v>
      </c>
      <c r="N476" t="s">
        <v>42</v>
      </c>
      <c r="O476" t="s">
        <v>1401</v>
      </c>
      <c r="R476" s="6"/>
    </row>
    <row r="477" spans="1:18">
      <c r="A477">
        <v>503</v>
      </c>
      <c r="B477" t="s">
        <v>2071</v>
      </c>
      <c r="C477" s="1">
        <v>6933500000</v>
      </c>
      <c r="D477" t="s">
        <v>31</v>
      </c>
      <c r="E477" t="s">
        <v>1077</v>
      </c>
      <c r="F477">
        <v>5</v>
      </c>
      <c r="G477">
        <v>29</v>
      </c>
      <c r="H477">
        <v>2016</v>
      </c>
      <c r="I477" s="5" t="s">
        <v>2084</v>
      </c>
      <c r="J477" t="s">
        <v>2085</v>
      </c>
      <c r="K477" t="s">
        <v>2086</v>
      </c>
      <c r="L477" t="s">
        <v>15</v>
      </c>
      <c r="M477" t="s">
        <v>2087</v>
      </c>
      <c r="N477" t="s">
        <v>42</v>
      </c>
      <c r="O477" t="s">
        <v>1401</v>
      </c>
      <c r="R477" s="6"/>
    </row>
    <row r="478" spans="1:18">
      <c r="A478">
        <v>504</v>
      </c>
      <c r="B478" t="s">
        <v>2088</v>
      </c>
      <c r="C478" s="1">
        <v>17912000000</v>
      </c>
      <c r="D478" t="s">
        <v>10</v>
      </c>
      <c r="E478" t="s">
        <v>11</v>
      </c>
      <c r="F478">
        <v>12</v>
      </c>
      <c r="G478">
        <v>31</v>
      </c>
      <c r="H478">
        <v>2012</v>
      </c>
      <c r="I478" s="5" t="s">
        <v>2089</v>
      </c>
      <c r="J478" t="s">
        <v>2090</v>
      </c>
      <c r="K478" t="s">
        <v>2091</v>
      </c>
      <c r="L478" t="s">
        <v>15</v>
      </c>
      <c r="M478" t="s">
        <v>929</v>
      </c>
      <c r="N478" t="s">
        <v>257</v>
      </c>
      <c r="O478" t="s">
        <v>276</v>
      </c>
      <c r="R478" s="6"/>
    </row>
    <row r="479" spans="1:18">
      <c r="A479">
        <v>505</v>
      </c>
      <c r="B479" t="s">
        <v>2088</v>
      </c>
      <c r="C479" s="1">
        <v>22756000000</v>
      </c>
      <c r="D479" t="s">
        <v>19</v>
      </c>
      <c r="E479" t="s">
        <v>20</v>
      </c>
      <c r="F479">
        <v>12</v>
      </c>
      <c r="G479">
        <v>31</v>
      </c>
      <c r="H479">
        <v>2013</v>
      </c>
      <c r="I479" s="5" t="s">
        <v>2092</v>
      </c>
      <c r="J479" t="s">
        <v>2093</v>
      </c>
      <c r="K479" t="s">
        <v>2094</v>
      </c>
      <c r="L479" t="s">
        <v>15</v>
      </c>
      <c r="M479" t="s">
        <v>2095</v>
      </c>
      <c r="N479" t="s">
        <v>257</v>
      </c>
      <c r="O479" t="s">
        <v>276</v>
      </c>
      <c r="R479" s="6"/>
    </row>
    <row r="480" spans="1:18">
      <c r="A480">
        <v>506</v>
      </c>
      <c r="B480" t="s">
        <v>2088</v>
      </c>
      <c r="C480" s="1">
        <v>23925000000</v>
      </c>
      <c r="D480" t="s">
        <v>25</v>
      </c>
      <c r="E480" t="s">
        <v>26</v>
      </c>
      <c r="F480">
        <v>12</v>
      </c>
      <c r="G480">
        <v>31</v>
      </c>
      <c r="H480">
        <v>2014</v>
      </c>
      <c r="I480" s="5" t="s">
        <v>2096</v>
      </c>
      <c r="J480" t="s">
        <v>2097</v>
      </c>
      <c r="K480" t="s">
        <v>2098</v>
      </c>
      <c r="L480" t="s">
        <v>15</v>
      </c>
      <c r="M480" t="s">
        <v>2099</v>
      </c>
      <c r="N480" t="s">
        <v>257</v>
      </c>
      <c r="O480" t="s">
        <v>276</v>
      </c>
      <c r="R480" s="6"/>
    </row>
    <row r="481" spans="1:18">
      <c r="A481">
        <v>507</v>
      </c>
      <c r="B481" t="s">
        <v>2088</v>
      </c>
      <c r="C481" s="1">
        <v>23459000000</v>
      </c>
      <c r="D481" t="s">
        <v>31</v>
      </c>
      <c r="E481" t="s">
        <v>32</v>
      </c>
      <c r="F481">
        <v>12</v>
      </c>
      <c r="G481">
        <v>31</v>
      </c>
      <c r="H481">
        <v>2015</v>
      </c>
      <c r="I481" s="5" t="s">
        <v>2100</v>
      </c>
      <c r="J481" t="s">
        <v>2101</v>
      </c>
      <c r="K481" t="s">
        <v>2102</v>
      </c>
      <c r="L481" t="s">
        <v>15</v>
      </c>
      <c r="M481" t="s">
        <v>2103</v>
      </c>
      <c r="N481" t="s">
        <v>257</v>
      </c>
      <c r="O481" t="s">
        <v>276</v>
      </c>
      <c r="R481" s="6"/>
    </row>
    <row r="482" spans="1:18">
      <c r="A482">
        <v>508</v>
      </c>
      <c r="B482" t="s">
        <v>2104</v>
      </c>
      <c r="C482" s="1">
        <v>8186280000</v>
      </c>
      <c r="D482" t="s">
        <v>10</v>
      </c>
      <c r="E482" t="s">
        <v>11</v>
      </c>
      <c r="F482">
        <v>12</v>
      </c>
      <c r="G482">
        <v>31</v>
      </c>
      <c r="H482">
        <v>2012</v>
      </c>
      <c r="I482" s="5" t="s">
        <v>2105</v>
      </c>
      <c r="J482" t="s">
        <v>2106</v>
      </c>
      <c r="K482" t="s">
        <v>2107</v>
      </c>
      <c r="L482" t="s">
        <v>15</v>
      </c>
      <c r="M482" t="s">
        <v>2108</v>
      </c>
      <c r="N482" t="s">
        <v>84</v>
      </c>
      <c r="O482" t="s">
        <v>1900</v>
      </c>
      <c r="R482" s="6"/>
    </row>
    <row r="483" spans="1:18">
      <c r="A483">
        <v>509</v>
      </c>
      <c r="B483" t="s">
        <v>2104</v>
      </c>
      <c r="C483" s="1">
        <v>11764050000</v>
      </c>
      <c r="D483" t="s">
        <v>19</v>
      </c>
      <c r="E483" t="s">
        <v>20</v>
      </c>
      <c r="F483">
        <v>12</v>
      </c>
      <c r="G483">
        <v>31</v>
      </c>
      <c r="H483">
        <v>2013</v>
      </c>
      <c r="I483" s="5" t="s">
        <v>2109</v>
      </c>
      <c r="J483" t="s">
        <v>2110</v>
      </c>
      <c r="K483" t="s">
        <v>2111</v>
      </c>
      <c r="L483" t="s">
        <v>15</v>
      </c>
      <c r="M483" t="s">
        <v>2112</v>
      </c>
      <c r="N483" t="s">
        <v>84</v>
      </c>
      <c r="O483" t="s">
        <v>1900</v>
      </c>
      <c r="R483" s="6"/>
    </row>
    <row r="484" spans="1:18">
      <c r="A484">
        <v>510</v>
      </c>
      <c r="B484" t="s">
        <v>2104</v>
      </c>
      <c r="C484" s="1">
        <v>12795106000</v>
      </c>
      <c r="D484" t="s">
        <v>25</v>
      </c>
      <c r="E484" t="s">
        <v>26</v>
      </c>
      <c r="F484">
        <v>12</v>
      </c>
      <c r="G484">
        <v>31</v>
      </c>
      <c r="H484">
        <v>2014</v>
      </c>
      <c r="I484" s="5" t="s">
        <v>2113</v>
      </c>
      <c r="J484" t="s">
        <v>2114</v>
      </c>
      <c r="K484" t="s">
        <v>2115</v>
      </c>
      <c r="L484" t="s">
        <v>15</v>
      </c>
      <c r="M484" t="s">
        <v>2116</v>
      </c>
      <c r="N484" t="s">
        <v>84</v>
      </c>
      <c r="O484" t="s">
        <v>1900</v>
      </c>
      <c r="R484" s="6"/>
    </row>
    <row r="485" spans="1:18">
      <c r="A485">
        <v>511</v>
      </c>
      <c r="B485" t="s">
        <v>2104</v>
      </c>
      <c r="C485" s="1">
        <v>13781837000</v>
      </c>
      <c r="D485" t="s">
        <v>31</v>
      </c>
      <c r="E485" t="s">
        <v>32</v>
      </c>
      <c r="F485">
        <v>12</v>
      </c>
      <c r="G485">
        <v>31</v>
      </c>
      <c r="H485">
        <v>2015</v>
      </c>
      <c r="I485" s="5" t="s">
        <v>2117</v>
      </c>
      <c r="J485" t="s">
        <v>2118</v>
      </c>
      <c r="K485" t="s">
        <v>2119</v>
      </c>
      <c r="L485" t="s">
        <v>15</v>
      </c>
      <c r="M485" t="s">
        <v>2120</v>
      </c>
      <c r="N485" t="s">
        <v>84</v>
      </c>
      <c r="O485" t="s">
        <v>1900</v>
      </c>
      <c r="R485" s="6"/>
    </row>
    <row r="486" spans="1:18">
      <c r="A486">
        <v>512</v>
      </c>
      <c r="B486" t="s">
        <v>2121</v>
      </c>
      <c r="C486" s="1">
        <v>10397000000</v>
      </c>
      <c r="D486" t="s">
        <v>10</v>
      </c>
      <c r="E486" t="s">
        <v>20</v>
      </c>
      <c r="F486">
        <v>12</v>
      </c>
      <c r="G486">
        <v>31</v>
      </c>
      <c r="H486">
        <v>2013</v>
      </c>
      <c r="I486" s="5" t="s">
        <v>2122</v>
      </c>
      <c r="J486" t="s">
        <v>2123</v>
      </c>
      <c r="K486" t="s">
        <v>2124</v>
      </c>
      <c r="L486" t="s">
        <v>15</v>
      </c>
      <c r="M486" t="s">
        <v>2125</v>
      </c>
      <c r="N486" t="s">
        <v>608</v>
      </c>
      <c r="O486" t="s">
        <v>609</v>
      </c>
      <c r="R486" s="6"/>
    </row>
    <row r="487" spans="1:18">
      <c r="A487">
        <v>513</v>
      </c>
      <c r="B487" t="s">
        <v>2121</v>
      </c>
      <c r="C487" s="1">
        <v>20638000000</v>
      </c>
      <c r="D487" t="s">
        <v>19</v>
      </c>
      <c r="E487" t="s">
        <v>26</v>
      </c>
      <c r="F487">
        <v>12</v>
      </c>
      <c r="G487">
        <v>31</v>
      </c>
      <c r="H487">
        <v>2014</v>
      </c>
      <c r="I487" s="5" t="s">
        <v>2126</v>
      </c>
      <c r="J487" t="s">
        <v>2127</v>
      </c>
      <c r="K487" t="s">
        <v>2128</v>
      </c>
      <c r="L487" t="s">
        <v>15</v>
      </c>
      <c r="M487" t="s">
        <v>2129</v>
      </c>
      <c r="N487" t="s">
        <v>608</v>
      </c>
      <c r="O487" t="s">
        <v>609</v>
      </c>
      <c r="R487" s="6"/>
    </row>
    <row r="488" spans="1:18">
      <c r="A488">
        <v>514</v>
      </c>
      <c r="B488" t="s">
        <v>2121</v>
      </c>
      <c r="C488" s="1">
        <v>13145000000</v>
      </c>
      <c r="D488" t="s">
        <v>25</v>
      </c>
      <c r="E488" t="s">
        <v>32</v>
      </c>
      <c r="F488">
        <v>12</v>
      </c>
      <c r="G488">
        <v>31</v>
      </c>
      <c r="H488">
        <v>2015</v>
      </c>
      <c r="I488" s="5" t="s">
        <v>2130</v>
      </c>
      <c r="J488" t="s">
        <v>2131</v>
      </c>
      <c r="K488" t="s">
        <v>2132</v>
      </c>
      <c r="L488" t="s">
        <v>15</v>
      </c>
      <c r="M488" t="s">
        <v>2133</v>
      </c>
      <c r="N488" t="s">
        <v>608</v>
      </c>
      <c r="O488" t="s">
        <v>609</v>
      </c>
      <c r="R488" s="6"/>
    </row>
    <row r="489" spans="1:18">
      <c r="A489">
        <v>515</v>
      </c>
      <c r="B489" t="s">
        <v>2121</v>
      </c>
      <c r="C489" s="1">
        <v>12197000000</v>
      </c>
      <c r="D489" t="s">
        <v>31</v>
      </c>
      <c r="E489" t="s">
        <v>348</v>
      </c>
      <c r="F489">
        <v>12</v>
      </c>
      <c r="G489">
        <v>31</v>
      </c>
      <c r="H489">
        <v>2016</v>
      </c>
      <c r="I489" s="5" t="s">
        <v>2134</v>
      </c>
      <c r="J489" t="s">
        <v>2135</v>
      </c>
      <c r="K489" t="s">
        <v>2136</v>
      </c>
      <c r="L489" t="s">
        <v>15</v>
      </c>
      <c r="M489" t="s">
        <v>2137</v>
      </c>
      <c r="N489" t="s">
        <v>608</v>
      </c>
      <c r="O489" t="s">
        <v>609</v>
      </c>
      <c r="R489" s="6"/>
    </row>
    <row r="490" spans="1:18">
      <c r="A490">
        <v>516</v>
      </c>
      <c r="B490" t="s">
        <v>2138</v>
      </c>
      <c r="C490" s="1">
        <v>3797000000</v>
      </c>
      <c r="D490" t="s">
        <v>10</v>
      </c>
      <c r="E490" t="s">
        <v>2139</v>
      </c>
      <c r="F490">
        <v>3</v>
      </c>
      <c r="G490">
        <v>31</v>
      </c>
      <c r="H490">
        <v>2013</v>
      </c>
      <c r="I490" s="5" t="s">
        <v>2140</v>
      </c>
      <c r="J490" t="s">
        <v>2141</v>
      </c>
      <c r="K490" t="s">
        <v>2142</v>
      </c>
      <c r="L490" t="s">
        <v>2143</v>
      </c>
      <c r="M490" t="s">
        <v>2144</v>
      </c>
      <c r="N490" t="s">
        <v>62</v>
      </c>
      <c r="O490" t="s">
        <v>696</v>
      </c>
      <c r="R490" s="6"/>
    </row>
    <row r="491" spans="1:18">
      <c r="A491">
        <v>517</v>
      </c>
      <c r="B491" t="s">
        <v>2138</v>
      </c>
      <c r="C491" s="1">
        <v>3575000000</v>
      </c>
      <c r="D491" t="s">
        <v>19</v>
      </c>
      <c r="E491" t="s">
        <v>2145</v>
      </c>
      <c r="F491">
        <v>3</v>
      </c>
      <c r="G491">
        <v>31</v>
      </c>
      <c r="H491">
        <v>2014</v>
      </c>
      <c r="I491" s="5" t="s">
        <v>2146</v>
      </c>
      <c r="J491" t="s">
        <v>2147</v>
      </c>
      <c r="K491" t="s">
        <v>2148</v>
      </c>
      <c r="L491" t="s">
        <v>2149</v>
      </c>
      <c r="M491" t="s">
        <v>2150</v>
      </c>
      <c r="N491" t="s">
        <v>62</v>
      </c>
      <c r="O491" t="s">
        <v>696</v>
      </c>
      <c r="R491" s="6"/>
    </row>
    <row r="492" spans="1:18">
      <c r="A492">
        <v>518</v>
      </c>
      <c r="B492" t="s">
        <v>2138</v>
      </c>
      <c r="C492" s="1">
        <v>4515000000</v>
      </c>
      <c r="D492" t="s">
        <v>25</v>
      </c>
      <c r="E492" t="s">
        <v>2151</v>
      </c>
      <c r="F492">
        <v>3</v>
      </c>
      <c r="G492">
        <v>31</v>
      </c>
      <c r="H492">
        <v>2015</v>
      </c>
      <c r="I492" s="5" t="s">
        <v>2152</v>
      </c>
      <c r="J492" t="s">
        <v>2153</v>
      </c>
      <c r="K492" t="s">
        <v>2154</v>
      </c>
      <c r="L492" t="s">
        <v>2155</v>
      </c>
      <c r="M492" t="s">
        <v>1342</v>
      </c>
      <c r="N492" t="s">
        <v>62</v>
      </c>
      <c r="O492" t="s">
        <v>696</v>
      </c>
      <c r="R492" s="6"/>
    </row>
    <row r="493" spans="1:18">
      <c r="A493">
        <v>519</v>
      </c>
      <c r="B493" t="s">
        <v>2138</v>
      </c>
      <c r="C493" s="1">
        <v>4396000000</v>
      </c>
      <c r="D493" t="s">
        <v>31</v>
      </c>
      <c r="E493" t="s">
        <v>2156</v>
      </c>
      <c r="F493">
        <v>3</v>
      </c>
      <c r="G493">
        <v>31</v>
      </c>
      <c r="H493">
        <v>2016</v>
      </c>
      <c r="I493" s="5" t="s">
        <v>2157</v>
      </c>
      <c r="J493" t="s">
        <v>2158</v>
      </c>
      <c r="K493" t="s">
        <v>2159</v>
      </c>
      <c r="L493" t="s">
        <v>2160</v>
      </c>
      <c r="M493" t="s">
        <v>2161</v>
      </c>
      <c r="N493" t="s">
        <v>62</v>
      </c>
      <c r="O493" t="s">
        <v>696</v>
      </c>
      <c r="R493" s="6"/>
    </row>
    <row r="494" spans="1:18">
      <c r="A494">
        <v>520</v>
      </c>
      <c r="B494" t="s">
        <v>2162</v>
      </c>
      <c r="C494" s="1">
        <v>8257000000</v>
      </c>
      <c r="D494" t="s">
        <v>10</v>
      </c>
      <c r="E494" t="s">
        <v>20</v>
      </c>
      <c r="F494">
        <v>12</v>
      </c>
      <c r="G494">
        <v>31</v>
      </c>
      <c r="H494">
        <v>2013</v>
      </c>
      <c r="I494" s="5" t="s">
        <v>2163</v>
      </c>
      <c r="J494" t="s">
        <v>2164</v>
      </c>
      <c r="K494" t="s">
        <v>2165</v>
      </c>
      <c r="L494" t="s">
        <v>2166</v>
      </c>
      <c r="M494" t="s">
        <v>1374</v>
      </c>
      <c r="N494" t="s">
        <v>62</v>
      </c>
      <c r="O494" t="s">
        <v>358</v>
      </c>
      <c r="R494" s="6"/>
    </row>
    <row r="495" spans="1:18">
      <c r="A495">
        <v>521</v>
      </c>
      <c r="B495" t="s">
        <v>2162</v>
      </c>
      <c r="C495" s="1">
        <v>8790000000</v>
      </c>
      <c r="D495" t="s">
        <v>19</v>
      </c>
      <c r="E495" t="s">
        <v>26</v>
      </c>
      <c r="F495">
        <v>12</v>
      </c>
      <c r="G495">
        <v>31</v>
      </c>
      <c r="H495">
        <v>2014</v>
      </c>
      <c r="I495" s="5" t="s">
        <v>2167</v>
      </c>
      <c r="J495" t="s">
        <v>2028</v>
      </c>
      <c r="K495" t="s">
        <v>2168</v>
      </c>
      <c r="L495" t="s">
        <v>2169</v>
      </c>
      <c r="M495" t="s">
        <v>1899</v>
      </c>
      <c r="N495" t="s">
        <v>62</v>
      </c>
      <c r="O495" t="s">
        <v>358</v>
      </c>
      <c r="R495" s="6"/>
    </row>
    <row r="496" spans="1:18">
      <c r="A496">
        <v>522</v>
      </c>
      <c r="B496" t="s">
        <v>2162</v>
      </c>
      <c r="C496" s="1">
        <v>8592000000</v>
      </c>
      <c r="D496" t="s">
        <v>25</v>
      </c>
      <c r="E496" t="s">
        <v>32</v>
      </c>
      <c r="F496">
        <v>12</v>
      </c>
      <c r="G496">
        <v>31</v>
      </c>
      <c r="H496">
        <v>2015</v>
      </c>
      <c r="I496" s="5" t="s">
        <v>2170</v>
      </c>
      <c r="J496" t="s">
        <v>1820</v>
      </c>
      <c r="K496" t="s">
        <v>2171</v>
      </c>
      <c r="L496" t="s">
        <v>2172</v>
      </c>
      <c r="M496" t="s">
        <v>2173</v>
      </c>
      <c r="N496" t="s">
        <v>62</v>
      </c>
      <c r="O496" t="s">
        <v>358</v>
      </c>
      <c r="R496" s="6"/>
    </row>
    <row r="497" spans="1:18">
      <c r="A497">
        <v>523</v>
      </c>
      <c r="B497" t="s">
        <v>2162</v>
      </c>
      <c r="C497" s="1">
        <v>8979000000</v>
      </c>
      <c r="D497" t="s">
        <v>31</v>
      </c>
      <c r="E497" t="s">
        <v>348</v>
      </c>
      <c r="F497">
        <v>12</v>
      </c>
      <c r="G497">
        <v>31</v>
      </c>
      <c r="H497">
        <v>2016</v>
      </c>
      <c r="I497" s="5" t="s">
        <v>2174</v>
      </c>
      <c r="J497" t="s">
        <v>2175</v>
      </c>
      <c r="K497" t="s">
        <v>2176</v>
      </c>
      <c r="L497" t="s">
        <v>707</v>
      </c>
      <c r="M497" t="s">
        <v>2177</v>
      </c>
      <c r="N497" t="s">
        <v>62</v>
      </c>
      <c r="O497" t="s">
        <v>358</v>
      </c>
      <c r="R497" s="6"/>
    </row>
    <row r="498" spans="1:18">
      <c r="A498">
        <v>524</v>
      </c>
      <c r="B498" t="s">
        <v>2178</v>
      </c>
      <c r="C498" s="1">
        <v>11838700000</v>
      </c>
      <c r="D498" t="s">
        <v>10</v>
      </c>
      <c r="E498" t="s">
        <v>11</v>
      </c>
      <c r="F498">
        <v>12</v>
      </c>
      <c r="G498">
        <v>31</v>
      </c>
      <c r="H498">
        <v>2012</v>
      </c>
      <c r="I498" s="5" t="s">
        <v>2179</v>
      </c>
      <c r="J498" t="s">
        <v>2180</v>
      </c>
      <c r="K498" t="s">
        <v>1860</v>
      </c>
      <c r="L498" t="s">
        <v>15</v>
      </c>
      <c r="M498" t="s">
        <v>15</v>
      </c>
      <c r="N498" t="s">
        <v>379</v>
      </c>
      <c r="O498" t="s">
        <v>380</v>
      </c>
      <c r="R498" s="6"/>
    </row>
    <row r="499" spans="1:18">
      <c r="A499">
        <v>525</v>
      </c>
      <c r="B499" t="s">
        <v>2178</v>
      </c>
      <c r="C499" s="1">
        <v>13253400000</v>
      </c>
      <c r="D499" t="s">
        <v>19</v>
      </c>
      <c r="E499" t="s">
        <v>20</v>
      </c>
      <c r="F499">
        <v>12</v>
      </c>
      <c r="G499">
        <v>31</v>
      </c>
      <c r="H499">
        <v>2013</v>
      </c>
      <c r="I499" s="5" t="s">
        <v>2181</v>
      </c>
      <c r="J499" t="s">
        <v>2182</v>
      </c>
      <c r="K499" t="s">
        <v>2183</v>
      </c>
      <c r="L499" t="s">
        <v>15</v>
      </c>
      <c r="M499" t="s">
        <v>15</v>
      </c>
      <c r="N499" t="s">
        <v>379</v>
      </c>
      <c r="O499" t="s">
        <v>380</v>
      </c>
      <c r="R499" s="6"/>
    </row>
    <row r="500" spans="1:18">
      <c r="A500">
        <v>526</v>
      </c>
      <c r="B500" t="s">
        <v>2178</v>
      </c>
      <c r="C500" s="1">
        <v>14280500000</v>
      </c>
      <c r="D500" t="s">
        <v>25</v>
      </c>
      <c r="E500" t="s">
        <v>26</v>
      </c>
      <c r="F500">
        <v>12</v>
      </c>
      <c r="G500">
        <v>31</v>
      </c>
      <c r="H500">
        <v>2014</v>
      </c>
      <c r="I500" s="5" t="s">
        <v>2184</v>
      </c>
      <c r="J500" t="s">
        <v>2185</v>
      </c>
      <c r="K500" t="s">
        <v>2186</v>
      </c>
      <c r="L500" t="s">
        <v>15</v>
      </c>
      <c r="M500" t="s">
        <v>15</v>
      </c>
      <c r="N500" t="s">
        <v>379</v>
      </c>
      <c r="O500" t="s">
        <v>380</v>
      </c>
      <c r="R500" s="6"/>
    </row>
    <row r="501" spans="1:18">
      <c r="A501">
        <v>527</v>
      </c>
      <c r="B501" t="s">
        <v>2178</v>
      </c>
      <c r="C501" s="1">
        <v>13545100000</v>
      </c>
      <c r="D501" t="s">
        <v>31</v>
      </c>
      <c r="E501" t="s">
        <v>32</v>
      </c>
      <c r="F501">
        <v>12</v>
      </c>
      <c r="G501">
        <v>31</v>
      </c>
      <c r="H501">
        <v>2015</v>
      </c>
      <c r="I501" s="5" t="s">
        <v>2187</v>
      </c>
      <c r="J501" t="s">
        <v>2188</v>
      </c>
      <c r="K501" t="s">
        <v>2189</v>
      </c>
      <c r="L501" t="s">
        <v>15</v>
      </c>
      <c r="M501" t="s">
        <v>15</v>
      </c>
      <c r="N501" t="s">
        <v>379</v>
      </c>
      <c r="O501" t="s">
        <v>380</v>
      </c>
      <c r="R501" s="6"/>
    </row>
    <row r="502" spans="1:18">
      <c r="A502">
        <v>528</v>
      </c>
      <c r="B502" t="s">
        <v>2190</v>
      </c>
      <c r="C502" s="1">
        <v>12354000000</v>
      </c>
      <c r="D502" t="s">
        <v>10</v>
      </c>
      <c r="E502" t="s">
        <v>20</v>
      </c>
      <c r="F502">
        <v>12</v>
      </c>
      <c r="G502">
        <v>31</v>
      </c>
      <c r="H502">
        <v>2013</v>
      </c>
      <c r="I502" s="5" t="s">
        <v>2191</v>
      </c>
      <c r="J502" t="s">
        <v>2192</v>
      </c>
      <c r="K502" t="s">
        <v>2193</v>
      </c>
      <c r="L502" t="s">
        <v>15</v>
      </c>
      <c r="M502" t="s">
        <v>2194</v>
      </c>
      <c r="N502" t="s">
        <v>257</v>
      </c>
      <c r="O502" t="s">
        <v>276</v>
      </c>
      <c r="R502" s="6"/>
    </row>
    <row r="503" spans="1:18">
      <c r="A503">
        <v>529</v>
      </c>
      <c r="B503" t="s">
        <v>2190</v>
      </c>
      <c r="C503" s="1">
        <v>12919000000</v>
      </c>
      <c r="D503" t="s">
        <v>19</v>
      </c>
      <c r="E503" t="s">
        <v>26</v>
      </c>
      <c r="F503">
        <v>12</v>
      </c>
      <c r="G503">
        <v>31</v>
      </c>
      <c r="H503">
        <v>2014</v>
      </c>
      <c r="I503" s="5" t="s">
        <v>2195</v>
      </c>
      <c r="J503" t="s">
        <v>2196</v>
      </c>
      <c r="K503" t="s">
        <v>2197</v>
      </c>
      <c r="L503" t="s">
        <v>15</v>
      </c>
      <c r="M503" t="s">
        <v>2198</v>
      </c>
      <c r="N503" t="s">
        <v>257</v>
      </c>
      <c r="O503" t="s">
        <v>276</v>
      </c>
      <c r="R503" s="6"/>
    </row>
    <row r="504" spans="1:18">
      <c r="A504">
        <v>530</v>
      </c>
      <c r="B504" t="s">
        <v>2190</v>
      </c>
      <c r="C504" s="1">
        <v>12554000000</v>
      </c>
      <c r="D504" t="s">
        <v>25</v>
      </c>
      <c r="E504" t="s">
        <v>32</v>
      </c>
      <c r="F504">
        <v>12</v>
      </c>
      <c r="G504">
        <v>31</v>
      </c>
      <c r="H504">
        <v>2015</v>
      </c>
      <c r="I504" s="5" t="s">
        <v>2199</v>
      </c>
      <c r="J504" t="s">
        <v>2200</v>
      </c>
      <c r="K504" t="s">
        <v>2201</v>
      </c>
      <c r="L504" t="s">
        <v>15</v>
      </c>
      <c r="M504" t="s">
        <v>2202</v>
      </c>
      <c r="N504" t="s">
        <v>257</v>
      </c>
      <c r="O504" t="s">
        <v>276</v>
      </c>
      <c r="R504" s="6"/>
    </row>
    <row r="505" spans="1:18">
      <c r="A505">
        <v>531</v>
      </c>
      <c r="B505" t="s">
        <v>2190</v>
      </c>
      <c r="C505" s="1">
        <v>12075000000</v>
      </c>
      <c r="D505" t="s">
        <v>31</v>
      </c>
      <c r="E505" t="s">
        <v>348</v>
      </c>
      <c r="F505">
        <v>12</v>
      </c>
      <c r="G505">
        <v>31</v>
      </c>
      <c r="H505">
        <v>2016</v>
      </c>
      <c r="I505" s="5" t="s">
        <v>2203</v>
      </c>
      <c r="J505" t="s">
        <v>2204</v>
      </c>
      <c r="K505" t="s">
        <v>2205</v>
      </c>
      <c r="L505" t="s">
        <v>15</v>
      </c>
      <c r="M505" t="s">
        <v>2206</v>
      </c>
      <c r="N505" t="s">
        <v>257</v>
      </c>
      <c r="O505" t="s">
        <v>276</v>
      </c>
      <c r="R505" s="6"/>
    </row>
    <row r="506" spans="1:18">
      <c r="A506">
        <v>532</v>
      </c>
      <c r="B506" t="s">
        <v>2207</v>
      </c>
      <c r="C506" s="1">
        <v>2073000000</v>
      </c>
      <c r="D506" t="s">
        <v>10</v>
      </c>
      <c r="E506" t="s">
        <v>11</v>
      </c>
      <c r="F506">
        <v>12</v>
      </c>
      <c r="G506">
        <v>31</v>
      </c>
      <c r="H506">
        <v>2012</v>
      </c>
      <c r="I506" s="5" t="s">
        <v>2208</v>
      </c>
      <c r="J506" t="s">
        <v>2209</v>
      </c>
      <c r="K506" t="s">
        <v>2082</v>
      </c>
      <c r="L506" t="s">
        <v>15</v>
      </c>
      <c r="M506" t="s">
        <v>1256</v>
      </c>
      <c r="N506" t="s">
        <v>17</v>
      </c>
      <c r="O506" t="s">
        <v>2031</v>
      </c>
      <c r="R506" s="6"/>
    </row>
    <row r="507" spans="1:18">
      <c r="A507">
        <v>533</v>
      </c>
      <c r="B507" t="s">
        <v>2207</v>
      </c>
      <c r="C507" s="1">
        <v>2303900000</v>
      </c>
      <c r="D507" t="s">
        <v>19</v>
      </c>
      <c r="E507" t="s">
        <v>20</v>
      </c>
      <c r="F507">
        <v>12</v>
      </c>
      <c r="G507">
        <v>31</v>
      </c>
      <c r="H507">
        <v>2013</v>
      </c>
      <c r="I507" s="5" t="s">
        <v>2210</v>
      </c>
      <c r="J507" t="s">
        <v>2211</v>
      </c>
      <c r="K507" t="s">
        <v>2212</v>
      </c>
      <c r="L507" t="s">
        <v>15</v>
      </c>
      <c r="M507" t="s">
        <v>2213</v>
      </c>
      <c r="N507" t="s">
        <v>17</v>
      </c>
      <c r="O507" t="s">
        <v>2031</v>
      </c>
      <c r="R507" s="6"/>
    </row>
    <row r="508" spans="1:18">
      <c r="A508">
        <v>534</v>
      </c>
      <c r="B508" t="s">
        <v>2207</v>
      </c>
      <c r="C508" s="1">
        <v>2436400000</v>
      </c>
      <c r="D508" t="s">
        <v>25</v>
      </c>
      <c r="E508" t="s">
        <v>26</v>
      </c>
      <c r="F508">
        <v>12</v>
      </c>
      <c r="G508">
        <v>31</v>
      </c>
      <c r="H508">
        <v>2014</v>
      </c>
      <c r="I508" s="5" t="s">
        <v>2214</v>
      </c>
      <c r="J508" t="s">
        <v>2215</v>
      </c>
      <c r="K508" t="s">
        <v>2216</v>
      </c>
      <c r="L508" t="s">
        <v>15</v>
      </c>
      <c r="M508" t="s">
        <v>2217</v>
      </c>
      <c r="N508" t="s">
        <v>17</v>
      </c>
      <c r="O508" t="s">
        <v>2031</v>
      </c>
      <c r="R508" s="6"/>
    </row>
    <row r="509" spans="1:18">
      <c r="A509">
        <v>535</v>
      </c>
      <c r="B509" t="s">
        <v>2207</v>
      </c>
      <c r="C509" s="1">
        <v>2663600000</v>
      </c>
      <c r="D509" t="s">
        <v>31</v>
      </c>
      <c r="E509" t="s">
        <v>32</v>
      </c>
      <c r="F509">
        <v>12</v>
      </c>
      <c r="G509">
        <v>31</v>
      </c>
      <c r="H509">
        <v>2015</v>
      </c>
      <c r="I509" s="5" t="s">
        <v>2218</v>
      </c>
      <c r="J509" t="s">
        <v>2219</v>
      </c>
      <c r="K509" t="s">
        <v>2220</v>
      </c>
      <c r="L509" t="s">
        <v>15</v>
      </c>
      <c r="M509" t="s">
        <v>2221</v>
      </c>
      <c r="N509" t="s">
        <v>17</v>
      </c>
      <c r="O509" t="s">
        <v>2031</v>
      </c>
      <c r="R509" s="6"/>
    </row>
    <row r="510" spans="1:18">
      <c r="A510">
        <v>536</v>
      </c>
      <c r="B510" t="s">
        <v>2222</v>
      </c>
      <c r="C510" s="1">
        <v>11862000000</v>
      </c>
      <c r="D510" t="s">
        <v>10</v>
      </c>
      <c r="E510" t="s">
        <v>11</v>
      </c>
      <c r="F510">
        <v>12</v>
      </c>
      <c r="G510">
        <v>31</v>
      </c>
      <c r="H510">
        <v>2012</v>
      </c>
      <c r="I510" s="5" t="s">
        <v>2223</v>
      </c>
      <c r="J510" t="s">
        <v>2224</v>
      </c>
      <c r="K510" t="s">
        <v>2225</v>
      </c>
      <c r="L510" t="s">
        <v>15</v>
      </c>
      <c r="M510" t="s">
        <v>2226</v>
      </c>
      <c r="N510" t="s">
        <v>257</v>
      </c>
      <c r="O510" t="s">
        <v>276</v>
      </c>
      <c r="R510" s="6"/>
    </row>
    <row r="511" spans="1:18">
      <c r="A511">
        <v>537</v>
      </c>
      <c r="B511" t="s">
        <v>2222</v>
      </c>
      <c r="C511" s="1">
        <v>12581000000</v>
      </c>
      <c r="D511" t="s">
        <v>19</v>
      </c>
      <c r="E511" t="s">
        <v>20</v>
      </c>
      <c r="F511">
        <v>12</v>
      </c>
      <c r="G511">
        <v>31</v>
      </c>
      <c r="H511">
        <v>2013</v>
      </c>
      <c r="I511" s="5" t="s">
        <v>2227</v>
      </c>
      <c r="J511" t="s">
        <v>2228</v>
      </c>
      <c r="K511" t="s">
        <v>2229</v>
      </c>
      <c r="L511" t="s">
        <v>15</v>
      </c>
      <c r="M511" t="s">
        <v>2230</v>
      </c>
      <c r="N511" t="s">
        <v>257</v>
      </c>
      <c r="O511" t="s">
        <v>276</v>
      </c>
      <c r="R511" s="6"/>
    </row>
    <row r="512" spans="1:18">
      <c r="A512">
        <v>538</v>
      </c>
      <c r="B512" t="s">
        <v>2222</v>
      </c>
      <c r="C512" s="1">
        <v>13413000000</v>
      </c>
      <c r="D512" t="s">
        <v>25</v>
      </c>
      <c r="E512" t="s">
        <v>26</v>
      </c>
      <c r="F512">
        <v>12</v>
      </c>
      <c r="G512">
        <v>31</v>
      </c>
      <c r="H512">
        <v>2014</v>
      </c>
      <c r="I512" s="5" t="s">
        <v>1768</v>
      </c>
      <c r="J512" t="s">
        <v>1330</v>
      </c>
      <c r="K512" t="s">
        <v>460</v>
      </c>
      <c r="L512" t="s">
        <v>15</v>
      </c>
      <c r="M512" t="s">
        <v>2231</v>
      </c>
      <c r="N512" t="s">
        <v>257</v>
      </c>
      <c r="O512" t="s">
        <v>276</v>
      </c>
      <c r="R512" s="6"/>
    </row>
    <row r="513" spans="1:18">
      <c r="A513">
        <v>539</v>
      </c>
      <c r="B513" t="s">
        <v>2222</v>
      </c>
      <c r="C513" s="1">
        <v>11524000000</v>
      </c>
      <c r="D513" t="s">
        <v>31</v>
      </c>
      <c r="E513" t="s">
        <v>32</v>
      </c>
      <c r="F513">
        <v>12</v>
      </c>
      <c r="G513">
        <v>31</v>
      </c>
      <c r="H513">
        <v>2015</v>
      </c>
      <c r="I513" s="5" t="s">
        <v>2232</v>
      </c>
      <c r="J513" t="s">
        <v>2233</v>
      </c>
      <c r="K513" t="s">
        <v>2234</v>
      </c>
      <c r="L513" t="s">
        <v>15</v>
      </c>
      <c r="M513" t="s">
        <v>2235</v>
      </c>
      <c r="N513" t="s">
        <v>257</v>
      </c>
      <c r="O513" t="s">
        <v>276</v>
      </c>
      <c r="R513" s="6"/>
    </row>
    <row r="514" spans="1:18">
      <c r="A514">
        <v>540</v>
      </c>
      <c r="B514" t="s">
        <v>2236</v>
      </c>
      <c r="C514" s="1">
        <v>10181700000</v>
      </c>
      <c r="D514" t="s">
        <v>10</v>
      </c>
      <c r="E514" t="s">
        <v>1082</v>
      </c>
      <c r="F514">
        <v>6</v>
      </c>
      <c r="G514">
        <v>30</v>
      </c>
      <c r="H514">
        <v>2013</v>
      </c>
      <c r="I514" s="5" t="s">
        <v>2237</v>
      </c>
      <c r="J514" t="s">
        <v>2238</v>
      </c>
      <c r="K514" t="s">
        <v>2239</v>
      </c>
      <c r="L514" t="s">
        <v>15</v>
      </c>
      <c r="M514" t="s">
        <v>15</v>
      </c>
      <c r="N514" t="s">
        <v>198</v>
      </c>
      <c r="O514" t="s">
        <v>1572</v>
      </c>
      <c r="R514" s="6"/>
    </row>
    <row r="515" spans="1:18">
      <c r="A515">
        <v>541</v>
      </c>
      <c r="B515" t="s">
        <v>2236</v>
      </c>
      <c r="C515" s="1">
        <v>10968800000</v>
      </c>
      <c r="D515" t="s">
        <v>19</v>
      </c>
      <c r="E515" t="s">
        <v>1087</v>
      </c>
      <c r="F515">
        <v>6</v>
      </c>
      <c r="G515">
        <v>30</v>
      </c>
      <c r="H515">
        <v>2014</v>
      </c>
      <c r="I515" s="5" t="s">
        <v>2240</v>
      </c>
      <c r="J515" t="s">
        <v>2241</v>
      </c>
      <c r="K515" t="s">
        <v>2242</v>
      </c>
      <c r="L515" t="s">
        <v>15</v>
      </c>
      <c r="M515" t="s">
        <v>15</v>
      </c>
      <c r="N515" t="s">
        <v>198</v>
      </c>
      <c r="O515" t="s">
        <v>1572</v>
      </c>
      <c r="R515" s="6"/>
    </row>
    <row r="516" spans="1:18">
      <c r="A516">
        <v>542</v>
      </c>
      <c r="B516" t="s">
        <v>2236</v>
      </c>
      <c r="C516" s="1">
        <v>10780400000</v>
      </c>
      <c r="D516" t="s">
        <v>25</v>
      </c>
      <c r="E516" t="s">
        <v>1092</v>
      </c>
      <c r="F516">
        <v>6</v>
      </c>
      <c r="G516">
        <v>30</v>
      </c>
      <c r="H516">
        <v>2015</v>
      </c>
      <c r="I516" s="5" t="s">
        <v>2243</v>
      </c>
      <c r="J516" t="s">
        <v>2244</v>
      </c>
      <c r="K516" t="s">
        <v>2245</v>
      </c>
      <c r="L516" t="s">
        <v>15</v>
      </c>
      <c r="M516" t="s">
        <v>15</v>
      </c>
      <c r="N516" t="s">
        <v>198</v>
      </c>
      <c r="O516" t="s">
        <v>1572</v>
      </c>
      <c r="R516" s="6"/>
    </row>
    <row r="517" spans="1:18">
      <c r="A517">
        <v>543</v>
      </c>
      <c r="B517" t="s">
        <v>2236</v>
      </c>
      <c r="C517" s="1">
        <v>11262300000</v>
      </c>
      <c r="D517" t="s">
        <v>31</v>
      </c>
      <c r="E517" t="s">
        <v>1097</v>
      </c>
      <c r="F517">
        <v>6</v>
      </c>
      <c r="G517">
        <v>30</v>
      </c>
      <c r="H517">
        <v>2016</v>
      </c>
      <c r="I517" s="5" t="s">
        <v>2246</v>
      </c>
      <c r="J517" t="s">
        <v>2247</v>
      </c>
      <c r="K517" t="s">
        <v>2248</v>
      </c>
      <c r="L517" t="s">
        <v>15</v>
      </c>
      <c r="M517" t="s">
        <v>15</v>
      </c>
      <c r="N517" t="s">
        <v>198</v>
      </c>
      <c r="O517" t="s">
        <v>1572</v>
      </c>
      <c r="R517" s="6"/>
    </row>
    <row r="518" spans="1:18">
      <c r="A518">
        <v>544</v>
      </c>
      <c r="B518" t="s">
        <v>2249</v>
      </c>
      <c r="C518" s="1">
        <v>8102000000</v>
      </c>
      <c r="D518" t="s">
        <v>10</v>
      </c>
      <c r="E518" t="s">
        <v>11</v>
      </c>
      <c r="F518">
        <v>12</v>
      </c>
      <c r="G518">
        <v>31</v>
      </c>
      <c r="H518">
        <v>2012</v>
      </c>
      <c r="I518" s="5" t="s">
        <v>2250</v>
      </c>
      <c r="J518" t="s">
        <v>2251</v>
      </c>
      <c r="K518" t="s">
        <v>2252</v>
      </c>
      <c r="L518" t="s">
        <v>2221</v>
      </c>
      <c r="M518" t="s">
        <v>15</v>
      </c>
      <c r="N518" t="s">
        <v>379</v>
      </c>
      <c r="O518" t="s">
        <v>1832</v>
      </c>
      <c r="R518" s="6"/>
    </row>
    <row r="519" spans="1:18">
      <c r="A519">
        <v>545</v>
      </c>
      <c r="B519" t="s">
        <v>2249</v>
      </c>
      <c r="C519" s="1">
        <v>9350000000</v>
      </c>
      <c r="D519" t="s">
        <v>19</v>
      </c>
      <c r="E519" t="s">
        <v>20</v>
      </c>
      <c r="F519">
        <v>12</v>
      </c>
      <c r="G519">
        <v>31</v>
      </c>
      <c r="H519">
        <v>2013</v>
      </c>
      <c r="I519" s="5" t="s">
        <v>2253</v>
      </c>
      <c r="J519" t="s">
        <v>2254</v>
      </c>
      <c r="K519" t="s">
        <v>2255</v>
      </c>
      <c r="L519" t="s">
        <v>2256</v>
      </c>
      <c r="M519" t="s">
        <v>15</v>
      </c>
      <c r="N519" t="s">
        <v>379</v>
      </c>
      <c r="O519" t="s">
        <v>1832</v>
      </c>
      <c r="R519" s="6"/>
    </row>
    <row r="520" spans="1:18">
      <c r="A520">
        <v>546</v>
      </c>
      <c r="B520" t="s">
        <v>2249</v>
      </c>
      <c r="C520" s="1">
        <v>9527000000</v>
      </c>
      <c r="D520" t="s">
        <v>25</v>
      </c>
      <c r="E520" t="s">
        <v>26</v>
      </c>
      <c r="F520">
        <v>12</v>
      </c>
      <c r="G520">
        <v>31</v>
      </c>
      <c r="H520">
        <v>2014</v>
      </c>
      <c r="I520" s="5" t="s">
        <v>2257</v>
      </c>
      <c r="J520" t="s">
        <v>2258</v>
      </c>
      <c r="K520" t="s">
        <v>2259</v>
      </c>
      <c r="L520" t="s">
        <v>2260</v>
      </c>
      <c r="M520" t="s">
        <v>15</v>
      </c>
      <c r="N520" t="s">
        <v>379</v>
      </c>
      <c r="O520" t="s">
        <v>1832</v>
      </c>
      <c r="R520" s="6"/>
    </row>
    <row r="521" spans="1:18">
      <c r="A521">
        <v>547</v>
      </c>
      <c r="B521" t="s">
        <v>2249</v>
      </c>
      <c r="C521" s="1">
        <v>9648000000</v>
      </c>
      <c r="D521" t="s">
        <v>31</v>
      </c>
      <c r="E521" t="s">
        <v>32</v>
      </c>
      <c r="F521">
        <v>12</v>
      </c>
      <c r="G521">
        <v>31</v>
      </c>
      <c r="H521">
        <v>2015</v>
      </c>
      <c r="I521" s="5" t="s">
        <v>2261</v>
      </c>
      <c r="J521" t="s">
        <v>2262</v>
      </c>
      <c r="K521" t="s">
        <v>2263</v>
      </c>
      <c r="L521" t="s">
        <v>2264</v>
      </c>
      <c r="M521" t="s">
        <v>15</v>
      </c>
      <c r="N521" t="s">
        <v>379</v>
      </c>
      <c r="O521" t="s">
        <v>1832</v>
      </c>
      <c r="R521" s="6"/>
    </row>
    <row r="522" spans="1:18">
      <c r="A522">
        <v>548</v>
      </c>
      <c r="B522" t="s">
        <v>2265</v>
      </c>
      <c r="C522" s="1">
        <v>24669000000</v>
      </c>
      <c r="D522" t="s">
        <v>10</v>
      </c>
      <c r="E522" t="s">
        <v>99</v>
      </c>
      <c r="F522">
        <v>9</v>
      </c>
      <c r="G522">
        <v>30</v>
      </c>
      <c r="H522">
        <v>2013</v>
      </c>
      <c r="I522" s="5" t="s">
        <v>2266</v>
      </c>
      <c r="J522" t="s">
        <v>2267</v>
      </c>
      <c r="K522" t="s">
        <v>2268</v>
      </c>
      <c r="L522" t="s">
        <v>15</v>
      </c>
      <c r="M522" t="s">
        <v>15</v>
      </c>
      <c r="N522" t="s">
        <v>17</v>
      </c>
      <c r="O522" t="s">
        <v>1515</v>
      </c>
      <c r="R522" s="6"/>
    </row>
    <row r="523" spans="1:18">
      <c r="A523">
        <v>549</v>
      </c>
      <c r="B523" t="s">
        <v>2265</v>
      </c>
      <c r="C523" s="1">
        <v>17733000000</v>
      </c>
      <c r="D523" t="s">
        <v>19</v>
      </c>
      <c r="E523" t="s">
        <v>105</v>
      </c>
      <c r="F523">
        <v>9</v>
      </c>
      <c r="G523">
        <v>30</v>
      </c>
      <c r="H523">
        <v>2014</v>
      </c>
      <c r="I523" s="5" t="s">
        <v>2269</v>
      </c>
      <c r="J523" t="s">
        <v>2270</v>
      </c>
      <c r="K523" t="s">
        <v>2271</v>
      </c>
      <c r="L523" t="s">
        <v>15</v>
      </c>
      <c r="M523" t="s">
        <v>15</v>
      </c>
      <c r="N523" t="s">
        <v>17</v>
      </c>
      <c r="O523" t="s">
        <v>1515</v>
      </c>
      <c r="R523" s="6"/>
    </row>
    <row r="524" spans="1:18">
      <c r="A524">
        <v>550</v>
      </c>
      <c r="B524" t="s">
        <v>2265</v>
      </c>
      <c r="C524" s="1">
        <v>16249000000</v>
      </c>
      <c r="D524" t="s">
        <v>25</v>
      </c>
      <c r="E524" t="s">
        <v>110</v>
      </c>
      <c r="F524">
        <v>9</v>
      </c>
      <c r="G524">
        <v>30</v>
      </c>
      <c r="H524">
        <v>2015</v>
      </c>
      <c r="I524" s="5" t="s">
        <v>2272</v>
      </c>
      <c r="J524" t="s">
        <v>2273</v>
      </c>
      <c r="K524" t="s">
        <v>2274</v>
      </c>
      <c r="L524" t="s">
        <v>15</v>
      </c>
      <c r="M524" t="s">
        <v>15</v>
      </c>
      <c r="N524" t="s">
        <v>17</v>
      </c>
      <c r="O524" t="s">
        <v>1515</v>
      </c>
      <c r="R524" s="6"/>
    </row>
    <row r="525" spans="1:18">
      <c r="A525">
        <v>551</v>
      </c>
      <c r="B525" t="s">
        <v>2265</v>
      </c>
      <c r="C525" s="1">
        <v>14522000000</v>
      </c>
      <c r="D525" t="s">
        <v>31</v>
      </c>
      <c r="E525" t="s">
        <v>115</v>
      </c>
      <c r="F525">
        <v>9</v>
      </c>
      <c r="G525">
        <v>30</v>
      </c>
      <c r="H525">
        <v>2016</v>
      </c>
      <c r="I525" s="5" t="s">
        <v>2275</v>
      </c>
      <c r="J525" t="s">
        <v>2276</v>
      </c>
      <c r="K525" t="s">
        <v>2277</v>
      </c>
      <c r="L525" t="s">
        <v>15</v>
      </c>
      <c r="M525" t="s">
        <v>15</v>
      </c>
      <c r="N525" t="s">
        <v>17</v>
      </c>
      <c r="O525" t="s">
        <v>1515</v>
      </c>
      <c r="R525" s="6"/>
    </row>
    <row r="526" spans="1:18">
      <c r="A526">
        <v>552</v>
      </c>
      <c r="B526" t="s">
        <v>2278</v>
      </c>
      <c r="C526" s="1">
        <v>11682636000</v>
      </c>
      <c r="D526" t="s">
        <v>10</v>
      </c>
      <c r="E526" t="s">
        <v>11</v>
      </c>
      <c r="F526">
        <v>12</v>
      </c>
      <c r="G526">
        <v>31</v>
      </c>
      <c r="H526">
        <v>2012</v>
      </c>
      <c r="I526" s="5" t="s">
        <v>2279</v>
      </c>
      <c r="J526" t="s">
        <v>2280</v>
      </c>
      <c r="K526" t="s">
        <v>2281</v>
      </c>
      <c r="L526" t="s">
        <v>15</v>
      </c>
      <c r="M526" t="s">
        <v>2282</v>
      </c>
      <c r="N526" t="s">
        <v>608</v>
      </c>
      <c r="O526" t="s">
        <v>609</v>
      </c>
      <c r="R526" s="6"/>
    </row>
    <row r="527" spans="1:18">
      <c r="A527">
        <v>553</v>
      </c>
      <c r="B527" t="s">
        <v>2278</v>
      </c>
      <c r="C527" s="1">
        <v>14487118000</v>
      </c>
      <c r="D527" t="s">
        <v>19</v>
      </c>
      <c r="E527" t="s">
        <v>20</v>
      </c>
      <c r="F527">
        <v>12</v>
      </c>
      <c r="G527">
        <v>31</v>
      </c>
      <c r="H527">
        <v>2013</v>
      </c>
      <c r="I527" s="5" t="s">
        <v>2283</v>
      </c>
      <c r="J527" t="s">
        <v>2284</v>
      </c>
      <c r="K527" t="s">
        <v>2285</v>
      </c>
      <c r="L527" t="s">
        <v>15</v>
      </c>
      <c r="M527" t="s">
        <v>2286</v>
      </c>
      <c r="N527" t="s">
        <v>608</v>
      </c>
      <c r="O527" t="s">
        <v>609</v>
      </c>
      <c r="R527" s="6"/>
    </row>
    <row r="528" spans="1:18">
      <c r="A528">
        <v>554</v>
      </c>
      <c r="B528" t="s">
        <v>2278</v>
      </c>
      <c r="C528" s="1">
        <v>18035340000</v>
      </c>
      <c r="D528" t="s">
        <v>25</v>
      </c>
      <c r="E528" t="s">
        <v>26</v>
      </c>
      <c r="F528">
        <v>12</v>
      </c>
      <c r="G528">
        <v>31</v>
      </c>
      <c r="H528">
        <v>2014</v>
      </c>
      <c r="I528" s="5" t="s">
        <v>2287</v>
      </c>
      <c r="J528" t="s">
        <v>2288</v>
      </c>
      <c r="K528" t="s">
        <v>2289</v>
      </c>
      <c r="L528" t="s">
        <v>15</v>
      </c>
      <c r="M528" t="s">
        <v>2290</v>
      </c>
      <c r="N528" t="s">
        <v>608</v>
      </c>
      <c r="O528" t="s">
        <v>609</v>
      </c>
      <c r="R528" s="6"/>
    </row>
    <row r="529" spans="1:18">
      <c r="A529">
        <v>555</v>
      </c>
      <c r="B529" t="s">
        <v>2278</v>
      </c>
      <c r="C529" s="1">
        <v>8757428000</v>
      </c>
      <c r="D529" t="s">
        <v>31</v>
      </c>
      <c r="E529" t="s">
        <v>32</v>
      </c>
      <c r="F529">
        <v>12</v>
      </c>
      <c r="G529">
        <v>31</v>
      </c>
      <c r="H529">
        <v>2015</v>
      </c>
      <c r="I529" s="5" t="s">
        <v>2291</v>
      </c>
      <c r="J529" t="s">
        <v>2292</v>
      </c>
      <c r="K529" t="s">
        <v>2293</v>
      </c>
      <c r="L529" t="s">
        <v>15</v>
      </c>
      <c r="M529" t="s">
        <v>2294</v>
      </c>
      <c r="N529" t="s">
        <v>608</v>
      </c>
      <c r="O529" t="s">
        <v>609</v>
      </c>
      <c r="R529" s="6"/>
    </row>
    <row r="530" spans="1:18">
      <c r="A530">
        <v>556</v>
      </c>
      <c r="B530" t="s">
        <v>2295</v>
      </c>
      <c r="C530" s="1">
        <v>1887376000</v>
      </c>
      <c r="D530" t="s">
        <v>10</v>
      </c>
      <c r="E530" t="s">
        <v>11</v>
      </c>
      <c r="F530">
        <v>12</v>
      </c>
      <c r="G530">
        <v>31</v>
      </c>
      <c r="H530">
        <v>2012</v>
      </c>
      <c r="I530" s="5" t="s">
        <v>2296</v>
      </c>
      <c r="J530" t="s">
        <v>2297</v>
      </c>
      <c r="K530" t="s">
        <v>2298</v>
      </c>
      <c r="L530" t="s">
        <v>15</v>
      </c>
      <c r="M530" t="s">
        <v>15</v>
      </c>
      <c r="N530" t="s">
        <v>323</v>
      </c>
      <c r="O530" t="s">
        <v>324</v>
      </c>
      <c r="R530" s="6"/>
    </row>
    <row r="531" spans="1:18">
      <c r="A531">
        <v>557</v>
      </c>
      <c r="B531" t="s">
        <v>2295</v>
      </c>
      <c r="C531" s="1">
        <v>2152766000</v>
      </c>
      <c r="D531" t="s">
        <v>19</v>
      </c>
      <c r="E531" t="s">
        <v>20</v>
      </c>
      <c r="F531">
        <v>12</v>
      </c>
      <c r="G531">
        <v>31</v>
      </c>
      <c r="H531">
        <v>2013</v>
      </c>
      <c r="I531" s="5" t="s">
        <v>2299</v>
      </c>
      <c r="J531" t="s">
        <v>2300</v>
      </c>
      <c r="K531" t="s">
        <v>2301</v>
      </c>
      <c r="L531" t="s">
        <v>15</v>
      </c>
      <c r="M531" t="s">
        <v>15</v>
      </c>
      <c r="N531" t="s">
        <v>323</v>
      </c>
      <c r="O531" t="s">
        <v>324</v>
      </c>
      <c r="R531" s="6"/>
    </row>
    <row r="532" spans="1:18">
      <c r="A532">
        <v>558</v>
      </c>
      <c r="B532" t="s">
        <v>2295</v>
      </c>
      <c r="C532" s="1">
        <v>2443776000</v>
      </c>
      <c r="D532" t="s">
        <v>25</v>
      </c>
      <c r="E532" t="s">
        <v>26</v>
      </c>
      <c r="F532">
        <v>12</v>
      </c>
      <c r="G532">
        <v>31</v>
      </c>
      <c r="H532">
        <v>2014</v>
      </c>
      <c r="I532" s="5" t="s">
        <v>2302</v>
      </c>
      <c r="J532" t="s">
        <v>2303</v>
      </c>
      <c r="K532" t="s">
        <v>2304</v>
      </c>
      <c r="L532" t="s">
        <v>15</v>
      </c>
      <c r="M532" t="s">
        <v>15</v>
      </c>
      <c r="N532" t="s">
        <v>323</v>
      </c>
      <c r="O532" t="s">
        <v>324</v>
      </c>
      <c r="R532" s="6"/>
    </row>
    <row r="533" spans="1:18">
      <c r="A533">
        <v>559</v>
      </c>
      <c r="B533" t="s">
        <v>2295</v>
      </c>
      <c r="C533" s="1">
        <v>2725867000</v>
      </c>
      <c r="D533" t="s">
        <v>31</v>
      </c>
      <c r="E533" t="s">
        <v>32</v>
      </c>
      <c r="F533">
        <v>12</v>
      </c>
      <c r="G533">
        <v>31</v>
      </c>
      <c r="H533">
        <v>2015</v>
      </c>
      <c r="I533" s="5" t="s">
        <v>2305</v>
      </c>
      <c r="J533" t="s">
        <v>2306</v>
      </c>
      <c r="K533" t="s">
        <v>2307</v>
      </c>
      <c r="L533" t="s">
        <v>15</v>
      </c>
      <c r="M533" t="s">
        <v>15</v>
      </c>
      <c r="N533" t="s">
        <v>323</v>
      </c>
      <c r="O533" t="s">
        <v>324</v>
      </c>
      <c r="R533" s="6"/>
    </row>
    <row r="534" spans="1:18">
      <c r="A534">
        <v>560</v>
      </c>
      <c r="B534" t="s">
        <v>2308</v>
      </c>
      <c r="C534" s="1">
        <v>1747502000</v>
      </c>
      <c r="D534" t="s">
        <v>10</v>
      </c>
      <c r="E534" t="s">
        <v>11</v>
      </c>
      <c r="F534">
        <v>12</v>
      </c>
      <c r="G534">
        <v>31</v>
      </c>
      <c r="H534">
        <v>2012</v>
      </c>
      <c r="I534" s="5" t="s">
        <v>2309</v>
      </c>
      <c r="J534" t="s">
        <v>2310</v>
      </c>
      <c r="K534" t="s">
        <v>2311</v>
      </c>
      <c r="L534" t="s">
        <v>15</v>
      </c>
      <c r="M534" t="s">
        <v>2312</v>
      </c>
      <c r="N534" t="s">
        <v>323</v>
      </c>
      <c r="O534" t="s">
        <v>324</v>
      </c>
      <c r="R534" s="6"/>
    </row>
    <row r="535" spans="1:18">
      <c r="A535">
        <v>561</v>
      </c>
      <c r="B535" t="s">
        <v>2308</v>
      </c>
      <c r="C535" s="1">
        <v>2387702000</v>
      </c>
      <c r="D535" t="s">
        <v>19</v>
      </c>
      <c r="E535" t="s">
        <v>20</v>
      </c>
      <c r="F535">
        <v>12</v>
      </c>
      <c r="G535">
        <v>31</v>
      </c>
      <c r="H535">
        <v>2013</v>
      </c>
      <c r="I535" s="5" t="s">
        <v>2313</v>
      </c>
      <c r="J535" t="s">
        <v>2314</v>
      </c>
      <c r="K535" t="s">
        <v>2315</v>
      </c>
      <c r="L535" t="s">
        <v>15</v>
      </c>
      <c r="M535" t="s">
        <v>2316</v>
      </c>
      <c r="N535" t="s">
        <v>323</v>
      </c>
      <c r="O535" t="s">
        <v>324</v>
      </c>
      <c r="R535" s="6"/>
    </row>
    <row r="536" spans="1:18">
      <c r="A536">
        <v>562</v>
      </c>
      <c r="B536" t="s">
        <v>2308</v>
      </c>
      <c r="C536" s="1">
        <v>2614748000</v>
      </c>
      <c r="D536" t="s">
        <v>25</v>
      </c>
      <c r="E536" t="s">
        <v>26</v>
      </c>
      <c r="F536">
        <v>12</v>
      </c>
      <c r="G536">
        <v>31</v>
      </c>
      <c r="H536">
        <v>2014</v>
      </c>
      <c r="I536" s="5" t="s">
        <v>2317</v>
      </c>
      <c r="J536" t="s">
        <v>2318</v>
      </c>
      <c r="K536" t="s">
        <v>2319</v>
      </c>
      <c r="L536" t="s">
        <v>15</v>
      </c>
      <c r="M536" t="s">
        <v>2320</v>
      </c>
      <c r="N536" t="s">
        <v>323</v>
      </c>
      <c r="O536" t="s">
        <v>324</v>
      </c>
      <c r="R536" s="6"/>
    </row>
    <row r="537" spans="1:18">
      <c r="A537">
        <v>563</v>
      </c>
      <c r="B537" t="s">
        <v>2308</v>
      </c>
      <c r="C537" s="1">
        <v>2744965000</v>
      </c>
      <c r="D537" t="s">
        <v>31</v>
      </c>
      <c r="E537" t="s">
        <v>32</v>
      </c>
      <c r="F537">
        <v>12</v>
      </c>
      <c r="G537">
        <v>31</v>
      </c>
      <c r="H537">
        <v>2015</v>
      </c>
      <c r="I537" s="5" t="s">
        <v>2321</v>
      </c>
      <c r="J537" t="s">
        <v>2322</v>
      </c>
      <c r="K537" t="s">
        <v>2323</v>
      </c>
      <c r="L537" t="s">
        <v>15</v>
      </c>
      <c r="M537" t="s">
        <v>2324</v>
      </c>
      <c r="N537" t="s">
        <v>323</v>
      </c>
      <c r="O537" t="s">
        <v>324</v>
      </c>
      <c r="R537" s="6"/>
    </row>
    <row r="538" spans="1:18">
      <c r="A538">
        <v>564</v>
      </c>
      <c r="B538" t="s">
        <v>2325</v>
      </c>
      <c r="C538" s="1">
        <v>1859177000</v>
      </c>
      <c r="D538" t="s">
        <v>10</v>
      </c>
      <c r="E538" t="s">
        <v>20</v>
      </c>
      <c r="F538">
        <v>12</v>
      </c>
      <c r="G538">
        <v>31</v>
      </c>
      <c r="H538">
        <v>2013</v>
      </c>
      <c r="I538" s="5" t="s">
        <v>2326</v>
      </c>
      <c r="J538" t="s">
        <v>2327</v>
      </c>
      <c r="K538" t="s">
        <v>2328</v>
      </c>
      <c r="L538" t="s">
        <v>15</v>
      </c>
      <c r="M538" t="s">
        <v>2329</v>
      </c>
      <c r="N538" t="s">
        <v>608</v>
      </c>
      <c r="O538" t="s">
        <v>609</v>
      </c>
      <c r="R538" s="6"/>
    </row>
    <row r="539" spans="1:18">
      <c r="A539">
        <v>565</v>
      </c>
      <c r="B539" t="s">
        <v>2325</v>
      </c>
      <c r="C539" s="1">
        <v>2388768000</v>
      </c>
      <c r="D539" t="s">
        <v>19</v>
      </c>
      <c r="E539" t="s">
        <v>26</v>
      </c>
      <c r="F539">
        <v>12</v>
      </c>
      <c r="G539">
        <v>31</v>
      </c>
      <c r="H539">
        <v>2014</v>
      </c>
      <c r="I539" s="5" t="s">
        <v>2330</v>
      </c>
      <c r="J539" t="s">
        <v>2331</v>
      </c>
      <c r="K539" t="s">
        <v>2332</v>
      </c>
      <c r="L539" t="s">
        <v>15</v>
      </c>
      <c r="M539" t="s">
        <v>2333</v>
      </c>
      <c r="N539" t="s">
        <v>608</v>
      </c>
      <c r="O539" t="s">
        <v>609</v>
      </c>
      <c r="R539" s="6"/>
    </row>
    <row r="540" spans="1:18">
      <c r="A540">
        <v>566</v>
      </c>
      <c r="B540" t="s">
        <v>2325</v>
      </c>
      <c r="C540" s="1">
        <v>1954000000</v>
      </c>
      <c r="D540" t="s">
        <v>25</v>
      </c>
      <c r="E540" t="s">
        <v>32</v>
      </c>
      <c r="F540">
        <v>12</v>
      </c>
      <c r="G540">
        <v>31</v>
      </c>
      <c r="H540">
        <v>2015</v>
      </c>
      <c r="I540" s="5" t="s">
        <v>525</v>
      </c>
      <c r="J540" t="s">
        <v>2334</v>
      </c>
      <c r="K540" t="s">
        <v>2335</v>
      </c>
      <c r="L540" t="s">
        <v>15</v>
      </c>
      <c r="M540" t="s">
        <v>2336</v>
      </c>
      <c r="N540" t="s">
        <v>608</v>
      </c>
      <c r="O540" t="s">
        <v>609</v>
      </c>
      <c r="R540" s="6"/>
    </row>
    <row r="541" spans="1:18">
      <c r="A541">
        <v>567</v>
      </c>
      <c r="B541" t="s">
        <v>2325</v>
      </c>
      <c r="C541" s="1">
        <v>1857339000</v>
      </c>
      <c r="D541" t="s">
        <v>31</v>
      </c>
      <c r="E541" t="s">
        <v>348</v>
      </c>
      <c r="F541">
        <v>12</v>
      </c>
      <c r="G541">
        <v>31</v>
      </c>
      <c r="H541">
        <v>2016</v>
      </c>
      <c r="I541" s="5" t="s">
        <v>2337</v>
      </c>
      <c r="J541" t="s">
        <v>2338</v>
      </c>
      <c r="K541" t="s">
        <v>2339</v>
      </c>
      <c r="L541" t="s">
        <v>15</v>
      </c>
      <c r="M541" t="s">
        <v>2340</v>
      </c>
      <c r="N541" t="s">
        <v>608</v>
      </c>
      <c r="O541" t="s">
        <v>609</v>
      </c>
      <c r="R541" s="6"/>
    </row>
    <row r="542" spans="1:18">
      <c r="A542">
        <v>568</v>
      </c>
      <c r="B542" t="s">
        <v>2341</v>
      </c>
      <c r="C542" s="1">
        <v>6273787000</v>
      </c>
      <c r="D542" t="s">
        <v>10</v>
      </c>
      <c r="E542" t="s">
        <v>11</v>
      </c>
      <c r="F542">
        <v>12</v>
      </c>
      <c r="G542">
        <v>31</v>
      </c>
      <c r="H542">
        <v>2012</v>
      </c>
      <c r="I542" s="5" t="s">
        <v>2342</v>
      </c>
      <c r="J542" t="s">
        <v>2343</v>
      </c>
      <c r="K542" t="s">
        <v>2344</v>
      </c>
      <c r="L542" t="s">
        <v>15</v>
      </c>
      <c r="M542" t="s">
        <v>2345</v>
      </c>
      <c r="N542" t="s">
        <v>257</v>
      </c>
      <c r="O542" t="s">
        <v>258</v>
      </c>
      <c r="R542" s="6"/>
    </row>
    <row r="543" spans="1:18">
      <c r="A543">
        <v>569</v>
      </c>
      <c r="B543" t="s">
        <v>2341</v>
      </c>
      <c r="C543" s="1">
        <v>7301204000</v>
      </c>
      <c r="D543" t="s">
        <v>19</v>
      </c>
      <c r="E543" t="s">
        <v>20</v>
      </c>
      <c r="F543">
        <v>12</v>
      </c>
      <c r="G543">
        <v>31</v>
      </c>
      <c r="H543">
        <v>2013</v>
      </c>
      <c r="I543" s="5" t="s">
        <v>2346</v>
      </c>
      <c r="J543" t="s">
        <v>2347</v>
      </c>
      <c r="K543" t="s">
        <v>2348</v>
      </c>
      <c r="L543" t="s">
        <v>15</v>
      </c>
      <c r="M543" t="s">
        <v>2349</v>
      </c>
      <c r="N543" t="s">
        <v>257</v>
      </c>
      <c r="O543" t="s">
        <v>258</v>
      </c>
      <c r="R543" s="6"/>
    </row>
    <row r="544" spans="1:18">
      <c r="A544">
        <v>570</v>
      </c>
      <c r="B544" t="s">
        <v>2341</v>
      </c>
      <c r="C544" s="1">
        <v>7741856000</v>
      </c>
      <c r="D544" t="s">
        <v>25</v>
      </c>
      <c r="E544" t="s">
        <v>26</v>
      </c>
      <c r="F544">
        <v>12</v>
      </c>
      <c r="G544">
        <v>31</v>
      </c>
      <c r="H544">
        <v>2014</v>
      </c>
      <c r="I544" s="5" t="s">
        <v>2350</v>
      </c>
      <c r="J544" t="s">
        <v>2351</v>
      </c>
      <c r="K544" t="s">
        <v>2352</v>
      </c>
      <c r="L544" t="s">
        <v>15</v>
      </c>
      <c r="M544" t="s">
        <v>2353</v>
      </c>
      <c r="N544" t="s">
        <v>257</v>
      </c>
      <c r="O544" t="s">
        <v>258</v>
      </c>
      <c r="R544" s="6"/>
    </row>
    <row r="545" spans="1:18">
      <c r="A545">
        <v>571</v>
      </c>
      <c r="B545" t="s">
        <v>2341</v>
      </c>
      <c r="C545" s="1">
        <v>7954827000</v>
      </c>
      <c r="D545" t="s">
        <v>31</v>
      </c>
      <c r="E545" t="s">
        <v>32</v>
      </c>
      <c r="F545">
        <v>12</v>
      </c>
      <c r="G545">
        <v>31</v>
      </c>
      <c r="H545">
        <v>2015</v>
      </c>
      <c r="I545" s="5" t="s">
        <v>2354</v>
      </c>
      <c r="J545" t="s">
        <v>2355</v>
      </c>
      <c r="K545" t="s">
        <v>2356</v>
      </c>
      <c r="L545" t="s">
        <v>15</v>
      </c>
      <c r="M545" t="s">
        <v>2357</v>
      </c>
      <c r="N545" t="s">
        <v>257</v>
      </c>
      <c r="O545" t="s">
        <v>258</v>
      </c>
      <c r="R545" s="6"/>
    </row>
    <row r="546" spans="1:18">
      <c r="A546">
        <v>572</v>
      </c>
      <c r="B546" t="s">
        <v>2358</v>
      </c>
      <c r="C546" s="1">
        <v>535153000</v>
      </c>
      <c r="D546" t="s">
        <v>10</v>
      </c>
      <c r="E546" t="s">
        <v>11</v>
      </c>
      <c r="F546">
        <v>12</v>
      </c>
      <c r="G546">
        <v>31</v>
      </c>
      <c r="H546">
        <v>2012</v>
      </c>
      <c r="I546" s="5" t="s">
        <v>2359</v>
      </c>
      <c r="J546" t="s">
        <v>2360</v>
      </c>
      <c r="K546" t="s">
        <v>2361</v>
      </c>
      <c r="L546" t="s">
        <v>15</v>
      </c>
      <c r="M546" t="s">
        <v>2362</v>
      </c>
      <c r="N546" t="s">
        <v>323</v>
      </c>
      <c r="O546" t="s">
        <v>2363</v>
      </c>
      <c r="R546" s="6"/>
    </row>
    <row r="547" spans="1:18">
      <c r="A547">
        <v>573</v>
      </c>
      <c r="B547" t="s">
        <v>2358</v>
      </c>
      <c r="C547" s="1">
        <v>610590000</v>
      </c>
      <c r="D547" t="s">
        <v>19</v>
      </c>
      <c r="E547" t="s">
        <v>20</v>
      </c>
      <c r="F547">
        <v>12</v>
      </c>
      <c r="G547">
        <v>31</v>
      </c>
      <c r="H547">
        <v>2013</v>
      </c>
      <c r="I547" s="5" t="s">
        <v>2364</v>
      </c>
      <c r="J547" t="s">
        <v>2365</v>
      </c>
      <c r="K547" t="s">
        <v>2366</v>
      </c>
      <c r="L547" t="s">
        <v>15</v>
      </c>
      <c r="M547" t="s">
        <v>2367</v>
      </c>
      <c r="N547" t="s">
        <v>323</v>
      </c>
      <c r="O547" t="s">
        <v>2363</v>
      </c>
      <c r="R547" s="6"/>
    </row>
    <row r="548" spans="1:18">
      <c r="A548">
        <v>574</v>
      </c>
      <c r="B548" t="s">
        <v>2358</v>
      </c>
      <c r="C548" s="1">
        <v>970938000</v>
      </c>
      <c r="D548" t="s">
        <v>25</v>
      </c>
      <c r="E548" t="s">
        <v>26</v>
      </c>
      <c r="F548">
        <v>12</v>
      </c>
      <c r="G548">
        <v>31</v>
      </c>
      <c r="H548">
        <v>2014</v>
      </c>
      <c r="I548" s="5" t="s">
        <v>2368</v>
      </c>
      <c r="J548" t="s">
        <v>2369</v>
      </c>
      <c r="K548" t="s">
        <v>2370</v>
      </c>
      <c r="L548" t="s">
        <v>15</v>
      </c>
      <c r="M548" t="s">
        <v>2371</v>
      </c>
      <c r="N548" t="s">
        <v>323</v>
      </c>
      <c r="O548" t="s">
        <v>2363</v>
      </c>
      <c r="R548" s="6"/>
    </row>
    <row r="549" spans="1:18">
      <c r="A549">
        <v>575</v>
      </c>
      <c r="B549" t="s">
        <v>2358</v>
      </c>
      <c r="C549" s="1">
        <v>1194407000</v>
      </c>
      <c r="D549" t="s">
        <v>31</v>
      </c>
      <c r="E549" t="s">
        <v>32</v>
      </c>
      <c r="F549">
        <v>12</v>
      </c>
      <c r="G549">
        <v>31</v>
      </c>
      <c r="H549">
        <v>2015</v>
      </c>
      <c r="I549" s="5" t="s">
        <v>2372</v>
      </c>
      <c r="J549" t="s">
        <v>2373</v>
      </c>
      <c r="K549" t="s">
        <v>2374</v>
      </c>
      <c r="L549" t="s">
        <v>15</v>
      </c>
      <c r="M549" t="s">
        <v>2375</v>
      </c>
      <c r="N549" t="s">
        <v>323</v>
      </c>
      <c r="O549" t="s">
        <v>2363</v>
      </c>
      <c r="R549" s="6"/>
    </row>
    <row r="550" spans="1:18">
      <c r="A550">
        <v>576</v>
      </c>
      <c r="B550" t="s">
        <v>2376</v>
      </c>
      <c r="C550" s="1">
        <v>1365000000</v>
      </c>
      <c r="D550" t="s">
        <v>10</v>
      </c>
      <c r="E550" t="s">
        <v>11</v>
      </c>
      <c r="F550">
        <v>12</v>
      </c>
      <c r="G550">
        <v>31</v>
      </c>
      <c r="H550">
        <v>2012</v>
      </c>
      <c r="I550" s="5" t="s">
        <v>2377</v>
      </c>
      <c r="J550" t="s">
        <v>15</v>
      </c>
      <c r="K550" t="s">
        <v>2378</v>
      </c>
      <c r="L550" t="s">
        <v>15</v>
      </c>
      <c r="M550" t="s">
        <v>2379</v>
      </c>
      <c r="N550" t="s">
        <v>293</v>
      </c>
      <c r="O550" t="s">
        <v>2380</v>
      </c>
      <c r="R550" s="6"/>
    </row>
    <row r="551" spans="1:18">
      <c r="A551">
        <v>577</v>
      </c>
      <c r="B551" t="s">
        <v>2376</v>
      </c>
      <c r="C551" s="1">
        <v>1466000000</v>
      </c>
      <c r="D551" t="s">
        <v>19</v>
      </c>
      <c r="E551" t="s">
        <v>20</v>
      </c>
      <c r="F551">
        <v>12</v>
      </c>
      <c r="G551">
        <v>31</v>
      </c>
      <c r="H551">
        <v>2013</v>
      </c>
      <c r="I551" s="5" t="s">
        <v>2381</v>
      </c>
      <c r="J551" t="s">
        <v>15</v>
      </c>
      <c r="K551" t="s">
        <v>2382</v>
      </c>
      <c r="L551" t="s">
        <v>15</v>
      </c>
      <c r="M551" t="s">
        <v>2383</v>
      </c>
      <c r="N551" t="s">
        <v>293</v>
      </c>
      <c r="O551" t="s">
        <v>2380</v>
      </c>
      <c r="R551" s="6"/>
    </row>
    <row r="552" spans="1:18">
      <c r="A552">
        <v>578</v>
      </c>
      <c r="B552" t="s">
        <v>2376</v>
      </c>
      <c r="C552" s="1">
        <v>1665000000</v>
      </c>
      <c r="D552" t="s">
        <v>25</v>
      </c>
      <c r="E552" t="s">
        <v>26</v>
      </c>
      <c r="F552">
        <v>12</v>
      </c>
      <c r="G552">
        <v>31</v>
      </c>
      <c r="H552">
        <v>2014</v>
      </c>
      <c r="I552" s="5" t="s">
        <v>197</v>
      </c>
      <c r="J552" t="s">
        <v>15</v>
      </c>
      <c r="K552" t="s">
        <v>2384</v>
      </c>
      <c r="L552" t="s">
        <v>15</v>
      </c>
      <c r="M552" t="s">
        <v>1374</v>
      </c>
      <c r="N552" t="s">
        <v>293</v>
      </c>
      <c r="O552" t="s">
        <v>2380</v>
      </c>
      <c r="R552" s="6"/>
    </row>
    <row r="553" spans="1:18">
      <c r="A553">
        <v>579</v>
      </c>
      <c r="B553" t="s">
        <v>2376</v>
      </c>
      <c r="C553" s="1">
        <v>1403000000</v>
      </c>
      <c r="D553" t="s">
        <v>31</v>
      </c>
      <c r="E553" t="s">
        <v>32</v>
      </c>
      <c r="F553">
        <v>12</v>
      </c>
      <c r="G553">
        <v>31</v>
      </c>
      <c r="H553">
        <v>2015</v>
      </c>
      <c r="I553" s="5" t="s">
        <v>1480</v>
      </c>
      <c r="J553" t="s">
        <v>15</v>
      </c>
      <c r="K553" t="s">
        <v>2385</v>
      </c>
      <c r="L553" t="s">
        <v>15</v>
      </c>
      <c r="M553" t="s">
        <v>2386</v>
      </c>
      <c r="N553" t="s">
        <v>293</v>
      </c>
      <c r="O553" t="s">
        <v>2380</v>
      </c>
      <c r="R553" s="6"/>
    </row>
    <row r="554" spans="1:18">
      <c r="A554">
        <v>580</v>
      </c>
      <c r="B554" t="s">
        <v>2387</v>
      </c>
      <c r="C554" s="1">
        <v>16311000000</v>
      </c>
      <c r="D554" t="s">
        <v>10</v>
      </c>
      <c r="E554" t="s">
        <v>11</v>
      </c>
      <c r="F554">
        <v>12</v>
      </c>
      <c r="G554">
        <v>31</v>
      </c>
      <c r="H554">
        <v>2012</v>
      </c>
      <c r="I554" s="5" t="s">
        <v>2388</v>
      </c>
      <c r="J554" t="s">
        <v>2389</v>
      </c>
      <c r="K554" t="s">
        <v>2390</v>
      </c>
      <c r="L554" t="s">
        <v>2391</v>
      </c>
      <c r="M554" t="s">
        <v>15</v>
      </c>
      <c r="N554" t="s">
        <v>17</v>
      </c>
      <c r="O554" t="s">
        <v>1515</v>
      </c>
      <c r="R554" s="6"/>
    </row>
    <row r="555" spans="1:18">
      <c r="A555">
        <v>581</v>
      </c>
      <c r="B555" t="s">
        <v>2387</v>
      </c>
      <c r="C555" s="1">
        <v>22046000000</v>
      </c>
      <c r="D555" t="s">
        <v>19</v>
      </c>
      <c r="E555" t="s">
        <v>20</v>
      </c>
      <c r="F555">
        <v>12</v>
      </c>
      <c r="G555">
        <v>31</v>
      </c>
      <c r="H555">
        <v>2013</v>
      </c>
      <c r="I555" s="5" t="s">
        <v>2392</v>
      </c>
      <c r="J555" t="s">
        <v>2393</v>
      </c>
      <c r="K555" t="s">
        <v>2394</v>
      </c>
      <c r="L555" t="s">
        <v>2252</v>
      </c>
      <c r="M555" t="s">
        <v>15</v>
      </c>
      <c r="N555" t="s">
        <v>17</v>
      </c>
      <c r="O555" t="s">
        <v>1515</v>
      </c>
      <c r="R555" s="6"/>
    </row>
    <row r="556" spans="1:18">
      <c r="A556">
        <v>582</v>
      </c>
      <c r="B556" t="s">
        <v>2387</v>
      </c>
      <c r="C556" s="1">
        <v>22552000000</v>
      </c>
      <c r="D556" t="s">
        <v>25</v>
      </c>
      <c r="E556" t="s">
        <v>26</v>
      </c>
      <c r="F556">
        <v>12</v>
      </c>
      <c r="G556">
        <v>31</v>
      </c>
      <c r="H556">
        <v>2014</v>
      </c>
      <c r="I556" s="5" t="s">
        <v>2395</v>
      </c>
      <c r="J556" t="s">
        <v>2396</v>
      </c>
      <c r="K556" t="s">
        <v>2397</v>
      </c>
      <c r="L556" t="s">
        <v>2398</v>
      </c>
      <c r="M556" t="s">
        <v>15</v>
      </c>
      <c r="N556" t="s">
        <v>17</v>
      </c>
      <c r="O556" t="s">
        <v>1515</v>
      </c>
      <c r="R556" s="6"/>
    </row>
    <row r="557" spans="1:18">
      <c r="A557">
        <v>583</v>
      </c>
      <c r="B557" t="s">
        <v>2387</v>
      </c>
      <c r="C557" s="1">
        <v>20855000000</v>
      </c>
      <c r="D557" t="s">
        <v>31</v>
      </c>
      <c r="E557" t="s">
        <v>32</v>
      </c>
      <c r="F557">
        <v>12</v>
      </c>
      <c r="G557">
        <v>31</v>
      </c>
      <c r="H557">
        <v>2015</v>
      </c>
      <c r="I557" s="5" t="s">
        <v>2399</v>
      </c>
      <c r="J557" t="s">
        <v>2400</v>
      </c>
      <c r="K557" t="s">
        <v>2401</v>
      </c>
      <c r="L557" t="s">
        <v>2402</v>
      </c>
      <c r="M557" t="s">
        <v>15</v>
      </c>
      <c r="N557" t="s">
        <v>17</v>
      </c>
      <c r="O557" t="s">
        <v>1515</v>
      </c>
      <c r="R557" s="6"/>
    </row>
    <row r="558" spans="1:18">
      <c r="A558">
        <v>584</v>
      </c>
      <c r="B558" t="s">
        <v>2403</v>
      </c>
      <c r="C558" s="1">
        <v>10302079000</v>
      </c>
      <c r="D558" t="s">
        <v>10</v>
      </c>
      <c r="E558" t="s">
        <v>11</v>
      </c>
      <c r="F558">
        <v>12</v>
      </c>
      <c r="G558">
        <v>31</v>
      </c>
      <c r="H558">
        <v>2012</v>
      </c>
      <c r="I558" s="5" t="s">
        <v>2404</v>
      </c>
      <c r="J558" t="s">
        <v>2405</v>
      </c>
      <c r="K558" t="s">
        <v>2406</v>
      </c>
      <c r="L558" t="s">
        <v>15</v>
      </c>
      <c r="M558" t="s">
        <v>2407</v>
      </c>
      <c r="N558" t="s">
        <v>257</v>
      </c>
      <c r="O558" t="s">
        <v>276</v>
      </c>
      <c r="R558" s="6"/>
    </row>
    <row r="559" spans="1:18">
      <c r="A559">
        <v>585</v>
      </c>
      <c r="B559" t="s">
        <v>2403</v>
      </c>
      <c r="C559" s="1">
        <v>11390947000</v>
      </c>
      <c r="D559" t="s">
        <v>19</v>
      </c>
      <c r="E559" t="s">
        <v>20</v>
      </c>
      <c r="F559">
        <v>12</v>
      </c>
      <c r="G559">
        <v>31</v>
      </c>
      <c r="H559">
        <v>2013</v>
      </c>
      <c r="I559" s="5" t="s">
        <v>2408</v>
      </c>
      <c r="J559" t="s">
        <v>2409</v>
      </c>
      <c r="K559" t="s">
        <v>2410</v>
      </c>
      <c r="L559" t="s">
        <v>15</v>
      </c>
      <c r="M559" t="s">
        <v>2411</v>
      </c>
      <c r="N559" t="s">
        <v>257</v>
      </c>
      <c r="O559" t="s">
        <v>276</v>
      </c>
      <c r="R559" s="6"/>
    </row>
    <row r="560" spans="1:18">
      <c r="A560">
        <v>586</v>
      </c>
      <c r="B560" t="s">
        <v>2403</v>
      </c>
      <c r="C560" s="1">
        <v>12494921000</v>
      </c>
      <c r="D560" t="s">
        <v>25</v>
      </c>
      <c r="E560" t="s">
        <v>26</v>
      </c>
      <c r="F560">
        <v>12</v>
      </c>
      <c r="G560">
        <v>31</v>
      </c>
      <c r="H560">
        <v>2014</v>
      </c>
      <c r="I560" s="5" t="s">
        <v>2412</v>
      </c>
      <c r="J560" t="s">
        <v>2413</v>
      </c>
      <c r="K560" t="s">
        <v>2414</v>
      </c>
      <c r="L560" t="s">
        <v>15</v>
      </c>
      <c r="M560" t="s">
        <v>2415</v>
      </c>
      <c r="N560" t="s">
        <v>257</v>
      </c>
      <c r="O560" t="s">
        <v>276</v>
      </c>
      <c r="R560" s="6"/>
    </row>
    <row r="561" spans="1:18">
      <c r="A561">
        <v>587</v>
      </c>
      <c r="B561" t="s">
        <v>2403</v>
      </c>
      <c r="C561" s="1">
        <v>11513251000</v>
      </c>
      <c r="D561" t="s">
        <v>31</v>
      </c>
      <c r="E561" t="s">
        <v>32</v>
      </c>
      <c r="F561">
        <v>12</v>
      </c>
      <c r="G561">
        <v>31</v>
      </c>
      <c r="H561">
        <v>2015</v>
      </c>
      <c r="I561" s="5" t="s">
        <v>2416</v>
      </c>
      <c r="J561" t="s">
        <v>2417</v>
      </c>
      <c r="K561" t="s">
        <v>2418</v>
      </c>
      <c r="L561" t="s">
        <v>15</v>
      </c>
      <c r="M561" t="s">
        <v>2419</v>
      </c>
      <c r="N561" t="s">
        <v>257</v>
      </c>
      <c r="O561" t="s">
        <v>276</v>
      </c>
      <c r="R561" s="6"/>
    </row>
    <row r="562" spans="1:18">
      <c r="A562">
        <v>588</v>
      </c>
      <c r="B562" t="s">
        <v>2420</v>
      </c>
      <c r="C562" s="1">
        <v>1899600000</v>
      </c>
      <c r="D562" t="s">
        <v>10</v>
      </c>
      <c r="E562" t="s">
        <v>11</v>
      </c>
      <c r="F562">
        <v>12</v>
      </c>
      <c r="G562">
        <v>31</v>
      </c>
      <c r="H562">
        <v>2012</v>
      </c>
      <c r="I562" s="5" t="s">
        <v>2421</v>
      </c>
      <c r="J562" t="s">
        <v>2422</v>
      </c>
      <c r="K562" t="s">
        <v>2423</v>
      </c>
      <c r="L562" t="s">
        <v>2424</v>
      </c>
      <c r="M562" t="s">
        <v>15</v>
      </c>
      <c r="N562" t="s">
        <v>84</v>
      </c>
      <c r="O562" t="s">
        <v>126</v>
      </c>
      <c r="R562" s="6"/>
    </row>
    <row r="563" spans="1:18">
      <c r="A563">
        <v>589</v>
      </c>
      <c r="B563" t="s">
        <v>2420</v>
      </c>
      <c r="C563" s="1">
        <v>2045500000</v>
      </c>
      <c r="D563" t="s">
        <v>19</v>
      </c>
      <c r="E563" t="s">
        <v>20</v>
      </c>
      <c r="F563">
        <v>12</v>
      </c>
      <c r="G563">
        <v>31</v>
      </c>
      <c r="H563">
        <v>2013</v>
      </c>
      <c r="I563" s="5" t="s">
        <v>2425</v>
      </c>
      <c r="J563" t="s">
        <v>2426</v>
      </c>
      <c r="K563" t="s">
        <v>2427</v>
      </c>
      <c r="L563" t="s">
        <v>2428</v>
      </c>
      <c r="M563" t="s">
        <v>15</v>
      </c>
      <c r="N563" t="s">
        <v>84</v>
      </c>
      <c r="O563" t="s">
        <v>126</v>
      </c>
      <c r="R563" s="6"/>
    </row>
    <row r="564" spans="1:18">
      <c r="A564">
        <v>590</v>
      </c>
      <c r="B564" t="s">
        <v>2420</v>
      </c>
      <c r="C564" s="1">
        <v>2322900000</v>
      </c>
      <c r="D564" t="s">
        <v>25</v>
      </c>
      <c r="E564" t="s">
        <v>26</v>
      </c>
      <c r="F564">
        <v>12</v>
      </c>
      <c r="G564">
        <v>31</v>
      </c>
      <c r="H564">
        <v>2014</v>
      </c>
      <c r="I564" s="5" t="s">
        <v>2429</v>
      </c>
      <c r="J564" t="s">
        <v>2430</v>
      </c>
      <c r="K564" t="s">
        <v>2431</v>
      </c>
      <c r="L564" t="s">
        <v>2432</v>
      </c>
      <c r="M564" t="s">
        <v>15</v>
      </c>
      <c r="N564" t="s">
        <v>84</v>
      </c>
      <c r="O564" t="s">
        <v>126</v>
      </c>
      <c r="R564" s="6"/>
    </row>
    <row r="565" spans="1:18">
      <c r="A565">
        <v>591</v>
      </c>
      <c r="B565" t="s">
        <v>2420</v>
      </c>
      <c r="C565" s="1">
        <v>2493700000</v>
      </c>
      <c r="D565" t="s">
        <v>31</v>
      </c>
      <c r="E565" t="s">
        <v>32</v>
      </c>
      <c r="F565">
        <v>12</v>
      </c>
      <c r="G565">
        <v>31</v>
      </c>
      <c r="H565">
        <v>2015</v>
      </c>
      <c r="I565" s="5" t="s">
        <v>2433</v>
      </c>
      <c r="J565" t="s">
        <v>2434</v>
      </c>
      <c r="K565" t="s">
        <v>2435</v>
      </c>
      <c r="L565" t="s">
        <v>2436</v>
      </c>
      <c r="M565" t="s">
        <v>15</v>
      </c>
      <c r="N565" t="s">
        <v>84</v>
      </c>
      <c r="O565" t="s">
        <v>126</v>
      </c>
      <c r="R565" s="6"/>
    </row>
    <row r="566" spans="1:18">
      <c r="A566">
        <v>592</v>
      </c>
      <c r="B566" t="s">
        <v>2437</v>
      </c>
      <c r="C566" s="1">
        <v>24888000000</v>
      </c>
      <c r="D566" t="s">
        <v>10</v>
      </c>
      <c r="E566" t="s">
        <v>20</v>
      </c>
      <c r="F566">
        <v>12</v>
      </c>
      <c r="G566">
        <v>31</v>
      </c>
      <c r="H566">
        <v>2013</v>
      </c>
      <c r="I566" s="5" t="s">
        <v>2438</v>
      </c>
      <c r="J566" t="s">
        <v>2439</v>
      </c>
      <c r="K566" t="s">
        <v>616</v>
      </c>
      <c r="L566" t="s">
        <v>15</v>
      </c>
      <c r="M566" t="s">
        <v>2440</v>
      </c>
      <c r="N566" t="s">
        <v>257</v>
      </c>
      <c r="O566" t="s">
        <v>258</v>
      </c>
      <c r="R566" s="6"/>
    </row>
    <row r="567" spans="1:18">
      <c r="A567">
        <v>593</v>
      </c>
      <c r="B567" t="s">
        <v>2437</v>
      </c>
      <c r="C567" s="1">
        <v>27429000000</v>
      </c>
      <c r="D567" t="s">
        <v>19</v>
      </c>
      <c r="E567" t="s">
        <v>26</v>
      </c>
      <c r="F567">
        <v>12</v>
      </c>
      <c r="G567">
        <v>31</v>
      </c>
      <c r="H567">
        <v>2014</v>
      </c>
      <c r="I567" s="5" t="s">
        <v>2441</v>
      </c>
      <c r="J567" t="s">
        <v>2442</v>
      </c>
      <c r="K567" t="s">
        <v>2443</v>
      </c>
      <c r="L567" t="s">
        <v>15</v>
      </c>
      <c r="M567" t="s">
        <v>2444</v>
      </c>
      <c r="N567" t="s">
        <v>257</v>
      </c>
      <c r="O567" t="s">
        <v>258</v>
      </c>
      <c r="R567" s="6"/>
    </row>
    <row r="568" spans="1:18">
      <c r="A568">
        <v>594</v>
      </c>
      <c r="B568" t="s">
        <v>2437</v>
      </c>
      <c r="C568" s="1">
        <v>29447000000</v>
      </c>
      <c r="D568" t="s">
        <v>25</v>
      </c>
      <c r="E568" t="s">
        <v>32</v>
      </c>
      <c r="F568">
        <v>12</v>
      </c>
      <c r="G568">
        <v>31</v>
      </c>
      <c r="H568">
        <v>2015</v>
      </c>
      <c r="I568" s="5" t="s">
        <v>2445</v>
      </c>
      <c r="J568" t="s">
        <v>2446</v>
      </c>
      <c r="K568" t="s">
        <v>2447</v>
      </c>
      <c r="L568" t="s">
        <v>15</v>
      </c>
      <c r="M568" t="s">
        <v>2448</v>
      </c>
      <c r="N568" t="s">
        <v>257</v>
      </c>
      <c r="O568" t="s">
        <v>258</v>
      </c>
      <c r="R568" s="6"/>
    </row>
    <row r="569" spans="1:18">
      <c r="A569">
        <v>595</v>
      </c>
      <c r="B569" t="s">
        <v>2437</v>
      </c>
      <c r="C569" s="1">
        <v>31360000000</v>
      </c>
      <c r="D569" t="s">
        <v>31</v>
      </c>
      <c r="E569" t="s">
        <v>348</v>
      </c>
      <c r="F569">
        <v>12</v>
      </c>
      <c r="G569">
        <v>31</v>
      </c>
      <c r="H569">
        <v>2016</v>
      </c>
      <c r="I569" s="5" t="s">
        <v>2449</v>
      </c>
      <c r="J569" t="s">
        <v>2450</v>
      </c>
      <c r="K569" t="s">
        <v>2451</v>
      </c>
      <c r="L569" t="s">
        <v>15</v>
      </c>
      <c r="M569" t="s">
        <v>2452</v>
      </c>
      <c r="N569" t="s">
        <v>257</v>
      </c>
      <c r="O569" t="s">
        <v>258</v>
      </c>
      <c r="R569" s="6"/>
    </row>
    <row r="570" spans="1:18">
      <c r="A570">
        <v>596</v>
      </c>
      <c r="B570" t="s">
        <v>2453</v>
      </c>
      <c r="C570" s="1">
        <v>5992215000</v>
      </c>
      <c r="D570" t="s">
        <v>10</v>
      </c>
      <c r="E570" t="s">
        <v>11</v>
      </c>
      <c r="F570">
        <v>12</v>
      </c>
      <c r="G570">
        <v>31</v>
      </c>
      <c r="H570">
        <v>2012</v>
      </c>
      <c r="I570" s="5" t="s">
        <v>2454</v>
      </c>
      <c r="J570" t="s">
        <v>2455</v>
      </c>
      <c r="K570" t="s">
        <v>2456</v>
      </c>
      <c r="L570" t="s">
        <v>15</v>
      </c>
      <c r="M570" t="s">
        <v>2457</v>
      </c>
      <c r="N570" t="s">
        <v>17</v>
      </c>
      <c r="O570" t="s">
        <v>1299</v>
      </c>
      <c r="R570" s="6"/>
    </row>
    <row r="571" spans="1:18">
      <c r="A571">
        <v>597</v>
      </c>
      <c r="B571" t="s">
        <v>2453</v>
      </c>
      <c r="C571" s="1">
        <v>6080257000</v>
      </c>
      <c r="D571" t="s">
        <v>19</v>
      </c>
      <c r="E571" t="s">
        <v>20</v>
      </c>
      <c r="F571">
        <v>12</v>
      </c>
      <c r="G571">
        <v>31</v>
      </c>
      <c r="H571">
        <v>2013</v>
      </c>
      <c r="I571" s="5" t="s">
        <v>2458</v>
      </c>
      <c r="J571" t="s">
        <v>2459</v>
      </c>
      <c r="K571" t="s">
        <v>2460</v>
      </c>
      <c r="L571" t="s">
        <v>15</v>
      </c>
      <c r="M571" t="s">
        <v>2461</v>
      </c>
      <c r="N571" t="s">
        <v>17</v>
      </c>
      <c r="O571" t="s">
        <v>1299</v>
      </c>
      <c r="R571" s="6"/>
    </row>
    <row r="572" spans="1:18">
      <c r="A572">
        <v>598</v>
      </c>
      <c r="B572" t="s">
        <v>2453</v>
      </c>
      <c r="C572" s="1">
        <v>6564721000</v>
      </c>
      <c r="D572" t="s">
        <v>25</v>
      </c>
      <c r="E572" t="s">
        <v>26</v>
      </c>
      <c r="F572">
        <v>12</v>
      </c>
      <c r="G572">
        <v>31</v>
      </c>
      <c r="H572">
        <v>2014</v>
      </c>
      <c r="I572" s="5" t="s">
        <v>2462</v>
      </c>
      <c r="J572" t="s">
        <v>2463</v>
      </c>
      <c r="K572" t="s">
        <v>2464</v>
      </c>
      <c r="L572" t="s">
        <v>15</v>
      </c>
      <c r="M572" t="s">
        <v>2465</v>
      </c>
      <c r="N572" t="s">
        <v>17</v>
      </c>
      <c r="O572" t="s">
        <v>1299</v>
      </c>
      <c r="R572" s="6"/>
    </row>
    <row r="573" spans="1:18">
      <c r="A573">
        <v>599</v>
      </c>
      <c r="B573" t="s">
        <v>2453</v>
      </c>
      <c r="C573" s="1">
        <v>6616632000</v>
      </c>
      <c r="D573" t="s">
        <v>31</v>
      </c>
      <c r="E573" t="s">
        <v>32</v>
      </c>
      <c r="F573">
        <v>12</v>
      </c>
      <c r="G573">
        <v>31</v>
      </c>
      <c r="H573">
        <v>2015</v>
      </c>
      <c r="I573" s="5" t="s">
        <v>2466</v>
      </c>
      <c r="J573" t="s">
        <v>2467</v>
      </c>
      <c r="K573" t="s">
        <v>2468</v>
      </c>
      <c r="L573" t="s">
        <v>15</v>
      </c>
      <c r="M573" t="s">
        <v>2469</v>
      </c>
      <c r="N573" t="s">
        <v>17</v>
      </c>
      <c r="O573" t="s">
        <v>1299</v>
      </c>
      <c r="R573" s="6"/>
    </row>
    <row r="574" spans="1:18">
      <c r="A574">
        <v>600</v>
      </c>
      <c r="B574" t="s">
        <v>2470</v>
      </c>
      <c r="C574" s="1">
        <v>4771259000</v>
      </c>
      <c r="D574" t="s">
        <v>10</v>
      </c>
      <c r="E574" t="s">
        <v>20</v>
      </c>
      <c r="F574">
        <v>12</v>
      </c>
      <c r="G574">
        <v>31</v>
      </c>
      <c r="H574">
        <v>2013</v>
      </c>
      <c r="I574" s="5" t="s">
        <v>2471</v>
      </c>
      <c r="J574" t="s">
        <v>2472</v>
      </c>
      <c r="K574" t="s">
        <v>2473</v>
      </c>
      <c r="L574" t="s">
        <v>15</v>
      </c>
      <c r="M574" t="s">
        <v>2474</v>
      </c>
      <c r="N574" t="s">
        <v>42</v>
      </c>
      <c r="O574" t="s">
        <v>558</v>
      </c>
      <c r="R574" s="6"/>
    </row>
    <row r="575" spans="1:18">
      <c r="A575">
        <v>601</v>
      </c>
      <c r="B575" t="s">
        <v>2470</v>
      </c>
      <c r="C575" s="1">
        <v>5763485000</v>
      </c>
      <c r="D575" t="s">
        <v>19</v>
      </c>
      <c r="E575" t="s">
        <v>26</v>
      </c>
      <c r="F575">
        <v>12</v>
      </c>
      <c r="G575">
        <v>31</v>
      </c>
      <c r="H575">
        <v>2014</v>
      </c>
      <c r="I575" s="5" t="s">
        <v>2475</v>
      </c>
      <c r="J575" t="s">
        <v>2476</v>
      </c>
      <c r="K575" t="s">
        <v>2477</v>
      </c>
      <c r="L575" t="s">
        <v>15</v>
      </c>
      <c r="M575" t="s">
        <v>2478</v>
      </c>
      <c r="N575" t="s">
        <v>42</v>
      </c>
      <c r="O575" t="s">
        <v>558</v>
      </c>
      <c r="R575" s="6"/>
    </row>
    <row r="576" spans="1:18">
      <c r="A576">
        <v>602</v>
      </c>
      <c r="B576" t="s">
        <v>2470</v>
      </c>
      <c r="C576" s="1">
        <v>6672317000</v>
      </c>
      <c r="D576" t="s">
        <v>25</v>
      </c>
      <c r="E576" t="s">
        <v>32</v>
      </c>
      <c r="F576">
        <v>12</v>
      </c>
      <c r="G576">
        <v>31</v>
      </c>
      <c r="H576">
        <v>2015</v>
      </c>
      <c r="I576" s="5" t="s">
        <v>2479</v>
      </c>
      <c r="J576" t="s">
        <v>2480</v>
      </c>
      <c r="K576" t="s">
        <v>2481</v>
      </c>
      <c r="L576" t="s">
        <v>15</v>
      </c>
      <c r="M576" t="s">
        <v>2482</v>
      </c>
      <c r="N576" t="s">
        <v>42</v>
      </c>
      <c r="O576" t="s">
        <v>558</v>
      </c>
      <c r="R576" s="6"/>
    </row>
    <row r="577" spans="1:18">
      <c r="A577">
        <v>603</v>
      </c>
      <c r="B577" t="s">
        <v>2470</v>
      </c>
      <c r="C577" s="1">
        <v>8773564000</v>
      </c>
      <c r="D577" t="s">
        <v>31</v>
      </c>
      <c r="E577" t="s">
        <v>348</v>
      </c>
      <c r="F577">
        <v>12</v>
      </c>
      <c r="G577">
        <v>31</v>
      </c>
      <c r="H577">
        <v>2016</v>
      </c>
      <c r="I577" s="5" t="s">
        <v>2483</v>
      </c>
      <c r="J577" t="s">
        <v>2484</v>
      </c>
      <c r="K577" t="s">
        <v>2485</v>
      </c>
      <c r="L577" t="s">
        <v>15</v>
      </c>
      <c r="M577" t="s">
        <v>2486</v>
      </c>
      <c r="N577" t="s">
        <v>42</v>
      </c>
      <c r="O577" t="s">
        <v>558</v>
      </c>
      <c r="R577" s="6"/>
    </row>
    <row r="578" spans="1:18">
      <c r="A578">
        <v>604</v>
      </c>
      <c r="B578" t="s">
        <v>2487</v>
      </c>
      <c r="C578" s="1">
        <v>409396000</v>
      </c>
      <c r="D578" t="s">
        <v>10</v>
      </c>
      <c r="E578" t="s">
        <v>11</v>
      </c>
      <c r="F578">
        <v>12</v>
      </c>
      <c r="G578">
        <v>31</v>
      </c>
      <c r="H578">
        <v>2012</v>
      </c>
      <c r="I578" s="5" t="s">
        <v>2488</v>
      </c>
      <c r="J578" t="s">
        <v>2489</v>
      </c>
      <c r="K578" t="s">
        <v>2490</v>
      </c>
      <c r="L578" t="s">
        <v>15</v>
      </c>
      <c r="M578" t="s">
        <v>2491</v>
      </c>
      <c r="N578" t="s">
        <v>323</v>
      </c>
      <c r="O578" t="s">
        <v>541</v>
      </c>
      <c r="R578" s="6"/>
    </row>
    <row r="579" spans="1:18">
      <c r="A579">
        <v>605</v>
      </c>
      <c r="B579" t="s">
        <v>2487</v>
      </c>
      <c r="C579" s="1">
        <v>520613000</v>
      </c>
      <c r="D579" t="s">
        <v>19</v>
      </c>
      <c r="E579" t="s">
        <v>20</v>
      </c>
      <c r="F579">
        <v>12</v>
      </c>
      <c r="G579">
        <v>31</v>
      </c>
      <c r="H579">
        <v>2013</v>
      </c>
      <c r="I579" s="5" t="s">
        <v>2492</v>
      </c>
      <c r="J579" t="s">
        <v>2493</v>
      </c>
      <c r="K579" t="s">
        <v>2494</v>
      </c>
      <c r="L579" t="s">
        <v>15</v>
      </c>
      <c r="M579" t="s">
        <v>2495</v>
      </c>
      <c r="N579" t="s">
        <v>323</v>
      </c>
      <c r="O579" t="s">
        <v>541</v>
      </c>
      <c r="R579" s="6"/>
    </row>
    <row r="580" spans="1:18">
      <c r="A580">
        <v>606</v>
      </c>
      <c r="B580" t="s">
        <v>2487</v>
      </c>
      <c r="C580" s="1">
        <v>647155000</v>
      </c>
      <c r="D580" t="s">
        <v>25</v>
      </c>
      <c r="E580" t="s">
        <v>26</v>
      </c>
      <c r="F580">
        <v>12</v>
      </c>
      <c r="G580">
        <v>31</v>
      </c>
      <c r="H580">
        <v>2014</v>
      </c>
      <c r="I580" s="5" t="s">
        <v>2496</v>
      </c>
      <c r="J580" t="s">
        <v>2497</v>
      </c>
      <c r="K580" t="s">
        <v>2498</v>
      </c>
      <c r="L580" t="s">
        <v>15</v>
      </c>
      <c r="M580" t="s">
        <v>2499</v>
      </c>
      <c r="N580" t="s">
        <v>323</v>
      </c>
      <c r="O580" t="s">
        <v>541</v>
      </c>
      <c r="R580" s="6"/>
    </row>
    <row r="581" spans="1:18">
      <c r="A581">
        <v>607</v>
      </c>
      <c r="B581" t="s">
        <v>2487</v>
      </c>
      <c r="C581" s="1">
        <v>782270000</v>
      </c>
      <c r="D581" t="s">
        <v>31</v>
      </c>
      <c r="E581" t="s">
        <v>32</v>
      </c>
      <c r="F581">
        <v>12</v>
      </c>
      <c r="G581">
        <v>31</v>
      </c>
      <c r="H581">
        <v>2015</v>
      </c>
      <c r="I581" s="5" t="s">
        <v>2500</v>
      </c>
      <c r="J581" t="s">
        <v>2501</v>
      </c>
      <c r="K581" t="s">
        <v>2502</v>
      </c>
      <c r="L581" t="s">
        <v>15</v>
      </c>
      <c r="M581" t="s">
        <v>2503</v>
      </c>
      <c r="N581" t="s">
        <v>323</v>
      </c>
      <c r="O581" t="s">
        <v>541</v>
      </c>
      <c r="R581" s="6"/>
    </row>
    <row r="582" spans="1:18">
      <c r="A582">
        <v>608</v>
      </c>
      <c r="B582" t="s">
        <v>2504</v>
      </c>
      <c r="C582" s="1">
        <v>146917000000</v>
      </c>
      <c r="D582" t="s">
        <v>10</v>
      </c>
      <c r="E582" t="s">
        <v>20</v>
      </c>
      <c r="F582">
        <v>12</v>
      </c>
      <c r="G582">
        <v>31</v>
      </c>
      <c r="H582">
        <v>2013</v>
      </c>
      <c r="I582" s="5" t="s">
        <v>2505</v>
      </c>
      <c r="J582" t="s">
        <v>2506</v>
      </c>
      <c r="K582" t="s">
        <v>2507</v>
      </c>
      <c r="L582" t="s">
        <v>15</v>
      </c>
      <c r="M582" t="s">
        <v>15</v>
      </c>
      <c r="N582" t="s">
        <v>42</v>
      </c>
      <c r="O582" t="s">
        <v>2508</v>
      </c>
      <c r="R582" s="6"/>
    </row>
    <row r="583" spans="1:18">
      <c r="A583">
        <v>609</v>
      </c>
      <c r="B583" t="s">
        <v>2504</v>
      </c>
      <c r="C583" s="1">
        <v>144077000000</v>
      </c>
      <c r="D583" t="s">
        <v>19</v>
      </c>
      <c r="E583" t="s">
        <v>26</v>
      </c>
      <c r="F583">
        <v>12</v>
      </c>
      <c r="G583">
        <v>31</v>
      </c>
      <c r="H583">
        <v>2014</v>
      </c>
      <c r="I583" s="5" t="s">
        <v>2509</v>
      </c>
      <c r="J583" t="s">
        <v>2510</v>
      </c>
      <c r="K583" t="s">
        <v>2511</v>
      </c>
      <c r="L583" t="s">
        <v>15</v>
      </c>
      <c r="M583" t="s">
        <v>15</v>
      </c>
      <c r="N583" t="s">
        <v>42</v>
      </c>
      <c r="O583" t="s">
        <v>2508</v>
      </c>
      <c r="R583" s="6"/>
    </row>
    <row r="584" spans="1:18">
      <c r="A584">
        <v>610</v>
      </c>
      <c r="B584" t="s">
        <v>2504</v>
      </c>
      <c r="C584" s="1">
        <v>149558000000</v>
      </c>
      <c r="D584" t="s">
        <v>25</v>
      </c>
      <c r="E584" t="s">
        <v>32</v>
      </c>
      <c r="F584">
        <v>12</v>
      </c>
      <c r="G584">
        <v>31</v>
      </c>
      <c r="H584">
        <v>2015</v>
      </c>
      <c r="I584" s="5" t="s">
        <v>2512</v>
      </c>
      <c r="J584" t="s">
        <v>2513</v>
      </c>
      <c r="K584" t="s">
        <v>2514</v>
      </c>
      <c r="L584" t="s">
        <v>15</v>
      </c>
      <c r="M584" t="s">
        <v>15</v>
      </c>
      <c r="N584" t="s">
        <v>42</v>
      </c>
      <c r="O584" t="s">
        <v>2508</v>
      </c>
      <c r="R584" s="6"/>
    </row>
    <row r="585" spans="1:18">
      <c r="A585">
        <v>611</v>
      </c>
      <c r="B585" t="s">
        <v>2504</v>
      </c>
      <c r="C585" s="1">
        <v>151800000000</v>
      </c>
      <c r="D585" t="s">
        <v>31</v>
      </c>
      <c r="E585" t="s">
        <v>348</v>
      </c>
      <c r="F585">
        <v>12</v>
      </c>
      <c r="G585">
        <v>31</v>
      </c>
      <c r="H585">
        <v>2016</v>
      </c>
      <c r="I585" s="5" t="s">
        <v>2515</v>
      </c>
      <c r="J585" t="s">
        <v>2516</v>
      </c>
      <c r="K585" t="s">
        <v>2517</v>
      </c>
      <c r="L585" t="s">
        <v>15</v>
      </c>
      <c r="M585" t="s">
        <v>15</v>
      </c>
      <c r="N585" t="s">
        <v>42</v>
      </c>
      <c r="O585" t="s">
        <v>2508</v>
      </c>
      <c r="R585" s="6"/>
    </row>
    <row r="586" spans="1:18">
      <c r="A586">
        <v>612</v>
      </c>
      <c r="B586" t="s">
        <v>2518</v>
      </c>
      <c r="C586" s="1">
        <v>3326106000</v>
      </c>
      <c r="D586" t="s">
        <v>10</v>
      </c>
      <c r="E586" t="s">
        <v>20</v>
      </c>
      <c r="F586">
        <v>12</v>
      </c>
      <c r="G586">
        <v>31</v>
      </c>
      <c r="H586">
        <v>2013</v>
      </c>
      <c r="I586" s="5" t="s">
        <v>2519</v>
      </c>
      <c r="J586" t="s">
        <v>2520</v>
      </c>
      <c r="K586" t="s">
        <v>2521</v>
      </c>
      <c r="L586" t="s">
        <v>15</v>
      </c>
      <c r="M586" t="s">
        <v>15</v>
      </c>
      <c r="N586" t="s">
        <v>17</v>
      </c>
      <c r="O586" t="s">
        <v>430</v>
      </c>
      <c r="R586" s="6"/>
    </row>
    <row r="587" spans="1:18">
      <c r="A587">
        <v>613</v>
      </c>
      <c r="B587" t="s">
        <v>2518</v>
      </c>
      <c r="C587" s="1">
        <v>3733507000</v>
      </c>
      <c r="D587" t="s">
        <v>19</v>
      </c>
      <c r="E587" t="s">
        <v>26</v>
      </c>
      <c r="F587">
        <v>12</v>
      </c>
      <c r="G587">
        <v>31</v>
      </c>
      <c r="H587">
        <v>2014</v>
      </c>
      <c r="I587" s="5" t="s">
        <v>2522</v>
      </c>
      <c r="J587" t="s">
        <v>2523</v>
      </c>
      <c r="K587" t="s">
        <v>2524</v>
      </c>
      <c r="L587" t="s">
        <v>15</v>
      </c>
      <c r="M587" t="s">
        <v>15</v>
      </c>
      <c r="N587" t="s">
        <v>17</v>
      </c>
      <c r="O587" t="s">
        <v>430</v>
      </c>
      <c r="R587" s="6"/>
    </row>
    <row r="588" spans="1:18">
      <c r="A588">
        <v>614</v>
      </c>
      <c r="B588" t="s">
        <v>2518</v>
      </c>
      <c r="C588" s="1">
        <v>3869187000</v>
      </c>
      <c r="D588" t="s">
        <v>25</v>
      </c>
      <c r="E588" t="s">
        <v>32</v>
      </c>
      <c r="F588">
        <v>12</v>
      </c>
      <c r="G588">
        <v>31</v>
      </c>
      <c r="H588">
        <v>2015</v>
      </c>
      <c r="I588" s="5" t="s">
        <v>2525</v>
      </c>
      <c r="J588" t="s">
        <v>2526</v>
      </c>
      <c r="K588" t="s">
        <v>2527</v>
      </c>
      <c r="L588" t="s">
        <v>15</v>
      </c>
      <c r="M588" t="s">
        <v>15</v>
      </c>
      <c r="N588" t="s">
        <v>17</v>
      </c>
      <c r="O588" t="s">
        <v>430</v>
      </c>
      <c r="R588" s="6"/>
    </row>
    <row r="589" spans="1:18">
      <c r="A589">
        <v>615</v>
      </c>
      <c r="B589" t="s">
        <v>2518</v>
      </c>
      <c r="C589" s="1">
        <v>3962036000</v>
      </c>
      <c r="D589" t="s">
        <v>31</v>
      </c>
      <c r="E589" t="s">
        <v>348</v>
      </c>
      <c r="F589">
        <v>12</v>
      </c>
      <c r="G589">
        <v>31</v>
      </c>
      <c r="H589">
        <v>2016</v>
      </c>
      <c r="I589" s="5" t="s">
        <v>2528</v>
      </c>
      <c r="J589" t="s">
        <v>2529</v>
      </c>
      <c r="K589" t="s">
        <v>2530</v>
      </c>
      <c r="L589" t="s">
        <v>15</v>
      </c>
      <c r="M589" t="s">
        <v>15</v>
      </c>
      <c r="N589" t="s">
        <v>17</v>
      </c>
      <c r="O589" t="s">
        <v>430</v>
      </c>
      <c r="R589" s="6"/>
    </row>
    <row r="590" spans="1:18">
      <c r="A590">
        <v>616</v>
      </c>
      <c r="B590" t="s">
        <v>2531</v>
      </c>
      <c r="C590" s="1">
        <v>7872000000</v>
      </c>
      <c r="D590" t="s">
        <v>10</v>
      </c>
      <c r="E590" t="s">
        <v>20</v>
      </c>
      <c r="F590">
        <v>12</v>
      </c>
      <c r="G590">
        <v>31</v>
      </c>
      <c r="H590">
        <v>2013</v>
      </c>
      <c r="I590" s="5" t="s">
        <v>2532</v>
      </c>
      <c r="J590" t="s">
        <v>2533</v>
      </c>
      <c r="K590" t="s">
        <v>2534</v>
      </c>
      <c r="L590" t="s">
        <v>2535</v>
      </c>
      <c r="M590" t="s">
        <v>15</v>
      </c>
      <c r="N590" t="s">
        <v>62</v>
      </c>
      <c r="O590" t="s">
        <v>358</v>
      </c>
      <c r="R590" s="6"/>
    </row>
    <row r="591" spans="1:18">
      <c r="A591">
        <v>617</v>
      </c>
      <c r="B591" t="s">
        <v>2531</v>
      </c>
      <c r="C591" s="1">
        <v>12466000000</v>
      </c>
      <c r="D591" t="s">
        <v>19</v>
      </c>
      <c r="E591" t="s">
        <v>26</v>
      </c>
      <c r="F591">
        <v>12</v>
      </c>
      <c r="G591">
        <v>31</v>
      </c>
      <c r="H591">
        <v>2014</v>
      </c>
      <c r="I591" s="5" t="s">
        <v>2536</v>
      </c>
      <c r="J591" t="s">
        <v>2440</v>
      </c>
      <c r="K591" t="s">
        <v>2537</v>
      </c>
      <c r="L591" t="s">
        <v>1380</v>
      </c>
      <c r="M591" t="s">
        <v>15</v>
      </c>
      <c r="N591" t="s">
        <v>62</v>
      </c>
      <c r="O591" t="s">
        <v>358</v>
      </c>
      <c r="R591" s="6"/>
    </row>
    <row r="592" spans="1:18">
      <c r="A592">
        <v>618</v>
      </c>
      <c r="B592" t="s">
        <v>2531</v>
      </c>
      <c r="C592" s="1">
        <v>17928000000</v>
      </c>
      <c r="D592" t="s">
        <v>25</v>
      </c>
      <c r="E592" t="s">
        <v>32</v>
      </c>
      <c r="F592">
        <v>12</v>
      </c>
      <c r="G592">
        <v>31</v>
      </c>
      <c r="H592">
        <v>2015</v>
      </c>
      <c r="I592" s="5" t="s">
        <v>2538</v>
      </c>
      <c r="J592" t="s">
        <v>2539</v>
      </c>
      <c r="K592" t="s">
        <v>2540</v>
      </c>
      <c r="L592" t="s">
        <v>2541</v>
      </c>
      <c r="M592" t="s">
        <v>15</v>
      </c>
      <c r="N592" t="s">
        <v>62</v>
      </c>
      <c r="O592" t="s">
        <v>358</v>
      </c>
      <c r="R592" s="6"/>
    </row>
    <row r="593" spans="1:18">
      <c r="A593">
        <v>619</v>
      </c>
      <c r="B593" t="s">
        <v>2531</v>
      </c>
      <c r="C593" s="1">
        <v>27638000000</v>
      </c>
      <c r="D593" t="s">
        <v>31</v>
      </c>
      <c r="E593" t="s">
        <v>348</v>
      </c>
      <c r="F593">
        <v>12</v>
      </c>
      <c r="G593">
        <v>31</v>
      </c>
      <c r="H593">
        <v>2016</v>
      </c>
      <c r="I593" s="5" t="s">
        <v>2542</v>
      </c>
      <c r="J593" t="s">
        <v>2543</v>
      </c>
      <c r="K593" t="s">
        <v>2544</v>
      </c>
      <c r="L593" t="s">
        <v>2545</v>
      </c>
      <c r="M593" t="s">
        <v>15</v>
      </c>
      <c r="N593" t="s">
        <v>62</v>
      </c>
      <c r="O593" t="s">
        <v>358</v>
      </c>
      <c r="R593" s="6"/>
    </row>
    <row r="594" spans="1:18">
      <c r="A594">
        <v>620</v>
      </c>
      <c r="B594" t="s">
        <v>2546</v>
      </c>
      <c r="C594" s="1">
        <v>3134800000</v>
      </c>
      <c r="D594" t="s">
        <v>10</v>
      </c>
      <c r="E594" t="s">
        <v>11</v>
      </c>
      <c r="F594">
        <v>12</v>
      </c>
      <c r="G594">
        <v>31</v>
      </c>
      <c r="H594">
        <v>2012</v>
      </c>
      <c r="I594" s="5" t="s">
        <v>2547</v>
      </c>
      <c r="J594" t="s">
        <v>2548</v>
      </c>
      <c r="K594" t="s">
        <v>2549</v>
      </c>
      <c r="L594" t="s">
        <v>15</v>
      </c>
      <c r="M594" t="s">
        <v>2550</v>
      </c>
      <c r="N594" t="s">
        <v>17</v>
      </c>
      <c r="O594" t="s">
        <v>430</v>
      </c>
      <c r="R594" s="6"/>
    </row>
    <row r="595" spans="1:18">
      <c r="A595">
        <v>621</v>
      </c>
      <c r="B595" t="s">
        <v>2546</v>
      </c>
      <c r="C595" s="1">
        <v>3703600000</v>
      </c>
      <c r="D595" t="s">
        <v>19</v>
      </c>
      <c r="E595" t="s">
        <v>20</v>
      </c>
      <c r="F595">
        <v>12</v>
      </c>
      <c r="G595">
        <v>31</v>
      </c>
      <c r="H595">
        <v>2013</v>
      </c>
      <c r="I595" s="5" t="s">
        <v>2551</v>
      </c>
      <c r="J595" t="s">
        <v>2552</v>
      </c>
      <c r="K595" t="s">
        <v>2553</v>
      </c>
      <c r="L595" t="s">
        <v>15</v>
      </c>
      <c r="M595" t="s">
        <v>2554</v>
      </c>
      <c r="N595" t="s">
        <v>17</v>
      </c>
      <c r="O595" t="s">
        <v>430</v>
      </c>
      <c r="R595" s="6"/>
    </row>
    <row r="596" spans="1:18">
      <c r="A596">
        <v>622</v>
      </c>
      <c r="B596" t="s">
        <v>2546</v>
      </c>
      <c r="C596" s="1">
        <v>4013600000</v>
      </c>
      <c r="D596" t="s">
        <v>25</v>
      </c>
      <c r="E596" t="s">
        <v>26</v>
      </c>
      <c r="F596">
        <v>12</v>
      </c>
      <c r="G596">
        <v>31</v>
      </c>
      <c r="H596">
        <v>2014</v>
      </c>
      <c r="I596" s="5" t="s">
        <v>2555</v>
      </c>
      <c r="J596" t="s">
        <v>2556</v>
      </c>
      <c r="K596" t="s">
        <v>2557</v>
      </c>
      <c r="L596" t="s">
        <v>15</v>
      </c>
      <c r="M596" t="s">
        <v>2558</v>
      </c>
      <c r="N596" t="s">
        <v>17</v>
      </c>
      <c r="O596" t="s">
        <v>430</v>
      </c>
      <c r="R596" s="6"/>
    </row>
    <row r="597" spans="1:18">
      <c r="A597">
        <v>623</v>
      </c>
      <c r="B597" t="s">
        <v>2546</v>
      </c>
      <c r="C597" s="1">
        <v>4579400000</v>
      </c>
      <c r="D597" t="s">
        <v>31</v>
      </c>
      <c r="E597" t="s">
        <v>32</v>
      </c>
      <c r="F597">
        <v>12</v>
      </c>
      <c r="G597">
        <v>31</v>
      </c>
      <c r="H597">
        <v>2015</v>
      </c>
      <c r="I597" s="5" t="s">
        <v>2559</v>
      </c>
      <c r="J597" t="s">
        <v>2560</v>
      </c>
      <c r="K597" t="s">
        <v>2561</v>
      </c>
      <c r="L597" t="s">
        <v>15</v>
      </c>
      <c r="M597" t="s">
        <v>2562</v>
      </c>
      <c r="N597" t="s">
        <v>17</v>
      </c>
      <c r="O597" t="s">
        <v>430</v>
      </c>
      <c r="R597" s="6"/>
    </row>
    <row r="598" spans="1:18">
      <c r="A598">
        <v>624</v>
      </c>
      <c r="B598" t="s">
        <v>2563</v>
      </c>
      <c r="C598" s="1">
        <v>18010000000</v>
      </c>
      <c r="D598" t="s">
        <v>10</v>
      </c>
      <c r="E598" t="s">
        <v>11</v>
      </c>
      <c r="F598">
        <v>12</v>
      </c>
      <c r="G598">
        <v>31</v>
      </c>
      <c r="H598">
        <v>2012</v>
      </c>
      <c r="I598" s="5" t="s">
        <v>2564</v>
      </c>
      <c r="J598" t="s">
        <v>2565</v>
      </c>
      <c r="K598" t="s">
        <v>2566</v>
      </c>
      <c r="L598" t="s">
        <v>2567</v>
      </c>
      <c r="M598" t="s">
        <v>15</v>
      </c>
      <c r="N598" t="s">
        <v>379</v>
      </c>
      <c r="O598" t="s">
        <v>2568</v>
      </c>
      <c r="R598" s="6"/>
    </row>
    <row r="599" spans="1:18">
      <c r="A599">
        <v>625</v>
      </c>
      <c r="B599" t="s">
        <v>2563</v>
      </c>
      <c r="C599" s="1">
        <v>20921000000</v>
      </c>
      <c r="D599" t="s">
        <v>19</v>
      </c>
      <c r="E599" t="s">
        <v>20</v>
      </c>
      <c r="F599">
        <v>12</v>
      </c>
      <c r="G599">
        <v>31</v>
      </c>
      <c r="H599">
        <v>2013</v>
      </c>
      <c r="I599" s="5" t="s">
        <v>2569</v>
      </c>
      <c r="J599" t="s">
        <v>2570</v>
      </c>
      <c r="K599" t="s">
        <v>2571</v>
      </c>
      <c r="L599" t="s">
        <v>2572</v>
      </c>
      <c r="M599" t="s">
        <v>15</v>
      </c>
      <c r="N599" t="s">
        <v>379</v>
      </c>
      <c r="O599" t="s">
        <v>2568</v>
      </c>
      <c r="R599" s="6"/>
    </row>
    <row r="600" spans="1:18">
      <c r="A600">
        <v>626</v>
      </c>
      <c r="B600" t="s">
        <v>2563</v>
      </c>
      <c r="C600" s="1">
        <v>21438000000</v>
      </c>
      <c r="D600" t="s">
        <v>25</v>
      </c>
      <c r="E600" t="s">
        <v>26</v>
      </c>
      <c r="F600">
        <v>12</v>
      </c>
      <c r="G600">
        <v>31</v>
      </c>
      <c r="H600">
        <v>2014</v>
      </c>
      <c r="I600" s="5" t="s">
        <v>2573</v>
      </c>
      <c r="J600" t="s">
        <v>2574</v>
      </c>
      <c r="K600" t="s">
        <v>2575</v>
      </c>
      <c r="L600" t="s">
        <v>2576</v>
      </c>
      <c r="M600" t="s">
        <v>15</v>
      </c>
      <c r="N600" t="s">
        <v>379</v>
      </c>
      <c r="O600" t="s">
        <v>2568</v>
      </c>
      <c r="R600" s="6"/>
    </row>
    <row r="601" spans="1:18">
      <c r="A601">
        <v>627</v>
      </c>
      <c r="B601" t="s">
        <v>2563</v>
      </c>
      <c r="C601" s="1">
        <v>15877000000</v>
      </c>
      <c r="D601" t="s">
        <v>31</v>
      </c>
      <c r="E601" t="s">
        <v>32</v>
      </c>
      <c r="F601">
        <v>12</v>
      </c>
      <c r="G601">
        <v>31</v>
      </c>
      <c r="H601">
        <v>2015</v>
      </c>
      <c r="I601" s="5" t="s">
        <v>2577</v>
      </c>
      <c r="J601" t="s">
        <v>2578</v>
      </c>
      <c r="K601" t="s">
        <v>2579</v>
      </c>
      <c r="L601" t="s">
        <v>2580</v>
      </c>
      <c r="M601" t="s">
        <v>15</v>
      </c>
      <c r="N601" t="s">
        <v>379</v>
      </c>
      <c r="O601" t="s">
        <v>2568</v>
      </c>
      <c r="R601" s="6"/>
    </row>
    <row r="602" spans="1:18">
      <c r="A602">
        <v>628</v>
      </c>
      <c r="B602" t="s">
        <v>2581</v>
      </c>
      <c r="C602" s="1">
        <v>44287000000</v>
      </c>
      <c r="D602" t="s">
        <v>10</v>
      </c>
      <c r="E602" t="s">
        <v>1682</v>
      </c>
      <c r="F602">
        <v>5</v>
      </c>
      <c r="G602">
        <v>31</v>
      </c>
      <c r="H602">
        <v>2013</v>
      </c>
      <c r="I602" s="5" t="s">
        <v>2582</v>
      </c>
      <c r="J602" t="s">
        <v>2583</v>
      </c>
      <c r="K602" t="s">
        <v>2584</v>
      </c>
      <c r="L602" t="s">
        <v>15</v>
      </c>
      <c r="M602" t="s">
        <v>2585</v>
      </c>
      <c r="N602" t="s">
        <v>17</v>
      </c>
      <c r="O602" t="s">
        <v>1299</v>
      </c>
      <c r="R602" s="6"/>
    </row>
    <row r="603" spans="1:18">
      <c r="A603">
        <v>629</v>
      </c>
      <c r="B603" t="s">
        <v>2581</v>
      </c>
      <c r="C603" s="1">
        <v>45567000000</v>
      </c>
      <c r="D603" t="s">
        <v>19</v>
      </c>
      <c r="E603" t="s">
        <v>1687</v>
      </c>
      <c r="F603">
        <v>5</v>
      </c>
      <c r="G603">
        <v>31</v>
      </c>
      <c r="H603">
        <v>2014</v>
      </c>
      <c r="I603" s="5" t="s">
        <v>2586</v>
      </c>
      <c r="J603" t="s">
        <v>2587</v>
      </c>
      <c r="K603" t="s">
        <v>2588</v>
      </c>
      <c r="L603" t="s">
        <v>15</v>
      </c>
      <c r="M603" t="s">
        <v>2589</v>
      </c>
      <c r="N603" t="s">
        <v>17</v>
      </c>
      <c r="O603" t="s">
        <v>1299</v>
      </c>
      <c r="R603" s="6"/>
    </row>
    <row r="604" spans="1:18">
      <c r="A604">
        <v>630</v>
      </c>
      <c r="B604" t="s">
        <v>2581</v>
      </c>
      <c r="C604" s="1">
        <v>47453000000</v>
      </c>
      <c r="D604" t="s">
        <v>25</v>
      </c>
      <c r="E604" t="s">
        <v>1073</v>
      </c>
      <c r="F604">
        <v>5</v>
      </c>
      <c r="G604">
        <v>31</v>
      </c>
      <c r="H604">
        <v>2015</v>
      </c>
      <c r="I604" s="5" t="s">
        <v>2590</v>
      </c>
      <c r="J604" t="s">
        <v>2591</v>
      </c>
      <c r="K604" t="s">
        <v>2592</v>
      </c>
      <c r="L604" t="s">
        <v>15</v>
      </c>
      <c r="M604" t="s">
        <v>2593</v>
      </c>
      <c r="N604" t="s">
        <v>17</v>
      </c>
      <c r="O604" t="s">
        <v>1299</v>
      </c>
      <c r="R604" s="6"/>
    </row>
    <row r="605" spans="1:18">
      <c r="A605">
        <v>631</v>
      </c>
      <c r="B605" t="s">
        <v>2581</v>
      </c>
      <c r="C605" s="1">
        <v>50365000000</v>
      </c>
      <c r="D605" t="s">
        <v>31</v>
      </c>
      <c r="E605" t="s">
        <v>1694</v>
      </c>
      <c r="F605">
        <v>5</v>
      </c>
      <c r="G605">
        <v>31</v>
      </c>
      <c r="H605">
        <v>2016</v>
      </c>
      <c r="I605" s="5" t="s">
        <v>2594</v>
      </c>
      <c r="J605" t="s">
        <v>2595</v>
      </c>
      <c r="K605" t="s">
        <v>2596</v>
      </c>
      <c r="L605" t="s">
        <v>15</v>
      </c>
      <c r="M605" t="s">
        <v>2597</v>
      </c>
      <c r="N605" t="s">
        <v>17</v>
      </c>
      <c r="O605" t="s">
        <v>1299</v>
      </c>
      <c r="R605" s="6"/>
    </row>
    <row r="606" spans="1:18">
      <c r="A606">
        <v>632</v>
      </c>
      <c r="B606" t="s">
        <v>2598</v>
      </c>
      <c r="C606" s="1">
        <v>15255000000</v>
      </c>
      <c r="D606" t="s">
        <v>10</v>
      </c>
      <c r="E606" t="s">
        <v>11</v>
      </c>
      <c r="F606">
        <v>12</v>
      </c>
      <c r="G606">
        <v>31</v>
      </c>
      <c r="H606">
        <v>2012</v>
      </c>
      <c r="I606" s="5" t="s">
        <v>2599</v>
      </c>
      <c r="J606" t="s">
        <v>2600</v>
      </c>
      <c r="K606" t="s">
        <v>2601</v>
      </c>
      <c r="L606" t="s">
        <v>15</v>
      </c>
      <c r="M606" t="s">
        <v>2602</v>
      </c>
      <c r="N606" t="s">
        <v>257</v>
      </c>
      <c r="O606" t="s">
        <v>276</v>
      </c>
      <c r="R606" s="6"/>
    </row>
    <row r="607" spans="1:18">
      <c r="A607">
        <v>633</v>
      </c>
      <c r="B607" t="s">
        <v>2598</v>
      </c>
      <c r="C607" s="1">
        <v>14892000000</v>
      </c>
      <c r="D607" t="s">
        <v>19</v>
      </c>
      <c r="E607" t="s">
        <v>20</v>
      </c>
      <c r="F607">
        <v>12</v>
      </c>
      <c r="G607">
        <v>31</v>
      </c>
      <c r="H607">
        <v>2013</v>
      </c>
      <c r="I607" s="5" t="s">
        <v>2603</v>
      </c>
      <c r="J607" t="s">
        <v>2604</v>
      </c>
      <c r="K607" t="s">
        <v>2605</v>
      </c>
      <c r="L607" t="s">
        <v>15</v>
      </c>
      <c r="M607" t="s">
        <v>2606</v>
      </c>
      <c r="N607" t="s">
        <v>257</v>
      </c>
      <c r="O607" t="s">
        <v>276</v>
      </c>
      <c r="R607" s="6"/>
    </row>
    <row r="608" spans="1:18">
      <c r="A608">
        <v>634</v>
      </c>
      <c r="B608" t="s">
        <v>2598</v>
      </c>
      <c r="C608" s="1">
        <v>15049000000</v>
      </c>
      <c r="D608" t="s">
        <v>25</v>
      </c>
      <c r="E608" t="s">
        <v>26</v>
      </c>
      <c r="F608">
        <v>12</v>
      </c>
      <c r="G608">
        <v>31</v>
      </c>
      <c r="H608">
        <v>2014</v>
      </c>
      <c r="I608" s="5" t="s">
        <v>2607</v>
      </c>
      <c r="J608" t="s">
        <v>2608</v>
      </c>
      <c r="K608" t="s">
        <v>2609</v>
      </c>
      <c r="L608" t="s">
        <v>15</v>
      </c>
      <c r="M608" t="s">
        <v>2610</v>
      </c>
      <c r="N608" t="s">
        <v>257</v>
      </c>
      <c r="O608" t="s">
        <v>276</v>
      </c>
      <c r="R608" s="6"/>
    </row>
    <row r="609" spans="1:18">
      <c r="A609">
        <v>635</v>
      </c>
      <c r="B609" t="s">
        <v>2598</v>
      </c>
      <c r="C609" s="1">
        <v>15026000000</v>
      </c>
      <c r="D609" t="s">
        <v>31</v>
      </c>
      <c r="E609" t="s">
        <v>32</v>
      </c>
      <c r="F609">
        <v>12</v>
      </c>
      <c r="G609">
        <v>31</v>
      </c>
      <c r="H609">
        <v>2015</v>
      </c>
      <c r="I609" s="5" t="s">
        <v>2611</v>
      </c>
      <c r="J609" t="s">
        <v>2612</v>
      </c>
      <c r="K609" t="s">
        <v>2613</v>
      </c>
      <c r="L609" t="s">
        <v>15</v>
      </c>
      <c r="M609" t="s">
        <v>2614</v>
      </c>
      <c r="N609" t="s">
        <v>257</v>
      </c>
      <c r="O609" t="s">
        <v>276</v>
      </c>
      <c r="R609" s="6"/>
    </row>
    <row r="610" spans="1:18">
      <c r="A610">
        <v>636</v>
      </c>
      <c r="B610" t="s">
        <v>2615</v>
      </c>
      <c r="C610" s="1">
        <v>1481314000</v>
      </c>
      <c r="D610" t="s">
        <v>10</v>
      </c>
      <c r="E610" t="s">
        <v>99</v>
      </c>
      <c r="F610">
        <v>9</v>
      </c>
      <c r="G610">
        <v>30</v>
      </c>
      <c r="H610">
        <v>2013</v>
      </c>
      <c r="I610" s="5" t="s">
        <v>2616</v>
      </c>
      <c r="J610" t="s">
        <v>2617</v>
      </c>
      <c r="K610" t="s">
        <v>2618</v>
      </c>
      <c r="L610" t="s">
        <v>2619</v>
      </c>
      <c r="M610" t="s">
        <v>15</v>
      </c>
      <c r="N610" t="s">
        <v>62</v>
      </c>
      <c r="O610" t="s">
        <v>1629</v>
      </c>
      <c r="R610" s="6"/>
    </row>
    <row r="611" spans="1:18">
      <c r="A611">
        <v>637</v>
      </c>
      <c r="B611" t="s">
        <v>2615</v>
      </c>
      <c r="C611" s="1">
        <v>1732046000</v>
      </c>
      <c r="D611" t="s">
        <v>19</v>
      </c>
      <c r="E611" t="s">
        <v>105</v>
      </c>
      <c r="F611">
        <v>9</v>
      </c>
      <c r="G611">
        <v>30</v>
      </c>
      <c r="H611">
        <v>2014</v>
      </c>
      <c r="I611" s="5" t="s">
        <v>2620</v>
      </c>
      <c r="J611" t="s">
        <v>2621</v>
      </c>
      <c r="K611" t="s">
        <v>2622</v>
      </c>
      <c r="L611" t="s">
        <v>2623</v>
      </c>
      <c r="M611" t="s">
        <v>15</v>
      </c>
      <c r="N611" t="s">
        <v>62</v>
      </c>
      <c r="O611" t="s">
        <v>1629</v>
      </c>
      <c r="R611" s="6"/>
    </row>
    <row r="612" spans="1:18">
      <c r="A612">
        <v>638</v>
      </c>
      <c r="B612" t="s">
        <v>2615</v>
      </c>
      <c r="C612" s="1">
        <v>1919823000</v>
      </c>
      <c r="D612" t="s">
        <v>25</v>
      </c>
      <c r="E612" t="s">
        <v>110</v>
      </c>
      <c r="F612">
        <v>9</v>
      </c>
      <c r="G612">
        <v>30</v>
      </c>
      <c r="H612">
        <v>2015</v>
      </c>
      <c r="I612" s="5" t="s">
        <v>2624</v>
      </c>
      <c r="J612" t="s">
        <v>2625</v>
      </c>
      <c r="K612" t="s">
        <v>2626</v>
      </c>
      <c r="L612" t="s">
        <v>2627</v>
      </c>
      <c r="M612" t="s">
        <v>15</v>
      </c>
      <c r="N612" t="s">
        <v>62</v>
      </c>
      <c r="O612" t="s">
        <v>1629</v>
      </c>
      <c r="R612" s="6"/>
    </row>
    <row r="613" spans="1:18">
      <c r="A613">
        <v>639</v>
      </c>
      <c r="B613" t="s">
        <v>2615</v>
      </c>
      <c r="C613" s="1">
        <v>1995034000</v>
      </c>
      <c r="D613" t="s">
        <v>31</v>
      </c>
      <c r="E613" t="s">
        <v>115</v>
      </c>
      <c r="F613">
        <v>9</v>
      </c>
      <c r="G613">
        <v>30</v>
      </c>
      <c r="H613">
        <v>2016</v>
      </c>
      <c r="I613" s="5" t="s">
        <v>2628</v>
      </c>
      <c r="J613" t="s">
        <v>2629</v>
      </c>
      <c r="K613" t="s">
        <v>2630</v>
      </c>
      <c r="L613" t="s">
        <v>2631</v>
      </c>
      <c r="M613" t="s">
        <v>15</v>
      </c>
      <c r="N613" t="s">
        <v>62</v>
      </c>
      <c r="O613" t="s">
        <v>1629</v>
      </c>
      <c r="R613" s="6"/>
    </row>
    <row r="614" spans="1:18">
      <c r="A614">
        <v>640</v>
      </c>
      <c r="B614" t="s">
        <v>2632</v>
      </c>
      <c r="C614" s="1">
        <v>5795800000</v>
      </c>
      <c r="D614" t="s">
        <v>10</v>
      </c>
      <c r="E614" t="s">
        <v>11</v>
      </c>
      <c r="F614">
        <v>12</v>
      </c>
      <c r="G614">
        <v>31</v>
      </c>
      <c r="H614">
        <v>2012</v>
      </c>
      <c r="I614" s="5" t="s">
        <v>2633</v>
      </c>
      <c r="J614" t="s">
        <v>2634</v>
      </c>
      <c r="K614" t="s">
        <v>2635</v>
      </c>
      <c r="L614" t="s">
        <v>15</v>
      </c>
      <c r="M614" t="s">
        <v>15</v>
      </c>
      <c r="N614" t="s">
        <v>62</v>
      </c>
      <c r="O614" t="s">
        <v>358</v>
      </c>
      <c r="R614" s="6"/>
    </row>
    <row r="615" spans="1:18">
      <c r="A615">
        <v>641</v>
      </c>
      <c r="B615" t="s">
        <v>2632</v>
      </c>
      <c r="C615" s="1">
        <v>6063400000</v>
      </c>
      <c r="D615" t="s">
        <v>19</v>
      </c>
      <c r="E615" t="s">
        <v>20</v>
      </c>
      <c r="F615">
        <v>12</v>
      </c>
      <c r="G615">
        <v>31</v>
      </c>
      <c r="H615">
        <v>2013</v>
      </c>
      <c r="I615" s="5" t="s">
        <v>2636</v>
      </c>
      <c r="J615" t="s">
        <v>2637</v>
      </c>
      <c r="K615" t="s">
        <v>2638</v>
      </c>
      <c r="L615" t="s">
        <v>15</v>
      </c>
      <c r="M615" t="s">
        <v>15</v>
      </c>
      <c r="N615" t="s">
        <v>62</v>
      </c>
      <c r="O615" t="s">
        <v>358</v>
      </c>
      <c r="R615" s="6"/>
    </row>
    <row r="616" spans="1:18">
      <c r="A616">
        <v>642</v>
      </c>
      <c r="B616" t="s">
        <v>2632</v>
      </c>
      <c r="C616" s="1">
        <v>6413800000</v>
      </c>
      <c r="D616" t="s">
        <v>25</v>
      </c>
      <c r="E616" t="s">
        <v>26</v>
      </c>
      <c r="F616">
        <v>12</v>
      </c>
      <c r="G616">
        <v>31</v>
      </c>
      <c r="H616">
        <v>2014</v>
      </c>
      <c r="I616" s="5" t="s">
        <v>2639</v>
      </c>
      <c r="J616" t="s">
        <v>2640</v>
      </c>
      <c r="K616" t="s">
        <v>2641</v>
      </c>
      <c r="L616" t="s">
        <v>15</v>
      </c>
      <c r="M616" t="s">
        <v>15</v>
      </c>
      <c r="N616" t="s">
        <v>62</v>
      </c>
      <c r="O616" t="s">
        <v>358</v>
      </c>
      <c r="R616" s="6"/>
    </row>
    <row r="617" spans="1:18">
      <c r="A617">
        <v>643</v>
      </c>
      <c r="B617" t="s">
        <v>2632</v>
      </c>
      <c r="C617" s="1">
        <v>6595200000</v>
      </c>
      <c r="D617" t="s">
        <v>31</v>
      </c>
      <c r="E617" t="s">
        <v>32</v>
      </c>
      <c r="F617">
        <v>12</v>
      </c>
      <c r="G617">
        <v>31</v>
      </c>
      <c r="H617">
        <v>2015</v>
      </c>
      <c r="I617" s="5" t="s">
        <v>2642</v>
      </c>
      <c r="J617" t="s">
        <v>2643</v>
      </c>
      <c r="K617" t="s">
        <v>2644</v>
      </c>
      <c r="L617" t="s">
        <v>15</v>
      </c>
      <c r="M617" t="s">
        <v>15</v>
      </c>
      <c r="N617" t="s">
        <v>62</v>
      </c>
      <c r="O617" t="s">
        <v>358</v>
      </c>
      <c r="R617" s="6"/>
    </row>
    <row r="618" spans="1:18">
      <c r="A618">
        <v>644</v>
      </c>
      <c r="B618" t="s">
        <v>2645</v>
      </c>
      <c r="C618" s="1">
        <v>4436000000</v>
      </c>
      <c r="D618" t="s">
        <v>10</v>
      </c>
      <c r="E618" t="s">
        <v>11</v>
      </c>
      <c r="F618">
        <v>12</v>
      </c>
      <c r="G618">
        <v>31</v>
      </c>
      <c r="H618">
        <v>2012</v>
      </c>
      <c r="I618" s="5" t="s">
        <v>2646</v>
      </c>
      <c r="J618" t="s">
        <v>2647</v>
      </c>
      <c r="K618" t="s">
        <v>2648</v>
      </c>
      <c r="L618" t="s">
        <v>15</v>
      </c>
      <c r="M618" t="s">
        <v>15</v>
      </c>
      <c r="N618" t="s">
        <v>62</v>
      </c>
      <c r="O618" t="s">
        <v>358</v>
      </c>
      <c r="R618" s="6"/>
    </row>
    <row r="619" spans="1:18">
      <c r="A619">
        <v>645</v>
      </c>
      <c r="B619" t="s">
        <v>2645</v>
      </c>
      <c r="C619" s="1">
        <v>4814000000</v>
      </c>
      <c r="D619" t="s">
        <v>19</v>
      </c>
      <c r="E619" t="s">
        <v>20</v>
      </c>
      <c r="F619">
        <v>12</v>
      </c>
      <c r="G619">
        <v>31</v>
      </c>
      <c r="H619">
        <v>2013</v>
      </c>
      <c r="I619" s="5" t="s">
        <v>2649</v>
      </c>
      <c r="J619" t="s">
        <v>2650</v>
      </c>
      <c r="K619" t="s">
        <v>2651</v>
      </c>
      <c r="L619" t="s">
        <v>15</v>
      </c>
      <c r="M619" t="s">
        <v>15</v>
      </c>
      <c r="N619" t="s">
        <v>62</v>
      </c>
      <c r="O619" t="s">
        <v>358</v>
      </c>
      <c r="R619" s="6"/>
    </row>
    <row r="620" spans="1:18">
      <c r="A620">
        <v>646</v>
      </c>
      <c r="B620" t="s">
        <v>2645</v>
      </c>
      <c r="C620" s="1">
        <v>5066000000</v>
      </c>
      <c r="D620" t="s">
        <v>25</v>
      </c>
      <c r="E620" t="s">
        <v>26</v>
      </c>
      <c r="F620">
        <v>12</v>
      </c>
      <c r="G620">
        <v>31</v>
      </c>
      <c r="H620">
        <v>2014</v>
      </c>
      <c r="I620" s="5" t="s">
        <v>2652</v>
      </c>
      <c r="J620" t="s">
        <v>2653</v>
      </c>
      <c r="K620" t="s">
        <v>2654</v>
      </c>
      <c r="L620" t="s">
        <v>15</v>
      </c>
      <c r="M620" t="s">
        <v>15</v>
      </c>
      <c r="N620" t="s">
        <v>62</v>
      </c>
      <c r="O620" t="s">
        <v>358</v>
      </c>
      <c r="R620" s="6"/>
    </row>
    <row r="621" spans="1:18">
      <c r="A621">
        <v>647</v>
      </c>
      <c r="B621" t="s">
        <v>2645</v>
      </c>
      <c r="C621" s="1">
        <v>5254000000</v>
      </c>
      <c r="D621" t="s">
        <v>31</v>
      </c>
      <c r="E621" t="s">
        <v>32</v>
      </c>
      <c r="F621">
        <v>12</v>
      </c>
      <c r="G621">
        <v>31</v>
      </c>
      <c r="H621">
        <v>2015</v>
      </c>
      <c r="I621" s="5" t="s">
        <v>2655</v>
      </c>
      <c r="J621" t="s">
        <v>2656</v>
      </c>
      <c r="K621" t="s">
        <v>2657</v>
      </c>
      <c r="L621" t="s">
        <v>15</v>
      </c>
      <c r="M621" t="s">
        <v>15</v>
      </c>
      <c r="N621" t="s">
        <v>62</v>
      </c>
      <c r="O621" t="s">
        <v>358</v>
      </c>
      <c r="R621" s="6"/>
    </row>
    <row r="622" spans="1:18">
      <c r="A622">
        <v>648</v>
      </c>
      <c r="B622" t="s">
        <v>2658</v>
      </c>
      <c r="C622" s="1">
        <v>6182000000</v>
      </c>
      <c r="D622" t="s">
        <v>10</v>
      </c>
      <c r="E622" t="s">
        <v>2014</v>
      </c>
      <c r="F622">
        <v>2</v>
      </c>
      <c r="G622">
        <v>2</v>
      </c>
      <c r="H622">
        <v>2013</v>
      </c>
      <c r="I622" s="5" t="s">
        <v>2659</v>
      </c>
      <c r="J622" t="s">
        <v>2660</v>
      </c>
      <c r="K622" t="s">
        <v>2661</v>
      </c>
      <c r="L622" t="s">
        <v>15</v>
      </c>
      <c r="M622" t="s">
        <v>2662</v>
      </c>
      <c r="N622" t="s">
        <v>42</v>
      </c>
      <c r="O622" t="s">
        <v>2663</v>
      </c>
      <c r="R622" s="6"/>
    </row>
    <row r="623" spans="1:18">
      <c r="A623">
        <v>649</v>
      </c>
      <c r="B623" t="s">
        <v>2658</v>
      </c>
      <c r="C623" s="1">
        <v>6505000000</v>
      </c>
      <c r="D623" t="s">
        <v>19</v>
      </c>
      <c r="E623" t="s">
        <v>894</v>
      </c>
      <c r="F623">
        <v>2</v>
      </c>
      <c r="G623">
        <v>1</v>
      </c>
      <c r="H623">
        <v>2014</v>
      </c>
      <c r="I623" s="5" t="s">
        <v>2664</v>
      </c>
      <c r="J623" t="s">
        <v>2665</v>
      </c>
      <c r="K623" t="s">
        <v>2666</v>
      </c>
      <c r="L623" t="s">
        <v>15</v>
      </c>
      <c r="M623" t="s">
        <v>2667</v>
      </c>
      <c r="N623" t="s">
        <v>42</v>
      </c>
      <c r="O623" t="s">
        <v>2663</v>
      </c>
      <c r="R623" s="6"/>
    </row>
    <row r="624" spans="1:18">
      <c r="A624">
        <v>650</v>
      </c>
      <c r="B624" t="s">
        <v>2658</v>
      </c>
      <c r="C624" s="1">
        <v>7151000000</v>
      </c>
      <c r="D624" t="s">
        <v>25</v>
      </c>
      <c r="E624" t="s">
        <v>240</v>
      </c>
      <c r="F624">
        <v>1</v>
      </c>
      <c r="G624">
        <v>31</v>
      </c>
      <c r="H624">
        <v>2015</v>
      </c>
      <c r="I624" s="5" t="s">
        <v>2668</v>
      </c>
      <c r="J624" t="s">
        <v>2669</v>
      </c>
      <c r="K624" t="s">
        <v>2670</v>
      </c>
      <c r="L624" t="s">
        <v>15</v>
      </c>
      <c r="M624" t="s">
        <v>2671</v>
      </c>
      <c r="N624" t="s">
        <v>42</v>
      </c>
      <c r="O624" t="s">
        <v>2663</v>
      </c>
      <c r="R624" s="6"/>
    </row>
    <row r="625" spans="1:18">
      <c r="A625">
        <v>651</v>
      </c>
      <c r="B625" t="s">
        <v>2658</v>
      </c>
      <c r="C625" s="1">
        <v>7412000000</v>
      </c>
      <c r="D625" t="s">
        <v>31</v>
      </c>
      <c r="E625" t="s">
        <v>901</v>
      </c>
      <c r="F625">
        <v>1</v>
      </c>
      <c r="G625">
        <v>30</v>
      </c>
      <c r="H625">
        <v>2016</v>
      </c>
      <c r="I625" s="5" t="s">
        <v>2672</v>
      </c>
      <c r="J625" t="s">
        <v>2673</v>
      </c>
      <c r="K625" t="s">
        <v>2535</v>
      </c>
      <c r="L625" t="s">
        <v>15</v>
      </c>
      <c r="M625" t="s">
        <v>2674</v>
      </c>
      <c r="N625" t="s">
        <v>42</v>
      </c>
      <c r="O625" t="s">
        <v>2663</v>
      </c>
      <c r="R625" s="6"/>
    </row>
    <row r="626" spans="1:18">
      <c r="A626">
        <v>652</v>
      </c>
      <c r="B626" t="s">
        <v>2675</v>
      </c>
      <c r="C626" s="1">
        <v>1405358000</v>
      </c>
      <c r="D626" t="s">
        <v>10</v>
      </c>
      <c r="E626" t="s">
        <v>11</v>
      </c>
      <c r="F626">
        <v>12</v>
      </c>
      <c r="G626">
        <v>31</v>
      </c>
      <c r="H626">
        <v>2012</v>
      </c>
      <c r="I626" s="5" t="s">
        <v>2676</v>
      </c>
      <c r="J626" t="s">
        <v>2677</v>
      </c>
      <c r="K626" t="s">
        <v>2678</v>
      </c>
      <c r="L626" t="s">
        <v>2679</v>
      </c>
      <c r="M626" t="s">
        <v>15</v>
      </c>
      <c r="N626" t="s">
        <v>62</v>
      </c>
      <c r="O626" t="s">
        <v>2680</v>
      </c>
      <c r="R626" s="6"/>
    </row>
    <row r="627" spans="1:18">
      <c r="A627">
        <v>653</v>
      </c>
      <c r="B627" t="s">
        <v>2675</v>
      </c>
      <c r="C627" s="1">
        <v>1496372000</v>
      </c>
      <c r="D627" t="s">
        <v>19</v>
      </c>
      <c r="E627" t="s">
        <v>20</v>
      </c>
      <c r="F627">
        <v>12</v>
      </c>
      <c r="G627">
        <v>31</v>
      </c>
      <c r="H627">
        <v>2013</v>
      </c>
      <c r="I627" s="5" t="s">
        <v>2681</v>
      </c>
      <c r="J627" t="s">
        <v>2682</v>
      </c>
      <c r="K627" t="s">
        <v>2683</v>
      </c>
      <c r="L627" t="s">
        <v>2684</v>
      </c>
      <c r="M627" t="s">
        <v>15</v>
      </c>
      <c r="N627" t="s">
        <v>62</v>
      </c>
      <c r="O627" t="s">
        <v>2680</v>
      </c>
      <c r="R627" s="6"/>
    </row>
    <row r="628" spans="1:18">
      <c r="A628">
        <v>654</v>
      </c>
      <c r="B628" t="s">
        <v>2675</v>
      </c>
      <c r="C628" s="1">
        <v>1530654000</v>
      </c>
      <c r="D628" t="s">
        <v>25</v>
      </c>
      <c r="E628" t="s">
        <v>26</v>
      </c>
      <c r="F628">
        <v>12</v>
      </c>
      <c r="G628">
        <v>31</v>
      </c>
      <c r="H628">
        <v>2014</v>
      </c>
      <c r="I628" s="5" t="s">
        <v>2685</v>
      </c>
      <c r="J628" t="s">
        <v>2686</v>
      </c>
      <c r="K628" t="s">
        <v>2687</v>
      </c>
      <c r="L628" t="s">
        <v>2688</v>
      </c>
      <c r="M628" t="s">
        <v>15</v>
      </c>
      <c r="N628" t="s">
        <v>62</v>
      </c>
      <c r="O628" t="s">
        <v>2680</v>
      </c>
      <c r="R628" s="6"/>
    </row>
    <row r="629" spans="1:18">
      <c r="A629">
        <v>655</v>
      </c>
      <c r="B629" t="s">
        <v>2675</v>
      </c>
      <c r="C629" s="1">
        <v>1557067000</v>
      </c>
      <c r="D629" t="s">
        <v>31</v>
      </c>
      <c r="E629" t="s">
        <v>32</v>
      </c>
      <c r="F629">
        <v>12</v>
      </c>
      <c r="G629">
        <v>31</v>
      </c>
      <c r="H629">
        <v>2015</v>
      </c>
      <c r="I629" s="5" t="s">
        <v>2689</v>
      </c>
      <c r="J629" t="s">
        <v>2690</v>
      </c>
      <c r="K629" t="s">
        <v>2691</v>
      </c>
      <c r="L629" t="s">
        <v>2692</v>
      </c>
      <c r="M629" t="s">
        <v>15</v>
      </c>
      <c r="N629" t="s">
        <v>62</v>
      </c>
      <c r="O629" t="s">
        <v>2680</v>
      </c>
      <c r="R629" s="6"/>
    </row>
    <row r="630" spans="1:18">
      <c r="A630">
        <v>656</v>
      </c>
      <c r="B630" t="s">
        <v>2693</v>
      </c>
      <c r="C630" s="1">
        <v>27351573000</v>
      </c>
      <c r="D630" t="s">
        <v>10</v>
      </c>
      <c r="E630" t="s">
        <v>20</v>
      </c>
      <c r="F630">
        <v>12</v>
      </c>
      <c r="G630">
        <v>31</v>
      </c>
      <c r="H630">
        <v>2013</v>
      </c>
      <c r="I630" s="5" t="s">
        <v>2694</v>
      </c>
      <c r="J630" t="s">
        <v>2695</v>
      </c>
      <c r="K630" t="s">
        <v>2696</v>
      </c>
      <c r="L630" t="s">
        <v>15</v>
      </c>
      <c r="M630" t="s">
        <v>15</v>
      </c>
      <c r="N630" t="s">
        <v>17</v>
      </c>
      <c r="O630" t="s">
        <v>2697</v>
      </c>
      <c r="R630" s="6"/>
    </row>
    <row r="631" spans="1:18">
      <c r="A631">
        <v>657</v>
      </c>
      <c r="B631" t="s">
        <v>2693</v>
      </c>
      <c r="C631" s="1">
        <v>21531577000</v>
      </c>
      <c r="D631" t="s">
        <v>19</v>
      </c>
      <c r="E631" t="s">
        <v>26</v>
      </c>
      <c r="F631">
        <v>12</v>
      </c>
      <c r="G631">
        <v>31</v>
      </c>
      <c r="H631">
        <v>2014</v>
      </c>
      <c r="I631" s="5" t="s">
        <v>2698</v>
      </c>
      <c r="J631" t="s">
        <v>2699</v>
      </c>
      <c r="K631" t="s">
        <v>2700</v>
      </c>
      <c r="L631" t="s">
        <v>15</v>
      </c>
      <c r="M631" t="s">
        <v>15</v>
      </c>
      <c r="N631" t="s">
        <v>17</v>
      </c>
      <c r="O631" t="s">
        <v>2697</v>
      </c>
      <c r="R631" s="6"/>
    </row>
    <row r="632" spans="1:18">
      <c r="A632">
        <v>658</v>
      </c>
      <c r="B632" t="s">
        <v>2693</v>
      </c>
      <c r="C632" s="1">
        <v>18114048000</v>
      </c>
      <c r="D632" t="s">
        <v>25</v>
      </c>
      <c r="E632" t="s">
        <v>32</v>
      </c>
      <c r="F632">
        <v>12</v>
      </c>
      <c r="G632">
        <v>31</v>
      </c>
      <c r="H632">
        <v>2015</v>
      </c>
      <c r="I632" s="5" t="s">
        <v>2701</v>
      </c>
      <c r="J632" t="s">
        <v>2702</v>
      </c>
      <c r="K632" t="s">
        <v>2703</v>
      </c>
      <c r="L632" t="s">
        <v>15</v>
      </c>
      <c r="M632" t="s">
        <v>15</v>
      </c>
      <c r="N632" t="s">
        <v>17</v>
      </c>
      <c r="O632" t="s">
        <v>2697</v>
      </c>
      <c r="R632" s="6"/>
    </row>
    <row r="633" spans="1:18">
      <c r="A633">
        <v>659</v>
      </c>
      <c r="B633" t="s">
        <v>2693</v>
      </c>
      <c r="C633" s="1">
        <v>19036525000</v>
      </c>
      <c r="D633" t="s">
        <v>31</v>
      </c>
      <c r="E633" t="s">
        <v>348</v>
      </c>
      <c r="F633">
        <v>12</v>
      </c>
      <c r="G633">
        <v>31</v>
      </c>
      <c r="H633">
        <v>2016</v>
      </c>
      <c r="I633" s="5" t="s">
        <v>2704</v>
      </c>
      <c r="J633" t="s">
        <v>2705</v>
      </c>
      <c r="K633" t="s">
        <v>2706</v>
      </c>
      <c r="L633" t="s">
        <v>15</v>
      </c>
      <c r="M633" t="s">
        <v>15</v>
      </c>
      <c r="N633" t="s">
        <v>17</v>
      </c>
      <c r="O633" t="s">
        <v>2697</v>
      </c>
      <c r="R633" s="6"/>
    </row>
    <row r="634" spans="1:18">
      <c r="A634">
        <v>660</v>
      </c>
      <c r="B634" t="s">
        <v>2707</v>
      </c>
      <c r="C634" s="1">
        <v>4954619000</v>
      </c>
      <c r="D634" t="s">
        <v>10</v>
      </c>
      <c r="E634" t="s">
        <v>20</v>
      </c>
      <c r="F634">
        <v>12</v>
      </c>
      <c r="G634">
        <v>31</v>
      </c>
      <c r="H634">
        <v>2013</v>
      </c>
      <c r="I634" s="5" t="s">
        <v>2708</v>
      </c>
      <c r="J634" t="s">
        <v>2709</v>
      </c>
      <c r="K634" t="s">
        <v>2710</v>
      </c>
      <c r="L634" t="s">
        <v>15</v>
      </c>
      <c r="M634" t="s">
        <v>15</v>
      </c>
      <c r="N634" t="s">
        <v>17</v>
      </c>
      <c r="O634" t="s">
        <v>1419</v>
      </c>
      <c r="R634" s="6"/>
    </row>
    <row r="635" spans="1:18">
      <c r="A635">
        <v>661</v>
      </c>
      <c r="B635" t="s">
        <v>2707</v>
      </c>
      <c r="C635" s="1">
        <v>4877885000</v>
      </c>
      <c r="D635" t="s">
        <v>19</v>
      </c>
      <c r="E635" t="s">
        <v>26</v>
      </c>
      <c r="F635">
        <v>12</v>
      </c>
      <c r="G635">
        <v>31</v>
      </c>
      <c r="H635">
        <v>2014</v>
      </c>
      <c r="I635" s="5" t="s">
        <v>2711</v>
      </c>
      <c r="J635" t="s">
        <v>2712</v>
      </c>
      <c r="K635" t="s">
        <v>2713</v>
      </c>
      <c r="L635" t="s">
        <v>15</v>
      </c>
      <c r="M635" t="s">
        <v>15</v>
      </c>
      <c r="N635" t="s">
        <v>17</v>
      </c>
      <c r="O635" t="s">
        <v>1419</v>
      </c>
      <c r="R635" s="6"/>
    </row>
    <row r="636" spans="1:18">
      <c r="A636">
        <v>662</v>
      </c>
      <c r="B636" t="s">
        <v>2707</v>
      </c>
      <c r="C636" s="1">
        <v>4561030000</v>
      </c>
      <c r="D636" t="s">
        <v>25</v>
      </c>
      <c r="E636" t="s">
        <v>32</v>
      </c>
      <c r="F636">
        <v>12</v>
      </c>
      <c r="G636">
        <v>31</v>
      </c>
      <c r="H636">
        <v>2015</v>
      </c>
      <c r="I636" s="5" t="s">
        <v>2714</v>
      </c>
      <c r="J636" t="s">
        <v>2715</v>
      </c>
      <c r="K636" t="s">
        <v>2716</v>
      </c>
      <c r="L636" t="s">
        <v>15</v>
      </c>
      <c r="M636" t="s">
        <v>15</v>
      </c>
      <c r="N636" t="s">
        <v>17</v>
      </c>
      <c r="O636" t="s">
        <v>1419</v>
      </c>
      <c r="R636" s="6"/>
    </row>
    <row r="637" spans="1:18">
      <c r="A637">
        <v>663</v>
      </c>
      <c r="B637" t="s">
        <v>2707</v>
      </c>
      <c r="C637" s="1">
        <v>3991462000</v>
      </c>
      <c r="D637" t="s">
        <v>31</v>
      </c>
      <c r="E637" t="s">
        <v>348</v>
      </c>
      <c r="F637">
        <v>12</v>
      </c>
      <c r="G637">
        <v>31</v>
      </c>
      <c r="H637">
        <v>2016</v>
      </c>
      <c r="I637" s="5" t="s">
        <v>2717</v>
      </c>
      <c r="J637" t="s">
        <v>2718</v>
      </c>
      <c r="K637" t="s">
        <v>2719</v>
      </c>
      <c r="L637" t="s">
        <v>15</v>
      </c>
      <c r="M637" t="s">
        <v>15</v>
      </c>
      <c r="N637" t="s">
        <v>17</v>
      </c>
      <c r="O637" t="s">
        <v>1419</v>
      </c>
      <c r="R637" s="6"/>
    </row>
    <row r="638" spans="1:18">
      <c r="A638">
        <v>664</v>
      </c>
      <c r="B638" t="s">
        <v>2720</v>
      </c>
      <c r="C638" s="1">
        <v>3409900000</v>
      </c>
      <c r="D638" t="s">
        <v>10</v>
      </c>
      <c r="E638" t="s">
        <v>11</v>
      </c>
      <c r="F638">
        <v>12</v>
      </c>
      <c r="G638">
        <v>31</v>
      </c>
      <c r="H638">
        <v>2012</v>
      </c>
      <c r="I638" s="5" t="s">
        <v>2721</v>
      </c>
      <c r="J638" t="s">
        <v>2722</v>
      </c>
      <c r="K638" t="s">
        <v>2723</v>
      </c>
      <c r="L638" t="s">
        <v>2724</v>
      </c>
      <c r="M638" t="s">
        <v>15</v>
      </c>
      <c r="N638" t="s">
        <v>379</v>
      </c>
      <c r="O638" t="s">
        <v>1832</v>
      </c>
      <c r="R638" s="6"/>
    </row>
    <row r="639" spans="1:18">
      <c r="A639">
        <v>665</v>
      </c>
      <c r="B639" t="s">
        <v>2720</v>
      </c>
      <c r="C639" s="1">
        <v>3130700000</v>
      </c>
      <c r="D639" t="s">
        <v>19</v>
      </c>
      <c r="E639" t="s">
        <v>20</v>
      </c>
      <c r="F639">
        <v>12</v>
      </c>
      <c r="G639">
        <v>31</v>
      </c>
      <c r="H639">
        <v>2013</v>
      </c>
      <c r="I639" s="5" t="s">
        <v>2725</v>
      </c>
      <c r="J639" t="s">
        <v>2726</v>
      </c>
      <c r="K639" t="s">
        <v>2727</v>
      </c>
      <c r="L639" t="s">
        <v>2728</v>
      </c>
      <c r="M639" t="s">
        <v>15</v>
      </c>
      <c r="N639" t="s">
        <v>379</v>
      </c>
      <c r="O639" t="s">
        <v>1832</v>
      </c>
      <c r="R639" s="6"/>
    </row>
    <row r="640" spans="1:18">
      <c r="A640">
        <v>666</v>
      </c>
      <c r="B640" t="s">
        <v>2720</v>
      </c>
      <c r="C640" s="1">
        <v>3258700000</v>
      </c>
      <c r="D640" t="s">
        <v>25</v>
      </c>
      <c r="E640" t="s">
        <v>26</v>
      </c>
      <c r="F640">
        <v>12</v>
      </c>
      <c r="G640">
        <v>31</v>
      </c>
      <c r="H640">
        <v>2014</v>
      </c>
      <c r="I640" s="5" t="s">
        <v>2729</v>
      </c>
      <c r="J640" t="s">
        <v>2730</v>
      </c>
      <c r="K640" t="s">
        <v>2731</v>
      </c>
      <c r="L640" t="s">
        <v>2732</v>
      </c>
      <c r="M640" t="s">
        <v>15</v>
      </c>
      <c r="N640" t="s">
        <v>379</v>
      </c>
      <c r="O640" t="s">
        <v>1832</v>
      </c>
      <c r="R640" s="6"/>
    </row>
    <row r="641" spans="1:18">
      <c r="A641">
        <v>667</v>
      </c>
      <c r="B641" t="s">
        <v>2720</v>
      </c>
      <c r="C641" s="1">
        <v>3276500000</v>
      </c>
      <c r="D641" t="s">
        <v>31</v>
      </c>
      <c r="E641" t="s">
        <v>32</v>
      </c>
      <c r="F641">
        <v>12</v>
      </c>
      <c r="G641">
        <v>31</v>
      </c>
      <c r="H641">
        <v>2015</v>
      </c>
      <c r="I641" s="5" t="s">
        <v>2733</v>
      </c>
      <c r="J641" t="s">
        <v>2734</v>
      </c>
      <c r="K641" t="s">
        <v>2735</v>
      </c>
      <c r="L641" t="s">
        <v>2736</v>
      </c>
      <c r="M641" t="s">
        <v>15</v>
      </c>
      <c r="N641" t="s">
        <v>379</v>
      </c>
      <c r="O641" t="s">
        <v>1832</v>
      </c>
      <c r="R641" s="6"/>
    </row>
    <row r="642" spans="1:18">
      <c r="A642">
        <v>668</v>
      </c>
      <c r="B642" t="s">
        <v>2737</v>
      </c>
      <c r="C642" s="1">
        <v>637413000</v>
      </c>
      <c r="D642" t="s">
        <v>10</v>
      </c>
      <c r="E642" t="s">
        <v>20</v>
      </c>
      <c r="F642">
        <v>12</v>
      </c>
      <c r="G642">
        <v>31</v>
      </c>
      <c r="H642">
        <v>2013</v>
      </c>
      <c r="I642" s="5" t="s">
        <v>2738</v>
      </c>
      <c r="J642" t="s">
        <v>2739</v>
      </c>
      <c r="K642" t="s">
        <v>2740</v>
      </c>
      <c r="L642" t="s">
        <v>15</v>
      </c>
      <c r="M642" t="s">
        <v>2741</v>
      </c>
      <c r="N642" t="s">
        <v>323</v>
      </c>
      <c r="O642" t="s">
        <v>2742</v>
      </c>
      <c r="R642" s="6"/>
    </row>
    <row r="643" spans="1:18">
      <c r="A643">
        <v>669</v>
      </c>
      <c r="B643" t="s">
        <v>2737</v>
      </c>
      <c r="C643" s="1">
        <v>686090000</v>
      </c>
      <c r="D643" t="s">
        <v>19</v>
      </c>
      <c r="E643" t="s">
        <v>26</v>
      </c>
      <c r="F643">
        <v>12</v>
      </c>
      <c r="G643">
        <v>31</v>
      </c>
      <c r="H643">
        <v>2014</v>
      </c>
      <c r="I643" s="5" t="s">
        <v>2743</v>
      </c>
      <c r="J643" t="s">
        <v>2744</v>
      </c>
      <c r="K643" t="s">
        <v>2745</v>
      </c>
      <c r="L643" t="s">
        <v>15</v>
      </c>
      <c r="M643" t="s">
        <v>2746</v>
      </c>
      <c r="N643" t="s">
        <v>323</v>
      </c>
      <c r="O643" t="s">
        <v>2742</v>
      </c>
      <c r="R643" s="6"/>
    </row>
    <row r="644" spans="1:18">
      <c r="A644">
        <v>670</v>
      </c>
      <c r="B644" t="s">
        <v>2737</v>
      </c>
      <c r="C644" s="1">
        <v>744012000</v>
      </c>
      <c r="D644" t="s">
        <v>25</v>
      </c>
      <c r="E644" t="s">
        <v>32</v>
      </c>
      <c r="F644">
        <v>12</v>
      </c>
      <c r="G644">
        <v>31</v>
      </c>
      <c r="H644">
        <v>2015</v>
      </c>
      <c r="I644" s="5" t="s">
        <v>2747</v>
      </c>
      <c r="J644" t="s">
        <v>2748</v>
      </c>
      <c r="K644" t="s">
        <v>2749</v>
      </c>
      <c r="L644" t="s">
        <v>15</v>
      </c>
      <c r="M644" t="s">
        <v>2750</v>
      </c>
      <c r="N644" t="s">
        <v>323</v>
      </c>
      <c r="O644" t="s">
        <v>2742</v>
      </c>
      <c r="R644" s="6"/>
    </row>
    <row r="645" spans="1:18">
      <c r="A645">
        <v>671</v>
      </c>
      <c r="B645" t="s">
        <v>2737</v>
      </c>
      <c r="C645" s="1">
        <v>801591000</v>
      </c>
      <c r="D645" t="s">
        <v>31</v>
      </c>
      <c r="E645" t="s">
        <v>348</v>
      </c>
      <c r="F645">
        <v>12</v>
      </c>
      <c r="G645">
        <v>31</v>
      </c>
      <c r="H645">
        <v>2016</v>
      </c>
      <c r="I645" s="5" t="s">
        <v>2751</v>
      </c>
      <c r="J645" t="s">
        <v>2752</v>
      </c>
      <c r="K645" t="s">
        <v>2753</v>
      </c>
      <c r="L645" t="s">
        <v>15</v>
      </c>
      <c r="M645" t="s">
        <v>2754</v>
      </c>
      <c r="N645" t="s">
        <v>323</v>
      </c>
      <c r="O645" t="s">
        <v>2742</v>
      </c>
      <c r="R645" s="6"/>
    </row>
    <row r="646" spans="1:18">
      <c r="A646">
        <v>672</v>
      </c>
      <c r="B646" t="s">
        <v>2755</v>
      </c>
      <c r="C646" s="1">
        <v>3368545000</v>
      </c>
      <c r="D646" t="s">
        <v>10</v>
      </c>
      <c r="E646" t="s">
        <v>11</v>
      </c>
      <c r="F646">
        <v>12</v>
      </c>
      <c r="G646">
        <v>31</v>
      </c>
      <c r="H646">
        <v>2012</v>
      </c>
      <c r="I646" s="5" t="s">
        <v>2756</v>
      </c>
      <c r="J646" t="s">
        <v>2757</v>
      </c>
      <c r="K646" t="s">
        <v>2758</v>
      </c>
      <c r="L646" t="s">
        <v>2759</v>
      </c>
      <c r="M646" t="s">
        <v>15</v>
      </c>
      <c r="N646" t="s">
        <v>62</v>
      </c>
      <c r="O646" t="s">
        <v>175</v>
      </c>
      <c r="R646" s="6"/>
    </row>
    <row r="647" spans="1:18">
      <c r="A647">
        <v>673</v>
      </c>
      <c r="B647" t="s">
        <v>2755</v>
      </c>
      <c r="C647" s="1">
        <v>3309616000</v>
      </c>
      <c r="D647" t="s">
        <v>19</v>
      </c>
      <c r="E647" t="s">
        <v>20</v>
      </c>
      <c r="F647">
        <v>12</v>
      </c>
      <c r="G647">
        <v>31</v>
      </c>
      <c r="H647">
        <v>2013</v>
      </c>
      <c r="I647" s="5" t="s">
        <v>2760</v>
      </c>
      <c r="J647" t="s">
        <v>2761</v>
      </c>
      <c r="K647" t="s">
        <v>2762</v>
      </c>
      <c r="L647" t="s">
        <v>2763</v>
      </c>
      <c r="M647" t="s">
        <v>15</v>
      </c>
      <c r="N647" t="s">
        <v>62</v>
      </c>
      <c r="O647" t="s">
        <v>175</v>
      </c>
      <c r="R647" s="6"/>
    </row>
    <row r="648" spans="1:18">
      <c r="A648">
        <v>674</v>
      </c>
      <c r="B648" t="s">
        <v>2755</v>
      </c>
      <c r="C648" s="1">
        <v>3391187000</v>
      </c>
      <c r="D648" t="s">
        <v>25</v>
      </c>
      <c r="E648" t="s">
        <v>26</v>
      </c>
      <c r="F648">
        <v>12</v>
      </c>
      <c r="G648">
        <v>31</v>
      </c>
      <c r="H648">
        <v>2014</v>
      </c>
      <c r="I648" s="5" t="s">
        <v>2764</v>
      </c>
      <c r="J648" t="s">
        <v>2765</v>
      </c>
      <c r="K648" t="s">
        <v>2766</v>
      </c>
      <c r="L648" t="s">
        <v>2767</v>
      </c>
      <c r="M648" t="s">
        <v>15</v>
      </c>
      <c r="N648" t="s">
        <v>62</v>
      </c>
      <c r="O648" t="s">
        <v>175</v>
      </c>
      <c r="R648" s="6"/>
    </row>
    <row r="649" spans="1:18">
      <c r="A649">
        <v>675</v>
      </c>
      <c r="B649" t="s">
        <v>2755</v>
      </c>
      <c r="C649" s="1">
        <v>3578995000</v>
      </c>
      <c r="D649" t="s">
        <v>31</v>
      </c>
      <c r="E649" t="s">
        <v>32</v>
      </c>
      <c r="F649">
        <v>12</v>
      </c>
      <c r="G649">
        <v>31</v>
      </c>
      <c r="H649">
        <v>2015</v>
      </c>
      <c r="I649" s="5" t="s">
        <v>2768</v>
      </c>
      <c r="J649" t="s">
        <v>2769</v>
      </c>
      <c r="K649" t="s">
        <v>2770</v>
      </c>
      <c r="L649" t="s">
        <v>2771</v>
      </c>
      <c r="M649" t="s">
        <v>15</v>
      </c>
      <c r="N649" t="s">
        <v>62</v>
      </c>
      <c r="O649" t="s">
        <v>175</v>
      </c>
      <c r="R649" s="6"/>
    </row>
    <row r="650" spans="1:18">
      <c r="A650">
        <v>676</v>
      </c>
      <c r="B650" t="s">
        <v>2772</v>
      </c>
      <c r="C650" s="1">
        <v>5011853000</v>
      </c>
      <c r="D650" t="s">
        <v>10</v>
      </c>
      <c r="E650" t="s">
        <v>11</v>
      </c>
      <c r="F650">
        <v>12</v>
      </c>
      <c r="G650">
        <v>31</v>
      </c>
      <c r="H650">
        <v>2012</v>
      </c>
      <c r="I650" s="5" t="s">
        <v>2773</v>
      </c>
      <c r="J650" t="s">
        <v>15</v>
      </c>
      <c r="K650" t="s">
        <v>2774</v>
      </c>
      <c r="L650" t="s">
        <v>15</v>
      </c>
      <c r="M650" t="s">
        <v>2775</v>
      </c>
      <c r="N650" t="s">
        <v>1703</v>
      </c>
      <c r="O650" t="s">
        <v>1704</v>
      </c>
      <c r="R650" s="6"/>
    </row>
    <row r="651" spans="1:18">
      <c r="A651">
        <v>677</v>
      </c>
      <c r="B651" t="s">
        <v>2772</v>
      </c>
      <c r="C651" s="1">
        <v>4762000000</v>
      </c>
      <c r="D651" t="s">
        <v>19</v>
      </c>
      <c r="E651" t="s">
        <v>20</v>
      </c>
      <c r="F651">
        <v>12</v>
      </c>
      <c r="G651">
        <v>31</v>
      </c>
      <c r="H651">
        <v>2013</v>
      </c>
      <c r="I651" s="5" t="s">
        <v>2776</v>
      </c>
      <c r="J651" t="s">
        <v>15</v>
      </c>
      <c r="K651" t="s">
        <v>2777</v>
      </c>
      <c r="L651" t="s">
        <v>15</v>
      </c>
      <c r="M651" t="s">
        <v>2778</v>
      </c>
      <c r="N651" t="s">
        <v>1703</v>
      </c>
      <c r="O651" t="s">
        <v>1704</v>
      </c>
      <c r="R651" s="6"/>
    </row>
    <row r="652" spans="1:18">
      <c r="A652">
        <v>678</v>
      </c>
      <c r="B652" t="s">
        <v>2772</v>
      </c>
      <c r="C652" s="1">
        <v>4772000000</v>
      </c>
      <c r="D652" t="s">
        <v>25</v>
      </c>
      <c r="E652" t="s">
        <v>26</v>
      </c>
      <c r="F652">
        <v>12</v>
      </c>
      <c r="G652">
        <v>31</v>
      </c>
      <c r="H652">
        <v>2014</v>
      </c>
      <c r="I652" s="5" t="s">
        <v>2779</v>
      </c>
      <c r="J652" t="s">
        <v>15</v>
      </c>
      <c r="K652" t="s">
        <v>2780</v>
      </c>
      <c r="L652" t="s">
        <v>15</v>
      </c>
      <c r="M652" t="s">
        <v>694</v>
      </c>
      <c r="N652" t="s">
        <v>1703</v>
      </c>
      <c r="O652" t="s">
        <v>1704</v>
      </c>
      <c r="R652" s="6"/>
    </row>
    <row r="653" spans="1:18">
      <c r="A653">
        <v>679</v>
      </c>
      <c r="B653" t="s">
        <v>2772</v>
      </c>
      <c r="C653" s="1">
        <v>5576000000</v>
      </c>
      <c r="D653" t="s">
        <v>31</v>
      </c>
      <c r="E653" t="s">
        <v>32</v>
      </c>
      <c r="F653">
        <v>12</v>
      </c>
      <c r="G653">
        <v>31</v>
      </c>
      <c r="H653">
        <v>2015</v>
      </c>
      <c r="I653" s="5" t="s">
        <v>2781</v>
      </c>
      <c r="J653" t="s">
        <v>15</v>
      </c>
      <c r="K653" t="s">
        <v>2782</v>
      </c>
      <c r="L653" t="s">
        <v>15</v>
      </c>
      <c r="M653" t="s">
        <v>466</v>
      </c>
      <c r="N653" t="s">
        <v>1703</v>
      </c>
      <c r="O653" t="s">
        <v>1704</v>
      </c>
      <c r="R653" s="6"/>
    </row>
    <row r="654" spans="1:18">
      <c r="A654">
        <v>680</v>
      </c>
      <c r="B654" t="s">
        <v>2783</v>
      </c>
      <c r="C654" s="1">
        <v>30930000000</v>
      </c>
      <c r="D654" t="s">
        <v>10</v>
      </c>
      <c r="E654" t="s">
        <v>20</v>
      </c>
      <c r="F654">
        <v>12</v>
      </c>
      <c r="G654">
        <v>31</v>
      </c>
      <c r="H654">
        <v>2013</v>
      </c>
      <c r="I654" s="5" t="s">
        <v>2784</v>
      </c>
      <c r="J654" t="s">
        <v>2785</v>
      </c>
      <c r="K654" t="s">
        <v>2786</v>
      </c>
      <c r="L654" t="s">
        <v>15</v>
      </c>
      <c r="M654" t="s">
        <v>15</v>
      </c>
      <c r="N654" t="s">
        <v>17</v>
      </c>
      <c r="O654" t="s">
        <v>676</v>
      </c>
      <c r="R654" s="6"/>
    </row>
    <row r="655" spans="1:18">
      <c r="A655">
        <v>681</v>
      </c>
      <c r="B655" t="s">
        <v>2783</v>
      </c>
      <c r="C655" s="1">
        <v>30852000000</v>
      </c>
      <c r="D655" t="s">
        <v>19</v>
      </c>
      <c r="E655" t="s">
        <v>26</v>
      </c>
      <c r="F655">
        <v>12</v>
      </c>
      <c r="G655">
        <v>31</v>
      </c>
      <c r="H655">
        <v>2014</v>
      </c>
      <c r="I655" s="5" t="s">
        <v>2787</v>
      </c>
      <c r="J655" t="s">
        <v>2788</v>
      </c>
      <c r="K655" t="s">
        <v>2789</v>
      </c>
      <c r="L655" t="s">
        <v>15</v>
      </c>
      <c r="M655" t="s">
        <v>15</v>
      </c>
      <c r="N655" t="s">
        <v>17</v>
      </c>
      <c r="O655" t="s">
        <v>676</v>
      </c>
      <c r="R655" s="6"/>
    </row>
    <row r="656" spans="1:18">
      <c r="A656">
        <v>682</v>
      </c>
      <c r="B656" t="s">
        <v>2783</v>
      </c>
      <c r="C656" s="1">
        <v>31469000000</v>
      </c>
      <c r="D656" t="s">
        <v>25</v>
      </c>
      <c r="E656" t="s">
        <v>32</v>
      </c>
      <c r="F656">
        <v>12</v>
      </c>
      <c r="G656">
        <v>31</v>
      </c>
      <c r="H656">
        <v>2015</v>
      </c>
      <c r="I656" s="5" t="s">
        <v>2790</v>
      </c>
      <c r="J656" t="s">
        <v>2791</v>
      </c>
      <c r="K656" t="s">
        <v>2792</v>
      </c>
      <c r="L656" t="s">
        <v>15</v>
      </c>
      <c r="M656" t="s">
        <v>15</v>
      </c>
      <c r="N656" t="s">
        <v>17</v>
      </c>
      <c r="O656" t="s">
        <v>676</v>
      </c>
      <c r="R656" s="6"/>
    </row>
    <row r="657" spans="1:18">
      <c r="A657">
        <v>683</v>
      </c>
      <c r="B657" t="s">
        <v>2783</v>
      </c>
      <c r="C657" s="1">
        <v>31353000000</v>
      </c>
      <c r="D657" t="s">
        <v>31</v>
      </c>
      <c r="E657" t="s">
        <v>348</v>
      </c>
      <c r="F657">
        <v>12</v>
      </c>
      <c r="G657">
        <v>31</v>
      </c>
      <c r="H657">
        <v>2016</v>
      </c>
      <c r="I657" s="5" t="s">
        <v>2793</v>
      </c>
      <c r="J657" t="s">
        <v>2794</v>
      </c>
      <c r="K657" t="s">
        <v>2795</v>
      </c>
      <c r="L657" t="s">
        <v>15</v>
      </c>
      <c r="M657" t="s">
        <v>15</v>
      </c>
      <c r="N657" t="s">
        <v>17</v>
      </c>
      <c r="O657" t="s">
        <v>676</v>
      </c>
      <c r="R657" s="6"/>
    </row>
    <row r="658" spans="1:18">
      <c r="A658">
        <v>684</v>
      </c>
      <c r="B658" t="s">
        <v>2796</v>
      </c>
      <c r="C658" s="1">
        <v>2426301000</v>
      </c>
      <c r="D658" t="s">
        <v>10</v>
      </c>
      <c r="E658" t="s">
        <v>11</v>
      </c>
      <c r="F658">
        <v>12</v>
      </c>
      <c r="G658">
        <v>31</v>
      </c>
      <c r="H658">
        <v>2012</v>
      </c>
      <c r="I658" s="5" t="s">
        <v>2797</v>
      </c>
      <c r="J658" t="s">
        <v>2798</v>
      </c>
      <c r="K658" t="s">
        <v>2799</v>
      </c>
      <c r="L658" t="s">
        <v>15</v>
      </c>
      <c r="M658" t="s">
        <v>2800</v>
      </c>
      <c r="N658" t="s">
        <v>323</v>
      </c>
      <c r="O658" t="s">
        <v>2742</v>
      </c>
      <c r="R658" s="6"/>
    </row>
    <row r="659" spans="1:18">
      <c r="A659">
        <v>685</v>
      </c>
      <c r="B659" t="s">
        <v>2796</v>
      </c>
      <c r="C659" s="1">
        <v>2486017000</v>
      </c>
      <c r="D659" t="s">
        <v>19</v>
      </c>
      <c r="E659" t="s">
        <v>20</v>
      </c>
      <c r="F659">
        <v>12</v>
      </c>
      <c r="G659">
        <v>31</v>
      </c>
      <c r="H659">
        <v>2013</v>
      </c>
      <c r="I659" s="5" t="s">
        <v>2801</v>
      </c>
      <c r="J659" t="s">
        <v>2802</v>
      </c>
      <c r="K659" t="s">
        <v>2803</v>
      </c>
      <c r="L659" t="s">
        <v>15</v>
      </c>
      <c r="M659" t="s">
        <v>2804</v>
      </c>
      <c r="N659" t="s">
        <v>323</v>
      </c>
      <c r="O659" t="s">
        <v>2742</v>
      </c>
      <c r="R659" s="6"/>
    </row>
    <row r="660" spans="1:18">
      <c r="A660">
        <v>686</v>
      </c>
      <c r="B660" t="s">
        <v>2796</v>
      </c>
      <c r="C660" s="1">
        <v>2535559000</v>
      </c>
      <c r="D660" t="s">
        <v>25</v>
      </c>
      <c r="E660" t="s">
        <v>26</v>
      </c>
      <c r="F660">
        <v>12</v>
      </c>
      <c r="G660">
        <v>31</v>
      </c>
      <c r="H660">
        <v>2014</v>
      </c>
      <c r="I660" s="5" t="s">
        <v>2805</v>
      </c>
      <c r="J660" t="s">
        <v>2806</v>
      </c>
      <c r="K660" t="s">
        <v>2807</v>
      </c>
      <c r="L660" t="s">
        <v>15</v>
      </c>
      <c r="M660" t="s">
        <v>2808</v>
      </c>
      <c r="N660" t="s">
        <v>323</v>
      </c>
      <c r="O660" t="s">
        <v>2742</v>
      </c>
      <c r="R660" s="6"/>
    </row>
    <row r="661" spans="1:18">
      <c r="A661">
        <v>687</v>
      </c>
      <c r="B661" t="s">
        <v>2796</v>
      </c>
      <c r="C661" s="1">
        <v>2403906000</v>
      </c>
      <c r="D661" t="s">
        <v>31</v>
      </c>
      <c r="E661" t="s">
        <v>32</v>
      </c>
      <c r="F661">
        <v>12</v>
      </c>
      <c r="G661">
        <v>31</v>
      </c>
      <c r="H661">
        <v>2015</v>
      </c>
      <c r="I661" s="5" t="s">
        <v>2809</v>
      </c>
      <c r="J661" t="s">
        <v>2810</v>
      </c>
      <c r="K661" t="s">
        <v>2811</v>
      </c>
      <c r="L661" t="s">
        <v>15</v>
      </c>
      <c r="M661" t="s">
        <v>2812</v>
      </c>
      <c r="N661" t="s">
        <v>323</v>
      </c>
      <c r="O661" t="s">
        <v>2742</v>
      </c>
      <c r="R661" s="6"/>
    </row>
    <row r="662" spans="1:18">
      <c r="A662">
        <v>688</v>
      </c>
      <c r="B662" t="s">
        <v>2813</v>
      </c>
      <c r="C662" s="1">
        <v>9702000000</v>
      </c>
      <c r="D662" t="s">
        <v>10</v>
      </c>
      <c r="E662" t="s">
        <v>11</v>
      </c>
      <c r="F662">
        <v>12</v>
      </c>
      <c r="G662">
        <v>31</v>
      </c>
      <c r="H662">
        <v>2012</v>
      </c>
      <c r="I662" s="5" t="s">
        <v>2814</v>
      </c>
      <c r="J662" t="s">
        <v>2815</v>
      </c>
      <c r="K662" t="s">
        <v>124</v>
      </c>
      <c r="L662" t="s">
        <v>2816</v>
      </c>
      <c r="M662" t="s">
        <v>15</v>
      </c>
      <c r="N662" t="s">
        <v>84</v>
      </c>
      <c r="O662" t="s">
        <v>446</v>
      </c>
      <c r="R662" s="6"/>
    </row>
    <row r="663" spans="1:18">
      <c r="A663">
        <v>689</v>
      </c>
      <c r="B663" t="s">
        <v>2813</v>
      </c>
      <c r="C663" s="1">
        <v>11202000000</v>
      </c>
      <c r="D663" t="s">
        <v>19</v>
      </c>
      <c r="E663" t="s">
        <v>20</v>
      </c>
      <c r="F663">
        <v>12</v>
      </c>
      <c r="G663">
        <v>31</v>
      </c>
      <c r="H663">
        <v>2013</v>
      </c>
      <c r="I663" s="5" t="s">
        <v>2817</v>
      </c>
      <c r="J663" t="s">
        <v>2818</v>
      </c>
      <c r="K663" t="s">
        <v>2819</v>
      </c>
      <c r="L663" t="s">
        <v>2820</v>
      </c>
      <c r="M663" t="s">
        <v>15</v>
      </c>
      <c r="N663" t="s">
        <v>84</v>
      </c>
      <c r="O663" t="s">
        <v>446</v>
      </c>
      <c r="R663" s="6"/>
    </row>
    <row r="664" spans="1:18">
      <c r="A664">
        <v>690</v>
      </c>
      <c r="B664" t="s">
        <v>2813</v>
      </c>
      <c r="C664" s="1">
        <v>24890000000</v>
      </c>
      <c r="D664" t="s">
        <v>25</v>
      </c>
      <c r="E664" t="s">
        <v>26</v>
      </c>
      <c r="F664">
        <v>12</v>
      </c>
      <c r="G664">
        <v>31</v>
      </c>
      <c r="H664">
        <v>2014</v>
      </c>
      <c r="I664" s="5" t="s">
        <v>2821</v>
      </c>
      <c r="J664" t="s">
        <v>2822</v>
      </c>
      <c r="K664" t="s">
        <v>2823</v>
      </c>
      <c r="L664" t="s">
        <v>2824</v>
      </c>
      <c r="M664" t="s">
        <v>15</v>
      </c>
      <c r="N664" t="s">
        <v>84</v>
      </c>
      <c r="O664" t="s">
        <v>446</v>
      </c>
      <c r="R664" s="6"/>
    </row>
    <row r="665" spans="1:18">
      <c r="A665">
        <v>691</v>
      </c>
      <c r="B665" t="s">
        <v>2813</v>
      </c>
      <c r="C665" s="1">
        <v>32639000000</v>
      </c>
      <c r="D665" t="s">
        <v>31</v>
      </c>
      <c r="E665" t="s">
        <v>32</v>
      </c>
      <c r="F665">
        <v>12</v>
      </c>
      <c r="G665">
        <v>31</v>
      </c>
      <c r="H665">
        <v>2015</v>
      </c>
      <c r="I665" s="5" t="s">
        <v>2825</v>
      </c>
      <c r="J665" t="s">
        <v>2826</v>
      </c>
      <c r="K665" t="s">
        <v>2827</v>
      </c>
      <c r="L665" t="s">
        <v>2828</v>
      </c>
      <c r="M665" t="s">
        <v>15</v>
      </c>
      <c r="N665" t="s">
        <v>84</v>
      </c>
      <c r="O665" t="s">
        <v>446</v>
      </c>
      <c r="R665" s="6"/>
    </row>
    <row r="666" spans="1:18">
      <c r="A666">
        <v>692</v>
      </c>
      <c r="B666" t="s">
        <v>2829</v>
      </c>
      <c r="C666" s="1">
        <v>17774100000</v>
      </c>
      <c r="D666" t="s">
        <v>10</v>
      </c>
      <c r="E666" t="s">
        <v>1064</v>
      </c>
      <c r="F666">
        <v>5</v>
      </c>
      <c r="G666">
        <v>26</v>
      </c>
      <c r="H666">
        <v>2013</v>
      </c>
      <c r="I666" s="5" t="s">
        <v>2830</v>
      </c>
      <c r="J666" t="s">
        <v>2831</v>
      </c>
      <c r="K666" t="s">
        <v>2832</v>
      </c>
      <c r="L666" t="s">
        <v>15</v>
      </c>
      <c r="M666" t="s">
        <v>15</v>
      </c>
      <c r="N666" t="s">
        <v>198</v>
      </c>
      <c r="O666" t="s">
        <v>1068</v>
      </c>
      <c r="R666" s="6"/>
    </row>
    <row r="667" spans="1:18">
      <c r="A667">
        <v>693</v>
      </c>
      <c r="B667" t="s">
        <v>2829</v>
      </c>
      <c r="C667" s="1">
        <v>17909600000</v>
      </c>
      <c r="D667" t="s">
        <v>19</v>
      </c>
      <c r="E667" t="s">
        <v>1069</v>
      </c>
      <c r="F667">
        <v>5</v>
      </c>
      <c r="G667">
        <v>25</v>
      </c>
      <c r="H667">
        <v>2014</v>
      </c>
      <c r="I667" s="5" t="s">
        <v>2833</v>
      </c>
      <c r="J667" t="s">
        <v>2834</v>
      </c>
      <c r="K667" t="s">
        <v>2835</v>
      </c>
      <c r="L667" t="s">
        <v>15</v>
      </c>
      <c r="M667" t="s">
        <v>15</v>
      </c>
      <c r="N667" t="s">
        <v>198</v>
      </c>
      <c r="O667" t="s">
        <v>1068</v>
      </c>
      <c r="R667" s="6"/>
    </row>
    <row r="668" spans="1:18">
      <c r="A668">
        <v>694</v>
      </c>
      <c r="B668" t="s">
        <v>2829</v>
      </c>
      <c r="C668" s="1">
        <v>17630300000</v>
      </c>
      <c r="D668" t="s">
        <v>25</v>
      </c>
      <c r="E668" t="s">
        <v>1073</v>
      </c>
      <c r="F668">
        <v>5</v>
      </c>
      <c r="G668">
        <v>31</v>
      </c>
      <c r="H668">
        <v>2015</v>
      </c>
      <c r="I668" s="5" t="s">
        <v>2836</v>
      </c>
      <c r="J668" t="s">
        <v>2837</v>
      </c>
      <c r="K668" t="s">
        <v>1714</v>
      </c>
      <c r="L668" t="s">
        <v>15</v>
      </c>
      <c r="M668" t="s">
        <v>15</v>
      </c>
      <c r="N668" t="s">
        <v>198</v>
      </c>
      <c r="O668" t="s">
        <v>1068</v>
      </c>
      <c r="R668" s="6"/>
    </row>
    <row r="669" spans="1:18">
      <c r="A669">
        <v>695</v>
      </c>
      <c r="B669" t="s">
        <v>2829</v>
      </c>
      <c r="C669" s="1">
        <v>16563100000</v>
      </c>
      <c r="D669" t="s">
        <v>31</v>
      </c>
      <c r="E669" t="s">
        <v>1077</v>
      </c>
      <c r="F669">
        <v>5</v>
      </c>
      <c r="G669">
        <v>29</v>
      </c>
      <c r="H669">
        <v>2016</v>
      </c>
      <c r="I669" s="5" t="s">
        <v>2838</v>
      </c>
      <c r="J669" t="s">
        <v>2839</v>
      </c>
      <c r="K669" t="s">
        <v>2840</v>
      </c>
      <c r="L669" t="s">
        <v>15</v>
      </c>
      <c r="M669" t="s">
        <v>15</v>
      </c>
      <c r="N669" t="s">
        <v>198</v>
      </c>
      <c r="O669" t="s">
        <v>1068</v>
      </c>
      <c r="R669" s="6"/>
    </row>
    <row r="670" spans="1:18">
      <c r="A670">
        <v>696</v>
      </c>
      <c r="B670" t="s">
        <v>2841</v>
      </c>
      <c r="C670" s="1">
        <v>7819000000</v>
      </c>
      <c r="D670" t="s">
        <v>10</v>
      </c>
      <c r="E670" t="s">
        <v>20</v>
      </c>
      <c r="F670">
        <v>12</v>
      </c>
      <c r="G670">
        <v>31</v>
      </c>
      <c r="H670">
        <v>2013</v>
      </c>
      <c r="I670" s="5" t="s">
        <v>2842</v>
      </c>
      <c r="J670" t="s">
        <v>2843</v>
      </c>
      <c r="K670" t="s">
        <v>2844</v>
      </c>
      <c r="L670" t="s">
        <v>2845</v>
      </c>
      <c r="M670" t="s">
        <v>2846</v>
      </c>
      <c r="N670" t="s">
        <v>62</v>
      </c>
      <c r="O670" t="s">
        <v>660</v>
      </c>
      <c r="R670" s="6"/>
    </row>
    <row r="671" spans="1:18">
      <c r="A671">
        <v>697</v>
      </c>
      <c r="B671" t="s">
        <v>2841</v>
      </c>
      <c r="C671" s="1">
        <v>9715000000</v>
      </c>
      <c r="D671" t="s">
        <v>19</v>
      </c>
      <c r="E671" t="s">
        <v>26</v>
      </c>
      <c r="F671">
        <v>12</v>
      </c>
      <c r="G671">
        <v>31</v>
      </c>
      <c r="H671">
        <v>2014</v>
      </c>
      <c r="I671" s="5" t="s">
        <v>2847</v>
      </c>
      <c r="J671" t="s">
        <v>2848</v>
      </c>
      <c r="K671" t="s">
        <v>2849</v>
      </c>
      <c r="L671" t="s">
        <v>954</v>
      </c>
      <c r="M671" t="s">
        <v>2850</v>
      </c>
      <c r="N671" t="s">
        <v>62</v>
      </c>
      <c r="O671" t="s">
        <v>660</v>
      </c>
      <c r="R671" s="6"/>
    </row>
    <row r="672" spans="1:18">
      <c r="A672">
        <v>698</v>
      </c>
      <c r="B672" t="s">
        <v>2841</v>
      </c>
      <c r="C672" s="1">
        <v>9111000000</v>
      </c>
      <c r="D672" t="s">
        <v>25</v>
      </c>
      <c r="E672" t="s">
        <v>32</v>
      </c>
      <c r="F672">
        <v>12</v>
      </c>
      <c r="G672">
        <v>31</v>
      </c>
      <c r="H672">
        <v>2015</v>
      </c>
      <c r="I672" s="5" t="s">
        <v>2851</v>
      </c>
      <c r="J672" t="s">
        <v>2852</v>
      </c>
      <c r="K672" t="s">
        <v>2853</v>
      </c>
      <c r="L672" t="s">
        <v>2854</v>
      </c>
      <c r="M672" t="s">
        <v>2855</v>
      </c>
      <c r="N672" t="s">
        <v>62</v>
      </c>
      <c r="O672" t="s">
        <v>660</v>
      </c>
      <c r="R672" s="6"/>
    </row>
    <row r="673" spans="1:18">
      <c r="A673">
        <v>699</v>
      </c>
      <c r="B673" t="s">
        <v>2841</v>
      </c>
      <c r="C673" s="1">
        <v>9390000000</v>
      </c>
      <c r="D673" t="s">
        <v>31</v>
      </c>
      <c r="E673" t="s">
        <v>348</v>
      </c>
      <c r="F673">
        <v>12</v>
      </c>
      <c r="G673">
        <v>31</v>
      </c>
      <c r="H673">
        <v>2016</v>
      </c>
      <c r="I673" s="5" t="s">
        <v>2856</v>
      </c>
      <c r="J673" t="s">
        <v>2857</v>
      </c>
      <c r="K673" t="s">
        <v>2858</v>
      </c>
      <c r="L673" t="s">
        <v>2859</v>
      </c>
      <c r="M673" t="s">
        <v>2860</v>
      </c>
      <c r="N673" t="s">
        <v>62</v>
      </c>
      <c r="O673" t="s">
        <v>660</v>
      </c>
      <c r="R673" s="6"/>
    </row>
    <row r="674" spans="1:18">
      <c r="A674">
        <v>700</v>
      </c>
      <c r="B674" t="s">
        <v>2861</v>
      </c>
      <c r="C674" s="1">
        <v>155427000000</v>
      </c>
      <c r="D674" t="s">
        <v>10</v>
      </c>
      <c r="E674" t="s">
        <v>20</v>
      </c>
      <c r="F674">
        <v>12</v>
      </c>
      <c r="G674">
        <v>31</v>
      </c>
      <c r="H674">
        <v>2013</v>
      </c>
      <c r="I674" s="5" t="s">
        <v>2862</v>
      </c>
      <c r="J674" t="s">
        <v>2863</v>
      </c>
      <c r="K674" t="s">
        <v>2864</v>
      </c>
      <c r="L674" t="s">
        <v>15</v>
      </c>
      <c r="M674" t="s">
        <v>15</v>
      </c>
      <c r="N674" t="s">
        <v>42</v>
      </c>
      <c r="O674" t="s">
        <v>2508</v>
      </c>
      <c r="R674" s="6"/>
    </row>
    <row r="675" spans="1:18">
      <c r="A675">
        <v>701</v>
      </c>
      <c r="B675" t="s">
        <v>2861</v>
      </c>
      <c r="C675" s="1">
        <v>155929000000</v>
      </c>
      <c r="D675" t="s">
        <v>19</v>
      </c>
      <c r="E675" t="s">
        <v>26</v>
      </c>
      <c r="F675">
        <v>12</v>
      </c>
      <c r="G675">
        <v>31</v>
      </c>
      <c r="H675">
        <v>2014</v>
      </c>
      <c r="I675" s="5" t="s">
        <v>2865</v>
      </c>
      <c r="J675" t="s">
        <v>2866</v>
      </c>
      <c r="K675" t="s">
        <v>2867</v>
      </c>
      <c r="L675" t="s">
        <v>15</v>
      </c>
      <c r="M675" t="s">
        <v>15</v>
      </c>
      <c r="N675" t="s">
        <v>42</v>
      </c>
      <c r="O675" t="s">
        <v>2508</v>
      </c>
      <c r="R675" s="6"/>
    </row>
    <row r="676" spans="1:18">
      <c r="A676">
        <v>702</v>
      </c>
      <c r="B676" t="s">
        <v>2861</v>
      </c>
      <c r="C676" s="1">
        <v>152356000000</v>
      </c>
      <c r="D676" t="s">
        <v>25</v>
      </c>
      <c r="E676" t="s">
        <v>32</v>
      </c>
      <c r="F676">
        <v>12</v>
      </c>
      <c r="G676">
        <v>31</v>
      </c>
      <c r="H676">
        <v>2015</v>
      </c>
      <c r="I676" s="5" t="s">
        <v>2868</v>
      </c>
      <c r="J676" t="s">
        <v>2869</v>
      </c>
      <c r="K676" t="s">
        <v>2870</v>
      </c>
      <c r="L676" t="s">
        <v>15</v>
      </c>
      <c r="M676" t="s">
        <v>15</v>
      </c>
      <c r="N676" t="s">
        <v>42</v>
      </c>
      <c r="O676" t="s">
        <v>2508</v>
      </c>
      <c r="R676" s="6"/>
    </row>
    <row r="677" spans="1:18">
      <c r="A677">
        <v>703</v>
      </c>
      <c r="B677" t="s">
        <v>2861</v>
      </c>
      <c r="C677" s="1">
        <v>166380000000</v>
      </c>
      <c r="D677" t="s">
        <v>31</v>
      </c>
      <c r="E677" t="s">
        <v>348</v>
      </c>
      <c r="F677">
        <v>12</v>
      </c>
      <c r="G677">
        <v>31</v>
      </c>
      <c r="H677">
        <v>2016</v>
      </c>
      <c r="I677" s="5" t="s">
        <v>2871</v>
      </c>
      <c r="J677" t="s">
        <v>2872</v>
      </c>
      <c r="K677" t="s">
        <v>2873</v>
      </c>
      <c r="L677" t="s">
        <v>15</v>
      </c>
      <c r="M677" t="s">
        <v>15</v>
      </c>
      <c r="N677" t="s">
        <v>42</v>
      </c>
      <c r="O677" t="s">
        <v>2508</v>
      </c>
      <c r="R677" s="6"/>
    </row>
    <row r="678" spans="1:18">
      <c r="A678">
        <v>704</v>
      </c>
      <c r="B678" t="s">
        <v>2874</v>
      </c>
      <c r="C678" s="1">
        <v>13013868000</v>
      </c>
      <c r="D678" t="s">
        <v>10</v>
      </c>
      <c r="E678" t="s">
        <v>11</v>
      </c>
      <c r="F678">
        <v>12</v>
      </c>
      <c r="G678">
        <v>31</v>
      </c>
      <c r="H678">
        <v>2012</v>
      </c>
      <c r="I678" s="5" t="s">
        <v>2875</v>
      </c>
      <c r="J678" t="s">
        <v>2876</v>
      </c>
      <c r="K678" t="s">
        <v>2877</v>
      </c>
      <c r="L678" t="s">
        <v>15</v>
      </c>
      <c r="M678" t="s">
        <v>2878</v>
      </c>
      <c r="N678" t="s">
        <v>42</v>
      </c>
      <c r="O678" t="s">
        <v>573</v>
      </c>
      <c r="R678" s="6"/>
    </row>
    <row r="679" spans="1:18">
      <c r="A679">
        <v>705</v>
      </c>
      <c r="B679" t="s">
        <v>2874</v>
      </c>
      <c r="C679" s="1">
        <v>14077843000</v>
      </c>
      <c r="D679" t="s">
        <v>19</v>
      </c>
      <c r="E679" t="s">
        <v>20</v>
      </c>
      <c r="F679">
        <v>12</v>
      </c>
      <c r="G679">
        <v>31</v>
      </c>
      <c r="H679">
        <v>2013</v>
      </c>
      <c r="I679" s="5" t="s">
        <v>2879</v>
      </c>
      <c r="J679" t="s">
        <v>2880</v>
      </c>
      <c r="K679" t="s">
        <v>2881</v>
      </c>
      <c r="L679" t="s">
        <v>15</v>
      </c>
      <c r="M679" t="s">
        <v>2882</v>
      </c>
      <c r="N679" t="s">
        <v>42</v>
      </c>
      <c r="O679" t="s">
        <v>573</v>
      </c>
      <c r="R679" s="6"/>
    </row>
    <row r="680" spans="1:18">
      <c r="A680">
        <v>706</v>
      </c>
      <c r="B680" t="s">
        <v>2874</v>
      </c>
      <c r="C680" s="1">
        <v>15341647000</v>
      </c>
      <c r="D680" t="s">
        <v>25</v>
      </c>
      <c r="E680" t="s">
        <v>26</v>
      </c>
      <c r="F680">
        <v>12</v>
      </c>
      <c r="G680">
        <v>31</v>
      </c>
      <c r="H680">
        <v>2014</v>
      </c>
      <c r="I680" s="5" t="s">
        <v>2883</v>
      </c>
      <c r="J680" t="s">
        <v>2884</v>
      </c>
      <c r="K680" t="s">
        <v>2885</v>
      </c>
      <c r="L680" t="s">
        <v>15</v>
      </c>
      <c r="M680" t="s">
        <v>2886</v>
      </c>
      <c r="N680" t="s">
        <v>42</v>
      </c>
      <c r="O680" t="s">
        <v>573</v>
      </c>
      <c r="R680" s="6"/>
    </row>
    <row r="681" spans="1:18">
      <c r="A681">
        <v>707</v>
      </c>
      <c r="B681" t="s">
        <v>2874</v>
      </c>
      <c r="C681" s="1">
        <v>15280044000</v>
      </c>
      <c r="D681" t="s">
        <v>31</v>
      </c>
      <c r="E681" t="s">
        <v>32</v>
      </c>
      <c r="F681">
        <v>12</v>
      </c>
      <c r="G681">
        <v>31</v>
      </c>
      <c r="H681">
        <v>2015</v>
      </c>
      <c r="I681" s="5" t="s">
        <v>2887</v>
      </c>
      <c r="J681" t="s">
        <v>2888</v>
      </c>
      <c r="K681" t="s">
        <v>2889</v>
      </c>
      <c r="L681" t="s">
        <v>15</v>
      </c>
      <c r="M681" t="s">
        <v>2890</v>
      </c>
      <c r="N681" t="s">
        <v>42</v>
      </c>
      <c r="O681" t="s">
        <v>573</v>
      </c>
      <c r="R681" s="6"/>
    </row>
    <row r="682" spans="1:18">
      <c r="A682">
        <v>708</v>
      </c>
      <c r="B682" t="s">
        <v>2891</v>
      </c>
      <c r="C682" s="1">
        <v>2375923000</v>
      </c>
      <c r="D682" t="s">
        <v>10</v>
      </c>
      <c r="E682" t="s">
        <v>1682</v>
      </c>
      <c r="F682">
        <v>5</v>
      </c>
      <c r="G682">
        <v>31</v>
      </c>
      <c r="H682">
        <v>2013</v>
      </c>
      <c r="I682" s="5" t="s">
        <v>2892</v>
      </c>
      <c r="J682" t="s">
        <v>2893</v>
      </c>
      <c r="K682" t="s">
        <v>2894</v>
      </c>
      <c r="L682" t="s">
        <v>15</v>
      </c>
      <c r="M682" t="s">
        <v>15</v>
      </c>
      <c r="N682" t="s">
        <v>62</v>
      </c>
      <c r="O682" t="s">
        <v>214</v>
      </c>
      <c r="R682" s="6"/>
    </row>
    <row r="683" spans="1:18">
      <c r="A683">
        <v>709</v>
      </c>
      <c r="B683" t="s">
        <v>2891</v>
      </c>
      <c r="C683" s="1">
        <v>2554236000</v>
      </c>
      <c r="D683" t="s">
        <v>19</v>
      </c>
      <c r="E683" t="s">
        <v>1687</v>
      </c>
      <c r="F683">
        <v>5</v>
      </c>
      <c r="G683">
        <v>31</v>
      </c>
      <c r="H683">
        <v>2014</v>
      </c>
      <c r="I683" s="5" t="s">
        <v>2895</v>
      </c>
      <c r="J683" t="s">
        <v>2896</v>
      </c>
      <c r="K683" t="s">
        <v>2897</v>
      </c>
      <c r="L683" t="s">
        <v>15</v>
      </c>
      <c r="M683" t="s">
        <v>15</v>
      </c>
      <c r="N683" t="s">
        <v>62</v>
      </c>
      <c r="O683" t="s">
        <v>214</v>
      </c>
      <c r="R683" s="6"/>
    </row>
    <row r="684" spans="1:18">
      <c r="A684">
        <v>710</v>
      </c>
      <c r="B684" t="s">
        <v>2891</v>
      </c>
      <c r="C684" s="1">
        <v>2773718000</v>
      </c>
      <c r="D684" t="s">
        <v>25</v>
      </c>
      <c r="E684" t="s">
        <v>1073</v>
      </c>
      <c r="F684">
        <v>5</v>
      </c>
      <c r="G684">
        <v>31</v>
      </c>
      <c r="H684">
        <v>2015</v>
      </c>
      <c r="I684" s="5" t="s">
        <v>2898</v>
      </c>
      <c r="J684" t="s">
        <v>2899</v>
      </c>
      <c r="K684" t="s">
        <v>2900</v>
      </c>
      <c r="L684" t="s">
        <v>15</v>
      </c>
      <c r="M684" t="s">
        <v>15</v>
      </c>
      <c r="N684" t="s">
        <v>62</v>
      </c>
      <c r="O684" t="s">
        <v>214</v>
      </c>
      <c r="R684" s="6"/>
    </row>
    <row r="685" spans="1:18">
      <c r="A685">
        <v>711</v>
      </c>
      <c r="B685" t="s">
        <v>2891</v>
      </c>
      <c r="C685" s="1">
        <v>2898150000</v>
      </c>
      <c r="D685" t="s">
        <v>31</v>
      </c>
      <c r="E685" t="s">
        <v>1694</v>
      </c>
      <c r="F685">
        <v>5</v>
      </c>
      <c r="G685">
        <v>31</v>
      </c>
      <c r="H685">
        <v>2016</v>
      </c>
      <c r="I685" s="5" t="s">
        <v>2901</v>
      </c>
      <c r="J685" t="s">
        <v>2902</v>
      </c>
      <c r="K685" t="s">
        <v>2903</v>
      </c>
      <c r="L685" t="s">
        <v>15</v>
      </c>
      <c r="M685" t="s">
        <v>15</v>
      </c>
      <c r="N685" t="s">
        <v>62</v>
      </c>
      <c r="O685" t="s">
        <v>214</v>
      </c>
      <c r="R685" s="6"/>
    </row>
    <row r="686" spans="1:18">
      <c r="A686">
        <v>712</v>
      </c>
      <c r="B686" t="s">
        <v>2904</v>
      </c>
      <c r="C686" s="1">
        <v>15651000000</v>
      </c>
      <c r="D686" t="s">
        <v>10</v>
      </c>
      <c r="E686" t="s">
        <v>2014</v>
      </c>
      <c r="F686">
        <v>2</v>
      </c>
      <c r="G686">
        <v>2</v>
      </c>
      <c r="H686">
        <v>2013</v>
      </c>
      <c r="I686" s="5" t="s">
        <v>2905</v>
      </c>
      <c r="J686" t="s">
        <v>2906</v>
      </c>
      <c r="K686" t="s">
        <v>15</v>
      </c>
      <c r="L686" t="s">
        <v>15</v>
      </c>
      <c r="M686" t="s">
        <v>15</v>
      </c>
      <c r="N686" t="s">
        <v>42</v>
      </c>
      <c r="O686" t="s">
        <v>2663</v>
      </c>
      <c r="R686" s="6"/>
    </row>
    <row r="687" spans="1:18">
      <c r="A687">
        <v>713</v>
      </c>
      <c r="B687" t="s">
        <v>2904</v>
      </c>
      <c r="C687" s="1">
        <v>16148000000</v>
      </c>
      <c r="D687" t="s">
        <v>19</v>
      </c>
      <c r="E687" t="s">
        <v>894</v>
      </c>
      <c r="F687">
        <v>2</v>
      </c>
      <c r="G687">
        <v>1</v>
      </c>
      <c r="H687">
        <v>2014</v>
      </c>
      <c r="I687" s="5" t="s">
        <v>2907</v>
      </c>
      <c r="J687" t="s">
        <v>2908</v>
      </c>
      <c r="K687" t="s">
        <v>15</v>
      </c>
      <c r="L687" t="s">
        <v>15</v>
      </c>
      <c r="M687" t="s">
        <v>15</v>
      </c>
      <c r="N687" t="s">
        <v>42</v>
      </c>
      <c r="O687" t="s">
        <v>2663</v>
      </c>
      <c r="R687" s="6"/>
    </row>
    <row r="688" spans="1:18">
      <c r="A688">
        <v>714</v>
      </c>
      <c r="B688" t="s">
        <v>2904</v>
      </c>
      <c r="C688" s="1">
        <v>16435000000</v>
      </c>
      <c r="D688" t="s">
        <v>25</v>
      </c>
      <c r="E688" t="s">
        <v>240</v>
      </c>
      <c r="F688">
        <v>1</v>
      </c>
      <c r="G688">
        <v>31</v>
      </c>
      <c r="H688">
        <v>2015</v>
      </c>
      <c r="I688" s="5" t="s">
        <v>2909</v>
      </c>
      <c r="J688" t="s">
        <v>2910</v>
      </c>
      <c r="K688" t="s">
        <v>15</v>
      </c>
      <c r="L688" t="s">
        <v>15</v>
      </c>
      <c r="M688" t="s">
        <v>15</v>
      </c>
      <c r="N688" t="s">
        <v>42</v>
      </c>
      <c r="O688" t="s">
        <v>2663</v>
      </c>
      <c r="R688" s="6"/>
    </row>
    <row r="689" spans="1:18">
      <c r="A689">
        <v>715</v>
      </c>
      <c r="B689" t="s">
        <v>2904</v>
      </c>
      <c r="C689" s="1">
        <v>15797000000</v>
      </c>
      <c r="D689" t="s">
        <v>31</v>
      </c>
      <c r="E689" t="s">
        <v>901</v>
      </c>
      <c r="F689">
        <v>1</v>
      </c>
      <c r="G689">
        <v>30</v>
      </c>
      <c r="H689">
        <v>2016</v>
      </c>
      <c r="I689" s="5" t="s">
        <v>2911</v>
      </c>
      <c r="J689" t="s">
        <v>2912</v>
      </c>
      <c r="K689" t="s">
        <v>15</v>
      </c>
      <c r="L689" t="s">
        <v>15</v>
      </c>
      <c r="M689" t="s">
        <v>15</v>
      </c>
      <c r="N689" t="s">
        <v>42</v>
      </c>
      <c r="O689" t="s">
        <v>2663</v>
      </c>
      <c r="R689" s="6"/>
    </row>
    <row r="690" spans="1:18">
      <c r="A690">
        <v>716</v>
      </c>
      <c r="B690" t="s">
        <v>2913</v>
      </c>
      <c r="C690" s="1">
        <v>2715675000</v>
      </c>
      <c r="D690" t="s">
        <v>10</v>
      </c>
      <c r="E690" t="s">
        <v>38</v>
      </c>
      <c r="F690">
        <v>12</v>
      </c>
      <c r="G690">
        <v>29</v>
      </c>
      <c r="H690">
        <v>2012</v>
      </c>
      <c r="I690" s="5" t="s">
        <v>2914</v>
      </c>
      <c r="J690" t="s">
        <v>2915</v>
      </c>
      <c r="K690" t="s">
        <v>2916</v>
      </c>
      <c r="L690" t="s">
        <v>2917</v>
      </c>
      <c r="M690" t="s">
        <v>15</v>
      </c>
      <c r="N690" t="s">
        <v>42</v>
      </c>
      <c r="O690" t="s">
        <v>2918</v>
      </c>
      <c r="R690" s="6"/>
    </row>
    <row r="691" spans="1:18">
      <c r="A691">
        <v>717</v>
      </c>
      <c r="B691" t="s">
        <v>2913</v>
      </c>
      <c r="C691" s="1">
        <v>2631851000</v>
      </c>
      <c r="D691" t="s">
        <v>19</v>
      </c>
      <c r="E691" t="s">
        <v>44</v>
      </c>
      <c r="F691">
        <v>12</v>
      </c>
      <c r="G691">
        <v>28</v>
      </c>
      <c r="H691">
        <v>2013</v>
      </c>
      <c r="I691" s="5" t="s">
        <v>2919</v>
      </c>
      <c r="J691" t="s">
        <v>2920</v>
      </c>
      <c r="K691" t="s">
        <v>2921</v>
      </c>
      <c r="L691" t="s">
        <v>2922</v>
      </c>
      <c r="M691" t="s">
        <v>15</v>
      </c>
      <c r="N691" t="s">
        <v>42</v>
      </c>
      <c r="O691" t="s">
        <v>2918</v>
      </c>
      <c r="R691" s="6"/>
    </row>
    <row r="692" spans="1:18">
      <c r="A692">
        <v>718</v>
      </c>
      <c r="B692" t="s">
        <v>2913</v>
      </c>
      <c r="C692" s="1">
        <v>2870658000</v>
      </c>
      <c r="D692" t="s">
        <v>25</v>
      </c>
      <c r="E692" t="s">
        <v>2923</v>
      </c>
      <c r="F692">
        <v>12</v>
      </c>
      <c r="G692">
        <v>27</v>
      </c>
      <c r="H692">
        <v>2014</v>
      </c>
      <c r="I692" s="5" t="s">
        <v>2924</v>
      </c>
      <c r="J692" t="s">
        <v>2925</v>
      </c>
      <c r="K692" t="s">
        <v>2926</v>
      </c>
      <c r="L692" t="s">
        <v>2927</v>
      </c>
      <c r="M692" t="s">
        <v>15</v>
      </c>
      <c r="N692" t="s">
        <v>42</v>
      </c>
      <c r="O692" t="s">
        <v>2918</v>
      </c>
      <c r="R692" s="6"/>
    </row>
    <row r="693" spans="1:18">
      <c r="A693">
        <v>719</v>
      </c>
      <c r="B693" t="s">
        <v>2913</v>
      </c>
      <c r="C693" s="1">
        <v>2820270000</v>
      </c>
      <c r="D693" t="s">
        <v>31</v>
      </c>
      <c r="E693" t="s">
        <v>2928</v>
      </c>
      <c r="F693">
        <v>12</v>
      </c>
      <c r="G693">
        <v>26</v>
      </c>
      <c r="H693">
        <v>2015</v>
      </c>
      <c r="I693" s="5" t="s">
        <v>2929</v>
      </c>
      <c r="J693" t="s">
        <v>2930</v>
      </c>
      <c r="K693" t="s">
        <v>2931</v>
      </c>
      <c r="L693" t="s">
        <v>2932</v>
      </c>
      <c r="M693" t="s">
        <v>15</v>
      </c>
      <c r="N693" t="s">
        <v>42</v>
      </c>
      <c r="O693" t="s">
        <v>2918</v>
      </c>
      <c r="R693" s="6"/>
    </row>
    <row r="694" spans="1:18">
      <c r="A694">
        <v>720</v>
      </c>
      <c r="B694" t="s">
        <v>2933</v>
      </c>
      <c r="C694" s="1">
        <v>19540000000</v>
      </c>
      <c r="D694" t="s">
        <v>10</v>
      </c>
      <c r="E694" t="s">
        <v>20</v>
      </c>
      <c r="F694">
        <v>12</v>
      </c>
      <c r="G694">
        <v>31</v>
      </c>
      <c r="H694">
        <v>2013</v>
      </c>
      <c r="I694" s="5" t="s">
        <v>2934</v>
      </c>
      <c r="J694" t="s">
        <v>2935</v>
      </c>
      <c r="K694" t="s">
        <v>2936</v>
      </c>
      <c r="L694" t="s">
        <v>15</v>
      </c>
      <c r="M694" t="s">
        <v>15</v>
      </c>
      <c r="N694" t="s">
        <v>42</v>
      </c>
      <c r="O694" t="s">
        <v>2937</v>
      </c>
      <c r="R694" s="6"/>
    </row>
    <row r="695" spans="1:18">
      <c r="A695">
        <v>721</v>
      </c>
      <c r="B695" t="s">
        <v>2933</v>
      </c>
      <c r="C695" s="1">
        <v>18138000000</v>
      </c>
      <c r="D695" t="s">
        <v>19</v>
      </c>
      <c r="E695" t="s">
        <v>26</v>
      </c>
      <c r="F695">
        <v>12</v>
      </c>
      <c r="G695">
        <v>31</v>
      </c>
      <c r="H695">
        <v>2014</v>
      </c>
      <c r="I695" s="5" t="s">
        <v>2938</v>
      </c>
      <c r="J695" t="s">
        <v>2939</v>
      </c>
      <c r="K695" t="s">
        <v>2940</v>
      </c>
      <c r="L695" t="s">
        <v>15</v>
      </c>
      <c r="M695" t="s">
        <v>15</v>
      </c>
      <c r="N695" t="s">
        <v>42</v>
      </c>
      <c r="O695" t="s">
        <v>2937</v>
      </c>
      <c r="R695" s="6"/>
    </row>
    <row r="696" spans="1:18">
      <c r="A696">
        <v>722</v>
      </c>
      <c r="B696" t="s">
        <v>2933</v>
      </c>
      <c r="C696" s="1">
        <v>16443000000</v>
      </c>
      <c r="D696" t="s">
        <v>25</v>
      </c>
      <c r="E696" t="s">
        <v>32</v>
      </c>
      <c r="F696">
        <v>12</v>
      </c>
      <c r="G696">
        <v>31</v>
      </c>
      <c r="H696">
        <v>2015</v>
      </c>
      <c r="I696" s="5" t="s">
        <v>2941</v>
      </c>
      <c r="J696" t="s">
        <v>2942</v>
      </c>
      <c r="K696" t="s">
        <v>2943</v>
      </c>
      <c r="L696" t="s">
        <v>15</v>
      </c>
      <c r="M696" t="s">
        <v>15</v>
      </c>
      <c r="N696" t="s">
        <v>42</v>
      </c>
      <c r="O696" t="s">
        <v>2937</v>
      </c>
      <c r="R696" s="6"/>
    </row>
    <row r="697" spans="1:18">
      <c r="A697">
        <v>723</v>
      </c>
      <c r="B697" t="s">
        <v>2933</v>
      </c>
      <c r="C697" s="1">
        <v>15158000000</v>
      </c>
      <c r="D697" t="s">
        <v>31</v>
      </c>
      <c r="E697" t="s">
        <v>348</v>
      </c>
      <c r="F697">
        <v>12</v>
      </c>
      <c r="G697">
        <v>31</v>
      </c>
      <c r="H697">
        <v>2016</v>
      </c>
      <c r="I697" s="5" t="s">
        <v>2944</v>
      </c>
      <c r="J697" t="s">
        <v>2945</v>
      </c>
      <c r="K697" t="s">
        <v>2946</v>
      </c>
      <c r="L697" t="s">
        <v>15</v>
      </c>
      <c r="M697" t="s">
        <v>15</v>
      </c>
      <c r="N697" t="s">
        <v>42</v>
      </c>
      <c r="O697" t="s">
        <v>2937</v>
      </c>
      <c r="R697" s="6"/>
    </row>
    <row r="698" spans="1:18">
      <c r="A698">
        <v>724</v>
      </c>
      <c r="B698" t="s">
        <v>2947</v>
      </c>
      <c r="C698" s="1">
        <v>8950045000</v>
      </c>
      <c r="D698" t="s">
        <v>10</v>
      </c>
      <c r="E698" t="s">
        <v>11</v>
      </c>
      <c r="F698">
        <v>12</v>
      </c>
      <c r="G698">
        <v>31</v>
      </c>
      <c r="H698">
        <v>2012</v>
      </c>
      <c r="I698" s="5" t="s">
        <v>2948</v>
      </c>
      <c r="J698" t="s">
        <v>2949</v>
      </c>
      <c r="K698" t="s">
        <v>2950</v>
      </c>
      <c r="L698" t="s">
        <v>15</v>
      </c>
      <c r="M698" t="s">
        <v>15</v>
      </c>
      <c r="N698" t="s">
        <v>17</v>
      </c>
      <c r="O698" t="s">
        <v>2951</v>
      </c>
      <c r="R698" s="6"/>
    </row>
    <row r="699" spans="1:18">
      <c r="A699">
        <v>725</v>
      </c>
      <c r="B699" t="s">
        <v>2947</v>
      </c>
      <c r="C699" s="1">
        <v>9437758000</v>
      </c>
      <c r="D699" t="s">
        <v>19</v>
      </c>
      <c r="E699" t="s">
        <v>20</v>
      </c>
      <c r="F699">
        <v>12</v>
      </c>
      <c r="G699">
        <v>31</v>
      </c>
      <c r="H699">
        <v>2013</v>
      </c>
      <c r="I699" s="5" t="s">
        <v>2952</v>
      </c>
      <c r="J699" t="s">
        <v>2953</v>
      </c>
      <c r="K699" t="s">
        <v>2954</v>
      </c>
      <c r="L699" t="s">
        <v>15</v>
      </c>
      <c r="M699" t="s">
        <v>15</v>
      </c>
      <c r="N699" t="s">
        <v>17</v>
      </c>
      <c r="O699" t="s">
        <v>2951</v>
      </c>
      <c r="R699" s="6"/>
    </row>
    <row r="700" spans="1:18">
      <c r="A700">
        <v>726</v>
      </c>
      <c r="B700" t="s">
        <v>2947</v>
      </c>
      <c r="C700" s="1">
        <v>9964953000</v>
      </c>
      <c r="D700" t="s">
        <v>25</v>
      </c>
      <c r="E700" t="s">
        <v>26</v>
      </c>
      <c r="F700">
        <v>12</v>
      </c>
      <c r="G700">
        <v>31</v>
      </c>
      <c r="H700">
        <v>2014</v>
      </c>
      <c r="I700" s="5" t="s">
        <v>2955</v>
      </c>
      <c r="J700" t="s">
        <v>2956</v>
      </c>
      <c r="K700" t="s">
        <v>2957</v>
      </c>
      <c r="L700" t="s">
        <v>15</v>
      </c>
      <c r="M700" t="s">
        <v>15</v>
      </c>
      <c r="N700" t="s">
        <v>17</v>
      </c>
      <c r="O700" t="s">
        <v>2951</v>
      </c>
      <c r="R700" s="6"/>
    </row>
    <row r="701" spans="1:18">
      <c r="A701">
        <v>727</v>
      </c>
      <c r="B701" t="s">
        <v>2947</v>
      </c>
      <c r="C701" s="1">
        <v>9973384000</v>
      </c>
      <c r="D701" t="s">
        <v>31</v>
      </c>
      <c r="E701" t="s">
        <v>32</v>
      </c>
      <c r="F701">
        <v>12</v>
      </c>
      <c r="G701">
        <v>31</v>
      </c>
      <c r="H701">
        <v>2015</v>
      </c>
      <c r="I701" s="5" t="s">
        <v>2958</v>
      </c>
      <c r="J701" t="s">
        <v>2959</v>
      </c>
      <c r="K701" t="s">
        <v>2960</v>
      </c>
      <c r="L701" t="s">
        <v>15</v>
      </c>
      <c r="M701" t="s">
        <v>15</v>
      </c>
      <c r="N701" t="s">
        <v>17</v>
      </c>
      <c r="O701" t="s">
        <v>2951</v>
      </c>
      <c r="R701" s="6"/>
    </row>
    <row r="702" spans="1:18">
      <c r="A702">
        <v>728</v>
      </c>
      <c r="B702" t="s">
        <v>2961</v>
      </c>
      <c r="C702" s="1">
        <v>29402000000</v>
      </c>
      <c r="D702" t="s">
        <v>10</v>
      </c>
      <c r="E702" t="s">
        <v>20</v>
      </c>
      <c r="F702">
        <v>12</v>
      </c>
      <c r="G702">
        <v>31</v>
      </c>
      <c r="H702">
        <v>2013</v>
      </c>
      <c r="I702" s="5" t="s">
        <v>2962</v>
      </c>
      <c r="J702" t="s">
        <v>2963</v>
      </c>
      <c r="K702" t="s">
        <v>606</v>
      </c>
      <c r="L702" t="s">
        <v>15</v>
      </c>
      <c r="M702" t="s">
        <v>15</v>
      </c>
      <c r="N702" t="s">
        <v>608</v>
      </c>
      <c r="O702" t="s">
        <v>944</v>
      </c>
      <c r="R702" s="6"/>
    </row>
    <row r="703" spans="1:18">
      <c r="A703">
        <v>729</v>
      </c>
      <c r="B703" t="s">
        <v>2961</v>
      </c>
      <c r="C703" s="1">
        <v>32870000000</v>
      </c>
      <c r="D703" t="s">
        <v>19</v>
      </c>
      <c r="E703" t="s">
        <v>26</v>
      </c>
      <c r="F703">
        <v>12</v>
      </c>
      <c r="G703">
        <v>31</v>
      </c>
      <c r="H703">
        <v>2014</v>
      </c>
      <c r="I703" s="5" t="s">
        <v>2964</v>
      </c>
      <c r="J703" t="s">
        <v>2965</v>
      </c>
      <c r="K703" t="s">
        <v>2966</v>
      </c>
      <c r="L703" t="s">
        <v>15</v>
      </c>
      <c r="M703" t="s">
        <v>15</v>
      </c>
      <c r="N703" t="s">
        <v>608</v>
      </c>
      <c r="O703" t="s">
        <v>944</v>
      </c>
      <c r="R703" s="6"/>
    </row>
    <row r="704" spans="1:18">
      <c r="A704">
        <v>730</v>
      </c>
      <c r="B704" t="s">
        <v>2961</v>
      </c>
      <c r="C704" s="1">
        <v>23633000000</v>
      </c>
      <c r="D704" t="s">
        <v>25</v>
      </c>
      <c r="E704" t="s">
        <v>32</v>
      </c>
      <c r="F704">
        <v>12</v>
      </c>
      <c r="G704">
        <v>31</v>
      </c>
      <c r="H704">
        <v>2015</v>
      </c>
      <c r="I704" s="5" t="s">
        <v>2967</v>
      </c>
      <c r="J704" t="s">
        <v>2968</v>
      </c>
      <c r="K704" t="s">
        <v>2969</v>
      </c>
      <c r="L704" t="s">
        <v>15</v>
      </c>
      <c r="M704" t="s">
        <v>15</v>
      </c>
      <c r="N704" t="s">
        <v>608</v>
      </c>
      <c r="O704" t="s">
        <v>944</v>
      </c>
      <c r="R704" s="6"/>
    </row>
    <row r="705" spans="1:18">
      <c r="A705">
        <v>731</v>
      </c>
      <c r="B705" t="s">
        <v>2961</v>
      </c>
      <c r="C705" s="1">
        <v>15887000000</v>
      </c>
      <c r="D705" t="s">
        <v>31</v>
      </c>
      <c r="E705" t="s">
        <v>348</v>
      </c>
      <c r="F705">
        <v>12</v>
      </c>
      <c r="G705">
        <v>31</v>
      </c>
      <c r="H705">
        <v>2016</v>
      </c>
      <c r="I705" s="5" t="s">
        <v>2970</v>
      </c>
      <c r="J705" t="s">
        <v>2971</v>
      </c>
      <c r="K705" t="s">
        <v>2972</v>
      </c>
      <c r="L705" t="s">
        <v>15</v>
      </c>
      <c r="M705" t="s">
        <v>15</v>
      </c>
      <c r="N705" t="s">
        <v>608</v>
      </c>
      <c r="O705" t="s">
        <v>944</v>
      </c>
      <c r="R705" s="6"/>
    </row>
    <row r="706" spans="1:18">
      <c r="A706">
        <v>732</v>
      </c>
      <c r="B706" t="s">
        <v>2973</v>
      </c>
      <c r="C706" s="1">
        <v>4297842000</v>
      </c>
      <c r="D706" t="s">
        <v>10</v>
      </c>
      <c r="E706" t="s">
        <v>1082</v>
      </c>
      <c r="F706">
        <v>6</v>
      </c>
      <c r="G706">
        <v>30</v>
      </c>
      <c r="H706">
        <v>2013</v>
      </c>
      <c r="I706" s="5" t="s">
        <v>2974</v>
      </c>
      <c r="J706" t="s">
        <v>2975</v>
      </c>
      <c r="K706" t="s">
        <v>2976</v>
      </c>
      <c r="L706" t="s">
        <v>15</v>
      </c>
      <c r="M706" t="s">
        <v>15</v>
      </c>
      <c r="N706" t="s">
        <v>42</v>
      </c>
      <c r="O706" t="s">
        <v>2918</v>
      </c>
      <c r="R706" s="6"/>
    </row>
    <row r="707" spans="1:18">
      <c r="A707">
        <v>733</v>
      </c>
      <c r="B707" t="s">
        <v>2973</v>
      </c>
      <c r="C707" s="1">
        <v>5348483000</v>
      </c>
      <c r="D707" t="s">
        <v>19</v>
      </c>
      <c r="E707" t="s">
        <v>1087</v>
      </c>
      <c r="F707">
        <v>6</v>
      </c>
      <c r="G707">
        <v>30</v>
      </c>
      <c r="H707">
        <v>2014</v>
      </c>
      <c r="I707" s="5" t="s">
        <v>2977</v>
      </c>
      <c r="J707" t="s">
        <v>2978</v>
      </c>
      <c r="K707" t="s">
        <v>2979</v>
      </c>
      <c r="L707" t="s">
        <v>15</v>
      </c>
      <c r="M707" t="s">
        <v>15</v>
      </c>
      <c r="N707" t="s">
        <v>42</v>
      </c>
      <c r="O707" t="s">
        <v>2918</v>
      </c>
      <c r="R707" s="6"/>
    </row>
    <row r="708" spans="1:18">
      <c r="A708">
        <v>734</v>
      </c>
      <c r="B708" t="s">
        <v>2973</v>
      </c>
      <c r="C708" s="1">
        <v>6155297000</v>
      </c>
      <c r="D708" t="s">
        <v>25</v>
      </c>
      <c r="E708" t="s">
        <v>1092</v>
      </c>
      <c r="F708">
        <v>6</v>
      </c>
      <c r="G708">
        <v>30</v>
      </c>
      <c r="H708">
        <v>2015</v>
      </c>
      <c r="I708" s="5" t="s">
        <v>2980</v>
      </c>
      <c r="J708" t="s">
        <v>2981</v>
      </c>
      <c r="K708" t="s">
        <v>2982</v>
      </c>
      <c r="L708" t="s">
        <v>15</v>
      </c>
      <c r="M708" t="s">
        <v>15</v>
      </c>
      <c r="N708" t="s">
        <v>42</v>
      </c>
      <c r="O708" t="s">
        <v>2918</v>
      </c>
      <c r="R708" s="6"/>
    </row>
    <row r="709" spans="1:18">
      <c r="A709">
        <v>735</v>
      </c>
      <c r="B709" t="s">
        <v>2973</v>
      </c>
      <c r="C709" s="1">
        <v>6911676000</v>
      </c>
      <c r="D709" t="s">
        <v>31</v>
      </c>
      <c r="E709" t="s">
        <v>1097</v>
      </c>
      <c r="F709">
        <v>6</v>
      </c>
      <c r="G709">
        <v>30</v>
      </c>
      <c r="H709">
        <v>2016</v>
      </c>
      <c r="I709" s="5" t="s">
        <v>2983</v>
      </c>
      <c r="J709" t="s">
        <v>2984</v>
      </c>
      <c r="K709" t="s">
        <v>2985</v>
      </c>
      <c r="L709" t="s">
        <v>15</v>
      </c>
      <c r="M709" t="s">
        <v>15</v>
      </c>
      <c r="N709" t="s">
        <v>42</v>
      </c>
      <c r="O709" t="s">
        <v>2918</v>
      </c>
      <c r="R709" s="6"/>
    </row>
    <row r="710" spans="1:18">
      <c r="A710">
        <v>736</v>
      </c>
      <c r="B710" t="s">
        <v>2986</v>
      </c>
      <c r="C710" s="1">
        <v>4088983000</v>
      </c>
      <c r="D710" t="s">
        <v>10</v>
      </c>
      <c r="E710" t="s">
        <v>11</v>
      </c>
      <c r="F710">
        <v>12</v>
      </c>
      <c r="G710">
        <v>31</v>
      </c>
      <c r="H710">
        <v>2012</v>
      </c>
      <c r="I710" s="5" t="s">
        <v>2987</v>
      </c>
      <c r="J710" t="s">
        <v>2988</v>
      </c>
      <c r="K710" t="s">
        <v>2989</v>
      </c>
      <c r="L710" t="s">
        <v>2990</v>
      </c>
      <c r="M710" t="s">
        <v>2991</v>
      </c>
      <c r="N710" t="s">
        <v>42</v>
      </c>
      <c r="O710" t="s">
        <v>2992</v>
      </c>
      <c r="R710" s="6"/>
    </row>
    <row r="711" spans="1:18">
      <c r="A711">
        <v>737</v>
      </c>
      <c r="B711" t="s">
        <v>2986</v>
      </c>
      <c r="C711" s="1">
        <v>4082157000</v>
      </c>
      <c r="D711" t="s">
        <v>19</v>
      </c>
      <c r="E711" t="s">
        <v>2993</v>
      </c>
      <c r="F711">
        <v>12</v>
      </c>
      <c r="G711">
        <v>29</v>
      </c>
      <c r="H711">
        <v>2013</v>
      </c>
      <c r="I711" s="5" t="s">
        <v>2994</v>
      </c>
      <c r="J711" t="s">
        <v>2995</v>
      </c>
      <c r="K711" t="s">
        <v>2996</v>
      </c>
      <c r="L711" t="s">
        <v>2997</v>
      </c>
      <c r="M711" t="s">
        <v>2998</v>
      </c>
      <c r="N711" t="s">
        <v>42</v>
      </c>
      <c r="O711" t="s">
        <v>2992</v>
      </c>
      <c r="R711" s="6"/>
    </row>
    <row r="712" spans="1:18">
      <c r="A712">
        <v>738</v>
      </c>
      <c r="B712" t="s">
        <v>2986</v>
      </c>
      <c r="C712" s="1">
        <v>4277207000</v>
      </c>
      <c r="D712" t="s">
        <v>25</v>
      </c>
      <c r="E712" t="s">
        <v>2999</v>
      </c>
      <c r="F712">
        <v>12</v>
      </c>
      <c r="G712">
        <v>28</v>
      </c>
      <c r="H712">
        <v>2014</v>
      </c>
      <c r="I712" s="5" t="s">
        <v>3000</v>
      </c>
      <c r="J712" t="s">
        <v>3001</v>
      </c>
      <c r="K712" t="s">
        <v>3002</v>
      </c>
      <c r="L712" t="s">
        <v>3003</v>
      </c>
      <c r="M712" t="s">
        <v>3004</v>
      </c>
      <c r="N712" t="s">
        <v>42</v>
      </c>
      <c r="O712" t="s">
        <v>2992</v>
      </c>
      <c r="R712" s="6"/>
    </row>
    <row r="713" spans="1:18">
      <c r="A713">
        <v>739</v>
      </c>
      <c r="B713" t="s">
        <v>2986</v>
      </c>
      <c r="C713" s="1">
        <v>4447509000</v>
      </c>
      <c r="D713" t="s">
        <v>31</v>
      </c>
      <c r="E713" t="s">
        <v>3005</v>
      </c>
      <c r="F713">
        <v>12</v>
      </c>
      <c r="G713">
        <v>27</v>
      </c>
      <c r="H713">
        <v>2015</v>
      </c>
      <c r="I713" s="5" t="s">
        <v>3006</v>
      </c>
      <c r="J713" t="s">
        <v>3007</v>
      </c>
      <c r="K713" t="s">
        <v>3008</v>
      </c>
      <c r="L713" t="s">
        <v>3009</v>
      </c>
      <c r="M713" t="s">
        <v>3010</v>
      </c>
      <c r="N713" t="s">
        <v>42</v>
      </c>
      <c r="O713" t="s">
        <v>2992</v>
      </c>
      <c r="R713" s="6"/>
    </row>
    <row r="714" spans="1:18">
      <c r="A714">
        <v>740</v>
      </c>
      <c r="B714" t="s">
        <v>3011</v>
      </c>
      <c r="C714" s="1">
        <v>3036584000</v>
      </c>
      <c r="D714" t="s">
        <v>10</v>
      </c>
      <c r="E714" t="s">
        <v>11</v>
      </c>
      <c r="F714">
        <v>12</v>
      </c>
      <c r="G714">
        <v>31</v>
      </c>
      <c r="H714">
        <v>2012</v>
      </c>
      <c r="I714" s="5" t="s">
        <v>3012</v>
      </c>
      <c r="J714" t="s">
        <v>3013</v>
      </c>
      <c r="K714" t="s">
        <v>3014</v>
      </c>
      <c r="L714" t="s">
        <v>15</v>
      </c>
      <c r="M714" t="s">
        <v>3015</v>
      </c>
      <c r="N714" t="s">
        <v>293</v>
      </c>
      <c r="O714" t="s">
        <v>826</v>
      </c>
      <c r="R714" s="6"/>
    </row>
    <row r="715" spans="1:18">
      <c r="A715">
        <v>741</v>
      </c>
      <c r="B715" t="s">
        <v>3011</v>
      </c>
      <c r="C715" s="1">
        <v>2872833000</v>
      </c>
      <c r="D715" t="s">
        <v>19</v>
      </c>
      <c r="E715" t="s">
        <v>20</v>
      </c>
      <c r="F715">
        <v>12</v>
      </c>
      <c r="G715">
        <v>31</v>
      </c>
      <c r="H715">
        <v>2013</v>
      </c>
      <c r="I715" s="5" t="s">
        <v>3016</v>
      </c>
      <c r="J715" t="s">
        <v>3017</v>
      </c>
      <c r="K715" t="s">
        <v>3018</v>
      </c>
      <c r="L715" t="s">
        <v>15</v>
      </c>
      <c r="M715" t="s">
        <v>3019</v>
      </c>
      <c r="N715" t="s">
        <v>293</v>
      </c>
      <c r="O715" t="s">
        <v>826</v>
      </c>
      <c r="R715" s="6"/>
    </row>
    <row r="716" spans="1:18">
      <c r="A716">
        <v>742</v>
      </c>
      <c r="B716" t="s">
        <v>3011</v>
      </c>
      <c r="C716" s="1">
        <v>2955641000</v>
      </c>
      <c r="D716" t="s">
        <v>25</v>
      </c>
      <c r="E716" t="s">
        <v>26</v>
      </c>
      <c r="F716">
        <v>12</v>
      </c>
      <c r="G716">
        <v>31</v>
      </c>
      <c r="H716">
        <v>2014</v>
      </c>
      <c r="I716" s="5" t="s">
        <v>3020</v>
      </c>
      <c r="J716" t="s">
        <v>3021</v>
      </c>
      <c r="K716" t="s">
        <v>3022</v>
      </c>
      <c r="L716" t="s">
        <v>15</v>
      </c>
      <c r="M716" t="s">
        <v>3023</v>
      </c>
      <c r="N716" t="s">
        <v>293</v>
      </c>
      <c r="O716" t="s">
        <v>826</v>
      </c>
      <c r="R716" s="6"/>
    </row>
    <row r="717" spans="1:18">
      <c r="A717">
        <v>743</v>
      </c>
      <c r="B717" t="s">
        <v>3011</v>
      </c>
      <c r="C717" s="1">
        <v>3153251000</v>
      </c>
      <c r="D717" t="s">
        <v>31</v>
      </c>
      <c r="E717" t="s">
        <v>32</v>
      </c>
      <c r="F717">
        <v>12</v>
      </c>
      <c r="G717">
        <v>31</v>
      </c>
      <c r="H717">
        <v>2015</v>
      </c>
      <c r="I717" s="5" t="s">
        <v>3024</v>
      </c>
      <c r="J717" t="s">
        <v>3025</v>
      </c>
      <c r="K717" t="s">
        <v>3026</v>
      </c>
      <c r="L717" t="s">
        <v>15</v>
      </c>
      <c r="M717" t="s">
        <v>3027</v>
      </c>
      <c r="N717" t="s">
        <v>293</v>
      </c>
      <c r="O717" t="s">
        <v>826</v>
      </c>
      <c r="R717" s="6"/>
    </row>
    <row r="718" spans="1:18">
      <c r="A718">
        <v>744</v>
      </c>
      <c r="B718" t="s">
        <v>3028</v>
      </c>
      <c r="C718" s="1">
        <v>4627802000</v>
      </c>
      <c r="D718" t="s">
        <v>10</v>
      </c>
      <c r="E718" t="s">
        <v>44</v>
      </c>
      <c r="F718">
        <v>12</v>
      </c>
      <c r="G718">
        <v>28</v>
      </c>
      <c r="H718">
        <v>2013</v>
      </c>
      <c r="I718" s="5" t="s">
        <v>3029</v>
      </c>
      <c r="J718" t="s">
        <v>3030</v>
      </c>
      <c r="K718" t="s">
        <v>3031</v>
      </c>
      <c r="L718" t="s">
        <v>15</v>
      </c>
      <c r="M718" t="s">
        <v>15</v>
      </c>
      <c r="N718" t="s">
        <v>42</v>
      </c>
      <c r="O718" t="s">
        <v>3032</v>
      </c>
      <c r="R718" s="6"/>
    </row>
    <row r="719" spans="1:18">
      <c r="A719">
        <v>745</v>
      </c>
      <c r="B719" t="s">
        <v>3028</v>
      </c>
      <c r="C719" s="1">
        <v>5324746000</v>
      </c>
      <c r="D719" t="s">
        <v>19</v>
      </c>
      <c r="E719" t="s">
        <v>48</v>
      </c>
      <c r="F719">
        <v>1</v>
      </c>
      <c r="G719">
        <v>3</v>
      </c>
      <c r="H719">
        <v>2015</v>
      </c>
      <c r="I719" s="5" t="s">
        <v>3033</v>
      </c>
      <c r="J719" t="s">
        <v>3034</v>
      </c>
      <c r="K719" t="s">
        <v>3035</v>
      </c>
      <c r="L719" t="s">
        <v>15</v>
      </c>
      <c r="M719" t="s">
        <v>15</v>
      </c>
      <c r="N719" t="s">
        <v>42</v>
      </c>
      <c r="O719" t="s">
        <v>3032</v>
      </c>
      <c r="R719" s="6"/>
    </row>
    <row r="720" spans="1:18">
      <c r="A720">
        <v>746</v>
      </c>
      <c r="B720" t="s">
        <v>3028</v>
      </c>
      <c r="C720" s="1">
        <v>5731549000</v>
      </c>
      <c r="D720" t="s">
        <v>25</v>
      </c>
      <c r="E720" t="s">
        <v>52</v>
      </c>
      <c r="F720">
        <v>1</v>
      </c>
      <c r="G720">
        <v>2</v>
      </c>
      <c r="H720">
        <v>2016</v>
      </c>
      <c r="I720" s="5" t="s">
        <v>3036</v>
      </c>
      <c r="J720" t="s">
        <v>3037</v>
      </c>
      <c r="K720" t="s">
        <v>3038</v>
      </c>
      <c r="L720" t="s">
        <v>15</v>
      </c>
      <c r="M720" t="s">
        <v>15</v>
      </c>
      <c r="N720" t="s">
        <v>42</v>
      </c>
      <c r="O720" t="s">
        <v>3032</v>
      </c>
      <c r="R720" s="6"/>
    </row>
    <row r="721" spans="1:18">
      <c r="A721">
        <v>747</v>
      </c>
      <c r="B721" t="s">
        <v>3028</v>
      </c>
      <c r="C721" s="1">
        <v>6028199000</v>
      </c>
      <c r="D721" t="s">
        <v>31</v>
      </c>
      <c r="E721" t="s">
        <v>348</v>
      </c>
      <c r="F721">
        <v>12</v>
      </c>
      <c r="G721">
        <v>31</v>
      </c>
      <c r="H721">
        <v>2016</v>
      </c>
      <c r="I721" s="5" t="s">
        <v>3039</v>
      </c>
      <c r="J721" t="s">
        <v>3040</v>
      </c>
      <c r="K721" t="s">
        <v>3041</v>
      </c>
      <c r="L721" t="s">
        <v>15</v>
      </c>
      <c r="M721" t="s">
        <v>15</v>
      </c>
      <c r="N721" t="s">
        <v>42</v>
      </c>
      <c r="O721" t="s">
        <v>3032</v>
      </c>
      <c r="R721" s="6"/>
    </row>
    <row r="722" spans="1:18">
      <c r="A722">
        <v>748</v>
      </c>
      <c r="B722" t="s">
        <v>3042</v>
      </c>
      <c r="C722" s="1">
        <v>33013000000</v>
      </c>
      <c r="D722" t="s">
        <v>10</v>
      </c>
      <c r="E722" t="s">
        <v>11</v>
      </c>
      <c r="F722">
        <v>12</v>
      </c>
      <c r="G722">
        <v>31</v>
      </c>
      <c r="H722">
        <v>2012</v>
      </c>
      <c r="I722" s="5" t="s">
        <v>3043</v>
      </c>
      <c r="J722" t="s">
        <v>3044</v>
      </c>
      <c r="K722" t="s">
        <v>3045</v>
      </c>
      <c r="L722" t="s">
        <v>15</v>
      </c>
      <c r="M722" t="s">
        <v>3046</v>
      </c>
      <c r="N722" t="s">
        <v>84</v>
      </c>
      <c r="O722" t="s">
        <v>1900</v>
      </c>
      <c r="R722" s="6"/>
    </row>
    <row r="723" spans="1:18">
      <c r="A723">
        <v>749</v>
      </c>
      <c r="B723" t="s">
        <v>3042</v>
      </c>
      <c r="C723" s="1">
        <v>34182000000</v>
      </c>
      <c r="D723" t="s">
        <v>19</v>
      </c>
      <c r="E723" t="s">
        <v>20</v>
      </c>
      <c r="F723">
        <v>12</v>
      </c>
      <c r="G723">
        <v>31</v>
      </c>
      <c r="H723">
        <v>2013</v>
      </c>
      <c r="I723" s="5" t="s">
        <v>3047</v>
      </c>
      <c r="J723" t="s">
        <v>3048</v>
      </c>
      <c r="K723" t="s">
        <v>3049</v>
      </c>
      <c r="L723" t="s">
        <v>15</v>
      </c>
      <c r="M723" t="s">
        <v>3050</v>
      </c>
      <c r="N723" t="s">
        <v>84</v>
      </c>
      <c r="O723" t="s">
        <v>1900</v>
      </c>
      <c r="R723" s="6"/>
    </row>
    <row r="724" spans="1:18">
      <c r="A724">
        <v>750</v>
      </c>
      <c r="B724" t="s">
        <v>3042</v>
      </c>
      <c r="C724" s="1">
        <v>36918000000</v>
      </c>
      <c r="D724" t="s">
        <v>25</v>
      </c>
      <c r="E724" t="s">
        <v>26</v>
      </c>
      <c r="F724">
        <v>12</v>
      </c>
      <c r="G724">
        <v>31</v>
      </c>
      <c r="H724">
        <v>2014</v>
      </c>
      <c r="I724" s="5" t="s">
        <v>3051</v>
      </c>
      <c r="J724" t="s">
        <v>3052</v>
      </c>
      <c r="K724" t="s">
        <v>3053</v>
      </c>
      <c r="L724" t="s">
        <v>15</v>
      </c>
      <c r="M724" t="s">
        <v>3054</v>
      </c>
      <c r="N724" t="s">
        <v>84</v>
      </c>
      <c r="O724" t="s">
        <v>1900</v>
      </c>
      <c r="R724" s="6"/>
    </row>
    <row r="725" spans="1:18">
      <c r="A725">
        <v>751</v>
      </c>
      <c r="B725" t="s">
        <v>3042</v>
      </c>
      <c r="C725" s="1">
        <v>39678000000</v>
      </c>
      <c r="D725" t="s">
        <v>31</v>
      </c>
      <c r="E725" t="s">
        <v>32</v>
      </c>
      <c r="F725">
        <v>12</v>
      </c>
      <c r="G725">
        <v>31</v>
      </c>
      <c r="H725">
        <v>2015</v>
      </c>
      <c r="I725" s="5" t="s">
        <v>3055</v>
      </c>
      <c r="J725" t="s">
        <v>3056</v>
      </c>
      <c r="K725" t="s">
        <v>3057</v>
      </c>
      <c r="L725" t="s">
        <v>15</v>
      </c>
      <c r="M725" t="s">
        <v>3058</v>
      </c>
      <c r="N725" t="s">
        <v>84</v>
      </c>
      <c r="O725" t="s">
        <v>1900</v>
      </c>
      <c r="R725" s="6"/>
    </row>
    <row r="726" spans="1:18">
      <c r="A726">
        <v>752</v>
      </c>
      <c r="B726" t="s">
        <v>3059</v>
      </c>
      <c r="C726" s="1">
        <v>1765979000</v>
      </c>
      <c r="D726" t="s">
        <v>10</v>
      </c>
      <c r="E726" t="s">
        <v>11</v>
      </c>
      <c r="F726">
        <v>12</v>
      </c>
      <c r="G726">
        <v>31</v>
      </c>
      <c r="H726">
        <v>2012</v>
      </c>
      <c r="I726" s="5" t="s">
        <v>3060</v>
      </c>
      <c r="J726" t="s">
        <v>3061</v>
      </c>
      <c r="K726" t="s">
        <v>3062</v>
      </c>
      <c r="L726" t="s">
        <v>15</v>
      </c>
      <c r="M726" t="s">
        <v>3063</v>
      </c>
      <c r="N726" t="s">
        <v>323</v>
      </c>
      <c r="O726" t="s">
        <v>324</v>
      </c>
      <c r="R726" s="6"/>
    </row>
    <row r="727" spans="1:18">
      <c r="A727">
        <v>753</v>
      </c>
      <c r="B727" t="s">
        <v>3059</v>
      </c>
      <c r="C727" s="1">
        <v>2847945000</v>
      </c>
      <c r="D727" t="s">
        <v>19</v>
      </c>
      <c r="E727" t="s">
        <v>20</v>
      </c>
      <c r="F727">
        <v>12</v>
      </c>
      <c r="G727">
        <v>31</v>
      </c>
      <c r="H727">
        <v>2013</v>
      </c>
      <c r="I727" s="5" t="s">
        <v>3064</v>
      </c>
      <c r="J727" t="s">
        <v>3065</v>
      </c>
      <c r="K727" t="s">
        <v>3066</v>
      </c>
      <c r="L727" t="s">
        <v>15</v>
      </c>
      <c r="M727" t="s">
        <v>3067</v>
      </c>
      <c r="N727" t="s">
        <v>323</v>
      </c>
      <c r="O727" t="s">
        <v>324</v>
      </c>
      <c r="R727" s="6"/>
    </row>
    <row r="728" spans="1:18">
      <c r="A728">
        <v>754</v>
      </c>
      <c r="B728" t="s">
        <v>3059</v>
      </c>
      <c r="C728" s="1">
        <v>3305879000</v>
      </c>
      <c r="D728" t="s">
        <v>25</v>
      </c>
      <c r="E728" t="s">
        <v>26</v>
      </c>
      <c r="F728">
        <v>12</v>
      </c>
      <c r="G728">
        <v>31</v>
      </c>
      <c r="H728">
        <v>2014</v>
      </c>
      <c r="I728" s="5" t="s">
        <v>3068</v>
      </c>
      <c r="J728" t="s">
        <v>3069</v>
      </c>
      <c r="K728" t="s">
        <v>3070</v>
      </c>
      <c r="L728" t="s">
        <v>15</v>
      </c>
      <c r="M728" t="s">
        <v>3071</v>
      </c>
      <c r="N728" t="s">
        <v>323</v>
      </c>
      <c r="O728" t="s">
        <v>324</v>
      </c>
      <c r="R728" s="6"/>
    </row>
    <row r="729" spans="1:18">
      <c r="A729">
        <v>755</v>
      </c>
      <c r="B729" t="s">
        <v>3059</v>
      </c>
      <c r="C729" s="1">
        <v>3775685000</v>
      </c>
      <c r="D729" t="s">
        <v>31</v>
      </c>
      <c r="E729" t="s">
        <v>32</v>
      </c>
      <c r="F729">
        <v>12</v>
      </c>
      <c r="G729">
        <v>31</v>
      </c>
      <c r="H729">
        <v>2015</v>
      </c>
      <c r="I729" s="5" t="s">
        <v>3072</v>
      </c>
      <c r="J729" t="s">
        <v>3073</v>
      </c>
      <c r="K729" t="s">
        <v>3074</v>
      </c>
      <c r="L729" t="s">
        <v>15</v>
      </c>
      <c r="M729" t="s">
        <v>3075</v>
      </c>
      <c r="N729" t="s">
        <v>323</v>
      </c>
      <c r="O729" t="s">
        <v>324</v>
      </c>
      <c r="R729" s="6"/>
    </row>
    <row r="730" spans="1:18">
      <c r="A730">
        <v>756</v>
      </c>
      <c r="B730" t="s">
        <v>3076</v>
      </c>
      <c r="C730" s="1">
        <v>2013719000</v>
      </c>
      <c r="D730" t="s">
        <v>10</v>
      </c>
      <c r="E730" t="s">
        <v>20</v>
      </c>
      <c r="F730">
        <v>12</v>
      </c>
      <c r="G730">
        <v>31</v>
      </c>
      <c r="H730">
        <v>2013</v>
      </c>
      <c r="I730" s="5" t="s">
        <v>3077</v>
      </c>
      <c r="J730" t="s">
        <v>15</v>
      </c>
      <c r="K730" t="s">
        <v>3078</v>
      </c>
      <c r="L730" t="s">
        <v>15</v>
      </c>
      <c r="M730" t="s">
        <v>3079</v>
      </c>
      <c r="N730" t="s">
        <v>323</v>
      </c>
      <c r="O730" t="s">
        <v>324</v>
      </c>
      <c r="R730" s="6"/>
    </row>
    <row r="731" spans="1:18">
      <c r="A731">
        <v>757</v>
      </c>
      <c r="B731" t="s">
        <v>3076</v>
      </c>
      <c r="C731" s="1">
        <v>1563210000</v>
      </c>
      <c r="D731" t="s">
        <v>19</v>
      </c>
      <c r="E731" t="s">
        <v>26</v>
      </c>
      <c r="F731">
        <v>12</v>
      </c>
      <c r="G731">
        <v>31</v>
      </c>
      <c r="H731">
        <v>2014</v>
      </c>
      <c r="I731" s="5" t="s">
        <v>3080</v>
      </c>
      <c r="J731" t="s">
        <v>15</v>
      </c>
      <c r="K731" t="s">
        <v>3081</v>
      </c>
      <c r="L731" t="s">
        <v>15</v>
      </c>
      <c r="M731" t="s">
        <v>3082</v>
      </c>
      <c r="N731" t="s">
        <v>323</v>
      </c>
      <c r="O731" t="s">
        <v>324</v>
      </c>
      <c r="R731" s="6"/>
    </row>
    <row r="732" spans="1:18">
      <c r="A732">
        <v>758</v>
      </c>
      <c r="B732" t="s">
        <v>3076</v>
      </c>
      <c r="C732" s="1">
        <v>1828305000</v>
      </c>
      <c r="D732" t="s">
        <v>25</v>
      </c>
      <c r="E732" t="s">
        <v>32</v>
      </c>
      <c r="F732">
        <v>12</v>
      </c>
      <c r="G732">
        <v>31</v>
      </c>
      <c r="H732">
        <v>2015</v>
      </c>
      <c r="I732" s="5" t="s">
        <v>3083</v>
      </c>
      <c r="J732" t="s">
        <v>15</v>
      </c>
      <c r="K732" t="s">
        <v>3084</v>
      </c>
      <c r="L732" t="s">
        <v>15</v>
      </c>
      <c r="M732" t="s">
        <v>3085</v>
      </c>
      <c r="N732" t="s">
        <v>323</v>
      </c>
      <c r="O732" t="s">
        <v>324</v>
      </c>
      <c r="R732" s="6"/>
    </row>
    <row r="733" spans="1:18">
      <c r="A733">
        <v>759</v>
      </c>
      <c r="B733" t="s">
        <v>3076</v>
      </c>
      <c r="C733" s="1">
        <v>2040486000</v>
      </c>
      <c r="D733" t="s">
        <v>31</v>
      </c>
      <c r="E733" t="s">
        <v>348</v>
      </c>
      <c r="F733">
        <v>12</v>
      </c>
      <c r="G733">
        <v>31</v>
      </c>
      <c r="H733">
        <v>2016</v>
      </c>
      <c r="I733" s="5" t="s">
        <v>3086</v>
      </c>
      <c r="J733" t="s">
        <v>15</v>
      </c>
      <c r="K733" t="s">
        <v>3087</v>
      </c>
      <c r="L733" t="s">
        <v>15</v>
      </c>
      <c r="M733" t="s">
        <v>3088</v>
      </c>
      <c r="N733" t="s">
        <v>323</v>
      </c>
      <c r="O733" t="s">
        <v>324</v>
      </c>
      <c r="R733" s="6"/>
    </row>
    <row r="734" spans="1:18">
      <c r="A734">
        <v>760</v>
      </c>
      <c r="B734" t="s">
        <v>3089</v>
      </c>
      <c r="C734" s="1">
        <v>74754000000</v>
      </c>
      <c r="D734" t="s">
        <v>10</v>
      </c>
      <c r="E734" t="s">
        <v>3090</v>
      </c>
      <c r="F734">
        <v>2</v>
      </c>
      <c r="G734">
        <v>3</v>
      </c>
      <c r="H734">
        <v>2013</v>
      </c>
      <c r="I734" s="5" t="s">
        <v>3091</v>
      </c>
      <c r="J734" t="s">
        <v>3092</v>
      </c>
      <c r="K734" t="s">
        <v>3093</v>
      </c>
      <c r="L734" t="s">
        <v>15</v>
      </c>
      <c r="M734" t="s">
        <v>3094</v>
      </c>
      <c r="N734" t="s">
        <v>42</v>
      </c>
      <c r="O734" t="s">
        <v>3095</v>
      </c>
      <c r="R734" s="6"/>
    </row>
    <row r="735" spans="1:18">
      <c r="A735">
        <v>761</v>
      </c>
      <c r="B735" t="s">
        <v>3089</v>
      </c>
      <c r="C735" s="1">
        <v>78812000000</v>
      </c>
      <c r="D735" t="s">
        <v>19</v>
      </c>
      <c r="E735" t="s">
        <v>3096</v>
      </c>
      <c r="F735">
        <v>2</v>
      </c>
      <c r="G735">
        <v>2</v>
      </c>
      <c r="H735">
        <v>2014</v>
      </c>
      <c r="I735" s="5" t="s">
        <v>3097</v>
      </c>
      <c r="J735" t="s">
        <v>3098</v>
      </c>
      <c r="K735" t="s">
        <v>3099</v>
      </c>
      <c r="L735" t="s">
        <v>15</v>
      </c>
      <c r="M735" t="s">
        <v>3100</v>
      </c>
      <c r="N735" t="s">
        <v>42</v>
      </c>
      <c r="O735" t="s">
        <v>3095</v>
      </c>
      <c r="R735" s="6"/>
    </row>
    <row r="736" spans="1:18">
      <c r="A736">
        <v>762</v>
      </c>
      <c r="B736" t="s">
        <v>3089</v>
      </c>
      <c r="C736" s="1">
        <v>83176000000</v>
      </c>
      <c r="D736" t="s">
        <v>25</v>
      </c>
      <c r="E736" t="s">
        <v>3101</v>
      </c>
      <c r="F736">
        <v>2</v>
      </c>
      <c r="G736">
        <v>1</v>
      </c>
      <c r="H736">
        <v>2015</v>
      </c>
      <c r="I736" s="5" t="s">
        <v>3102</v>
      </c>
      <c r="J736" t="s">
        <v>3103</v>
      </c>
      <c r="K736" t="s">
        <v>3104</v>
      </c>
      <c r="L736" t="s">
        <v>15</v>
      </c>
      <c r="M736" t="s">
        <v>3105</v>
      </c>
      <c r="N736" t="s">
        <v>42</v>
      </c>
      <c r="O736" t="s">
        <v>3095</v>
      </c>
      <c r="R736" s="6"/>
    </row>
    <row r="737" spans="1:18">
      <c r="A737">
        <v>763</v>
      </c>
      <c r="B737" t="s">
        <v>3089</v>
      </c>
      <c r="C737" s="1">
        <v>88519000000</v>
      </c>
      <c r="D737" t="s">
        <v>31</v>
      </c>
      <c r="E737" t="s">
        <v>246</v>
      </c>
      <c r="F737">
        <v>1</v>
      </c>
      <c r="G737">
        <v>31</v>
      </c>
      <c r="H737">
        <v>2016</v>
      </c>
      <c r="I737" s="5" t="s">
        <v>3106</v>
      </c>
      <c r="J737" t="s">
        <v>3107</v>
      </c>
      <c r="K737" t="s">
        <v>3108</v>
      </c>
      <c r="L737" t="s">
        <v>15</v>
      </c>
      <c r="M737" t="s">
        <v>1978</v>
      </c>
      <c r="N737" t="s">
        <v>42</v>
      </c>
      <c r="O737" t="s">
        <v>3095</v>
      </c>
      <c r="R737" s="6"/>
    </row>
    <row r="738" spans="1:18">
      <c r="A738">
        <v>764</v>
      </c>
      <c r="B738" t="s">
        <v>3109</v>
      </c>
      <c r="C738" s="1">
        <v>12245000000</v>
      </c>
      <c r="D738" t="s">
        <v>10</v>
      </c>
      <c r="E738" t="s">
        <v>11</v>
      </c>
      <c r="F738">
        <v>12</v>
      </c>
      <c r="G738">
        <v>31</v>
      </c>
      <c r="H738">
        <v>2012</v>
      </c>
      <c r="I738" s="5" t="s">
        <v>3110</v>
      </c>
      <c r="J738" t="s">
        <v>3111</v>
      </c>
      <c r="K738" t="s">
        <v>2844</v>
      </c>
      <c r="L738" t="s">
        <v>15</v>
      </c>
      <c r="M738" t="s">
        <v>3112</v>
      </c>
      <c r="N738" t="s">
        <v>608</v>
      </c>
      <c r="O738" t="s">
        <v>1282</v>
      </c>
      <c r="R738" s="6"/>
    </row>
    <row r="739" spans="1:18">
      <c r="A739">
        <v>765</v>
      </c>
      <c r="B739" t="s">
        <v>3109</v>
      </c>
      <c r="C739" s="1">
        <v>11905000000</v>
      </c>
      <c r="D739" t="s">
        <v>19</v>
      </c>
      <c r="E739" t="s">
        <v>20</v>
      </c>
      <c r="F739">
        <v>12</v>
      </c>
      <c r="G739">
        <v>31</v>
      </c>
      <c r="H739">
        <v>2013</v>
      </c>
      <c r="I739" s="5" t="s">
        <v>3113</v>
      </c>
      <c r="J739" t="s">
        <v>3114</v>
      </c>
      <c r="K739" t="s">
        <v>3115</v>
      </c>
      <c r="L739" t="s">
        <v>15</v>
      </c>
      <c r="M739" t="s">
        <v>3116</v>
      </c>
      <c r="N739" t="s">
        <v>608</v>
      </c>
      <c r="O739" t="s">
        <v>1282</v>
      </c>
      <c r="R739" s="6"/>
    </row>
    <row r="740" spans="1:18">
      <c r="A740">
        <v>766</v>
      </c>
      <c r="B740" t="s">
        <v>3109</v>
      </c>
      <c r="C740" s="1">
        <v>10737000000</v>
      </c>
      <c r="D740" t="s">
        <v>25</v>
      </c>
      <c r="E740" t="s">
        <v>26</v>
      </c>
      <c r="F740">
        <v>12</v>
      </c>
      <c r="G740">
        <v>31</v>
      </c>
      <c r="H740">
        <v>2014</v>
      </c>
      <c r="I740" s="5" t="s">
        <v>873</v>
      </c>
      <c r="J740" t="s">
        <v>823</v>
      </c>
      <c r="K740" t="s">
        <v>3117</v>
      </c>
      <c r="L740" t="s">
        <v>15</v>
      </c>
      <c r="M740" t="s">
        <v>3118</v>
      </c>
      <c r="N740" t="s">
        <v>608</v>
      </c>
      <c r="O740" t="s">
        <v>1282</v>
      </c>
      <c r="R740" s="6"/>
    </row>
    <row r="741" spans="1:18">
      <c r="A741">
        <v>767</v>
      </c>
      <c r="B741" t="s">
        <v>3109</v>
      </c>
      <c r="C741" s="1">
        <v>6636000000</v>
      </c>
      <c r="D741" t="s">
        <v>31</v>
      </c>
      <c r="E741" t="s">
        <v>32</v>
      </c>
      <c r="F741">
        <v>12</v>
      </c>
      <c r="G741">
        <v>31</v>
      </c>
      <c r="H741">
        <v>2015</v>
      </c>
      <c r="I741" s="5" t="s">
        <v>3119</v>
      </c>
      <c r="J741" t="s">
        <v>3120</v>
      </c>
      <c r="K741" t="s">
        <v>3121</v>
      </c>
      <c r="L741" t="s">
        <v>15</v>
      </c>
      <c r="M741" t="s">
        <v>3122</v>
      </c>
      <c r="N741" t="s">
        <v>608</v>
      </c>
      <c r="O741" t="s">
        <v>1282</v>
      </c>
      <c r="R741" s="6"/>
    </row>
    <row r="742" spans="1:18">
      <c r="A742">
        <v>768</v>
      </c>
      <c r="B742" t="s">
        <v>3123</v>
      </c>
      <c r="C742" s="1">
        <v>22086000000</v>
      </c>
      <c r="D742" t="s">
        <v>10</v>
      </c>
      <c r="E742" t="s">
        <v>11</v>
      </c>
      <c r="F742">
        <v>12</v>
      </c>
      <c r="G742">
        <v>31</v>
      </c>
      <c r="H742">
        <v>2012</v>
      </c>
      <c r="I742" s="5" t="s">
        <v>3124</v>
      </c>
      <c r="J742" t="s">
        <v>3125</v>
      </c>
      <c r="K742" t="s">
        <v>15</v>
      </c>
      <c r="L742" t="s">
        <v>15</v>
      </c>
      <c r="M742" t="s">
        <v>3126</v>
      </c>
      <c r="N742" t="s">
        <v>293</v>
      </c>
      <c r="O742" t="s">
        <v>308</v>
      </c>
      <c r="R742" s="6"/>
    </row>
    <row r="743" spans="1:18">
      <c r="A743">
        <v>769</v>
      </c>
      <c r="B743" t="s">
        <v>3123</v>
      </c>
      <c r="C743" s="1">
        <v>20673000000</v>
      </c>
      <c r="D743" t="s">
        <v>19</v>
      </c>
      <c r="E743" t="s">
        <v>20</v>
      </c>
      <c r="F743">
        <v>12</v>
      </c>
      <c r="G743">
        <v>31</v>
      </c>
      <c r="H743">
        <v>2013</v>
      </c>
      <c r="I743" s="5" t="s">
        <v>3127</v>
      </c>
      <c r="J743" t="s">
        <v>3128</v>
      </c>
      <c r="K743" t="s">
        <v>15</v>
      </c>
      <c r="L743" t="s">
        <v>15</v>
      </c>
      <c r="M743" t="s">
        <v>3048</v>
      </c>
      <c r="N743" t="s">
        <v>293</v>
      </c>
      <c r="O743" t="s">
        <v>308</v>
      </c>
      <c r="R743" s="6"/>
    </row>
    <row r="744" spans="1:18">
      <c r="A744">
        <v>770</v>
      </c>
      <c r="B744" t="s">
        <v>3123</v>
      </c>
      <c r="C744" s="1">
        <v>18614000000</v>
      </c>
      <c r="D744" t="s">
        <v>25</v>
      </c>
      <c r="E744" t="s">
        <v>26</v>
      </c>
      <c r="F744">
        <v>12</v>
      </c>
      <c r="G744">
        <v>31</v>
      </c>
      <c r="H744">
        <v>2014</v>
      </c>
      <c r="I744" s="5" t="s">
        <v>3129</v>
      </c>
      <c r="J744" t="s">
        <v>3130</v>
      </c>
      <c r="K744" t="s">
        <v>15</v>
      </c>
      <c r="L744" t="s">
        <v>15</v>
      </c>
      <c r="M744" t="s">
        <v>3131</v>
      </c>
      <c r="N744" t="s">
        <v>293</v>
      </c>
      <c r="O744" t="s">
        <v>308</v>
      </c>
      <c r="R744" s="6"/>
    </row>
    <row r="745" spans="1:18">
      <c r="A745">
        <v>771</v>
      </c>
      <c r="B745" t="s">
        <v>3123</v>
      </c>
      <c r="C745" s="1">
        <v>18377000000</v>
      </c>
      <c r="D745" t="s">
        <v>31</v>
      </c>
      <c r="E745" t="s">
        <v>32</v>
      </c>
      <c r="F745">
        <v>12</v>
      </c>
      <c r="G745">
        <v>31</v>
      </c>
      <c r="H745">
        <v>2015</v>
      </c>
      <c r="I745" s="5" t="s">
        <v>3132</v>
      </c>
      <c r="J745" t="s">
        <v>3133</v>
      </c>
      <c r="K745" t="s">
        <v>15</v>
      </c>
      <c r="L745" t="s">
        <v>15</v>
      </c>
      <c r="M745" t="s">
        <v>3134</v>
      </c>
      <c r="N745" t="s">
        <v>293</v>
      </c>
      <c r="O745" t="s">
        <v>308</v>
      </c>
      <c r="R745" s="6"/>
    </row>
    <row r="746" spans="1:18">
      <c r="A746">
        <v>772</v>
      </c>
      <c r="B746" t="s">
        <v>3135</v>
      </c>
      <c r="C746" s="1">
        <v>5580506000</v>
      </c>
      <c r="D746" t="s">
        <v>10</v>
      </c>
      <c r="E746" t="s">
        <v>11</v>
      </c>
      <c r="F746">
        <v>12</v>
      </c>
      <c r="G746">
        <v>31</v>
      </c>
      <c r="H746">
        <v>2012</v>
      </c>
      <c r="I746" s="5" t="s">
        <v>3136</v>
      </c>
      <c r="J746" t="s">
        <v>3137</v>
      </c>
      <c r="K746" t="s">
        <v>3138</v>
      </c>
      <c r="L746" t="s">
        <v>15</v>
      </c>
      <c r="M746" t="s">
        <v>15</v>
      </c>
      <c r="N746" t="s">
        <v>42</v>
      </c>
      <c r="O746" t="s">
        <v>3139</v>
      </c>
      <c r="R746" s="6"/>
    </row>
    <row r="747" spans="1:18">
      <c r="A747">
        <v>773</v>
      </c>
      <c r="B747" t="s">
        <v>3135</v>
      </c>
      <c r="C747" s="1">
        <v>5899872000</v>
      </c>
      <c r="D747" t="s">
        <v>19</v>
      </c>
      <c r="E747" t="s">
        <v>20</v>
      </c>
      <c r="F747">
        <v>12</v>
      </c>
      <c r="G747">
        <v>31</v>
      </c>
      <c r="H747">
        <v>2013</v>
      </c>
      <c r="I747" s="5" t="s">
        <v>3140</v>
      </c>
      <c r="J747" t="s">
        <v>3141</v>
      </c>
      <c r="K747" t="s">
        <v>3142</v>
      </c>
      <c r="L747" t="s">
        <v>15</v>
      </c>
      <c r="M747" t="s">
        <v>15</v>
      </c>
      <c r="N747" t="s">
        <v>42</v>
      </c>
      <c r="O747" t="s">
        <v>3139</v>
      </c>
      <c r="R747" s="6"/>
    </row>
    <row r="748" spans="1:18">
      <c r="A748">
        <v>774</v>
      </c>
      <c r="B748" t="s">
        <v>3135</v>
      </c>
      <c r="C748" s="1">
        <v>6228508000</v>
      </c>
      <c r="D748" t="s">
        <v>25</v>
      </c>
      <c r="E748" t="s">
        <v>26</v>
      </c>
      <c r="F748">
        <v>12</v>
      </c>
      <c r="G748">
        <v>31</v>
      </c>
      <c r="H748">
        <v>2014</v>
      </c>
      <c r="I748" s="5" t="s">
        <v>3143</v>
      </c>
      <c r="J748" t="s">
        <v>3144</v>
      </c>
      <c r="K748" t="s">
        <v>3145</v>
      </c>
      <c r="L748" t="s">
        <v>15</v>
      </c>
      <c r="M748" t="s">
        <v>15</v>
      </c>
      <c r="N748" t="s">
        <v>42</v>
      </c>
      <c r="O748" t="s">
        <v>3139</v>
      </c>
      <c r="R748" s="6"/>
    </row>
    <row r="749" spans="1:18">
      <c r="A749">
        <v>775</v>
      </c>
      <c r="B749" t="s">
        <v>3135</v>
      </c>
      <c r="C749" s="1">
        <v>5995402000</v>
      </c>
      <c r="D749" t="s">
        <v>31</v>
      </c>
      <c r="E749" t="s">
        <v>32</v>
      </c>
      <c r="F749">
        <v>12</v>
      </c>
      <c r="G749">
        <v>31</v>
      </c>
      <c r="H749">
        <v>2015</v>
      </c>
      <c r="I749" s="5" t="s">
        <v>3146</v>
      </c>
      <c r="J749" t="s">
        <v>3147</v>
      </c>
      <c r="K749" t="s">
        <v>3148</v>
      </c>
      <c r="L749" t="s">
        <v>15</v>
      </c>
      <c r="M749" t="s">
        <v>15</v>
      </c>
      <c r="N749" t="s">
        <v>42</v>
      </c>
      <c r="O749" t="s">
        <v>3139</v>
      </c>
      <c r="R749" s="6"/>
    </row>
    <row r="750" spans="1:18">
      <c r="A750">
        <v>776</v>
      </c>
      <c r="B750" t="s">
        <v>3149</v>
      </c>
      <c r="C750" s="1">
        <v>2492300000</v>
      </c>
      <c r="D750" t="s">
        <v>10</v>
      </c>
      <c r="E750" t="s">
        <v>57</v>
      </c>
      <c r="F750">
        <v>9</v>
      </c>
      <c r="G750">
        <v>28</v>
      </c>
      <c r="H750">
        <v>2013</v>
      </c>
      <c r="I750" s="5" t="s">
        <v>3150</v>
      </c>
      <c r="J750" t="s">
        <v>3151</v>
      </c>
      <c r="K750" t="s">
        <v>3152</v>
      </c>
      <c r="L750" t="s">
        <v>3153</v>
      </c>
      <c r="M750" t="s">
        <v>3154</v>
      </c>
      <c r="N750" t="s">
        <v>84</v>
      </c>
      <c r="O750" t="s">
        <v>126</v>
      </c>
      <c r="R750" s="6"/>
    </row>
    <row r="751" spans="1:18">
      <c r="A751">
        <v>777</v>
      </c>
      <c r="B751" t="s">
        <v>3149</v>
      </c>
      <c r="C751" s="1">
        <v>2530700000</v>
      </c>
      <c r="D751" t="s">
        <v>19</v>
      </c>
      <c r="E751" t="s">
        <v>64</v>
      </c>
      <c r="F751">
        <v>9</v>
      </c>
      <c r="G751">
        <v>27</v>
      </c>
      <c r="H751">
        <v>2014</v>
      </c>
      <c r="I751" s="5" t="s">
        <v>3155</v>
      </c>
      <c r="J751" t="s">
        <v>3156</v>
      </c>
      <c r="K751" t="s">
        <v>3157</v>
      </c>
      <c r="L751" t="s">
        <v>3158</v>
      </c>
      <c r="M751" t="s">
        <v>3159</v>
      </c>
      <c r="N751" t="s">
        <v>84</v>
      </c>
      <c r="O751" t="s">
        <v>126</v>
      </c>
      <c r="R751" s="6"/>
    </row>
    <row r="752" spans="1:18">
      <c r="A752">
        <v>778</v>
      </c>
      <c r="B752" t="s">
        <v>3149</v>
      </c>
      <c r="C752" s="1">
        <v>2705000000</v>
      </c>
      <c r="D752" t="s">
        <v>25</v>
      </c>
      <c r="E752" t="s">
        <v>69</v>
      </c>
      <c r="F752">
        <v>9</v>
      </c>
      <c r="G752">
        <v>26</v>
      </c>
      <c r="H752">
        <v>2015</v>
      </c>
      <c r="I752" s="5" t="s">
        <v>3160</v>
      </c>
      <c r="J752" t="s">
        <v>3161</v>
      </c>
      <c r="K752" t="s">
        <v>3162</v>
      </c>
      <c r="L752" t="s">
        <v>3163</v>
      </c>
      <c r="M752" t="s">
        <v>3164</v>
      </c>
      <c r="N752" t="s">
        <v>84</v>
      </c>
      <c r="O752" t="s">
        <v>126</v>
      </c>
      <c r="R752" s="6"/>
    </row>
    <row r="753" spans="1:18">
      <c r="A753">
        <v>779</v>
      </c>
      <c r="B753" t="s">
        <v>3149</v>
      </c>
      <c r="C753" s="1">
        <v>2832700000</v>
      </c>
      <c r="D753" t="s">
        <v>31</v>
      </c>
      <c r="E753" t="s">
        <v>74</v>
      </c>
      <c r="F753">
        <v>9</v>
      </c>
      <c r="G753">
        <v>24</v>
      </c>
      <c r="H753">
        <v>2016</v>
      </c>
      <c r="I753" s="5" t="s">
        <v>3165</v>
      </c>
      <c r="J753" t="s">
        <v>3166</v>
      </c>
      <c r="K753" t="s">
        <v>3167</v>
      </c>
      <c r="L753" t="s">
        <v>3168</v>
      </c>
      <c r="M753" t="s">
        <v>3169</v>
      </c>
      <c r="N753" t="s">
        <v>84</v>
      </c>
      <c r="O753" t="s">
        <v>126</v>
      </c>
      <c r="R753" s="6"/>
    </row>
    <row r="754" spans="1:18">
      <c r="A754">
        <v>780</v>
      </c>
      <c r="B754" t="s">
        <v>3170</v>
      </c>
      <c r="C754" s="1">
        <v>39055000000</v>
      </c>
      <c r="D754" t="s">
        <v>10</v>
      </c>
      <c r="E754" t="s">
        <v>20</v>
      </c>
      <c r="F754">
        <v>12</v>
      </c>
      <c r="G754">
        <v>31</v>
      </c>
      <c r="H754">
        <v>2013</v>
      </c>
      <c r="I754" s="5" t="s">
        <v>3171</v>
      </c>
      <c r="J754" t="s">
        <v>1955</v>
      </c>
      <c r="K754" t="s">
        <v>3172</v>
      </c>
      <c r="L754" t="s">
        <v>15</v>
      </c>
      <c r="M754" t="s">
        <v>15</v>
      </c>
      <c r="N754" t="s">
        <v>17</v>
      </c>
      <c r="O754" t="s">
        <v>1515</v>
      </c>
      <c r="R754" s="6"/>
    </row>
    <row r="755" spans="1:18">
      <c r="A755">
        <v>781</v>
      </c>
      <c r="B755" t="s">
        <v>3170</v>
      </c>
      <c r="C755" s="1">
        <v>40306000000</v>
      </c>
      <c r="D755" t="s">
        <v>19</v>
      </c>
      <c r="E755" t="s">
        <v>26</v>
      </c>
      <c r="F755">
        <v>12</v>
      </c>
      <c r="G755">
        <v>31</v>
      </c>
      <c r="H755">
        <v>2014</v>
      </c>
      <c r="I755" s="5" t="s">
        <v>3173</v>
      </c>
      <c r="J755" t="s">
        <v>3174</v>
      </c>
      <c r="K755" t="s">
        <v>3175</v>
      </c>
      <c r="L755" t="s">
        <v>15</v>
      </c>
      <c r="M755" t="s">
        <v>15</v>
      </c>
      <c r="N755" t="s">
        <v>17</v>
      </c>
      <c r="O755" t="s">
        <v>1515</v>
      </c>
      <c r="R755" s="6"/>
    </row>
    <row r="756" spans="1:18">
      <c r="A756">
        <v>782</v>
      </c>
      <c r="B756" t="s">
        <v>3170</v>
      </c>
      <c r="C756" s="1">
        <v>38581000000</v>
      </c>
      <c r="D756" t="s">
        <v>25</v>
      </c>
      <c r="E756" t="s">
        <v>32</v>
      </c>
      <c r="F756">
        <v>12</v>
      </c>
      <c r="G756">
        <v>31</v>
      </c>
      <c r="H756">
        <v>2015</v>
      </c>
      <c r="I756" s="5" t="s">
        <v>3176</v>
      </c>
      <c r="J756" t="s">
        <v>3177</v>
      </c>
      <c r="K756" t="s">
        <v>3178</v>
      </c>
      <c r="L756" t="s">
        <v>15</v>
      </c>
      <c r="M756" t="s">
        <v>15</v>
      </c>
      <c r="N756" t="s">
        <v>17</v>
      </c>
      <c r="O756" t="s">
        <v>1515</v>
      </c>
      <c r="R756" s="6"/>
    </row>
    <row r="757" spans="1:18">
      <c r="A757">
        <v>783</v>
      </c>
      <c r="B757" t="s">
        <v>3170</v>
      </c>
      <c r="C757" s="1">
        <v>39302000000</v>
      </c>
      <c r="D757" t="s">
        <v>31</v>
      </c>
      <c r="E757" t="s">
        <v>348</v>
      </c>
      <c r="F757">
        <v>12</v>
      </c>
      <c r="G757">
        <v>31</v>
      </c>
      <c r="H757">
        <v>2016</v>
      </c>
      <c r="I757" s="5" t="s">
        <v>3179</v>
      </c>
      <c r="J757" t="s">
        <v>3180</v>
      </c>
      <c r="K757" t="s">
        <v>3181</v>
      </c>
      <c r="L757" t="s">
        <v>15</v>
      </c>
      <c r="M757" t="s">
        <v>15</v>
      </c>
      <c r="N757" t="s">
        <v>17</v>
      </c>
      <c r="O757" t="s">
        <v>1515</v>
      </c>
      <c r="R757" s="6"/>
    </row>
    <row r="758" spans="1:18">
      <c r="A758">
        <v>784</v>
      </c>
      <c r="B758" t="s">
        <v>3182</v>
      </c>
      <c r="C758" s="1">
        <v>3387614000</v>
      </c>
      <c r="D758" t="s">
        <v>10</v>
      </c>
      <c r="E758" t="s">
        <v>99</v>
      </c>
      <c r="F758">
        <v>9</v>
      </c>
      <c r="G758">
        <v>30</v>
      </c>
      <c r="H758">
        <v>2013</v>
      </c>
      <c r="I758" s="5" t="s">
        <v>3183</v>
      </c>
      <c r="J758" t="s">
        <v>3184</v>
      </c>
      <c r="K758" t="s">
        <v>3185</v>
      </c>
      <c r="L758" t="s">
        <v>3186</v>
      </c>
      <c r="M758" t="s">
        <v>3187</v>
      </c>
      <c r="N758" t="s">
        <v>608</v>
      </c>
      <c r="O758" t="s">
        <v>3188</v>
      </c>
      <c r="R758" s="6"/>
    </row>
    <row r="759" spans="1:18">
      <c r="A759">
        <v>785</v>
      </c>
      <c r="B759" t="s">
        <v>3182</v>
      </c>
      <c r="C759" s="1">
        <v>3715968000</v>
      </c>
      <c r="D759" t="s">
        <v>19</v>
      </c>
      <c r="E759" t="s">
        <v>105</v>
      </c>
      <c r="F759">
        <v>9</v>
      </c>
      <c r="G759">
        <v>30</v>
      </c>
      <c r="H759">
        <v>2014</v>
      </c>
      <c r="I759" s="5" t="s">
        <v>3189</v>
      </c>
      <c r="J759" t="s">
        <v>3190</v>
      </c>
      <c r="K759" t="s">
        <v>3191</v>
      </c>
      <c r="L759" t="s">
        <v>3192</v>
      </c>
      <c r="M759" t="s">
        <v>3193</v>
      </c>
      <c r="N759" t="s">
        <v>608</v>
      </c>
      <c r="O759" t="s">
        <v>3188</v>
      </c>
      <c r="R759" s="6"/>
    </row>
    <row r="760" spans="1:18">
      <c r="A760">
        <v>786</v>
      </c>
      <c r="B760" t="s">
        <v>3182</v>
      </c>
      <c r="C760" s="1">
        <v>3161702000</v>
      </c>
      <c r="D760" t="s">
        <v>25</v>
      </c>
      <c r="E760" t="s">
        <v>110</v>
      </c>
      <c r="F760">
        <v>9</v>
      </c>
      <c r="G760">
        <v>30</v>
      </c>
      <c r="H760">
        <v>2015</v>
      </c>
      <c r="I760" s="5" t="s">
        <v>3194</v>
      </c>
      <c r="J760" t="s">
        <v>3195</v>
      </c>
      <c r="K760" t="s">
        <v>3196</v>
      </c>
      <c r="L760" t="s">
        <v>3197</v>
      </c>
      <c r="M760" t="s">
        <v>3198</v>
      </c>
      <c r="N760" t="s">
        <v>608</v>
      </c>
      <c r="O760" t="s">
        <v>3188</v>
      </c>
      <c r="R760" s="6"/>
    </row>
    <row r="761" spans="1:18">
      <c r="A761">
        <v>787</v>
      </c>
      <c r="B761" t="s">
        <v>3182</v>
      </c>
      <c r="C761" s="1">
        <v>1624232000</v>
      </c>
      <c r="D761" t="s">
        <v>31</v>
      </c>
      <c r="E761" t="s">
        <v>115</v>
      </c>
      <c r="F761">
        <v>9</v>
      </c>
      <c r="G761">
        <v>30</v>
      </c>
      <c r="H761">
        <v>2016</v>
      </c>
      <c r="I761" s="5" t="s">
        <v>3199</v>
      </c>
      <c r="J761" t="s">
        <v>3200</v>
      </c>
      <c r="K761" t="s">
        <v>3201</v>
      </c>
      <c r="L761" t="s">
        <v>3202</v>
      </c>
      <c r="M761" t="s">
        <v>3203</v>
      </c>
      <c r="N761" t="s">
        <v>608</v>
      </c>
      <c r="O761" t="s">
        <v>3188</v>
      </c>
      <c r="R761" s="6"/>
    </row>
    <row r="762" spans="1:18">
      <c r="A762">
        <v>788</v>
      </c>
      <c r="B762" t="s">
        <v>3204</v>
      </c>
      <c r="C762" s="1">
        <v>55123000000</v>
      </c>
      <c r="D762" t="s">
        <v>10</v>
      </c>
      <c r="E762" t="s">
        <v>1532</v>
      </c>
      <c r="F762">
        <v>10</v>
      </c>
      <c r="G762">
        <v>31</v>
      </c>
      <c r="H762">
        <v>2014</v>
      </c>
      <c r="I762" s="5" t="s">
        <v>3205</v>
      </c>
      <c r="J762" t="s">
        <v>3206</v>
      </c>
      <c r="K762" t="s">
        <v>3207</v>
      </c>
      <c r="L762" t="s">
        <v>1188</v>
      </c>
      <c r="M762" t="s">
        <v>3208</v>
      </c>
      <c r="N762" t="s">
        <v>62</v>
      </c>
      <c r="O762" t="s">
        <v>3209</v>
      </c>
      <c r="R762" s="6"/>
    </row>
    <row r="763" spans="1:18">
      <c r="A763">
        <v>789</v>
      </c>
      <c r="B763" t="s">
        <v>3204</v>
      </c>
      <c r="C763" s="1">
        <v>52107000000</v>
      </c>
      <c r="D763" t="s">
        <v>19</v>
      </c>
      <c r="E763" t="s">
        <v>182</v>
      </c>
      <c r="F763">
        <v>10</v>
      </c>
      <c r="G763">
        <v>31</v>
      </c>
      <c r="H763">
        <v>2015</v>
      </c>
      <c r="I763" s="5" t="s">
        <v>3210</v>
      </c>
      <c r="J763" t="s">
        <v>3211</v>
      </c>
      <c r="K763" t="s">
        <v>3212</v>
      </c>
      <c r="L763" t="s">
        <v>3213</v>
      </c>
      <c r="M763" t="s">
        <v>3214</v>
      </c>
      <c r="N763" t="s">
        <v>62</v>
      </c>
      <c r="O763" t="s">
        <v>3209</v>
      </c>
      <c r="R763" s="6"/>
    </row>
    <row r="764" spans="1:18">
      <c r="A764">
        <v>790</v>
      </c>
      <c r="B764" t="s">
        <v>3204</v>
      </c>
      <c r="C764" s="1">
        <v>50123000000</v>
      </c>
      <c r="D764" t="s">
        <v>25</v>
      </c>
      <c r="E764" t="s">
        <v>1543</v>
      </c>
      <c r="F764">
        <v>10</v>
      </c>
      <c r="G764">
        <v>31</v>
      </c>
      <c r="H764">
        <v>2016</v>
      </c>
      <c r="I764" s="5" t="s">
        <v>3215</v>
      </c>
      <c r="J764" t="s">
        <v>3216</v>
      </c>
      <c r="K764" t="s">
        <v>3217</v>
      </c>
      <c r="L764" t="s">
        <v>3218</v>
      </c>
      <c r="M764" t="s">
        <v>2259</v>
      </c>
      <c r="N764" t="s">
        <v>62</v>
      </c>
      <c r="O764" t="s">
        <v>3209</v>
      </c>
      <c r="R764" s="6"/>
    </row>
    <row r="765" spans="1:18">
      <c r="A765">
        <v>791</v>
      </c>
      <c r="B765" t="s">
        <v>3219</v>
      </c>
      <c r="C765" s="1">
        <v>112298000000</v>
      </c>
      <c r="D765" t="s">
        <v>10</v>
      </c>
      <c r="E765" t="s">
        <v>1525</v>
      </c>
      <c r="F765">
        <v>10</v>
      </c>
      <c r="G765">
        <v>31</v>
      </c>
      <c r="H765">
        <v>2013</v>
      </c>
      <c r="I765" s="5" t="s">
        <v>3220</v>
      </c>
      <c r="J765" t="s">
        <v>3221</v>
      </c>
      <c r="K765" t="s">
        <v>3222</v>
      </c>
      <c r="L765" t="s">
        <v>3223</v>
      </c>
      <c r="M765" t="s">
        <v>3224</v>
      </c>
      <c r="N765" t="s">
        <v>62</v>
      </c>
      <c r="O765" t="s">
        <v>63</v>
      </c>
      <c r="R765" s="6"/>
    </row>
    <row r="766" spans="1:18">
      <c r="A766">
        <v>792</v>
      </c>
      <c r="B766" t="s">
        <v>3219</v>
      </c>
      <c r="C766" s="1">
        <v>56651000000</v>
      </c>
      <c r="D766" t="s">
        <v>19</v>
      </c>
      <c r="E766" t="s">
        <v>1532</v>
      </c>
      <c r="F766">
        <v>10</v>
      </c>
      <c r="G766">
        <v>31</v>
      </c>
      <c r="H766">
        <v>2014</v>
      </c>
      <c r="I766" s="5" t="s">
        <v>3225</v>
      </c>
      <c r="J766" t="s">
        <v>3226</v>
      </c>
      <c r="K766" t="s">
        <v>3227</v>
      </c>
      <c r="L766" t="s">
        <v>3228</v>
      </c>
      <c r="M766" t="s">
        <v>3229</v>
      </c>
      <c r="N766" t="s">
        <v>62</v>
      </c>
      <c r="O766" t="s">
        <v>63</v>
      </c>
      <c r="R766" s="6"/>
    </row>
    <row r="767" spans="1:18">
      <c r="A767">
        <v>793</v>
      </c>
      <c r="B767" t="s">
        <v>3219</v>
      </c>
      <c r="C767" s="1">
        <v>51463000000</v>
      </c>
      <c r="D767" t="s">
        <v>25</v>
      </c>
      <c r="E767" t="s">
        <v>182</v>
      </c>
      <c r="F767">
        <v>10</v>
      </c>
      <c r="G767">
        <v>31</v>
      </c>
      <c r="H767">
        <v>2015</v>
      </c>
      <c r="I767" s="5" t="s">
        <v>3230</v>
      </c>
      <c r="J767" t="s">
        <v>3231</v>
      </c>
      <c r="K767" t="s">
        <v>3232</v>
      </c>
      <c r="L767" t="s">
        <v>3233</v>
      </c>
      <c r="M767" t="s">
        <v>3234</v>
      </c>
      <c r="N767" t="s">
        <v>62</v>
      </c>
      <c r="O767" t="s">
        <v>63</v>
      </c>
      <c r="R767" s="6"/>
    </row>
    <row r="768" spans="1:18">
      <c r="A768">
        <v>794</v>
      </c>
      <c r="B768" t="s">
        <v>3219</v>
      </c>
      <c r="C768" s="1">
        <v>48238000000</v>
      </c>
      <c r="D768" t="s">
        <v>31</v>
      </c>
      <c r="E768" t="s">
        <v>1543</v>
      </c>
      <c r="F768">
        <v>10</v>
      </c>
      <c r="G768">
        <v>31</v>
      </c>
      <c r="H768">
        <v>2016</v>
      </c>
      <c r="I768" s="5" t="s">
        <v>3235</v>
      </c>
      <c r="J768" t="s">
        <v>3236</v>
      </c>
      <c r="K768" t="s">
        <v>3237</v>
      </c>
      <c r="L768" t="s">
        <v>3238</v>
      </c>
      <c r="M768" t="s">
        <v>2150</v>
      </c>
      <c r="N768" t="s">
        <v>62</v>
      </c>
      <c r="O768" t="s">
        <v>63</v>
      </c>
      <c r="R768" s="6"/>
    </row>
    <row r="769" spans="1:18">
      <c r="A769">
        <v>795</v>
      </c>
      <c r="B769" t="s">
        <v>3239</v>
      </c>
      <c r="C769" s="1">
        <v>2807114000</v>
      </c>
      <c r="D769" t="s">
        <v>10</v>
      </c>
      <c r="E769" t="s">
        <v>3240</v>
      </c>
      <c r="F769">
        <v>4</v>
      </c>
      <c r="G769">
        <v>30</v>
      </c>
      <c r="H769">
        <v>2013</v>
      </c>
      <c r="I769" s="5" t="s">
        <v>3241</v>
      </c>
      <c r="J769" t="s">
        <v>3242</v>
      </c>
      <c r="K769" t="s">
        <v>3243</v>
      </c>
      <c r="L769" t="s">
        <v>15</v>
      </c>
      <c r="M769" t="s">
        <v>3244</v>
      </c>
      <c r="N769" t="s">
        <v>293</v>
      </c>
      <c r="O769" t="s">
        <v>758</v>
      </c>
      <c r="R769" s="6"/>
    </row>
    <row r="770" spans="1:18">
      <c r="A770">
        <v>796</v>
      </c>
      <c r="B770" t="s">
        <v>3239</v>
      </c>
      <c r="C770" s="1">
        <v>3024295000</v>
      </c>
      <c r="D770" t="s">
        <v>19</v>
      </c>
      <c r="E770" t="s">
        <v>3245</v>
      </c>
      <c r="F770">
        <v>4</v>
      </c>
      <c r="G770">
        <v>30</v>
      </c>
      <c r="H770">
        <v>2014</v>
      </c>
      <c r="I770" s="5" t="s">
        <v>3246</v>
      </c>
      <c r="J770" t="s">
        <v>3247</v>
      </c>
      <c r="K770" t="s">
        <v>3248</v>
      </c>
      <c r="L770" t="s">
        <v>15</v>
      </c>
      <c r="M770" t="s">
        <v>3249</v>
      </c>
      <c r="N770" t="s">
        <v>293</v>
      </c>
      <c r="O770" t="s">
        <v>758</v>
      </c>
      <c r="R770" s="6"/>
    </row>
    <row r="771" spans="1:18">
      <c r="A771">
        <v>797</v>
      </c>
      <c r="B771" t="s">
        <v>3239</v>
      </c>
      <c r="C771" s="1">
        <v>3078658000</v>
      </c>
      <c r="D771" t="s">
        <v>25</v>
      </c>
      <c r="E771" t="s">
        <v>3250</v>
      </c>
      <c r="F771">
        <v>4</v>
      </c>
      <c r="G771">
        <v>30</v>
      </c>
      <c r="H771">
        <v>2015</v>
      </c>
      <c r="I771" s="5" t="s">
        <v>3251</v>
      </c>
      <c r="J771" t="s">
        <v>3252</v>
      </c>
      <c r="K771" t="s">
        <v>3253</v>
      </c>
      <c r="L771" t="s">
        <v>15</v>
      </c>
      <c r="M771" t="s">
        <v>3254</v>
      </c>
      <c r="N771" t="s">
        <v>293</v>
      </c>
      <c r="O771" t="s">
        <v>758</v>
      </c>
      <c r="R771" s="6"/>
    </row>
    <row r="772" spans="1:18">
      <c r="A772">
        <v>798</v>
      </c>
      <c r="B772" t="s">
        <v>3239</v>
      </c>
      <c r="C772" s="1">
        <v>3038153000</v>
      </c>
      <c r="D772" t="s">
        <v>31</v>
      </c>
      <c r="E772" t="s">
        <v>3255</v>
      </c>
      <c r="F772">
        <v>4</v>
      </c>
      <c r="G772">
        <v>30</v>
      </c>
      <c r="H772">
        <v>2016</v>
      </c>
      <c r="I772" s="5" t="s">
        <v>3256</v>
      </c>
      <c r="J772" t="s">
        <v>3257</v>
      </c>
      <c r="K772" t="s">
        <v>3258</v>
      </c>
      <c r="L772" t="s">
        <v>15</v>
      </c>
      <c r="M772" t="s">
        <v>3259</v>
      </c>
      <c r="N772" t="s">
        <v>293</v>
      </c>
      <c r="O772" t="s">
        <v>758</v>
      </c>
      <c r="R772" s="6"/>
    </row>
    <row r="773" spans="1:18">
      <c r="A773">
        <v>799</v>
      </c>
      <c r="B773" t="s">
        <v>3260</v>
      </c>
      <c r="C773" s="1">
        <v>8751654000</v>
      </c>
      <c r="D773" t="s">
        <v>10</v>
      </c>
      <c r="E773" t="s">
        <v>462</v>
      </c>
      <c r="F773">
        <v>10</v>
      </c>
      <c r="G773">
        <v>27</v>
      </c>
      <c r="H773">
        <v>2013</v>
      </c>
      <c r="I773" s="5" t="s">
        <v>3261</v>
      </c>
      <c r="J773" t="s">
        <v>3262</v>
      </c>
      <c r="K773" t="s">
        <v>3263</v>
      </c>
      <c r="L773" t="s">
        <v>15</v>
      </c>
      <c r="M773" t="s">
        <v>15</v>
      </c>
      <c r="N773" t="s">
        <v>198</v>
      </c>
      <c r="O773" t="s">
        <v>1068</v>
      </c>
      <c r="R773" s="6"/>
    </row>
    <row r="774" spans="1:18">
      <c r="A774">
        <v>800</v>
      </c>
      <c r="B774" t="s">
        <v>3260</v>
      </c>
      <c r="C774" s="1">
        <v>9316256000</v>
      </c>
      <c r="D774" t="s">
        <v>19</v>
      </c>
      <c r="E774" t="s">
        <v>468</v>
      </c>
      <c r="F774">
        <v>10</v>
      </c>
      <c r="G774">
        <v>26</v>
      </c>
      <c r="H774">
        <v>2014</v>
      </c>
      <c r="I774" s="5" t="s">
        <v>3264</v>
      </c>
      <c r="J774" t="s">
        <v>3265</v>
      </c>
      <c r="K774" t="s">
        <v>3266</v>
      </c>
      <c r="L774" t="s">
        <v>15</v>
      </c>
      <c r="M774" t="s">
        <v>15</v>
      </c>
      <c r="N774" t="s">
        <v>198</v>
      </c>
      <c r="O774" t="s">
        <v>1068</v>
      </c>
      <c r="R774" s="6"/>
    </row>
    <row r="775" spans="1:18">
      <c r="A775">
        <v>801</v>
      </c>
      <c r="B775" t="s">
        <v>3260</v>
      </c>
      <c r="C775" s="1">
        <v>9263863000</v>
      </c>
      <c r="D775" t="s">
        <v>25</v>
      </c>
      <c r="E775" t="s">
        <v>182</v>
      </c>
      <c r="F775">
        <v>10</v>
      </c>
      <c r="G775">
        <v>31</v>
      </c>
      <c r="H775">
        <v>2015</v>
      </c>
      <c r="I775" s="5" t="s">
        <v>3267</v>
      </c>
      <c r="J775" t="s">
        <v>3268</v>
      </c>
      <c r="K775" t="s">
        <v>3269</v>
      </c>
      <c r="L775" t="s">
        <v>15</v>
      </c>
      <c r="M775" t="s">
        <v>15</v>
      </c>
      <c r="N775" t="s">
        <v>198</v>
      </c>
      <c r="O775" t="s">
        <v>1068</v>
      </c>
      <c r="R775" s="6"/>
    </row>
    <row r="776" spans="1:18">
      <c r="A776">
        <v>802</v>
      </c>
      <c r="B776" t="s">
        <v>3260</v>
      </c>
      <c r="C776" s="1">
        <v>9523224000</v>
      </c>
      <c r="D776" t="s">
        <v>31</v>
      </c>
      <c r="E776" t="s">
        <v>478</v>
      </c>
      <c r="F776">
        <v>10</v>
      </c>
      <c r="G776">
        <v>30</v>
      </c>
      <c r="H776">
        <v>2016</v>
      </c>
      <c r="I776" s="5" t="s">
        <v>3270</v>
      </c>
      <c r="J776" t="s">
        <v>3271</v>
      </c>
      <c r="K776" t="s">
        <v>3272</v>
      </c>
      <c r="L776" t="s">
        <v>15</v>
      </c>
      <c r="M776" t="s">
        <v>15</v>
      </c>
      <c r="N776" t="s">
        <v>198</v>
      </c>
      <c r="O776" t="s">
        <v>1068</v>
      </c>
      <c r="R776" s="6"/>
    </row>
    <row r="777" spans="1:18">
      <c r="A777">
        <v>803</v>
      </c>
      <c r="B777" t="s">
        <v>3273</v>
      </c>
      <c r="C777" s="1">
        <v>5112000000</v>
      </c>
      <c r="D777" t="s">
        <v>10</v>
      </c>
      <c r="E777" t="s">
        <v>3274</v>
      </c>
      <c r="F777">
        <v>6</v>
      </c>
      <c r="G777">
        <v>28</v>
      </c>
      <c r="H777">
        <v>2013</v>
      </c>
      <c r="I777" s="5" t="s">
        <v>3275</v>
      </c>
      <c r="J777" t="s">
        <v>3276</v>
      </c>
      <c r="K777" t="s">
        <v>3277</v>
      </c>
      <c r="L777" t="s">
        <v>15</v>
      </c>
      <c r="M777" t="s">
        <v>15</v>
      </c>
      <c r="N777" t="s">
        <v>62</v>
      </c>
      <c r="O777" t="s">
        <v>3278</v>
      </c>
      <c r="R777" s="6"/>
    </row>
    <row r="778" spans="1:18">
      <c r="A778">
        <v>804</v>
      </c>
      <c r="B778" t="s">
        <v>3273</v>
      </c>
      <c r="C778" s="1">
        <v>5012000000</v>
      </c>
      <c r="D778" t="s">
        <v>19</v>
      </c>
      <c r="E778" t="s">
        <v>3279</v>
      </c>
      <c r="F778">
        <v>6</v>
      </c>
      <c r="G778">
        <v>27</v>
      </c>
      <c r="H778">
        <v>2014</v>
      </c>
      <c r="I778" s="5" t="s">
        <v>3280</v>
      </c>
      <c r="J778" t="s">
        <v>3281</v>
      </c>
      <c r="K778" t="s">
        <v>3282</v>
      </c>
      <c r="L778" t="s">
        <v>15</v>
      </c>
      <c r="M778" t="s">
        <v>15</v>
      </c>
      <c r="N778" t="s">
        <v>62</v>
      </c>
      <c r="O778" t="s">
        <v>3278</v>
      </c>
      <c r="R778" s="6"/>
    </row>
    <row r="779" spans="1:18">
      <c r="A779">
        <v>805</v>
      </c>
      <c r="B779" t="s">
        <v>3273</v>
      </c>
      <c r="C779" s="1">
        <v>5083000000</v>
      </c>
      <c r="D779" t="s">
        <v>25</v>
      </c>
      <c r="E779" t="s">
        <v>3283</v>
      </c>
      <c r="F779">
        <v>7</v>
      </c>
      <c r="G779">
        <v>3</v>
      </c>
      <c r="H779">
        <v>2015</v>
      </c>
      <c r="I779" s="5" t="s">
        <v>3284</v>
      </c>
      <c r="J779" t="s">
        <v>3285</v>
      </c>
      <c r="K779" t="s">
        <v>3286</v>
      </c>
      <c r="L779" t="s">
        <v>15</v>
      </c>
      <c r="M779" t="s">
        <v>15</v>
      </c>
      <c r="N779" t="s">
        <v>62</v>
      </c>
      <c r="O779" t="s">
        <v>3278</v>
      </c>
      <c r="R779" s="6"/>
    </row>
    <row r="780" spans="1:18">
      <c r="A780">
        <v>806</v>
      </c>
      <c r="B780" t="s">
        <v>3273</v>
      </c>
      <c r="C780" s="1">
        <v>7467000000</v>
      </c>
      <c r="D780" t="s">
        <v>31</v>
      </c>
      <c r="E780" t="s">
        <v>3287</v>
      </c>
      <c r="F780">
        <v>7</v>
      </c>
      <c r="G780">
        <v>1</v>
      </c>
      <c r="H780">
        <v>2016</v>
      </c>
      <c r="I780" s="5" t="s">
        <v>3288</v>
      </c>
      <c r="J780" t="s">
        <v>3289</v>
      </c>
      <c r="K780" t="s">
        <v>3290</v>
      </c>
      <c r="L780" t="s">
        <v>15</v>
      </c>
      <c r="M780" t="s">
        <v>15</v>
      </c>
      <c r="N780" t="s">
        <v>62</v>
      </c>
      <c r="O780" t="s">
        <v>3278</v>
      </c>
      <c r="R780" s="6"/>
    </row>
    <row r="781" spans="1:18">
      <c r="A781">
        <v>807</v>
      </c>
      <c r="B781" t="s">
        <v>3291</v>
      </c>
      <c r="C781" s="1">
        <v>8939967000</v>
      </c>
      <c r="D781" t="s">
        <v>10</v>
      </c>
      <c r="E781" t="s">
        <v>38</v>
      </c>
      <c r="F781">
        <v>12</v>
      </c>
      <c r="G781">
        <v>29</v>
      </c>
      <c r="H781">
        <v>2012</v>
      </c>
      <c r="I781" s="5" t="s">
        <v>3292</v>
      </c>
      <c r="J781" t="s">
        <v>3293</v>
      </c>
      <c r="K781" t="s">
        <v>3294</v>
      </c>
      <c r="L781" t="s">
        <v>15</v>
      </c>
      <c r="M781" t="s">
        <v>15</v>
      </c>
      <c r="N781" t="s">
        <v>84</v>
      </c>
      <c r="O781" t="s">
        <v>104</v>
      </c>
      <c r="R781" s="6"/>
    </row>
    <row r="782" spans="1:18">
      <c r="A782">
        <v>808</v>
      </c>
      <c r="B782" t="s">
        <v>3291</v>
      </c>
      <c r="C782" s="1">
        <v>9560647000</v>
      </c>
      <c r="D782" t="s">
        <v>19</v>
      </c>
      <c r="E782" t="s">
        <v>44</v>
      </c>
      <c r="F782">
        <v>12</v>
      </c>
      <c r="G782">
        <v>28</v>
      </c>
      <c r="H782">
        <v>2013</v>
      </c>
      <c r="I782" s="5" t="s">
        <v>3295</v>
      </c>
      <c r="J782" t="s">
        <v>3296</v>
      </c>
      <c r="K782" t="s">
        <v>3297</v>
      </c>
      <c r="L782" t="s">
        <v>15</v>
      </c>
      <c r="M782" t="s">
        <v>15</v>
      </c>
      <c r="N782" t="s">
        <v>84</v>
      </c>
      <c r="O782" t="s">
        <v>104</v>
      </c>
      <c r="R782" s="6"/>
    </row>
    <row r="783" spans="1:18">
      <c r="A783">
        <v>809</v>
      </c>
      <c r="B783" t="s">
        <v>3291</v>
      </c>
      <c r="C783" s="1">
        <v>10371390000</v>
      </c>
      <c r="D783" t="s">
        <v>25</v>
      </c>
      <c r="E783" t="s">
        <v>2923</v>
      </c>
      <c r="F783">
        <v>12</v>
      </c>
      <c r="G783">
        <v>27</v>
      </c>
      <c r="H783">
        <v>2014</v>
      </c>
      <c r="I783" s="5" t="s">
        <v>3298</v>
      </c>
      <c r="J783" t="s">
        <v>3299</v>
      </c>
      <c r="K783" t="s">
        <v>3300</v>
      </c>
      <c r="L783" t="s">
        <v>15</v>
      </c>
      <c r="M783" t="s">
        <v>15</v>
      </c>
      <c r="N783" t="s">
        <v>84</v>
      </c>
      <c r="O783" t="s">
        <v>104</v>
      </c>
      <c r="R783" s="6"/>
    </row>
    <row r="784" spans="1:18">
      <c r="A784">
        <v>810</v>
      </c>
      <c r="B784" t="s">
        <v>3291</v>
      </c>
      <c r="C784" s="1">
        <v>10629719000</v>
      </c>
      <c r="D784" t="s">
        <v>31</v>
      </c>
      <c r="E784" t="s">
        <v>2928</v>
      </c>
      <c r="F784">
        <v>12</v>
      </c>
      <c r="G784">
        <v>26</v>
      </c>
      <c r="H784">
        <v>2015</v>
      </c>
      <c r="I784" s="5" t="s">
        <v>3301</v>
      </c>
      <c r="J784" t="s">
        <v>3302</v>
      </c>
      <c r="K784" t="s">
        <v>3303</v>
      </c>
      <c r="L784" t="s">
        <v>15</v>
      </c>
      <c r="M784" t="s">
        <v>15</v>
      </c>
      <c r="N784" t="s">
        <v>84</v>
      </c>
      <c r="O784" t="s">
        <v>104</v>
      </c>
      <c r="R784" s="6"/>
    </row>
    <row r="785" spans="1:18">
      <c r="A785">
        <v>811</v>
      </c>
      <c r="B785" t="s">
        <v>3304</v>
      </c>
      <c r="C785" s="1">
        <v>5059000000</v>
      </c>
      <c r="D785" t="s">
        <v>10</v>
      </c>
      <c r="E785" t="s">
        <v>11</v>
      </c>
      <c r="F785">
        <v>12</v>
      </c>
      <c r="G785">
        <v>31</v>
      </c>
      <c r="H785">
        <v>2012</v>
      </c>
      <c r="I785" s="5" t="s">
        <v>3305</v>
      </c>
      <c r="J785" t="s">
        <v>3306</v>
      </c>
      <c r="K785" t="s">
        <v>3307</v>
      </c>
      <c r="L785" t="s">
        <v>15</v>
      </c>
      <c r="M785" t="s">
        <v>3308</v>
      </c>
      <c r="N785" t="s">
        <v>323</v>
      </c>
      <c r="O785" t="s">
        <v>324</v>
      </c>
      <c r="R785" s="6"/>
    </row>
    <row r="786" spans="1:18">
      <c r="A786">
        <v>812</v>
      </c>
      <c r="B786" t="s">
        <v>3304</v>
      </c>
      <c r="C786" s="1">
        <v>5166000000</v>
      </c>
      <c r="D786" t="s">
        <v>19</v>
      </c>
      <c r="E786" t="s">
        <v>20</v>
      </c>
      <c r="F786">
        <v>12</v>
      </c>
      <c r="G786">
        <v>31</v>
      </c>
      <c r="H786">
        <v>2013</v>
      </c>
      <c r="I786" s="5" t="s">
        <v>3309</v>
      </c>
      <c r="J786" t="s">
        <v>3310</v>
      </c>
      <c r="K786" t="s">
        <v>3311</v>
      </c>
      <c r="L786" t="s">
        <v>15</v>
      </c>
      <c r="M786" t="s">
        <v>3312</v>
      </c>
      <c r="N786" t="s">
        <v>323</v>
      </c>
      <c r="O786" t="s">
        <v>324</v>
      </c>
      <c r="R786" s="6"/>
    </row>
    <row r="787" spans="1:18">
      <c r="A787">
        <v>813</v>
      </c>
      <c r="B787" t="s">
        <v>3304</v>
      </c>
      <c r="C787" s="1">
        <v>5354000000</v>
      </c>
      <c r="D787" t="s">
        <v>25</v>
      </c>
      <c r="E787" t="s">
        <v>26</v>
      </c>
      <c r="F787">
        <v>12</v>
      </c>
      <c r="G787">
        <v>31</v>
      </c>
      <c r="H787">
        <v>2014</v>
      </c>
      <c r="I787" s="5" t="s">
        <v>3313</v>
      </c>
      <c r="J787" t="s">
        <v>3314</v>
      </c>
      <c r="K787" t="s">
        <v>3315</v>
      </c>
      <c r="L787" t="s">
        <v>15</v>
      </c>
      <c r="M787" t="s">
        <v>3316</v>
      </c>
      <c r="N787" t="s">
        <v>323</v>
      </c>
      <c r="O787" t="s">
        <v>324</v>
      </c>
      <c r="R787" s="6"/>
    </row>
    <row r="788" spans="1:18">
      <c r="A788">
        <v>814</v>
      </c>
      <c r="B788" t="s">
        <v>3304</v>
      </c>
      <c r="C788" s="1">
        <v>5387000000</v>
      </c>
      <c r="D788" t="s">
        <v>31</v>
      </c>
      <c r="E788" t="s">
        <v>32</v>
      </c>
      <c r="F788">
        <v>12</v>
      </c>
      <c r="G788">
        <v>31</v>
      </c>
      <c r="H788">
        <v>2015</v>
      </c>
      <c r="I788" s="5" t="s">
        <v>3317</v>
      </c>
      <c r="J788" t="s">
        <v>1457</v>
      </c>
      <c r="K788" t="s">
        <v>3318</v>
      </c>
      <c r="L788" t="s">
        <v>15</v>
      </c>
      <c r="M788" t="s">
        <v>3319</v>
      </c>
      <c r="N788" t="s">
        <v>323</v>
      </c>
      <c r="O788" t="s">
        <v>324</v>
      </c>
      <c r="R788" s="6"/>
    </row>
    <row r="789" spans="1:18">
      <c r="A789">
        <v>815</v>
      </c>
      <c r="B789" t="s">
        <v>3320</v>
      </c>
      <c r="C789" s="1">
        <v>6644252000</v>
      </c>
      <c r="D789" t="s">
        <v>10</v>
      </c>
      <c r="E789" t="s">
        <v>11</v>
      </c>
      <c r="F789">
        <v>12</v>
      </c>
      <c r="G789">
        <v>31</v>
      </c>
      <c r="H789">
        <v>2012</v>
      </c>
      <c r="I789" s="5" t="s">
        <v>3321</v>
      </c>
      <c r="J789" t="s">
        <v>3322</v>
      </c>
      <c r="K789" t="s">
        <v>3323</v>
      </c>
      <c r="L789" t="s">
        <v>15</v>
      </c>
      <c r="M789" t="s">
        <v>15</v>
      </c>
      <c r="N789" t="s">
        <v>198</v>
      </c>
      <c r="O789" t="s">
        <v>1068</v>
      </c>
      <c r="R789" s="6"/>
    </row>
    <row r="790" spans="1:18">
      <c r="A790">
        <v>816</v>
      </c>
      <c r="B790" t="s">
        <v>3320</v>
      </c>
      <c r="C790" s="1">
        <v>7146079000</v>
      </c>
      <c r="D790" t="s">
        <v>19</v>
      </c>
      <c r="E790" t="s">
        <v>20</v>
      </c>
      <c r="F790">
        <v>12</v>
      </c>
      <c r="G790">
        <v>31</v>
      </c>
      <c r="H790">
        <v>2013</v>
      </c>
      <c r="I790" s="5" t="s">
        <v>3324</v>
      </c>
      <c r="J790" t="s">
        <v>3325</v>
      </c>
      <c r="K790" t="s">
        <v>3326</v>
      </c>
      <c r="L790" t="s">
        <v>15</v>
      </c>
      <c r="M790" t="s">
        <v>15</v>
      </c>
      <c r="N790" t="s">
        <v>198</v>
      </c>
      <c r="O790" t="s">
        <v>1068</v>
      </c>
      <c r="R790" s="6"/>
    </row>
    <row r="791" spans="1:18">
      <c r="A791">
        <v>817</v>
      </c>
      <c r="B791" t="s">
        <v>3320</v>
      </c>
      <c r="C791" s="1">
        <v>7421768000</v>
      </c>
      <c r="D791" t="s">
        <v>25</v>
      </c>
      <c r="E791" t="s">
        <v>26</v>
      </c>
      <c r="F791">
        <v>12</v>
      </c>
      <c r="G791">
        <v>31</v>
      </c>
      <c r="H791">
        <v>2014</v>
      </c>
      <c r="I791" s="5" t="s">
        <v>3327</v>
      </c>
      <c r="J791" t="s">
        <v>3328</v>
      </c>
      <c r="K791" t="s">
        <v>3329</v>
      </c>
      <c r="L791" t="s">
        <v>15</v>
      </c>
      <c r="M791" t="s">
        <v>15</v>
      </c>
      <c r="N791" t="s">
        <v>198</v>
      </c>
      <c r="O791" t="s">
        <v>1068</v>
      </c>
      <c r="R791" s="6"/>
    </row>
    <row r="792" spans="1:18">
      <c r="A792">
        <v>818</v>
      </c>
      <c r="B792" t="s">
        <v>3320</v>
      </c>
      <c r="C792" s="1">
        <v>7386626000</v>
      </c>
      <c r="D792" t="s">
        <v>31</v>
      </c>
      <c r="E792" t="s">
        <v>32</v>
      </c>
      <c r="F792">
        <v>12</v>
      </c>
      <c r="G792">
        <v>31</v>
      </c>
      <c r="H792">
        <v>2015</v>
      </c>
      <c r="I792" s="5" t="s">
        <v>3330</v>
      </c>
      <c r="J792" t="s">
        <v>3331</v>
      </c>
      <c r="K792" t="s">
        <v>3332</v>
      </c>
      <c r="L792" t="s">
        <v>15</v>
      </c>
      <c r="M792" t="s">
        <v>15</v>
      </c>
      <c r="N792" t="s">
        <v>198</v>
      </c>
      <c r="O792" t="s">
        <v>1068</v>
      </c>
      <c r="R792" s="6"/>
    </row>
    <row r="793" spans="1:18">
      <c r="A793">
        <v>819</v>
      </c>
      <c r="B793" t="s">
        <v>3333</v>
      </c>
      <c r="C793" s="1">
        <v>41313000000</v>
      </c>
      <c r="D793" t="s">
        <v>10</v>
      </c>
      <c r="E793" t="s">
        <v>20</v>
      </c>
      <c r="F793">
        <v>12</v>
      </c>
      <c r="G793">
        <v>31</v>
      </c>
      <c r="H793">
        <v>2013</v>
      </c>
      <c r="I793" s="5" t="s">
        <v>3334</v>
      </c>
      <c r="J793" t="s">
        <v>3335</v>
      </c>
      <c r="K793" t="s">
        <v>15</v>
      </c>
      <c r="L793" t="s">
        <v>15</v>
      </c>
      <c r="M793" t="s">
        <v>3336</v>
      </c>
      <c r="N793" t="s">
        <v>84</v>
      </c>
      <c r="O793" t="s">
        <v>590</v>
      </c>
      <c r="R793" s="6"/>
    </row>
    <row r="794" spans="1:18">
      <c r="A794">
        <v>820</v>
      </c>
      <c r="B794" t="s">
        <v>3333</v>
      </c>
      <c r="C794" s="1">
        <v>48500000000</v>
      </c>
      <c r="D794" t="s">
        <v>19</v>
      </c>
      <c r="E794" t="s">
        <v>26</v>
      </c>
      <c r="F794">
        <v>12</v>
      </c>
      <c r="G794">
        <v>31</v>
      </c>
      <c r="H794">
        <v>2014</v>
      </c>
      <c r="I794" s="5" t="s">
        <v>3337</v>
      </c>
      <c r="J794" t="s">
        <v>3338</v>
      </c>
      <c r="K794" t="s">
        <v>15</v>
      </c>
      <c r="L794" t="s">
        <v>15</v>
      </c>
      <c r="M794" t="s">
        <v>3339</v>
      </c>
      <c r="N794" t="s">
        <v>84</v>
      </c>
      <c r="O794" t="s">
        <v>590</v>
      </c>
      <c r="R794" s="6"/>
    </row>
    <row r="795" spans="1:18">
      <c r="A795">
        <v>821</v>
      </c>
      <c r="B795" t="s">
        <v>3333</v>
      </c>
      <c r="C795" s="1">
        <v>54289000000</v>
      </c>
      <c r="D795" t="s">
        <v>25</v>
      </c>
      <c r="E795" t="s">
        <v>32</v>
      </c>
      <c r="F795">
        <v>12</v>
      </c>
      <c r="G795">
        <v>31</v>
      </c>
      <c r="H795">
        <v>2015</v>
      </c>
      <c r="I795" s="5" t="s">
        <v>3340</v>
      </c>
      <c r="J795" t="s">
        <v>3341</v>
      </c>
      <c r="K795" t="s">
        <v>15</v>
      </c>
      <c r="L795" t="s">
        <v>15</v>
      </c>
      <c r="M795" t="s">
        <v>3342</v>
      </c>
      <c r="N795" t="s">
        <v>84</v>
      </c>
      <c r="O795" t="s">
        <v>590</v>
      </c>
      <c r="R795" s="6"/>
    </row>
    <row r="796" spans="1:18">
      <c r="A796">
        <v>822</v>
      </c>
      <c r="B796" t="s">
        <v>3333</v>
      </c>
      <c r="C796" s="1">
        <v>54379000000</v>
      </c>
      <c r="D796" t="s">
        <v>31</v>
      </c>
      <c r="E796" t="s">
        <v>348</v>
      </c>
      <c r="F796">
        <v>12</v>
      </c>
      <c r="G796">
        <v>31</v>
      </c>
      <c r="H796">
        <v>2016</v>
      </c>
      <c r="I796" s="5" t="s">
        <v>3343</v>
      </c>
      <c r="J796" t="s">
        <v>3344</v>
      </c>
      <c r="K796" t="s">
        <v>15</v>
      </c>
      <c r="L796" t="s">
        <v>15</v>
      </c>
      <c r="M796" t="s">
        <v>3345</v>
      </c>
      <c r="N796" t="s">
        <v>84</v>
      </c>
      <c r="O796" t="s">
        <v>590</v>
      </c>
      <c r="R796" s="6"/>
    </row>
    <row r="797" spans="1:18">
      <c r="A797">
        <v>823</v>
      </c>
      <c r="B797" t="s">
        <v>3346</v>
      </c>
      <c r="C797" s="1">
        <v>102874000000</v>
      </c>
      <c r="D797" t="s">
        <v>10</v>
      </c>
      <c r="E797" t="s">
        <v>11</v>
      </c>
      <c r="F797">
        <v>12</v>
      </c>
      <c r="G797">
        <v>31</v>
      </c>
      <c r="H797">
        <v>2012</v>
      </c>
      <c r="I797" s="5" t="s">
        <v>3347</v>
      </c>
      <c r="J797" t="s">
        <v>3348</v>
      </c>
      <c r="K797" t="s">
        <v>3349</v>
      </c>
      <c r="L797" t="s">
        <v>3350</v>
      </c>
      <c r="M797" t="s">
        <v>15</v>
      </c>
      <c r="N797" t="s">
        <v>62</v>
      </c>
      <c r="O797" t="s">
        <v>1654</v>
      </c>
      <c r="R797" s="6"/>
    </row>
    <row r="798" spans="1:18">
      <c r="A798">
        <v>824</v>
      </c>
      <c r="B798" t="s">
        <v>3346</v>
      </c>
      <c r="C798" s="1">
        <v>98367000000</v>
      </c>
      <c r="D798" t="s">
        <v>19</v>
      </c>
      <c r="E798" t="s">
        <v>20</v>
      </c>
      <c r="F798">
        <v>12</v>
      </c>
      <c r="G798">
        <v>31</v>
      </c>
      <c r="H798">
        <v>2013</v>
      </c>
      <c r="I798" s="5" t="s">
        <v>3351</v>
      </c>
      <c r="J798" t="s">
        <v>3352</v>
      </c>
      <c r="K798" t="s">
        <v>3353</v>
      </c>
      <c r="L798" t="s">
        <v>3354</v>
      </c>
      <c r="M798" t="s">
        <v>15</v>
      </c>
      <c r="N798" t="s">
        <v>62</v>
      </c>
      <c r="O798" t="s">
        <v>1654</v>
      </c>
      <c r="R798" s="6"/>
    </row>
    <row r="799" spans="1:18">
      <c r="A799">
        <v>825</v>
      </c>
      <c r="B799" t="s">
        <v>3346</v>
      </c>
      <c r="C799" s="1">
        <v>92793000000</v>
      </c>
      <c r="D799" t="s">
        <v>25</v>
      </c>
      <c r="E799" t="s">
        <v>26</v>
      </c>
      <c r="F799">
        <v>12</v>
      </c>
      <c r="G799">
        <v>31</v>
      </c>
      <c r="H799">
        <v>2014</v>
      </c>
      <c r="I799" s="5" t="s">
        <v>3355</v>
      </c>
      <c r="J799" t="s">
        <v>3356</v>
      </c>
      <c r="K799" t="s">
        <v>3357</v>
      </c>
      <c r="L799" t="s">
        <v>3358</v>
      </c>
      <c r="M799" t="s">
        <v>15</v>
      </c>
      <c r="N799" t="s">
        <v>62</v>
      </c>
      <c r="O799" t="s">
        <v>1654</v>
      </c>
      <c r="R799" s="6"/>
    </row>
    <row r="800" spans="1:18">
      <c r="A800">
        <v>826</v>
      </c>
      <c r="B800" t="s">
        <v>3346</v>
      </c>
      <c r="C800" s="1">
        <v>81741000000</v>
      </c>
      <c r="D800" t="s">
        <v>31</v>
      </c>
      <c r="E800" t="s">
        <v>32</v>
      </c>
      <c r="F800">
        <v>12</v>
      </c>
      <c r="G800">
        <v>31</v>
      </c>
      <c r="H800">
        <v>2015</v>
      </c>
      <c r="I800" s="5" t="s">
        <v>3359</v>
      </c>
      <c r="J800" t="s">
        <v>3360</v>
      </c>
      <c r="K800" t="s">
        <v>3361</v>
      </c>
      <c r="L800" t="s">
        <v>3362</v>
      </c>
      <c r="M800" t="s">
        <v>15</v>
      </c>
      <c r="N800" t="s">
        <v>62</v>
      </c>
      <c r="O800" t="s">
        <v>1654</v>
      </c>
      <c r="R800" s="6"/>
    </row>
    <row r="801" spans="1:18">
      <c r="A801">
        <v>827</v>
      </c>
      <c r="B801" t="s">
        <v>3363</v>
      </c>
      <c r="C801" s="1">
        <v>1293338000</v>
      </c>
      <c r="D801" t="s">
        <v>10</v>
      </c>
      <c r="E801" t="s">
        <v>11</v>
      </c>
      <c r="F801">
        <v>12</v>
      </c>
      <c r="G801">
        <v>31</v>
      </c>
      <c r="H801">
        <v>2012</v>
      </c>
      <c r="I801" s="5" t="s">
        <v>3364</v>
      </c>
      <c r="J801" t="s">
        <v>3365</v>
      </c>
      <c r="K801" t="s">
        <v>3366</v>
      </c>
      <c r="L801" t="s">
        <v>3367</v>
      </c>
      <c r="M801" t="s">
        <v>15</v>
      </c>
      <c r="N801" t="s">
        <v>84</v>
      </c>
      <c r="O801" t="s">
        <v>126</v>
      </c>
      <c r="R801" s="6"/>
    </row>
    <row r="802" spans="1:18">
      <c r="A802">
        <v>828</v>
      </c>
      <c r="B802" t="s">
        <v>3363</v>
      </c>
      <c r="C802" s="1">
        <v>1377058000</v>
      </c>
      <c r="D802" t="s">
        <v>19</v>
      </c>
      <c r="E802" t="s">
        <v>20</v>
      </c>
      <c r="F802">
        <v>12</v>
      </c>
      <c r="G802">
        <v>31</v>
      </c>
      <c r="H802">
        <v>2013</v>
      </c>
      <c r="I802" s="5" t="s">
        <v>3368</v>
      </c>
      <c r="J802" t="s">
        <v>3369</v>
      </c>
      <c r="K802" t="s">
        <v>3370</v>
      </c>
      <c r="L802" t="s">
        <v>3371</v>
      </c>
      <c r="M802" t="s">
        <v>15</v>
      </c>
      <c r="N802" t="s">
        <v>84</v>
      </c>
      <c r="O802" t="s">
        <v>126</v>
      </c>
      <c r="R802" s="6"/>
    </row>
    <row r="803" spans="1:18">
      <c r="A803">
        <v>829</v>
      </c>
      <c r="B803" t="s">
        <v>3363</v>
      </c>
      <c r="C803" s="1">
        <v>1485807000</v>
      </c>
      <c r="D803" t="s">
        <v>25</v>
      </c>
      <c r="E803" t="s">
        <v>26</v>
      </c>
      <c r="F803">
        <v>12</v>
      </c>
      <c r="G803">
        <v>31</v>
      </c>
      <c r="H803">
        <v>2014</v>
      </c>
      <c r="I803" s="5" t="s">
        <v>3372</v>
      </c>
      <c r="J803" t="s">
        <v>3373</v>
      </c>
      <c r="K803" t="s">
        <v>3374</v>
      </c>
      <c r="L803" t="s">
        <v>3375</v>
      </c>
      <c r="M803" t="s">
        <v>15</v>
      </c>
      <c r="N803" t="s">
        <v>84</v>
      </c>
      <c r="O803" t="s">
        <v>126</v>
      </c>
      <c r="R803" s="6"/>
    </row>
    <row r="804" spans="1:18">
      <c r="A804">
        <v>830</v>
      </c>
      <c r="B804" t="s">
        <v>3363</v>
      </c>
      <c r="C804" s="1">
        <v>1601892000</v>
      </c>
      <c r="D804" t="s">
        <v>31</v>
      </c>
      <c r="E804" t="s">
        <v>32</v>
      </c>
      <c r="F804">
        <v>12</v>
      </c>
      <c r="G804">
        <v>31</v>
      </c>
      <c r="H804">
        <v>2015</v>
      </c>
      <c r="I804" s="5" t="s">
        <v>3376</v>
      </c>
      <c r="J804" t="s">
        <v>3377</v>
      </c>
      <c r="K804" t="s">
        <v>3378</v>
      </c>
      <c r="L804" t="s">
        <v>3379</v>
      </c>
      <c r="M804" t="s">
        <v>15</v>
      </c>
      <c r="N804" t="s">
        <v>84</v>
      </c>
      <c r="O804" t="s">
        <v>126</v>
      </c>
      <c r="R804" s="6"/>
    </row>
    <row r="805" spans="1:18">
      <c r="A805">
        <v>831</v>
      </c>
      <c r="B805" t="s">
        <v>3380</v>
      </c>
      <c r="C805" s="1">
        <v>2821446000</v>
      </c>
      <c r="D805" t="s">
        <v>10</v>
      </c>
      <c r="E805" t="s">
        <v>11</v>
      </c>
      <c r="F805">
        <v>12</v>
      </c>
      <c r="G805">
        <v>31</v>
      </c>
      <c r="H805">
        <v>2012</v>
      </c>
      <c r="I805" s="5" t="s">
        <v>3381</v>
      </c>
      <c r="J805" t="s">
        <v>3382</v>
      </c>
      <c r="K805" t="s">
        <v>3383</v>
      </c>
      <c r="L805" t="s">
        <v>3384</v>
      </c>
      <c r="M805" t="s">
        <v>15</v>
      </c>
      <c r="N805" t="s">
        <v>379</v>
      </c>
      <c r="O805" t="s">
        <v>380</v>
      </c>
      <c r="R805" s="6"/>
    </row>
    <row r="806" spans="1:18">
      <c r="A806">
        <v>832</v>
      </c>
      <c r="B806" t="s">
        <v>3380</v>
      </c>
      <c r="C806" s="1">
        <v>2952896000</v>
      </c>
      <c r="D806" t="s">
        <v>19</v>
      </c>
      <c r="E806" t="s">
        <v>20</v>
      </c>
      <c r="F806">
        <v>12</v>
      </c>
      <c r="G806">
        <v>31</v>
      </c>
      <c r="H806">
        <v>2013</v>
      </c>
      <c r="I806" s="5" t="s">
        <v>3385</v>
      </c>
      <c r="J806" t="s">
        <v>3386</v>
      </c>
      <c r="K806" t="s">
        <v>3387</v>
      </c>
      <c r="L806" t="s">
        <v>3388</v>
      </c>
      <c r="M806" t="s">
        <v>15</v>
      </c>
      <c r="N806" t="s">
        <v>379</v>
      </c>
      <c r="O806" t="s">
        <v>380</v>
      </c>
      <c r="R806" s="6"/>
    </row>
    <row r="807" spans="1:18">
      <c r="A807">
        <v>833</v>
      </c>
      <c r="B807" t="s">
        <v>3380</v>
      </c>
      <c r="C807" s="1">
        <v>3088533000</v>
      </c>
      <c r="D807" t="s">
        <v>25</v>
      </c>
      <c r="E807" t="s">
        <v>26</v>
      </c>
      <c r="F807">
        <v>12</v>
      </c>
      <c r="G807">
        <v>31</v>
      </c>
      <c r="H807">
        <v>2014</v>
      </c>
      <c r="I807" s="5" t="s">
        <v>3389</v>
      </c>
      <c r="J807" t="s">
        <v>3390</v>
      </c>
      <c r="K807" t="s">
        <v>3391</v>
      </c>
      <c r="L807" t="s">
        <v>3392</v>
      </c>
      <c r="M807" t="s">
        <v>15</v>
      </c>
      <c r="N807" t="s">
        <v>379</v>
      </c>
      <c r="O807" t="s">
        <v>380</v>
      </c>
      <c r="R807" s="6"/>
    </row>
    <row r="808" spans="1:18">
      <c r="A808">
        <v>834</v>
      </c>
      <c r="B808" t="s">
        <v>3380</v>
      </c>
      <c r="C808" s="1">
        <v>3023189000</v>
      </c>
      <c r="D808" t="s">
        <v>31</v>
      </c>
      <c r="E808" t="s">
        <v>32</v>
      </c>
      <c r="F808">
        <v>12</v>
      </c>
      <c r="G808">
        <v>31</v>
      </c>
      <c r="H808">
        <v>2015</v>
      </c>
      <c r="I808" s="5" t="s">
        <v>3393</v>
      </c>
      <c r="J808" t="s">
        <v>3394</v>
      </c>
      <c r="K808" t="s">
        <v>3395</v>
      </c>
      <c r="L808" t="s">
        <v>3396</v>
      </c>
      <c r="M808" t="s">
        <v>15</v>
      </c>
      <c r="N808" t="s">
        <v>379</v>
      </c>
      <c r="O808" t="s">
        <v>380</v>
      </c>
      <c r="R808" s="6"/>
    </row>
    <row r="809" spans="1:18">
      <c r="A809">
        <v>835</v>
      </c>
      <c r="B809" t="s">
        <v>3397</v>
      </c>
      <c r="C809" s="1">
        <v>1421178000</v>
      </c>
      <c r="D809" t="s">
        <v>10</v>
      </c>
      <c r="E809" t="s">
        <v>2993</v>
      </c>
      <c r="F809">
        <v>12</v>
      </c>
      <c r="G809">
        <v>29</v>
      </c>
      <c r="H809">
        <v>2013</v>
      </c>
      <c r="I809" s="5" t="s">
        <v>3398</v>
      </c>
      <c r="J809" t="s">
        <v>3399</v>
      </c>
      <c r="K809" t="s">
        <v>3400</v>
      </c>
      <c r="L809" t="s">
        <v>3401</v>
      </c>
      <c r="M809" t="s">
        <v>15</v>
      </c>
      <c r="N809" t="s">
        <v>84</v>
      </c>
      <c r="O809" t="s">
        <v>3402</v>
      </c>
      <c r="R809" s="6"/>
    </row>
    <row r="810" spans="1:18">
      <c r="A810">
        <v>836</v>
      </c>
      <c r="B810" t="s">
        <v>3397</v>
      </c>
      <c r="C810" s="1">
        <v>1861358000</v>
      </c>
      <c r="D810" t="s">
        <v>19</v>
      </c>
      <c r="E810" t="s">
        <v>2999</v>
      </c>
      <c r="F810">
        <v>12</v>
      </c>
      <c r="G810">
        <v>28</v>
      </c>
      <c r="H810">
        <v>2014</v>
      </c>
      <c r="I810" s="5" t="s">
        <v>3403</v>
      </c>
      <c r="J810" t="s">
        <v>3404</v>
      </c>
      <c r="K810" t="s">
        <v>3405</v>
      </c>
      <c r="L810" t="s">
        <v>3406</v>
      </c>
      <c r="M810" t="s">
        <v>15</v>
      </c>
      <c r="N810" t="s">
        <v>84</v>
      </c>
      <c r="O810" t="s">
        <v>3402</v>
      </c>
      <c r="R810" s="6"/>
    </row>
    <row r="811" spans="1:18">
      <c r="A811">
        <v>837</v>
      </c>
      <c r="B811" t="s">
        <v>3397</v>
      </c>
      <c r="C811" s="1">
        <v>2219762000</v>
      </c>
      <c r="D811" t="s">
        <v>25</v>
      </c>
      <c r="E811" t="s">
        <v>3407</v>
      </c>
      <c r="F811">
        <v>1</v>
      </c>
      <c r="G811">
        <v>3</v>
      </c>
      <c r="H811">
        <v>2016</v>
      </c>
      <c r="I811" s="5" t="s">
        <v>3408</v>
      </c>
      <c r="J811" t="s">
        <v>3409</v>
      </c>
      <c r="K811" t="s">
        <v>3410</v>
      </c>
      <c r="L811" t="s">
        <v>3411</v>
      </c>
      <c r="M811" t="s">
        <v>15</v>
      </c>
      <c r="N811" t="s">
        <v>84</v>
      </c>
      <c r="O811" t="s">
        <v>3402</v>
      </c>
      <c r="R811" s="6"/>
    </row>
    <row r="812" spans="1:18">
      <c r="A812">
        <v>838</v>
      </c>
      <c r="B812" t="s">
        <v>3397</v>
      </c>
      <c r="C812" s="1">
        <v>2398373000</v>
      </c>
      <c r="D812" t="s">
        <v>31</v>
      </c>
      <c r="E812" t="s">
        <v>3412</v>
      </c>
      <c r="F812">
        <v>1</v>
      </c>
      <c r="G812">
        <v>1</v>
      </c>
      <c r="H812">
        <v>2017</v>
      </c>
      <c r="I812" s="5" t="s">
        <v>3413</v>
      </c>
      <c r="J812" t="s">
        <v>3414</v>
      </c>
      <c r="K812" t="s">
        <v>3415</v>
      </c>
      <c r="L812" t="s">
        <v>3416</v>
      </c>
      <c r="M812" t="s">
        <v>15</v>
      </c>
      <c r="N812" t="s">
        <v>84</v>
      </c>
      <c r="O812" t="s">
        <v>3402</v>
      </c>
      <c r="R812" s="6"/>
    </row>
    <row r="813" spans="1:18">
      <c r="A813">
        <v>839</v>
      </c>
      <c r="B813" t="s">
        <v>3417</v>
      </c>
      <c r="C813" s="1">
        <v>52708000000</v>
      </c>
      <c r="D813" t="s">
        <v>10</v>
      </c>
      <c r="E813" t="s">
        <v>44</v>
      </c>
      <c r="F813">
        <v>12</v>
      </c>
      <c r="G813">
        <v>28</v>
      </c>
      <c r="H813">
        <v>2013</v>
      </c>
      <c r="I813" s="5" t="s">
        <v>3418</v>
      </c>
      <c r="J813" t="s">
        <v>3419</v>
      </c>
      <c r="K813" t="s">
        <v>3420</v>
      </c>
      <c r="L813" t="s">
        <v>3421</v>
      </c>
      <c r="M813" t="s">
        <v>3422</v>
      </c>
      <c r="N813" t="s">
        <v>62</v>
      </c>
      <c r="O813" t="s">
        <v>175</v>
      </c>
      <c r="R813" s="6"/>
    </row>
    <row r="814" spans="1:18">
      <c r="A814">
        <v>840</v>
      </c>
      <c r="B814" t="s">
        <v>3417</v>
      </c>
      <c r="C814" s="1">
        <v>55870000000</v>
      </c>
      <c r="D814" t="s">
        <v>19</v>
      </c>
      <c r="E814" t="s">
        <v>2923</v>
      </c>
      <c r="F814">
        <v>12</v>
      </c>
      <c r="G814">
        <v>27</v>
      </c>
      <c r="H814">
        <v>2014</v>
      </c>
      <c r="I814" s="5" t="s">
        <v>3423</v>
      </c>
      <c r="J814" t="s">
        <v>3424</v>
      </c>
      <c r="K814" t="s">
        <v>3425</v>
      </c>
      <c r="L814" t="s">
        <v>3426</v>
      </c>
      <c r="M814" t="s">
        <v>405</v>
      </c>
      <c r="N814" t="s">
        <v>62</v>
      </c>
      <c r="O814" t="s">
        <v>175</v>
      </c>
      <c r="R814" s="6"/>
    </row>
    <row r="815" spans="1:18">
      <c r="A815">
        <v>841</v>
      </c>
      <c r="B815" t="s">
        <v>3417</v>
      </c>
      <c r="C815" s="1">
        <v>55355000000</v>
      </c>
      <c r="D815" t="s">
        <v>25</v>
      </c>
      <c r="E815" t="s">
        <v>2928</v>
      </c>
      <c r="F815">
        <v>12</v>
      </c>
      <c r="G815">
        <v>26</v>
      </c>
      <c r="H815">
        <v>2015</v>
      </c>
      <c r="I815" s="5" t="s">
        <v>3427</v>
      </c>
      <c r="J815" t="s">
        <v>3428</v>
      </c>
      <c r="K815" t="s">
        <v>3429</v>
      </c>
      <c r="L815" t="s">
        <v>3430</v>
      </c>
      <c r="M815" t="s">
        <v>3431</v>
      </c>
      <c r="N815" t="s">
        <v>62</v>
      </c>
      <c r="O815" t="s">
        <v>175</v>
      </c>
      <c r="R815" s="6"/>
    </row>
    <row r="816" spans="1:18">
      <c r="A816">
        <v>842</v>
      </c>
      <c r="B816" t="s">
        <v>3417</v>
      </c>
      <c r="C816" s="1">
        <v>59387000000</v>
      </c>
      <c r="D816" t="s">
        <v>31</v>
      </c>
      <c r="E816" t="s">
        <v>348</v>
      </c>
      <c r="F816">
        <v>12</v>
      </c>
      <c r="G816">
        <v>31</v>
      </c>
      <c r="H816">
        <v>2016</v>
      </c>
      <c r="I816" s="5" t="s">
        <v>3432</v>
      </c>
      <c r="J816" t="s">
        <v>3433</v>
      </c>
      <c r="K816" t="s">
        <v>3434</v>
      </c>
      <c r="L816" t="s">
        <v>3435</v>
      </c>
      <c r="M816" t="s">
        <v>405</v>
      </c>
      <c r="N816" t="s">
        <v>62</v>
      </c>
      <c r="O816" t="s">
        <v>175</v>
      </c>
      <c r="R816" s="6"/>
    </row>
    <row r="817" spans="1:18">
      <c r="A817">
        <v>843</v>
      </c>
      <c r="B817" t="s">
        <v>3436</v>
      </c>
      <c r="C817" s="1">
        <v>3946000000</v>
      </c>
      <c r="D817" t="s">
        <v>10</v>
      </c>
      <c r="E817" t="s">
        <v>3437</v>
      </c>
      <c r="F817">
        <v>7</v>
      </c>
      <c r="G817">
        <v>31</v>
      </c>
      <c r="H817">
        <v>2013</v>
      </c>
      <c r="I817" s="5" t="s">
        <v>3438</v>
      </c>
      <c r="J817" t="s">
        <v>3439</v>
      </c>
      <c r="K817" t="s">
        <v>3440</v>
      </c>
      <c r="L817" t="s">
        <v>2398</v>
      </c>
      <c r="M817" t="s">
        <v>2144</v>
      </c>
      <c r="N817" t="s">
        <v>62</v>
      </c>
      <c r="O817" t="s">
        <v>358</v>
      </c>
      <c r="R817" s="6"/>
    </row>
    <row r="818" spans="1:18">
      <c r="A818">
        <v>844</v>
      </c>
      <c r="B818" t="s">
        <v>3436</v>
      </c>
      <c r="C818" s="1">
        <v>4243000000</v>
      </c>
      <c r="D818" t="s">
        <v>19</v>
      </c>
      <c r="E818" t="s">
        <v>3441</v>
      </c>
      <c r="F818">
        <v>7</v>
      </c>
      <c r="G818">
        <v>31</v>
      </c>
      <c r="H818">
        <v>2014</v>
      </c>
      <c r="I818" s="5" t="s">
        <v>3442</v>
      </c>
      <c r="J818" t="s">
        <v>854</v>
      </c>
      <c r="K818" t="s">
        <v>3443</v>
      </c>
      <c r="L818" t="s">
        <v>3444</v>
      </c>
      <c r="M818" t="s">
        <v>3445</v>
      </c>
      <c r="N818" t="s">
        <v>62</v>
      </c>
      <c r="O818" t="s">
        <v>358</v>
      </c>
      <c r="R818" s="6"/>
    </row>
    <row r="819" spans="1:18">
      <c r="A819">
        <v>845</v>
      </c>
      <c r="B819" t="s">
        <v>3436</v>
      </c>
      <c r="C819" s="1">
        <v>4192000000</v>
      </c>
      <c r="D819" t="s">
        <v>25</v>
      </c>
      <c r="E819" t="s">
        <v>3446</v>
      </c>
      <c r="F819">
        <v>7</v>
      </c>
      <c r="G819">
        <v>31</v>
      </c>
      <c r="H819">
        <v>2015</v>
      </c>
      <c r="I819" s="5" t="s">
        <v>3447</v>
      </c>
      <c r="J819" t="s">
        <v>3448</v>
      </c>
      <c r="K819" t="s">
        <v>1820</v>
      </c>
      <c r="L819" t="s">
        <v>3449</v>
      </c>
      <c r="M819" t="s">
        <v>3450</v>
      </c>
      <c r="N819" t="s">
        <v>62</v>
      </c>
      <c r="O819" t="s">
        <v>358</v>
      </c>
      <c r="R819" s="6"/>
    </row>
    <row r="820" spans="1:18">
      <c r="A820">
        <v>846</v>
      </c>
      <c r="B820" t="s">
        <v>3436</v>
      </c>
      <c r="C820" s="1">
        <v>4694000000</v>
      </c>
      <c r="D820" t="s">
        <v>31</v>
      </c>
      <c r="E820" t="s">
        <v>1602</v>
      </c>
      <c r="F820">
        <v>7</v>
      </c>
      <c r="G820">
        <v>31</v>
      </c>
      <c r="H820">
        <v>2016</v>
      </c>
      <c r="I820" s="5" t="s">
        <v>3451</v>
      </c>
      <c r="J820" t="s">
        <v>3452</v>
      </c>
      <c r="K820" t="s">
        <v>3453</v>
      </c>
      <c r="L820" t="s">
        <v>3454</v>
      </c>
      <c r="M820" t="s">
        <v>2177</v>
      </c>
      <c r="N820" t="s">
        <v>62</v>
      </c>
      <c r="O820" t="s">
        <v>358</v>
      </c>
      <c r="R820" s="6"/>
    </row>
    <row r="821" spans="1:18">
      <c r="A821">
        <v>847</v>
      </c>
      <c r="B821" t="s">
        <v>3455</v>
      </c>
      <c r="C821" s="1">
        <v>21852000000</v>
      </c>
      <c r="D821" t="s">
        <v>10</v>
      </c>
      <c r="E821" t="s">
        <v>11</v>
      </c>
      <c r="F821">
        <v>12</v>
      </c>
      <c r="G821">
        <v>31</v>
      </c>
      <c r="H821">
        <v>2012</v>
      </c>
      <c r="I821" s="5" t="s">
        <v>3456</v>
      </c>
      <c r="J821" t="s">
        <v>3457</v>
      </c>
      <c r="K821" t="s">
        <v>3458</v>
      </c>
      <c r="L821" t="s">
        <v>15</v>
      </c>
      <c r="M821" t="s">
        <v>3459</v>
      </c>
      <c r="N821" t="s">
        <v>379</v>
      </c>
      <c r="O821" t="s">
        <v>725</v>
      </c>
      <c r="R821" s="6"/>
    </row>
    <row r="822" spans="1:18">
      <c r="A822">
        <v>848</v>
      </c>
      <c r="B822" t="s">
        <v>3455</v>
      </c>
      <c r="C822" s="1">
        <v>23483000000</v>
      </c>
      <c r="D822" t="s">
        <v>19</v>
      </c>
      <c r="E822" t="s">
        <v>20</v>
      </c>
      <c r="F822">
        <v>12</v>
      </c>
      <c r="G822">
        <v>31</v>
      </c>
      <c r="H822">
        <v>2013</v>
      </c>
      <c r="I822" s="5" t="s">
        <v>3460</v>
      </c>
      <c r="J822" t="s">
        <v>3461</v>
      </c>
      <c r="K822" t="s">
        <v>3462</v>
      </c>
      <c r="L822" t="s">
        <v>15</v>
      </c>
      <c r="M822" t="s">
        <v>698</v>
      </c>
      <c r="N822" t="s">
        <v>379</v>
      </c>
      <c r="O822" t="s">
        <v>725</v>
      </c>
      <c r="R822" s="6"/>
    </row>
    <row r="823" spans="1:18">
      <c r="A823">
        <v>849</v>
      </c>
      <c r="B823" t="s">
        <v>3455</v>
      </c>
      <c r="C823" s="1">
        <v>23617000000</v>
      </c>
      <c r="D823" t="s">
        <v>25</v>
      </c>
      <c r="E823" t="s">
        <v>26</v>
      </c>
      <c r="F823">
        <v>12</v>
      </c>
      <c r="G823">
        <v>31</v>
      </c>
      <c r="H823">
        <v>2014</v>
      </c>
      <c r="I823" s="5" t="s">
        <v>3463</v>
      </c>
      <c r="J823" t="s">
        <v>3464</v>
      </c>
      <c r="K823" t="s">
        <v>3465</v>
      </c>
      <c r="L823" t="s">
        <v>15</v>
      </c>
      <c r="M823" t="s">
        <v>1458</v>
      </c>
      <c r="N823" t="s">
        <v>379</v>
      </c>
      <c r="O823" t="s">
        <v>725</v>
      </c>
      <c r="R823" s="6"/>
    </row>
    <row r="824" spans="1:18">
      <c r="A824">
        <v>850</v>
      </c>
      <c r="B824" t="s">
        <v>3455</v>
      </c>
      <c r="C824" s="1">
        <v>22365000000</v>
      </c>
      <c r="D824" t="s">
        <v>31</v>
      </c>
      <c r="E824" t="s">
        <v>32</v>
      </c>
      <c r="F824">
        <v>12</v>
      </c>
      <c r="G824">
        <v>31</v>
      </c>
      <c r="H824">
        <v>2015</v>
      </c>
      <c r="I824" s="5" t="s">
        <v>3466</v>
      </c>
      <c r="J824" t="s">
        <v>3467</v>
      </c>
      <c r="K824" t="s">
        <v>3468</v>
      </c>
      <c r="L824" t="s">
        <v>15</v>
      </c>
      <c r="M824" t="s">
        <v>2661</v>
      </c>
      <c r="N824" t="s">
        <v>379</v>
      </c>
      <c r="O824" t="s">
        <v>725</v>
      </c>
      <c r="R824" s="6"/>
    </row>
    <row r="825" spans="1:18">
      <c r="A825">
        <v>851</v>
      </c>
      <c r="B825" t="s">
        <v>3469</v>
      </c>
      <c r="C825" s="1">
        <v>6956200000</v>
      </c>
      <c r="D825" t="s">
        <v>10</v>
      </c>
      <c r="E825" t="s">
        <v>11</v>
      </c>
      <c r="F825">
        <v>12</v>
      </c>
      <c r="G825">
        <v>31</v>
      </c>
      <c r="H825">
        <v>2012</v>
      </c>
      <c r="I825" s="5" t="s">
        <v>3470</v>
      </c>
      <c r="J825" t="s">
        <v>15</v>
      </c>
      <c r="K825" t="s">
        <v>3471</v>
      </c>
      <c r="L825" t="s">
        <v>15</v>
      </c>
      <c r="M825" t="s">
        <v>15</v>
      </c>
      <c r="N825" t="s">
        <v>42</v>
      </c>
      <c r="O825" t="s">
        <v>3472</v>
      </c>
      <c r="R825" s="6"/>
    </row>
    <row r="826" spans="1:18">
      <c r="A826">
        <v>852</v>
      </c>
      <c r="B826" t="s">
        <v>3469</v>
      </c>
      <c r="C826" s="1">
        <v>7122300000</v>
      </c>
      <c r="D826" t="s">
        <v>19</v>
      </c>
      <c r="E826" t="s">
        <v>20</v>
      </c>
      <c r="F826">
        <v>12</v>
      </c>
      <c r="G826">
        <v>31</v>
      </c>
      <c r="H826">
        <v>2013</v>
      </c>
      <c r="I826" s="5" t="s">
        <v>3473</v>
      </c>
      <c r="J826" t="s">
        <v>15</v>
      </c>
      <c r="K826" t="s">
        <v>3474</v>
      </c>
      <c r="L826" t="s">
        <v>15</v>
      </c>
      <c r="M826" t="s">
        <v>15</v>
      </c>
      <c r="N826" t="s">
        <v>42</v>
      </c>
      <c r="O826" t="s">
        <v>3472</v>
      </c>
      <c r="R826" s="6"/>
    </row>
    <row r="827" spans="1:18">
      <c r="A827">
        <v>853</v>
      </c>
      <c r="B827" t="s">
        <v>3469</v>
      </c>
      <c r="C827" s="1">
        <v>7537100000</v>
      </c>
      <c r="D827" t="s">
        <v>25</v>
      </c>
      <c r="E827" t="s">
        <v>26</v>
      </c>
      <c r="F827">
        <v>12</v>
      </c>
      <c r="G827">
        <v>31</v>
      </c>
      <c r="H827">
        <v>2014</v>
      </c>
      <c r="I827" s="5" t="s">
        <v>3475</v>
      </c>
      <c r="J827" t="s">
        <v>15</v>
      </c>
      <c r="K827" t="s">
        <v>3476</v>
      </c>
      <c r="L827" t="s">
        <v>15</v>
      </c>
      <c r="M827" t="s">
        <v>15</v>
      </c>
      <c r="N827" t="s">
        <v>42</v>
      </c>
      <c r="O827" t="s">
        <v>3472</v>
      </c>
      <c r="R827" s="6"/>
    </row>
    <row r="828" spans="1:18">
      <c r="A828">
        <v>854</v>
      </c>
      <c r="B828" t="s">
        <v>3469</v>
      </c>
      <c r="C828" s="1">
        <v>7613800000</v>
      </c>
      <c r="D828" t="s">
        <v>31</v>
      </c>
      <c r="E828" t="s">
        <v>32</v>
      </c>
      <c r="F828">
        <v>12</v>
      </c>
      <c r="G828">
        <v>31</v>
      </c>
      <c r="H828">
        <v>2015</v>
      </c>
      <c r="I828" s="5" t="s">
        <v>3477</v>
      </c>
      <c r="J828" t="s">
        <v>15</v>
      </c>
      <c r="K828" t="s">
        <v>3478</v>
      </c>
      <c r="L828" t="s">
        <v>15</v>
      </c>
      <c r="M828" t="s">
        <v>15</v>
      </c>
      <c r="N828" t="s">
        <v>42</v>
      </c>
      <c r="O828" t="s">
        <v>3472</v>
      </c>
      <c r="R828" s="6"/>
    </row>
    <row r="829" spans="1:18">
      <c r="A829">
        <v>855</v>
      </c>
      <c r="B829" t="s">
        <v>3479</v>
      </c>
      <c r="C829" s="1">
        <v>3003955000</v>
      </c>
      <c r="D829" t="s">
        <v>10</v>
      </c>
      <c r="E829" t="s">
        <v>11</v>
      </c>
      <c r="F829">
        <v>12</v>
      </c>
      <c r="G829">
        <v>31</v>
      </c>
      <c r="H829">
        <v>2012</v>
      </c>
      <c r="I829" s="5" t="s">
        <v>3480</v>
      </c>
      <c r="J829" t="s">
        <v>3481</v>
      </c>
      <c r="K829" t="s">
        <v>3482</v>
      </c>
      <c r="L829" t="s">
        <v>15</v>
      </c>
      <c r="M829" t="s">
        <v>3483</v>
      </c>
      <c r="N829" t="s">
        <v>323</v>
      </c>
      <c r="O829" t="s">
        <v>324</v>
      </c>
      <c r="R829" s="6"/>
    </row>
    <row r="830" spans="1:18">
      <c r="A830">
        <v>856</v>
      </c>
      <c r="B830" t="s">
        <v>3479</v>
      </c>
      <c r="C830" s="1">
        <v>3024623000</v>
      </c>
      <c r="D830" t="s">
        <v>19</v>
      </c>
      <c r="E830" t="s">
        <v>20</v>
      </c>
      <c r="F830">
        <v>12</v>
      </c>
      <c r="G830">
        <v>31</v>
      </c>
      <c r="H830">
        <v>2013</v>
      </c>
      <c r="I830" s="5" t="s">
        <v>3484</v>
      </c>
      <c r="J830" t="s">
        <v>3485</v>
      </c>
      <c r="K830" t="s">
        <v>3486</v>
      </c>
      <c r="L830" t="s">
        <v>15</v>
      </c>
      <c r="M830" t="s">
        <v>3487</v>
      </c>
      <c r="N830" t="s">
        <v>323</v>
      </c>
      <c r="O830" t="s">
        <v>324</v>
      </c>
      <c r="R830" s="6"/>
    </row>
    <row r="831" spans="1:18">
      <c r="A831">
        <v>857</v>
      </c>
      <c r="B831" t="s">
        <v>3479</v>
      </c>
      <c r="C831" s="1">
        <v>3117693000</v>
      </c>
      <c r="D831" t="s">
        <v>25</v>
      </c>
      <c r="E831" t="s">
        <v>26</v>
      </c>
      <c r="F831">
        <v>12</v>
      </c>
      <c r="G831">
        <v>31</v>
      </c>
      <c r="H831">
        <v>2014</v>
      </c>
      <c r="I831" s="5" t="s">
        <v>3488</v>
      </c>
      <c r="J831" t="s">
        <v>3489</v>
      </c>
      <c r="K831" t="s">
        <v>3490</v>
      </c>
      <c r="L831" t="s">
        <v>15</v>
      </c>
      <c r="M831" t="s">
        <v>3491</v>
      </c>
      <c r="N831" t="s">
        <v>323</v>
      </c>
      <c r="O831" t="s">
        <v>324</v>
      </c>
      <c r="R831" s="6"/>
    </row>
    <row r="832" spans="1:18">
      <c r="A832">
        <v>858</v>
      </c>
      <c r="B832" t="s">
        <v>3479</v>
      </c>
      <c r="C832" s="1">
        <v>3007976000</v>
      </c>
      <c r="D832" t="s">
        <v>31</v>
      </c>
      <c r="E832" t="s">
        <v>32</v>
      </c>
      <c r="F832">
        <v>12</v>
      </c>
      <c r="G832">
        <v>31</v>
      </c>
      <c r="H832">
        <v>2015</v>
      </c>
      <c r="I832" s="5" t="s">
        <v>3492</v>
      </c>
      <c r="J832" t="s">
        <v>3493</v>
      </c>
      <c r="K832" t="s">
        <v>3494</v>
      </c>
      <c r="L832" t="s">
        <v>15</v>
      </c>
      <c r="M832" t="s">
        <v>3495</v>
      </c>
      <c r="N832" t="s">
        <v>323</v>
      </c>
      <c r="O832" t="s">
        <v>324</v>
      </c>
      <c r="R832" s="6"/>
    </row>
    <row r="833" spans="1:18">
      <c r="A833">
        <v>859</v>
      </c>
      <c r="B833" t="s">
        <v>3496</v>
      </c>
      <c r="C833" s="1">
        <v>2265100000</v>
      </c>
      <c r="D833" t="s">
        <v>10</v>
      </c>
      <c r="E833" t="s">
        <v>20</v>
      </c>
      <c r="F833">
        <v>12</v>
      </c>
      <c r="G833">
        <v>31</v>
      </c>
      <c r="H833">
        <v>2013</v>
      </c>
      <c r="I833" s="5" t="s">
        <v>3497</v>
      </c>
      <c r="J833" t="s">
        <v>3498</v>
      </c>
      <c r="K833" t="s">
        <v>3499</v>
      </c>
      <c r="L833" t="s">
        <v>3500</v>
      </c>
      <c r="M833" t="s">
        <v>15</v>
      </c>
      <c r="N833" t="s">
        <v>84</v>
      </c>
      <c r="O833" t="s">
        <v>126</v>
      </c>
      <c r="R833" s="6"/>
    </row>
    <row r="834" spans="1:18">
      <c r="A834">
        <v>860</v>
      </c>
      <c r="B834" t="s">
        <v>3496</v>
      </c>
      <c r="C834" s="1">
        <v>2131700000</v>
      </c>
      <c r="D834" t="s">
        <v>19</v>
      </c>
      <c r="E834" t="s">
        <v>26</v>
      </c>
      <c r="F834">
        <v>12</v>
      </c>
      <c r="G834">
        <v>31</v>
      </c>
      <c r="H834">
        <v>2014</v>
      </c>
      <c r="I834" s="5" t="s">
        <v>3501</v>
      </c>
      <c r="J834" t="s">
        <v>3502</v>
      </c>
      <c r="K834" t="s">
        <v>3503</v>
      </c>
      <c r="L834" t="s">
        <v>3504</v>
      </c>
      <c r="M834" t="s">
        <v>15</v>
      </c>
      <c r="N834" t="s">
        <v>84</v>
      </c>
      <c r="O834" t="s">
        <v>126</v>
      </c>
      <c r="R834" s="6"/>
    </row>
    <row r="835" spans="1:18">
      <c r="A835">
        <v>861</v>
      </c>
      <c r="B835" t="s">
        <v>3496</v>
      </c>
      <c r="C835" s="1">
        <v>2384400000</v>
      </c>
      <c r="D835" t="s">
        <v>25</v>
      </c>
      <c r="E835" t="s">
        <v>32</v>
      </c>
      <c r="F835">
        <v>12</v>
      </c>
      <c r="G835">
        <v>31</v>
      </c>
      <c r="H835">
        <v>2015</v>
      </c>
      <c r="I835" s="5" t="s">
        <v>3505</v>
      </c>
      <c r="J835" t="s">
        <v>3506</v>
      </c>
      <c r="K835" t="s">
        <v>3507</v>
      </c>
      <c r="L835" t="s">
        <v>3508</v>
      </c>
      <c r="M835" t="s">
        <v>15</v>
      </c>
      <c r="N835" t="s">
        <v>84</v>
      </c>
      <c r="O835" t="s">
        <v>126</v>
      </c>
      <c r="R835" s="6"/>
    </row>
    <row r="836" spans="1:18">
      <c r="A836">
        <v>862</v>
      </c>
      <c r="B836" t="s">
        <v>3496</v>
      </c>
      <c r="C836" s="1">
        <v>2704400000</v>
      </c>
      <c r="D836" t="s">
        <v>31</v>
      </c>
      <c r="E836" t="s">
        <v>348</v>
      </c>
      <c r="F836">
        <v>12</v>
      </c>
      <c r="G836">
        <v>31</v>
      </c>
      <c r="H836">
        <v>2016</v>
      </c>
      <c r="I836" s="5" t="s">
        <v>3509</v>
      </c>
      <c r="J836" t="s">
        <v>3510</v>
      </c>
      <c r="K836" t="s">
        <v>3511</v>
      </c>
      <c r="L836" t="s">
        <v>3512</v>
      </c>
      <c r="M836" t="s">
        <v>15</v>
      </c>
      <c r="N836" t="s">
        <v>84</v>
      </c>
      <c r="O836" t="s">
        <v>126</v>
      </c>
      <c r="R836" s="6"/>
    </row>
    <row r="837" spans="1:18">
      <c r="A837">
        <v>863</v>
      </c>
      <c r="B837" t="s">
        <v>3513</v>
      </c>
      <c r="C837" s="1">
        <v>14135000000</v>
      </c>
      <c r="D837" t="s">
        <v>10</v>
      </c>
      <c r="E837" t="s">
        <v>20</v>
      </c>
      <c r="F837">
        <v>12</v>
      </c>
      <c r="G837">
        <v>31</v>
      </c>
      <c r="H837">
        <v>2013</v>
      </c>
      <c r="I837" s="5" t="s">
        <v>3514</v>
      </c>
      <c r="J837" t="s">
        <v>3515</v>
      </c>
      <c r="K837" t="s">
        <v>2940</v>
      </c>
      <c r="L837" t="s">
        <v>15</v>
      </c>
      <c r="M837" t="s">
        <v>3516</v>
      </c>
      <c r="N837" t="s">
        <v>17</v>
      </c>
      <c r="O837" t="s">
        <v>1419</v>
      </c>
      <c r="R837" s="6"/>
    </row>
    <row r="838" spans="1:18">
      <c r="A838">
        <v>864</v>
      </c>
      <c r="B838" t="s">
        <v>3513</v>
      </c>
      <c r="C838" s="1">
        <v>14484000000</v>
      </c>
      <c r="D838" t="s">
        <v>19</v>
      </c>
      <c r="E838" t="s">
        <v>26</v>
      </c>
      <c r="F838">
        <v>12</v>
      </c>
      <c r="G838">
        <v>31</v>
      </c>
      <c r="H838">
        <v>2014</v>
      </c>
      <c r="I838" s="5" t="s">
        <v>3517</v>
      </c>
      <c r="J838" t="s">
        <v>3518</v>
      </c>
      <c r="K838" t="s">
        <v>1019</v>
      </c>
      <c r="L838" t="s">
        <v>15</v>
      </c>
      <c r="M838" t="s">
        <v>3519</v>
      </c>
      <c r="N838" t="s">
        <v>17</v>
      </c>
      <c r="O838" t="s">
        <v>1419</v>
      </c>
      <c r="R838" s="6"/>
    </row>
    <row r="839" spans="1:18">
      <c r="A839">
        <v>865</v>
      </c>
      <c r="B839" t="s">
        <v>3513</v>
      </c>
      <c r="C839" s="1">
        <v>13405000000</v>
      </c>
      <c r="D839" t="s">
        <v>25</v>
      </c>
      <c r="E839" t="s">
        <v>32</v>
      </c>
      <c r="F839">
        <v>12</v>
      </c>
      <c r="G839">
        <v>31</v>
      </c>
      <c r="H839">
        <v>2015</v>
      </c>
      <c r="I839" s="5" t="s">
        <v>2870</v>
      </c>
      <c r="J839" t="s">
        <v>3520</v>
      </c>
      <c r="K839" t="s">
        <v>3521</v>
      </c>
      <c r="L839" t="s">
        <v>15</v>
      </c>
      <c r="M839" t="s">
        <v>452</v>
      </c>
      <c r="N839" t="s">
        <v>17</v>
      </c>
      <c r="O839" t="s">
        <v>1419</v>
      </c>
      <c r="R839" s="6"/>
    </row>
    <row r="840" spans="1:18">
      <c r="A840">
        <v>866</v>
      </c>
      <c r="B840" t="s">
        <v>3513</v>
      </c>
      <c r="C840" s="1">
        <v>13599000000</v>
      </c>
      <c r="D840" t="s">
        <v>31</v>
      </c>
      <c r="E840" t="s">
        <v>348</v>
      </c>
      <c r="F840">
        <v>12</v>
      </c>
      <c r="G840">
        <v>31</v>
      </c>
      <c r="H840">
        <v>2016</v>
      </c>
      <c r="I840" s="5" t="s">
        <v>3522</v>
      </c>
      <c r="J840" t="s">
        <v>3523</v>
      </c>
      <c r="K840" t="s">
        <v>3524</v>
      </c>
      <c r="L840" t="s">
        <v>15</v>
      </c>
      <c r="M840" t="s">
        <v>3525</v>
      </c>
      <c r="N840" t="s">
        <v>17</v>
      </c>
      <c r="O840" t="s">
        <v>1419</v>
      </c>
      <c r="R840" s="6"/>
    </row>
    <row r="841" spans="1:18">
      <c r="A841">
        <v>867</v>
      </c>
      <c r="B841" t="s">
        <v>3526</v>
      </c>
      <c r="C841" s="1">
        <v>4050400000</v>
      </c>
      <c r="D841" t="s">
        <v>10</v>
      </c>
      <c r="E841" t="s">
        <v>11</v>
      </c>
      <c r="F841">
        <v>12</v>
      </c>
      <c r="G841">
        <v>31</v>
      </c>
      <c r="H841">
        <v>2012</v>
      </c>
      <c r="I841" s="5" t="s">
        <v>3527</v>
      </c>
      <c r="J841" t="s">
        <v>15</v>
      </c>
      <c r="K841" t="s">
        <v>3528</v>
      </c>
      <c r="L841" t="s">
        <v>15</v>
      </c>
      <c r="M841" t="s">
        <v>15</v>
      </c>
      <c r="N841" t="s">
        <v>293</v>
      </c>
      <c r="O841" t="s">
        <v>523</v>
      </c>
      <c r="R841" s="6"/>
    </row>
    <row r="842" spans="1:18">
      <c r="A842">
        <v>868</v>
      </c>
      <c r="B842" t="s">
        <v>3526</v>
      </c>
      <c r="C842" s="1">
        <v>4644600000</v>
      </c>
      <c r="D842" t="s">
        <v>19</v>
      </c>
      <c r="E842" t="s">
        <v>20</v>
      </c>
      <c r="F842">
        <v>12</v>
      </c>
      <c r="G842">
        <v>31</v>
      </c>
      <c r="H842">
        <v>2013</v>
      </c>
      <c r="I842" s="5" t="s">
        <v>3529</v>
      </c>
      <c r="J842" t="s">
        <v>15</v>
      </c>
      <c r="K842" t="s">
        <v>3530</v>
      </c>
      <c r="L842" t="s">
        <v>15</v>
      </c>
      <c r="M842" t="s">
        <v>15</v>
      </c>
      <c r="N842" t="s">
        <v>293</v>
      </c>
      <c r="O842" t="s">
        <v>523</v>
      </c>
      <c r="R842" s="6"/>
    </row>
    <row r="843" spans="1:18">
      <c r="A843">
        <v>869</v>
      </c>
      <c r="B843" t="s">
        <v>3526</v>
      </c>
      <c r="C843" s="1">
        <v>5147100000</v>
      </c>
      <c r="D843" t="s">
        <v>25</v>
      </c>
      <c r="E843" t="s">
        <v>26</v>
      </c>
      <c r="F843">
        <v>12</v>
      </c>
      <c r="G843">
        <v>31</v>
      </c>
      <c r="H843">
        <v>2014</v>
      </c>
      <c r="I843" s="5" t="s">
        <v>3531</v>
      </c>
      <c r="J843" t="s">
        <v>15</v>
      </c>
      <c r="K843" t="s">
        <v>3532</v>
      </c>
      <c r="L843" t="s">
        <v>15</v>
      </c>
      <c r="M843" t="s">
        <v>15</v>
      </c>
      <c r="N843" t="s">
        <v>293</v>
      </c>
      <c r="O843" t="s">
        <v>523</v>
      </c>
      <c r="R843" s="6"/>
    </row>
    <row r="844" spans="1:18">
      <c r="A844">
        <v>870</v>
      </c>
      <c r="B844" t="s">
        <v>3526</v>
      </c>
      <c r="C844" s="1">
        <v>5122900000</v>
      </c>
      <c r="D844" t="s">
        <v>31</v>
      </c>
      <c r="E844" t="s">
        <v>32</v>
      </c>
      <c r="F844">
        <v>12</v>
      </c>
      <c r="G844">
        <v>31</v>
      </c>
      <c r="H844">
        <v>2015</v>
      </c>
      <c r="I844" s="5" t="s">
        <v>3533</v>
      </c>
      <c r="J844" t="s">
        <v>15</v>
      </c>
      <c r="K844" t="s">
        <v>3534</v>
      </c>
      <c r="L844" t="s">
        <v>15</v>
      </c>
      <c r="M844" t="s">
        <v>15</v>
      </c>
      <c r="N844" t="s">
        <v>293</v>
      </c>
      <c r="O844" t="s">
        <v>523</v>
      </c>
      <c r="R844" s="6"/>
    </row>
    <row r="845" spans="1:18">
      <c r="A845">
        <v>871</v>
      </c>
      <c r="B845" t="s">
        <v>3535</v>
      </c>
      <c r="C845" s="1">
        <v>5054980000</v>
      </c>
      <c r="D845" t="s">
        <v>10</v>
      </c>
      <c r="E845" t="s">
        <v>11</v>
      </c>
      <c r="F845">
        <v>12</v>
      </c>
      <c r="G845">
        <v>31</v>
      </c>
      <c r="H845">
        <v>2012</v>
      </c>
      <c r="I845" s="5" t="s">
        <v>3536</v>
      </c>
      <c r="J845" t="s">
        <v>3537</v>
      </c>
      <c r="K845" t="s">
        <v>3538</v>
      </c>
      <c r="L845" t="s">
        <v>15</v>
      </c>
      <c r="M845" t="s">
        <v>3539</v>
      </c>
      <c r="N845" t="s">
        <v>17</v>
      </c>
      <c r="O845" t="s">
        <v>3540</v>
      </c>
      <c r="R845" s="6"/>
    </row>
    <row r="846" spans="1:18">
      <c r="A846">
        <v>872</v>
      </c>
      <c r="B846" t="s">
        <v>3535</v>
      </c>
      <c r="C846" s="1">
        <v>5584571000</v>
      </c>
      <c r="D846" t="s">
        <v>19</v>
      </c>
      <c r="E846" t="s">
        <v>20</v>
      </c>
      <c r="F846">
        <v>12</v>
      </c>
      <c r="G846">
        <v>31</v>
      </c>
      <c r="H846">
        <v>2013</v>
      </c>
      <c r="I846" s="5" t="s">
        <v>3541</v>
      </c>
      <c r="J846" t="s">
        <v>3542</v>
      </c>
      <c r="K846" t="s">
        <v>3543</v>
      </c>
      <c r="L846" t="s">
        <v>15</v>
      </c>
      <c r="M846" t="s">
        <v>3544</v>
      </c>
      <c r="N846" t="s">
        <v>17</v>
      </c>
      <c r="O846" t="s">
        <v>3540</v>
      </c>
      <c r="R846" s="6"/>
    </row>
    <row r="847" spans="1:18">
      <c r="A847">
        <v>873</v>
      </c>
      <c r="B847" t="s">
        <v>3535</v>
      </c>
      <c r="C847" s="1">
        <v>6165441000</v>
      </c>
      <c r="D847" t="s">
        <v>25</v>
      </c>
      <c r="E847" t="s">
        <v>26</v>
      </c>
      <c r="F847">
        <v>12</v>
      </c>
      <c r="G847">
        <v>31</v>
      </c>
      <c r="H847">
        <v>2014</v>
      </c>
      <c r="I847" s="5" t="s">
        <v>3545</v>
      </c>
      <c r="J847" t="s">
        <v>3546</v>
      </c>
      <c r="K847" t="s">
        <v>3547</v>
      </c>
      <c r="L847" t="s">
        <v>15</v>
      </c>
      <c r="M847" t="s">
        <v>3548</v>
      </c>
      <c r="N847" t="s">
        <v>17</v>
      </c>
      <c r="O847" t="s">
        <v>3540</v>
      </c>
      <c r="R847" s="6"/>
    </row>
    <row r="848" spans="1:18">
      <c r="A848">
        <v>874</v>
      </c>
      <c r="B848" t="s">
        <v>3535</v>
      </c>
      <c r="C848" s="1">
        <v>6187646000</v>
      </c>
      <c r="D848" t="s">
        <v>31</v>
      </c>
      <c r="E848" t="s">
        <v>32</v>
      </c>
      <c r="F848">
        <v>12</v>
      </c>
      <c r="G848">
        <v>31</v>
      </c>
      <c r="H848">
        <v>2015</v>
      </c>
      <c r="I848" s="5" t="s">
        <v>3549</v>
      </c>
      <c r="J848" t="s">
        <v>3550</v>
      </c>
      <c r="K848" t="s">
        <v>3551</v>
      </c>
      <c r="L848" t="s">
        <v>15</v>
      </c>
      <c r="M848" t="s">
        <v>3552</v>
      </c>
      <c r="N848" t="s">
        <v>17</v>
      </c>
      <c r="O848" t="s">
        <v>3540</v>
      </c>
      <c r="R848" s="6"/>
    </row>
    <row r="849" spans="1:18">
      <c r="A849">
        <v>875</v>
      </c>
      <c r="B849" t="s">
        <v>3553</v>
      </c>
      <c r="C849" s="1">
        <v>11818376000</v>
      </c>
      <c r="D849" t="s">
        <v>10</v>
      </c>
      <c r="E849" t="s">
        <v>3554</v>
      </c>
      <c r="F849">
        <v>9</v>
      </c>
      <c r="G849">
        <v>27</v>
      </c>
      <c r="H849">
        <v>2013</v>
      </c>
      <c r="I849" s="5" t="s">
        <v>3555</v>
      </c>
      <c r="J849" t="s">
        <v>3556</v>
      </c>
      <c r="K849" t="s">
        <v>3557</v>
      </c>
      <c r="L849" t="s">
        <v>15</v>
      </c>
      <c r="M849" t="s">
        <v>15</v>
      </c>
      <c r="N849" t="s">
        <v>17</v>
      </c>
      <c r="O849" t="s">
        <v>1515</v>
      </c>
      <c r="R849" s="6"/>
    </row>
    <row r="850" spans="1:18">
      <c r="A850">
        <v>876</v>
      </c>
      <c r="B850" t="s">
        <v>3553</v>
      </c>
      <c r="C850" s="1">
        <v>12695157000</v>
      </c>
      <c r="D850" t="s">
        <v>19</v>
      </c>
      <c r="E850" t="s">
        <v>3558</v>
      </c>
      <c r="F850">
        <v>9</v>
      </c>
      <c r="G850">
        <v>26</v>
      </c>
      <c r="H850">
        <v>2014</v>
      </c>
      <c r="I850" s="5" t="s">
        <v>3559</v>
      </c>
      <c r="J850" t="s">
        <v>3560</v>
      </c>
      <c r="K850" t="s">
        <v>3561</v>
      </c>
      <c r="L850" t="s">
        <v>15</v>
      </c>
      <c r="M850" t="s">
        <v>15</v>
      </c>
      <c r="N850" t="s">
        <v>17</v>
      </c>
      <c r="O850" t="s">
        <v>1515</v>
      </c>
      <c r="R850" s="6"/>
    </row>
    <row r="851" spans="1:18">
      <c r="A851">
        <v>877</v>
      </c>
      <c r="B851" t="s">
        <v>3553</v>
      </c>
      <c r="C851" s="1">
        <v>12114832000</v>
      </c>
      <c r="D851" t="s">
        <v>25</v>
      </c>
      <c r="E851" t="s">
        <v>3562</v>
      </c>
      <c r="F851">
        <v>10</v>
      </c>
      <c r="G851">
        <v>2</v>
      </c>
      <c r="H851">
        <v>2015</v>
      </c>
      <c r="I851" s="5" t="s">
        <v>3563</v>
      </c>
      <c r="J851" t="s">
        <v>3564</v>
      </c>
      <c r="K851" t="s">
        <v>3565</v>
      </c>
      <c r="L851" t="s">
        <v>15</v>
      </c>
      <c r="M851" t="s">
        <v>15</v>
      </c>
      <c r="N851" t="s">
        <v>17</v>
      </c>
      <c r="O851" t="s">
        <v>1515</v>
      </c>
      <c r="R851" s="6"/>
    </row>
    <row r="852" spans="1:18">
      <c r="A852">
        <v>878</v>
      </c>
      <c r="B852" t="s">
        <v>3553</v>
      </c>
      <c r="C852" s="1">
        <v>10964157000</v>
      </c>
      <c r="D852" t="s">
        <v>31</v>
      </c>
      <c r="E852" t="s">
        <v>115</v>
      </c>
      <c r="F852">
        <v>9</v>
      </c>
      <c r="G852">
        <v>30</v>
      </c>
      <c r="H852">
        <v>2016</v>
      </c>
      <c r="I852" s="5" t="s">
        <v>3566</v>
      </c>
      <c r="J852" t="s">
        <v>3567</v>
      </c>
      <c r="K852" t="s">
        <v>3568</v>
      </c>
      <c r="L852" t="s">
        <v>15</v>
      </c>
      <c r="M852" t="s">
        <v>15</v>
      </c>
      <c r="N852" t="s">
        <v>17</v>
      </c>
      <c r="O852" t="s">
        <v>1515</v>
      </c>
      <c r="R852" s="6"/>
    </row>
    <row r="853" spans="1:18">
      <c r="A853">
        <v>879</v>
      </c>
      <c r="B853" t="s">
        <v>3569</v>
      </c>
      <c r="C853" s="1">
        <v>4365400000</v>
      </c>
      <c r="D853" t="s">
        <v>10</v>
      </c>
      <c r="E853" t="s">
        <v>11</v>
      </c>
      <c r="F853">
        <v>12</v>
      </c>
      <c r="G853">
        <v>31</v>
      </c>
      <c r="H853">
        <v>2012</v>
      </c>
      <c r="I853" s="5" t="s">
        <v>3570</v>
      </c>
      <c r="J853" t="s">
        <v>3571</v>
      </c>
      <c r="K853" t="s">
        <v>3572</v>
      </c>
      <c r="L853" t="s">
        <v>3573</v>
      </c>
      <c r="M853" t="s">
        <v>15</v>
      </c>
      <c r="N853" t="s">
        <v>62</v>
      </c>
      <c r="O853" t="s">
        <v>1629</v>
      </c>
      <c r="R853" s="6"/>
    </row>
    <row r="854" spans="1:18">
      <c r="A854">
        <v>880</v>
      </c>
      <c r="B854" t="s">
        <v>3569</v>
      </c>
      <c r="C854" s="1">
        <v>4669100000</v>
      </c>
      <c r="D854" t="s">
        <v>19</v>
      </c>
      <c r="E854" t="s">
        <v>20</v>
      </c>
      <c r="F854">
        <v>12</v>
      </c>
      <c r="G854">
        <v>31</v>
      </c>
      <c r="H854">
        <v>2013</v>
      </c>
      <c r="I854" s="5" t="s">
        <v>3574</v>
      </c>
      <c r="J854" t="s">
        <v>3575</v>
      </c>
      <c r="K854" t="s">
        <v>3576</v>
      </c>
      <c r="L854" t="s">
        <v>3577</v>
      </c>
      <c r="M854" t="s">
        <v>15</v>
      </c>
      <c r="N854" t="s">
        <v>62</v>
      </c>
      <c r="O854" t="s">
        <v>1629</v>
      </c>
      <c r="R854" s="6"/>
    </row>
    <row r="855" spans="1:18">
      <c r="A855">
        <v>881</v>
      </c>
      <c r="B855" t="s">
        <v>3569</v>
      </c>
      <c r="C855" s="1">
        <v>4627100000</v>
      </c>
      <c r="D855" t="s">
        <v>25</v>
      </c>
      <c r="E855" t="s">
        <v>26</v>
      </c>
      <c r="F855">
        <v>12</v>
      </c>
      <c r="G855">
        <v>31</v>
      </c>
      <c r="H855">
        <v>2014</v>
      </c>
      <c r="I855" s="5" t="s">
        <v>3578</v>
      </c>
      <c r="J855" t="s">
        <v>3579</v>
      </c>
      <c r="K855" t="s">
        <v>3580</v>
      </c>
      <c r="L855" t="s">
        <v>3581</v>
      </c>
      <c r="M855" t="s">
        <v>15</v>
      </c>
      <c r="N855" t="s">
        <v>62</v>
      </c>
      <c r="O855" t="s">
        <v>1629</v>
      </c>
      <c r="R855" s="6"/>
    </row>
    <row r="856" spans="1:18">
      <c r="A856">
        <v>882</v>
      </c>
      <c r="B856" t="s">
        <v>3569</v>
      </c>
      <c r="C856" s="1">
        <v>4857800000</v>
      </c>
      <c r="D856" t="s">
        <v>31</v>
      </c>
      <c r="E856" t="s">
        <v>32</v>
      </c>
      <c r="F856">
        <v>12</v>
      </c>
      <c r="G856">
        <v>31</v>
      </c>
      <c r="H856">
        <v>2015</v>
      </c>
      <c r="I856" s="5" t="s">
        <v>3582</v>
      </c>
      <c r="J856" t="s">
        <v>3583</v>
      </c>
      <c r="K856" t="s">
        <v>3584</v>
      </c>
      <c r="L856" t="s">
        <v>3585</v>
      </c>
      <c r="M856" t="s">
        <v>15</v>
      </c>
      <c r="N856" t="s">
        <v>62</v>
      </c>
      <c r="O856" t="s">
        <v>1629</v>
      </c>
      <c r="R856" s="6"/>
    </row>
    <row r="857" spans="1:18">
      <c r="A857">
        <v>883</v>
      </c>
      <c r="B857" t="s">
        <v>3586</v>
      </c>
      <c r="C857" s="1">
        <v>93646000000</v>
      </c>
      <c r="D857" t="s">
        <v>10</v>
      </c>
      <c r="E857" t="s">
        <v>11</v>
      </c>
      <c r="F857">
        <v>12</v>
      </c>
      <c r="G857">
        <v>31</v>
      </c>
      <c r="H857">
        <v>2012</v>
      </c>
      <c r="I857" s="5" t="s">
        <v>3587</v>
      </c>
      <c r="J857" t="s">
        <v>15</v>
      </c>
      <c r="K857" t="s">
        <v>3588</v>
      </c>
      <c r="L857" t="s">
        <v>15</v>
      </c>
      <c r="M857" t="s">
        <v>3276</v>
      </c>
      <c r="N857" t="s">
        <v>293</v>
      </c>
      <c r="O857" t="s">
        <v>826</v>
      </c>
      <c r="R857" s="6"/>
    </row>
    <row r="858" spans="1:18">
      <c r="A858">
        <v>884</v>
      </c>
      <c r="B858" t="s">
        <v>3586</v>
      </c>
      <c r="C858" s="1">
        <v>97142000000</v>
      </c>
      <c r="D858" t="s">
        <v>19</v>
      </c>
      <c r="E858" t="s">
        <v>20</v>
      </c>
      <c r="F858">
        <v>12</v>
      </c>
      <c r="G858">
        <v>31</v>
      </c>
      <c r="H858">
        <v>2013</v>
      </c>
      <c r="I858" s="5" t="s">
        <v>3589</v>
      </c>
      <c r="J858" t="s">
        <v>15</v>
      </c>
      <c r="K858" t="s">
        <v>3590</v>
      </c>
      <c r="L858" t="s">
        <v>15</v>
      </c>
      <c r="M858" t="s">
        <v>3591</v>
      </c>
      <c r="N858" t="s">
        <v>293</v>
      </c>
      <c r="O858" t="s">
        <v>826</v>
      </c>
      <c r="R858" s="6"/>
    </row>
    <row r="859" spans="1:18">
      <c r="A859">
        <v>885</v>
      </c>
      <c r="B859" t="s">
        <v>3586</v>
      </c>
      <c r="C859" s="1">
        <v>91973000000</v>
      </c>
      <c r="D859" t="s">
        <v>25</v>
      </c>
      <c r="E859" t="s">
        <v>26</v>
      </c>
      <c r="F859">
        <v>12</v>
      </c>
      <c r="G859">
        <v>31</v>
      </c>
      <c r="H859">
        <v>2014</v>
      </c>
      <c r="I859" s="5" t="s">
        <v>3592</v>
      </c>
      <c r="J859" t="s">
        <v>15</v>
      </c>
      <c r="K859" t="s">
        <v>3593</v>
      </c>
      <c r="L859" t="s">
        <v>15</v>
      </c>
      <c r="M859" t="s">
        <v>3594</v>
      </c>
      <c r="N859" t="s">
        <v>293</v>
      </c>
      <c r="O859" t="s">
        <v>826</v>
      </c>
      <c r="R859" s="6"/>
    </row>
    <row r="860" spans="1:18">
      <c r="A860">
        <v>886</v>
      </c>
      <c r="B860" t="s">
        <v>3586</v>
      </c>
      <c r="C860" s="1">
        <v>89716000000</v>
      </c>
      <c r="D860" t="s">
        <v>31</v>
      </c>
      <c r="E860" t="s">
        <v>32</v>
      </c>
      <c r="F860">
        <v>12</v>
      </c>
      <c r="G860">
        <v>31</v>
      </c>
      <c r="H860">
        <v>2015</v>
      </c>
      <c r="I860" s="5" t="s">
        <v>3595</v>
      </c>
      <c r="J860" t="s">
        <v>15</v>
      </c>
      <c r="K860" t="s">
        <v>3596</v>
      </c>
      <c r="L860" t="s">
        <v>15</v>
      </c>
      <c r="M860" t="s">
        <v>3597</v>
      </c>
      <c r="N860" t="s">
        <v>293</v>
      </c>
      <c r="O860" t="s">
        <v>826</v>
      </c>
      <c r="R860" s="6"/>
    </row>
    <row r="861" spans="1:18">
      <c r="A861">
        <v>887</v>
      </c>
      <c r="B861" t="s">
        <v>3598</v>
      </c>
      <c r="C861" s="1">
        <v>12134000000</v>
      </c>
      <c r="D861" t="s">
        <v>10</v>
      </c>
      <c r="E861" t="s">
        <v>2014</v>
      </c>
      <c r="F861">
        <v>2</v>
      </c>
      <c r="G861">
        <v>2</v>
      </c>
      <c r="H861">
        <v>2013</v>
      </c>
      <c r="I861" s="5" t="s">
        <v>3599</v>
      </c>
      <c r="J861" t="s">
        <v>3600</v>
      </c>
      <c r="K861" t="s">
        <v>3601</v>
      </c>
      <c r="L861" t="s">
        <v>15</v>
      </c>
      <c r="M861" t="s">
        <v>15</v>
      </c>
      <c r="N861" t="s">
        <v>42</v>
      </c>
      <c r="O861" t="s">
        <v>3602</v>
      </c>
      <c r="R861" s="6"/>
    </row>
    <row r="862" spans="1:18">
      <c r="A862">
        <v>888</v>
      </c>
      <c r="B862" t="s">
        <v>3598</v>
      </c>
      <c r="C862" s="1">
        <v>12540000000</v>
      </c>
      <c r="D862" t="s">
        <v>19</v>
      </c>
      <c r="E862" t="s">
        <v>894</v>
      </c>
      <c r="F862">
        <v>2</v>
      </c>
      <c r="G862">
        <v>1</v>
      </c>
      <c r="H862">
        <v>2014</v>
      </c>
      <c r="I862" s="5" t="s">
        <v>3603</v>
      </c>
      <c r="J862" t="s">
        <v>3604</v>
      </c>
      <c r="K862" t="s">
        <v>3605</v>
      </c>
      <c r="L862" t="s">
        <v>15</v>
      </c>
      <c r="M862" t="s">
        <v>15</v>
      </c>
      <c r="N862" t="s">
        <v>42</v>
      </c>
      <c r="O862" t="s">
        <v>3602</v>
      </c>
      <c r="R862" s="6"/>
    </row>
    <row r="863" spans="1:18">
      <c r="A863">
        <v>889</v>
      </c>
      <c r="B863" t="s">
        <v>3598</v>
      </c>
      <c r="C863" s="1">
        <v>13506000000</v>
      </c>
      <c r="D863" t="s">
        <v>25</v>
      </c>
      <c r="E863" t="s">
        <v>240</v>
      </c>
      <c r="F863">
        <v>1</v>
      </c>
      <c r="G863">
        <v>31</v>
      </c>
      <c r="H863">
        <v>2015</v>
      </c>
      <c r="I863" s="5" t="s">
        <v>3606</v>
      </c>
      <c r="J863" t="s">
        <v>3607</v>
      </c>
      <c r="K863" t="s">
        <v>3608</v>
      </c>
      <c r="L863" t="s">
        <v>15</v>
      </c>
      <c r="M863" t="s">
        <v>15</v>
      </c>
      <c r="N863" t="s">
        <v>42</v>
      </c>
      <c r="O863" t="s">
        <v>3602</v>
      </c>
      <c r="R863" s="6"/>
    </row>
    <row r="864" spans="1:18">
      <c r="A864">
        <v>890</v>
      </c>
      <c r="B864" t="s">
        <v>3598</v>
      </c>
      <c r="C864" s="1">
        <v>14437000000</v>
      </c>
      <c r="D864" t="s">
        <v>31</v>
      </c>
      <c r="E864" t="s">
        <v>901</v>
      </c>
      <c r="F864">
        <v>1</v>
      </c>
      <c r="G864">
        <v>30</v>
      </c>
      <c r="H864">
        <v>2016</v>
      </c>
      <c r="I864" s="5" t="s">
        <v>3609</v>
      </c>
      <c r="J864" t="s">
        <v>3610</v>
      </c>
      <c r="K864" t="s">
        <v>3611</v>
      </c>
      <c r="L864" t="s">
        <v>15</v>
      </c>
      <c r="M864" t="s">
        <v>15</v>
      </c>
      <c r="N864" t="s">
        <v>42</v>
      </c>
      <c r="O864" t="s">
        <v>3602</v>
      </c>
      <c r="R864" s="6"/>
    </row>
    <row r="865" spans="1:18">
      <c r="A865">
        <v>891</v>
      </c>
      <c r="B865" t="s">
        <v>3612</v>
      </c>
      <c r="C865" s="1">
        <v>14197000000</v>
      </c>
      <c r="D865" t="s">
        <v>10</v>
      </c>
      <c r="E865" t="s">
        <v>38</v>
      </c>
      <c r="F865">
        <v>12</v>
      </c>
      <c r="G865">
        <v>29</v>
      </c>
      <c r="H865">
        <v>2012</v>
      </c>
      <c r="I865" s="5" t="s">
        <v>3613</v>
      </c>
      <c r="J865" t="s">
        <v>3614</v>
      </c>
      <c r="K865" t="s">
        <v>3615</v>
      </c>
      <c r="L865" t="s">
        <v>15</v>
      </c>
      <c r="M865" t="s">
        <v>15</v>
      </c>
      <c r="N865" t="s">
        <v>198</v>
      </c>
      <c r="O865" t="s">
        <v>1068</v>
      </c>
      <c r="R865" s="6"/>
    </row>
    <row r="866" spans="1:18">
      <c r="A866">
        <v>892</v>
      </c>
      <c r="B866" t="s">
        <v>3612</v>
      </c>
      <c r="C866" s="1">
        <v>14792000000</v>
      </c>
      <c r="D866" t="s">
        <v>19</v>
      </c>
      <c r="E866" t="s">
        <v>44</v>
      </c>
      <c r="F866">
        <v>12</v>
      </c>
      <c r="G866">
        <v>28</v>
      </c>
      <c r="H866">
        <v>2013</v>
      </c>
      <c r="I866" s="5" t="s">
        <v>3616</v>
      </c>
      <c r="J866" t="s">
        <v>3617</v>
      </c>
      <c r="K866" t="s">
        <v>3618</v>
      </c>
      <c r="L866" t="s">
        <v>15</v>
      </c>
      <c r="M866" t="s">
        <v>15</v>
      </c>
      <c r="N866" t="s">
        <v>198</v>
      </c>
      <c r="O866" t="s">
        <v>1068</v>
      </c>
      <c r="R866" s="6"/>
    </row>
    <row r="867" spans="1:18">
      <c r="A867">
        <v>893</v>
      </c>
      <c r="B867" t="s">
        <v>3612</v>
      </c>
      <c r="C867" s="1">
        <v>14580000000</v>
      </c>
      <c r="D867" t="s">
        <v>25</v>
      </c>
      <c r="E867" t="s">
        <v>48</v>
      </c>
      <c r="F867">
        <v>1</v>
      </c>
      <c r="G867">
        <v>3</v>
      </c>
      <c r="H867">
        <v>2015</v>
      </c>
      <c r="I867" s="5" t="s">
        <v>3619</v>
      </c>
      <c r="J867" t="s">
        <v>3620</v>
      </c>
      <c r="K867" t="s">
        <v>3621</v>
      </c>
      <c r="L867" t="s">
        <v>15</v>
      </c>
      <c r="M867" t="s">
        <v>15</v>
      </c>
      <c r="N867" t="s">
        <v>198</v>
      </c>
      <c r="O867" t="s">
        <v>1068</v>
      </c>
      <c r="R867" s="6"/>
    </row>
    <row r="868" spans="1:18">
      <c r="A868">
        <v>894</v>
      </c>
      <c r="B868" t="s">
        <v>3612</v>
      </c>
      <c r="C868" s="1">
        <v>13525000000</v>
      </c>
      <c r="D868" t="s">
        <v>31</v>
      </c>
      <c r="E868" t="s">
        <v>52</v>
      </c>
      <c r="F868">
        <v>1</v>
      </c>
      <c r="G868">
        <v>2</v>
      </c>
      <c r="H868">
        <v>2016</v>
      </c>
      <c r="I868" s="5" t="s">
        <v>3622</v>
      </c>
      <c r="J868" t="s">
        <v>3623</v>
      </c>
      <c r="K868" t="s">
        <v>3624</v>
      </c>
      <c r="L868" t="s">
        <v>15</v>
      </c>
      <c r="M868" t="s">
        <v>15</v>
      </c>
      <c r="N868" t="s">
        <v>198</v>
      </c>
      <c r="O868" t="s">
        <v>1068</v>
      </c>
      <c r="R868" s="6"/>
    </row>
    <row r="869" spans="1:18">
      <c r="A869">
        <v>895</v>
      </c>
      <c r="B869" t="s">
        <v>3625</v>
      </c>
      <c r="C869" s="1">
        <v>1287577000</v>
      </c>
      <c r="D869" t="s">
        <v>10</v>
      </c>
      <c r="E869" t="s">
        <v>99</v>
      </c>
      <c r="F869">
        <v>9</v>
      </c>
      <c r="G869">
        <v>30</v>
      </c>
      <c r="H869">
        <v>2013</v>
      </c>
      <c r="I869" s="5" t="s">
        <v>3626</v>
      </c>
      <c r="J869" t="s">
        <v>3627</v>
      </c>
      <c r="K869" t="s">
        <v>3628</v>
      </c>
      <c r="L869" t="s">
        <v>15</v>
      </c>
      <c r="M869" t="s">
        <v>3629</v>
      </c>
      <c r="N869" t="s">
        <v>293</v>
      </c>
      <c r="O869" t="s">
        <v>826</v>
      </c>
      <c r="R869" s="6"/>
    </row>
    <row r="870" spans="1:18">
      <c r="A870">
        <v>896</v>
      </c>
      <c r="B870" t="s">
        <v>3625</v>
      </c>
      <c r="C870" s="1">
        <v>1463767000</v>
      </c>
      <c r="D870" t="s">
        <v>19</v>
      </c>
      <c r="E870" t="s">
        <v>105</v>
      </c>
      <c r="F870">
        <v>9</v>
      </c>
      <c r="G870">
        <v>30</v>
      </c>
      <c r="H870">
        <v>2014</v>
      </c>
      <c r="I870" s="5" t="s">
        <v>3630</v>
      </c>
      <c r="J870" t="s">
        <v>3631</v>
      </c>
      <c r="K870" t="s">
        <v>3632</v>
      </c>
      <c r="L870" t="s">
        <v>15</v>
      </c>
      <c r="M870" t="s">
        <v>3633</v>
      </c>
      <c r="N870" t="s">
        <v>293</v>
      </c>
      <c r="O870" t="s">
        <v>826</v>
      </c>
      <c r="R870" s="6"/>
    </row>
    <row r="871" spans="1:18">
      <c r="A871">
        <v>897</v>
      </c>
      <c r="B871" t="s">
        <v>3625</v>
      </c>
      <c r="C871" s="1">
        <v>1627413000</v>
      </c>
      <c r="D871" t="s">
        <v>25</v>
      </c>
      <c r="E871" t="s">
        <v>110</v>
      </c>
      <c r="F871">
        <v>9</v>
      </c>
      <c r="G871">
        <v>30</v>
      </c>
      <c r="H871">
        <v>2015</v>
      </c>
      <c r="I871" s="5" t="s">
        <v>3634</v>
      </c>
      <c r="J871" t="s">
        <v>3635</v>
      </c>
      <c r="K871" t="s">
        <v>3636</v>
      </c>
      <c r="L871" t="s">
        <v>15</v>
      </c>
      <c r="M871" t="s">
        <v>3637</v>
      </c>
      <c r="N871" t="s">
        <v>293</v>
      </c>
      <c r="O871" t="s">
        <v>826</v>
      </c>
      <c r="R871" s="6"/>
    </row>
    <row r="872" spans="1:18">
      <c r="A872">
        <v>898</v>
      </c>
      <c r="B872" t="s">
        <v>3625</v>
      </c>
      <c r="C872" s="1">
        <v>1822114000</v>
      </c>
      <c r="D872" t="s">
        <v>31</v>
      </c>
      <c r="E872" t="s">
        <v>115</v>
      </c>
      <c r="F872">
        <v>9</v>
      </c>
      <c r="G872">
        <v>30</v>
      </c>
      <c r="H872">
        <v>2016</v>
      </c>
      <c r="I872" s="5" t="s">
        <v>3638</v>
      </c>
      <c r="J872" t="s">
        <v>3639</v>
      </c>
      <c r="K872" t="s">
        <v>3640</v>
      </c>
      <c r="L872" t="s">
        <v>15</v>
      </c>
      <c r="M872" t="s">
        <v>3641</v>
      </c>
      <c r="N872" t="s">
        <v>293</v>
      </c>
      <c r="O872" t="s">
        <v>826</v>
      </c>
      <c r="R872" s="6"/>
    </row>
    <row r="873" spans="1:18">
      <c r="A873">
        <v>899</v>
      </c>
      <c r="B873" t="s">
        <v>3642</v>
      </c>
      <c r="C873" s="1">
        <v>793373000</v>
      </c>
      <c r="D873" t="s">
        <v>10</v>
      </c>
      <c r="E873" t="s">
        <v>11</v>
      </c>
      <c r="F873">
        <v>12</v>
      </c>
      <c r="G873">
        <v>31</v>
      </c>
      <c r="H873">
        <v>2012</v>
      </c>
      <c r="I873" s="5" t="s">
        <v>3643</v>
      </c>
      <c r="J873" t="s">
        <v>3644</v>
      </c>
      <c r="K873" t="s">
        <v>3645</v>
      </c>
      <c r="L873" t="s">
        <v>15</v>
      </c>
      <c r="M873" t="s">
        <v>3646</v>
      </c>
      <c r="N873" t="s">
        <v>323</v>
      </c>
      <c r="O873" t="s">
        <v>324</v>
      </c>
      <c r="R873" s="6"/>
    </row>
    <row r="874" spans="1:18">
      <c r="A874">
        <v>900</v>
      </c>
      <c r="B874" t="s">
        <v>3642</v>
      </c>
      <c r="C874" s="1">
        <v>861527000</v>
      </c>
      <c r="D874" t="s">
        <v>19</v>
      </c>
      <c r="E874" t="s">
        <v>20</v>
      </c>
      <c r="F874">
        <v>12</v>
      </c>
      <c r="G874">
        <v>31</v>
      </c>
      <c r="H874">
        <v>2013</v>
      </c>
      <c r="I874" s="5" t="s">
        <v>3647</v>
      </c>
      <c r="J874" t="s">
        <v>3648</v>
      </c>
      <c r="K874" t="s">
        <v>3649</v>
      </c>
      <c r="L874" t="s">
        <v>15</v>
      </c>
      <c r="M874" t="s">
        <v>3650</v>
      </c>
      <c r="N874" t="s">
        <v>323</v>
      </c>
      <c r="O874" t="s">
        <v>324</v>
      </c>
      <c r="R874" s="6"/>
    </row>
    <row r="875" spans="1:18">
      <c r="A875">
        <v>901</v>
      </c>
      <c r="B875" t="s">
        <v>3642</v>
      </c>
      <c r="C875" s="1">
        <v>993897000</v>
      </c>
      <c r="D875" t="s">
        <v>25</v>
      </c>
      <c r="E875" t="s">
        <v>26</v>
      </c>
      <c r="F875">
        <v>12</v>
      </c>
      <c r="G875">
        <v>31</v>
      </c>
      <c r="H875">
        <v>2014</v>
      </c>
      <c r="I875" s="5" t="s">
        <v>6811</v>
      </c>
      <c r="J875" t="s">
        <v>3651</v>
      </c>
      <c r="K875" t="s">
        <v>3652</v>
      </c>
      <c r="L875" t="s">
        <v>15</v>
      </c>
      <c r="M875" t="s">
        <v>3653</v>
      </c>
      <c r="N875" t="s">
        <v>323</v>
      </c>
      <c r="O875" t="s">
        <v>324</v>
      </c>
      <c r="R875" s="6"/>
    </row>
    <row r="876" spans="1:18">
      <c r="A876">
        <v>902</v>
      </c>
      <c r="B876" t="s">
        <v>3642</v>
      </c>
      <c r="C876" s="1">
        <v>1166769000</v>
      </c>
      <c r="D876" t="s">
        <v>31</v>
      </c>
      <c r="E876" t="s">
        <v>32</v>
      </c>
      <c r="F876">
        <v>12</v>
      </c>
      <c r="G876">
        <v>31</v>
      </c>
      <c r="H876">
        <v>2015</v>
      </c>
      <c r="I876" s="5" t="s">
        <v>3654</v>
      </c>
      <c r="J876" t="s">
        <v>3655</v>
      </c>
      <c r="K876" t="s">
        <v>3656</v>
      </c>
      <c r="L876" t="s">
        <v>15</v>
      </c>
      <c r="M876" t="s">
        <v>3657</v>
      </c>
      <c r="N876" t="s">
        <v>323</v>
      </c>
      <c r="O876" t="s">
        <v>324</v>
      </c>
      <c r="R876" s="6"/>
    </row>
    <row r="877" spans="1:18">
      <c r="A877">
        <v>903</v>
      </c>
      <c r="B877" t="s">
        <v>3658</v>
      </c>
      <c r="C877" s="1">
        <v>2842781000</v>
      </c>
      <c r="D877" t="s">
        <v>10</v>
      </c>
      <c r="E877" t="s">
        <v>1082</v>
      </c>
      <c r="F877">
        <v>6</v>
      </c>
      <c r="G877">
        <v>30</v>
      </c>
      <c r="H877">
        <v>2013</v>
      </c>
      <c r="I877" s="5" t="s">
        <v>3659</v>
      </c>
      <c r="J877" t="s">
        <v>3660</v>
      </c>
      <c r="K877" t="s">
        <v>3661</v>
      </c>
      <c r="L877" t="s">
        <v>3662</v>
      </c>
      <c r="M877" t="s">
        <v>15</v>
      </c>
      <c r="N877" t="s">
        <v>62</v>
      </c>
      <c r="O877" t="s">
        <v>467</v>
      </c>
      <c r="R877" s="6"/>
    </row>
    <row r="878" spans="1:18">
      <c r="A878">
        <v>904</v>
      </c>
      <c r="B878" t="s">
        <v>3658</v>
      </c>
      <c r="C878" s="1">
        <v>2929408000</v>
      </c>
      <c r="D878" t="s">
        <v>19</v>
      </c>
      <c r="E878" t="s">
        <v>1087</v>
      </c>
      <c r="F878">
        <v>6</v>
      </c>
      <c r="G878">
        <v>30</v>
      </c>
      <c r="H878">
        <v>2014</v>
      </c>
      <c r="I878" s="5" t="s">
        <v>3663</v>
      </c>
      <c r="J878" t="s">
        <v>3664</v>
      </c>
      <c r="K878" t="s">
        <v>3665</v>
      </c>
      <c r="L878" t="s">
        <v>3666</v>
      </c>
      <c r="M878" t="s">
        <v>15</v>
      </c>
      <c r="N878" t="s">
        <v>62</v>
      </c>
      <c r="O878" t="s">
        <v>467</v>
      </c>
      <c r="R878" s="6"/>
    </row>
    <row r="879" spans="1:18">
      <c r="A879">
        <v>905</v>
      </c>
      <c r="B879" t="s">
        <v>3658</v>
      </c>
      <c r="C879" s="1">
        <v>2814049000</v>
      </c>
      <c r="D879" t="s">
        <v>25</v>
      </c>
      <c r="E879" t="s">
        <v>1092</v>
      </c>
      <c r="F879">
        <v>6</v>
      </c>
      <c r="G879">
        <v>30</v>
      </c>
      <c r="H879">
        <v>2015</v>
      </c>
      <c r="I879" s="5" t="s">
        <v>3667</v>
      </c>
      <c r="J879" t="s">
        <v>3668</v>
      </c>
      <c r="K879" t="s">
        <v>3669</v>
      </c>
      <c r="L879" t="s">
        <v>3670</v>
      </c>
      <c r="M879" t="s">
        <v>15</v>
      </c>
      <c r="N879" t="s">
        <v>62</v>
      </c>
      <c r="O879" t="s">
        <v>467</v>
      </c>
      <c r="R879" s="6"/>
    </row>
    <row r="880" spans="1:18">
      <c r="A880">
        <v>906</v>
      </c>
      <c r="B880" t="s">
        <v>3658</v>
      </c>
      <c r="C880" s="1">
        <v>2984493000</v>
      </c>
      <c r="D880" t="s">
        <v>31</v>
      </c>
      <c r="E880" t="s">
        <v>1097</v>
      </c>
      <c r="F880">
        <v>6</v>
      </c>
      <c r="G880">
        <v>30</v>
      </c>
      <c r="H880">
        <v>2016</v>
      </c>
      <c r="I880" s="5" t="s">
        <v>3671</v>
      </c>
      <c r="J880" t="s">
        <v>3672</v>
      </c>
      <c r="K880" t="s">
        <v>3673</v>
      </c>
      <c r="L880" t="s">
        <v>3674</v>
      </c>
      <c r="M880" t="s">
        <v>15</v>
      </c>
      <c r="N880" t="s">
        <v>62</v>
      </c>
      <c r="O880" t="s">
        <v>467</v>
      </c>
      <c r="R880" s="6"/>
    </row>
    <row r="881" spans="1:18">
      <c r="A881">
        <v>907</v>
      </c>
      <c r="B881" t="s">
        <v>3675</v>
      </c>
      <c r="C881" s="1">
        <v>19561000000</v>
      </c>
      <c r="D881" t="s">
        <v>10</v>
      </c>
      <c r="E881" t="s">
        <v>20</v>
      </c>
      <c r="F881">
        <v>12</v>
      </c>
      <c r="G881">
        <v>31</v>
      </c>
      <c r="H881">
        <v>2013</v>
      </c>
      <c r="I881" s="5" t="s">
        <v>3676</v>
      </c>
      <c r="J881" t="s">
        <v>3677</v>
      </c>
      <c r="K881" t="s">
        <v>3678</v>
      </c>
      <c r="L881" t="s">
        <v>15</v>
      </c>
      <c r="M881" t="s">
        <v>15</v>
      </c>
      <c r="N881" t="s">
        <v>198</v>
      </c>
      <c r="O881" t="s">
        <v>1267</v>
      </c>
      <c r="R881" s="6"/>
    </row>
    <row r="882" spans="1:18">
      <c r="A882">
        <v>908</v>
      </c>
      <c r="B882" t="s">
        <v>3675</v>
      </c>
      <c r="C882" s="1">
        <v>19724000000</v>
      </c>
      <c r="D882" t="s">
        <v>19</v>
      </c>
      <c r="E882" t="s">
        <v>26</v>
      </c>
      <c r="F882">
        <v>12</v>
      </c>
      <c r="G882">
        <v>31</v>
      </c>
      <c r="H882">
        <v>2014</v>
      </c>
      <c r="I882" s="5" t="s">
        <v>3679</v>
      </c>
      <c r="J882" t="s">
        <v>3680</v>
      </c>
      <c r="K882" t="s">
        <v>515</v>
      </c>
      <c r="L882" t="s">
        <v>15</v>
      </c>
      <c r="M882" t="s">
        <v>15</v>
      </c>
      <c r="N882" t="s">
        <v>198</v>
      </c>
      <c r="O882" t="s">
        <v>1267</v>
      </c>
      <c r="R882" s="6"/>
    </row>
    <row r="883" spans="1:18">
      <c r="A883">
        <v>909</v>
      </c>
      <c r="B883" t="s">
        <v>3675</v>
      </c>
      <c r="C883" s="1">
        <v>18591000000</v>
      </c>
      <c r="D883" t="s">
        <v>25</v>
      </c>
      <c r="E883" t="s">
        <v>32</v>
      </c>
      <c r="F883">
        <v>12</v>
      </c>
      <c r="G883">
        <v>31</v>
      </c>
      <c r="H883">
        <v>2015</v>
      </c>
      <c r="I883" s="5" t="s">
        <v>3681</v>
      </c>
      <c r="J883" t="s">
        <v>3682</v>
      </c>
      <c r="K883" t="s">
        <v>3683</v>
      </c>
      <c r="L883" t="s">
        <v>15</v>
      </c>
      <c r="M883" t="s">
        <v>15</v>
      </c>
      <c r="N883" t="s">
        <v>198</v>
      </c>
      <c r="O883" t="s">
        <v>1267</v>
      </c>
      <c r="R883" s="6"/>
    </row>
    <row r="884" spans="1:18">
      <c r="A884">
        <v>910</v>
      </c>
      <c r="B884" t="s">
        <v>3675</v>
      </c>
      <c r="C884" s="1">
        <v>18202000000</v>
      </c>
      <c r="D884" t="s">
        <v>31</v>
      </c>
      <c r="E884" t="s">
        <v>348</v>
      </c>
      <c r="F884">
        <v>12</v>
      </c>
      <c r="G884">
        <v>31</v>
      </c>
      <c r="H884">
        <v>2016</v>
      </c>
      <c r="I884" s="5" t="s">
        <v>3684</v>
      </c>
      <c r="J884" t="s">
        <v>3685</v>
      </c>
      <c r="K884" t="s">
        <v>3686</v>
      </c>
      <c r="L884" t="s">
        <v>15</v>
      </c>
      <c r="M884" t="s">
        <v>15</v>
      </c>
      <c r="N884" t="s">
        <v>198</v>
      </c>
      <c r="O884" t="s">
        <v>1267</v>
      </c>
      <c r="R884" s="6"/>
    </row>
    <row r="885" spans="1:18">
      <c r="A885">
        <v>911</v>
      </c>
      <c r="B885" t="s">
        <v>3687</v>
      </c>
      <c r="C885" s="1">
        <v>14070000000</v>
      </c>
      <c r="D885" t="s">
        <v>10</v>
      </c>
      <c r="E885" t="s">
        <v>20</v>
      </c>
      <c r="F885">
        <v>12</v>
      </c>
      <c r="G885">
        <v>31</v>
      </c>
      <c r="H885">
        <v>2013</v>
      </c>
      <c r="I885" s="5" t="s">
        <v>3688</v>
      </c>
      <c r="J885" t="s">
        <v>3689</v>
      </c>
      <c r="K885" t="s">
        <v>3690</v>
      </c>
      <c r="L885" t="s">
        <v>15</v>
      </c>
      <c r="M885" t="s">
        <v>3691</v>
      </c>
      <c r="N885" t="s">
        <v>608</v>
      </c>
      <c r="O885" t="s">
        <v>3692</v>
      </c>
      <c r="R885" s="6"/>
    </row>
    <row r="886" spans="1:18">
      <c r="A886">
        <v>912</v>
      </c>
      <c r="B886" t="s">
        <v>3687</v>
      </c>
      <c r="C886" s="1">
        <v>16226000000</v>
      </c>
      <c r="D886" t="s">
        <v>19</v>
      </c>
      <c r="E886" t="s">
        <v>26</v>
      </c>
      <c r="F886">
        <v>12</v>
      </c>
      <c r="G886">
        <v>31</v>
      </c>
      <c r="H886">
        <v>2014</v>
      </c>
      <c r="I886" s="5" t="s">
        <v>3693</v>
      </c>
      <c r="J886" t="s">
        <v>3694</v>
      </c>
      <c r="K886" t="s">
        <v>3695</v>
      </c>
      <c r="L886" t="s">
        <v>15</v>
      </c>
      <c r="M886" t="s">
        <v>3696</v>
      </c>
      <c r="N886" t="s">
        <v>608</v>
      </c>
      <c r="O886" t="s">
        <v>3692</v>
      </c>
      <c r="R886" s="6"/>
    </row>
    <row r="887" spans="1:18">
      <c r="A887">
        <v>913</v>
      </c>
      <c r="B887" t="s">
        <v>3687</v>
      </c>
      <c r="C887" s="1">
        <v>14403000000</v>
      </c>
      <c r="D887" t="s">
        <v>25</v>
      </c>
      <c r="E887" t="s">
        <v>32</v>
      </c>
      <c r="F887">
        <v>12</v>
      </c>
      <c r="G887">
        <v>31</v>
      </c>
      <c r="H887">
        <v>2015</v>
      </c>
      <c r="I887" s="5" t="s">
        <v>3697</v>
      </c>
      <c r="J887" t="s">
        <v>3698</v>
      </c>
      <c r="K887" t="s">
        <v>2844</v>
      </c>
      <c r="L887" t="s">
        <v>15</v>
      </c>
      <c r="M887" t="s">
        <v>3699</v>
      </c>
      <c r="N887" t="s">
        <v>608</v>
      </c>
      <c r="O887" t="s">
        <v>3692</v>
      </c>
      <c r="R887" s="6"/>
    </row>
    <row r="888" spans="1:18">
      <c r="A888">
        <v>914</v>
      </c>
      <c r="B888" t="s">
        <v>3687</v>
      </c>
      <c r="C888" s="1">
        <v>13058000000</v>
      </c>
      <c r="D888" t="s">
        <v>31</v>
      </c>
      <c r="E888" t="s">
        <v>348</v>
      </c>
      <c r="F888">
        <v>12</v>
      </c>
      <c r="G888">
        <v>31</v>
      </c>
      <c r="H888">
        <v>2016</v>
      </c>
      <c r="I888" s="5" t="s">
        <v>3700</v>
      </c>
      <c r="J888" t="s">
        <v>3701</v>
      </c>
      <c r="K888" t="s">
        <v>3702</v>
      </c>
      <c r="L888" t="s">
        <v>15</v>
      </c>
      <c r="M888" t="s">
        <v>3703</v>
      </c>
      <c r="N888" t="s">
        <v>608</v>
      </c>
      <c r="O888" t="s">
        <v>3692</v>
      </c>
      <c r="R888" s="6"/>
    </row>
    <row r="889" spans="1:18">
      <c r="A889">
        <v>915</v>
      </c>
      <c r="B889" t="s">
        <v>3704</v>
      </c>
      <c r="C889" s="1">
        <v>10962818000</v>
      </c>
      <c r="D889" t="s">
        <v>10</v>
      </c>
      <c r="E889" t="s">
        <v>3705</v>
      </c>
      <c r="F889">
        <v>2</v>
      </c>
      <c r="G889">
        <v>28</v>
      </c>
      <c r="H889">
        <v>2013</v>
      </c>
      <c r="I889" s="5" t="s">
        <v>3706</v>
      </c>
      <c r="J889" t="s">
        <v>3707</v>
      </c>
      <c r="K889" t="s">
        <v>3708</v>
      </c>
      <c r="L889" t="s">
        <v>15</v>
      </c>
      <c r="M889" t="s">
        <v>15</v>
      </c>
      <c r="N889" t="s">
        <v>42</v>
      </c>
      <c r="O889" t="s">
        <v>573</v>
      </c>
      <c r="R889" s="6"/>
    </row>
    <row r="890" spans="1:18">
      <c r="A890">
        <v>916</v>
      </c>
      <c r="B890" t="s">
        <v>3704</v>
      </c>
      <c r="C890" s="1">
        <v>12574299000</v>
      </c>
      <c r="D890" t="s">
        <v>19</v>
      </c>
      <c r="E890" t="s">
        <v>3709</v>
      </c>
      <c r="F890">
        <v>2</v>
      </c>
      <c r="G890">
        <v>28</v>
      </c>
      <c r="H890">
        <v>2014</v>
      </c>
      <c r="I890" s="5" t="s">
        <v>3710</v>
      </c>
      <c r="J890" t="s">
        <v>3711</v>
      </c>
      <c r="K890" t="s">
        <v>3712</v>
      </c>
      <c r="L890" t="s">
        <v>15</v>
      </c>
      <c r="M890" t="s">
        <v>15</v>
      </c>
      <c r="N890" t="s">
        <v>42</v>
      </c>
      <c r="O890" t="s">
        <v>573</v>
      </c>
      <c r="R890" s="6"/>
    </row>
    <row r="891" spans="1:18">
      <c r="A891">
        <v>917</v>
      </c>
      <c r="B891" t="s">
        <v>3704</v>
      </c>
      <c r="C891" s="1">
        <v>14268716000</v>
      </c>
      <c r="D891" t="s">
        <v>25</v>
      </c>
      <c r="E891" t="s">
        <v>864</v>
      </c>
      <c r="F891">
        <v>2</v>
      </c>
      <c r="G891">
        <v>28</v>
      </c>
      <c r="H891">
        <v>2015</v>
      </c>
      <c r="I891" s="5" t="s">
        <v>3713</v>
      </c>
      <c r="J891" t="s">
        <v>3714</v>
      </c>
      <c r="K891" t="s">
        <v>3715</v>
      </c>
      <c r="L891" t="s">
        <v>15</v>
      </c>
      <c r="M891" t="s">
        <v>15</v>
      </c>
      <c r="N891" t="s">
        <v>42</v>
      </c>
      <c r="O891" t="s">
        <v>573</v>
      </c>
      <c r="R891" s="6"/>
    </row>
    <row r="892" spans="1:18">
      <c r="A892">
        <v>918</v>
      </c>
      <c r="B892" t="s">
        <v>3704</v>
      </c>
      <c r="C892" s="1">
        <v>15149675000</v>
      </c>
      <c r="D892" t="s">
        <v>31</v>
      </c>
      <c r="E892" t="s">
        <v>3716</v>
      </c>
      <c r="F892">
        <v>2</v>
      </c>
      <c r="G892">
        <v>29</v>
      </c>
      <c r="H892">
        <v>2016</v>
      </c>
      <c r="I892" s="5" t="s">
        <v>3717</v>
      </c>
      <c r="J892" t="s">
        <v>3718</v>
      </c>
      <c r="K892" t="s">
        <v>3719</v>
      </c>
      <c r="L892" t="s">
        <v>15</v>
      </c>
      <c r="M892" t="s">
        <v>15</v>
      </c>
      <c r="N892" t="s">
        <v>42</v>
      </c>
      <c r="O892" t="s">
        <v>573</v>
      </c>
      <c r="R892" s="6"/>
    </row>
    <row r="893" spans="1:18">
      <c r="A893">
        <v>919</v>
      </c>
      <c r="B893" t="s">
        <v>3720</v>
      </c>
      <c r="C893" s="1">
        <v>48017000000</v>
      </c>
      <c r="D893" t="s">
        <v>10</v>
      </c>
      <c r="E893" t="s">
        <v>11</v>
      </c>
      <c r="F893">
        <v>12</v>
      </c>
      <c r="G893">
        <v>31</v>
      </c>
      <c r="H893">
        <v>2012</v>
      </c>
      <c r="I893" s="5" t="s">
        <v>3721</v>
      </c>
      <c r="J893" t="s">
        <v>3722</v>
      </c>
      <c r="K893" t="s">
        <v>3723</v>
      </c>
      <c r="L893" t="s">
        <v>15</v>
      </c>
      <c r="M893" t="s">
        <v>15</v>
      </c>
      <c r="N893" t="s">
        <v>198</v>
      </c>
      <c r="O893" t="s">
        <v>2059</v>
      </c>
      <c r="R893" s="6"/>
    </row>
    <row r="894" spans="1:18">
      <c r="A894">
        <v>920</v>
      </c>
      <c r="B894" t="s">
        <v>3720</v>
      </c>
      <c r="C894" s="1">
        <v>46854000000</v>
      </c>
      <c r="D894" t="s">
        <v>19</v>
      </c>
      <c r="E894" t="s">
        <v>20</v>
      </c>
      <c r="F894">
        <v>12</v>
      </c>
      <c r="G894">
        <v>31</v>
      </c>
      <c r="H894">
        <v>2013</v>
      </c>
      <c r="I894" s="5" t="s">
        <v>3724</v>
      </c>
      <c r="J894" t="s">
        <v>3725</v>
      </c>
      <c r="K894" t="s">
        <v>3726</v>
      </c>
      <c r="L894" t="s">
        <v>15</v>
      </c>
      <c r="M894" t="s">
        <v>15</v>
      </c>
      <c r="N894" t="s">
        <v>198</v>
      </c>
      <c r="O894" t="s">
        <v>2059</v>
      </c>
      <c r="R894" s="6"/>
    </row>
    <row r="895" spans="1:18">
      <c r="A895">
        <v>921</v>
      </c>
      <c r="B895" t="s">
        <v>3720</v>
      </c>
      <c r="C895" s="1">
        <v>45998000000</v>
      </c>
      <c r="D895" t="s">
        <v>25</v>
      </c>
      <c r="E895" t="s">
        <v>26</v>
      </c>
      <c r="F895">
        <v>12</v>
      </c>
      <c r="G895">
        <v>31</v>
      </c>
      <c r="H895">
        <v>2014</v>
      </c>
      <c r="I895" s="5" t="s">
        <v>3727</v>
      </c>
      <c r="J895" t="s">
        <v>3728</v>
      </c>
      <c r="K895" t="s">
        <v>3729</v>
      </c>
      <c r="L895" t="s">
        <v>15</v>
      </c>
      <c r="M895" t="s">
        <v>15</v>
      </c>
      <c r="N895" t="s">
        <v>198</v>
      </c>
      <c r="O895" t="s">
        <v>2059</v>
      </c>
      <c r="R895" s="6"/>
    </row>
    <row r="896" spans="1:18">
      <c r="A896">
        <v>922</v>
      </c>
      <c r="B896" t="s">
        <v>3720</v>
      </c>
      <c r="C896" s="1">
        <v>44294000000</v>
      </c>
      <c r="D896" t="s">
        <v>31</v>
      </c>
      <c r="E896" t="s">
        <v>32</v>
      </c>
      <c r="F896">
        <v>12</v>
      </c>
      <c r="G896">
        <v>31</v>
      </c>
      <c r="H896">
        <v>2015</v>
      </c>
      <c r="I896" s="5" t="s">
        <v>3730</v>
      </c>
      <c r="J896" t="s">
        <v>3731</v>
      </c>
      <c r="K896" t="s">
        <v>3732</v>
      </c>
      <c r="L896" t="s">
        <v>15</v>
      </c>
      <c r="M896" t="s">
        <v>15</v>
      </c>
      <c r="N896" t="s">
        <v>198</v>
      </c>
      <c r="O896" t="s">
        <v>2059</v>
      </c>
      <c r="R896" s="6"/>
    </row>
    <row r="897" spans="1:18">
      <c r="A897">
        <v>923</v>
      </c>
      <c r="B897" t="s">
        <v>3733</v>
      </c>
      <c r="C897" s="1">
        <v>2181732000</v>
      </c>
      <c r="D897" t="s">
        <v>10</v>
      </c>
      <c r="E897" t="s">
        <v>3734</v>
      </c>
      <c r="F897">
        <v>3</v>
      </c>
      <c r="G897">
        <v>30</v>
      </c>
      <c r="H897">
        <v>2013</v>
      </c>
      <c r="I897" s="5" t="s">
        <v>3735</v>
      </c>
      <c r="J897" t="s">
        <v>3736</v>
      </c>
      <c r="K897" t="s">
        <v>3737</v>
      </c>
      <c r="L897" t="s">
        <v>15</v>
      </c>
      <c r="M897" t="s">
        <v>3738</v>
      </c>
      <c r="N897" t="s">
        <v>42</v>
      </c>
      <c r="O897" t="s">
        <v>3032</v>
      </c>
      <c r="R897" s="6"/>
    </row>
    <row r="898" spans="1:18">
      <c r="A898">
        <v>924</v>
      </c>
      <c r="B898" t="s">
        <v>3733</v>
      </c>
      <c r="C898" s="1">
        <v>3310800000</v>
      </c>
      <c r="D898" t="s">
        <v>19</v>
      </c>
      <c r="E898" t="s">
        <v>3739</v>
      </c>
      <c r="F898">
        <v>3</v>
      </c>
      <c r="G898">
        <v>29</v>
      </c>
      <c r="H898">
        <v>2014</v>
      </c>
      <c r="I898" s="5" t="s">
        <v>3740</v>
      </c>
      <c r="J898" t="s">
        <v>3741</v>
      </c>
      <c r="K898" t="s">
        <v>3742</v>
      </c>
      <c r="L898" t="s">
        <v>15</v>
      </c>
      <c r="M898" t="s">
        <v>3743</v>
      </c>
      <c r="N898" t="s">
        <v>42</v>
      </c>
      <c r="O898" t="s">
        <v>3032</v>
      </c>
      <c r="R898" s="6"/>
    </row>
    <row r="899" spans="1:18">
      <c r="A899">
        <v>925</v>
      </c>
      <c r="B899" t="s">
        <v>3733</v>
      </c>
      <c r="C899" s="1">
        <v>4371500000</v>
      </c>
      <c r="D899" t="s">
        <v>25</v>
      </c>
      <c r="E899" t="s">
        <v>3744</v>
      </c>
      <c r="F899">
        <v>3</v>
      </c>
      <c r="G899">
        <v>28</v>
      </c>
      <c r="H899">
        <v>2015</v>
      </c>
      <c r="I899" s="5" t="s">
        <v>3745</v>
      </c>
      <c r="J899" t="s">
        <v>3746</v>
      </c>
      <c r="K899" t="s">
        <v>774</v>
      </c>
      <c r="L899" t="s">
        <v>15</v>
      </c>
      <c r="M899" t="s">
        <v>3747</v>
      </c>
      <c r="N899" t="s">
        <v>42</v>
      </c>
      <c r="O899" t="s">
        <v>3032</v>
      </c>
      <c r="R899" s="6"/>
    </row>
    <row r="900" spans="1:18">
      <c r="A900">
        <v>926</v>
      </c>
      <c r="B900" t="s">
        <v>3733</v>
      </c>
      <c r="C900" s="1">
        <v>4712100000</v>
      </c>
      <c r="D900" t="s">
        <v>31</v>
      </c>
      <c r="E900" t="s">
        <v>3748</v>
      </c>
      <c r="F900">
        <v>4</v>
      </c>
      <c r="G900">
        <v>2</v>
      </c>
      <c r="H900">
        <v>2016</v>
      </c>
      <c r="I900" s="5" t="s">
        <v>3749</v>
      </c>
      <c r="J900" t="s">
        <v>3750</v>
      </c>
      <c r="K900" t="s">
        <v>472</v>
      </c>
      <c r="L900" t="s">
        <v>15</v>
      </c>
      <c r="M900" t="s">
        <v>3751</v>
      </c>
      <c r="N900" t="s">
        <v>42</v>
      </c>
      <c r="O900" t="s">
        <v>3032</v>
      </c>
      <c r="R900" s="6"/>
    </row>
    <row r="901" spans="1:18">
      <c r="A901">
        <v>927</v>
      </c>
      <c r="B901" t="s">
        <v>3752</v>
      </c>
      <c r="C901" s="1">
        <v>96619000000</v>
      </c>
      <c r="D901" t="s">
        <v>10</v>
      </c>
      <c r="E901" t="s">
        <v>2014</v>
      </c>
      <c r="F901">
        <v>2</v>
      </c>
      <c r="G901">
        <v>2</v>
      </c>
      <c r="H901">
        <v>2013</v>
      </c>
      <c r="I901" s="5" t="s">
        <v>3753</v>
      </c>
      <c r="J901" t="s">
        <v>3754</v>
      </c>
      <c r="K901" t="s">
        <v>3755</v>
      </c>
      <c r="L901" t="s">
        <v>15</v>
      </c>
      <c r="M901" t="s">
        <v>3756</v>
      </c>
      <c r="N901" t="s">
        <v>198</v>
      </c>
      <c r="O901" t="s">
        <v>3757</v>
      </c>
      <c r="R901" s="6"/>
    </row>
    <row r="902" spans="1:18">
      <c r="A902">
        <v>928</v>
      </c>
      <c r="B902" t="s">
        <v>3752</v>
      </c>
      <c r="C902" s="1">
        <v>98375000000</v>
      </c>
      <c r="D902" t="s">
        <v>19</v>
      </c>
      <c r="E902" t="s">
        <v>894</v>
      </c>
      <c r="F902">
        <v>2</v>
      </c>
      <c r="G902">
        <v>1</v>
      </c>
      <c r="H902">
        <v>2014</v>
      </c>
      <c r="I902" s="5" t="s">
        <v>3758</v>
      </c>
      <c r="J902" t="s">
        <v>3759</v>
      </c>
      <c r="K902" t="s">
        <v>3760</v>
      </c>
      <c r="L902" t="s">
        <v>15</v>
      </c>
      <c r="M902" t="s">
        <v>3761</v>
      </c>
      <c r="N902" t="s">
        <v>198</v>
      </c>
      <c r="O902" t="s">
        <v>3757</v>
      </c>
      <c r="R902" s="6"/>
    </row>
    <row r="903" spans="1:18">
      <c r="A903">
        <v>929</v>
      </c>
      <c r="B903" t="s">
        <v>3752</v>
      </c>
      <c r="C903" s="1">
        <v>108465000000</v>
      </c>
      <c r="D903" t="s">
        <v>25</v>
      </c>
      <c r="E903" t="s">
        <v>240</v>
      </c>
      <c r="F903">
        <v>1</v>
      </c>
      <c r="G903">
        <v>31</v>
      </c>
      <c r="H903">
        <v>2015</v>
      </c>
      <c r="I903" s="5" t="s">
        <v>3762</v>
      </c>
      <c r="J903" t="s">
        <v>3763</v>
      </c>
      <c r="K903" t="s">
        <v>3764</v>
      </c>
      <c r="L903" t="s">
        <v>15</v>
      </c>
      <c r="M903" t="s">
        <v>3765</v>
      </c>
      <c r="N903" t="s">
        <v>198</v>
      </c>
      <c r="O903" t="s">
        <v>3757</v>
      </c>
      <c r="R903" s="6"/>
    </row>
    <row r="904" spans="1:18">
      <c r="A904">
        <v>930</v>
      </c>
      <c r="B904" t="s">
        <v>3752</v>
      </c>
      <c r="C904" s="1">
        <v>109830000000</v>
      </c>
      <c r="D904" t="s">
        <v>31</v>
      </c>
      <c r="E904" t="s">
        <v>901</v>
      </c>
      <c r="F904">
        <v>1</v>
      </c>
      <c r="G904">
        <v>30</v>
      </c>
      <c r="H904">
        <v>2016</v>
      </c>
      <c r="I904" s="5" t="s">
        <v>3766</v>
      </c>
      <c r="J904" t="s">
        <v>3767</v>
      </c>
      <c r="K904" t="s">
        <v>3768</v>
      </c>
      <c r="L904" t="s">
        <v>15</v>
      </c>
      <c r="M904" t="s">
        <v>3769</v>
      </c>
      <c r="N904" t="s">
        <v>198</v>
      </c>
      <c r="O904" t="s">
        <v>3757</v>
      </c>
      <c r="R904" s="6"/>
    </row>
    <row r="905" spans="1:18">
      <c r="A905">
        <v>931</v>
      </c>
      <c r="B905" t="s">
        <v>3770</v>
      </c>
      <c r="C905" s="1">
        <v>19279000000</v>
      </c>
      <c r="D905" t="s">
        <v>10</v>
      </c>
      <c r="E905" t="s">
        <v>2014</v>
      </c>
      <c r="F905">
        <v>2</v>
      </c>
      <c r="G905">
        <v>2</v>
      </c>
      <c r="H905">
        <v>2013</v>
      </c>
      <c r="I905" s="5" t="s">
        <v>3771</v>
      </c>
      <c r="J905" t="s">
        <v>3772</v>
      </c>
      <c r="K905" t="s">
        <v>3773</v>
      </c>
      <c r="L905" t="s">
        <v>15</v>
      </c>
      <c r="M905" t="s">
        <v>3774</v>
      </c>
      <c r="N905" t="s">
        <v>42</v>
      </c>
      <c r="O905" t="s">
        <v>1883</v>
      </c>
      <c r="R905" s="6"/>
    </row>
    <row r="906" spans="1:18">
      <c r="A906">
        <v>932</v>
      </c>
      <c r="B906" t="s">
        <v>3770</v>
      </c>
      <c r="C906" s="1">
        <v>19031000000</v>
      </c>
      <c r="D906" t="s">
        <v>19</v>
      </c>
      <c r="E906" t="s">
        <v>894</v>
      </c>
      <c r="F906">
        <v>2</v>
      </c>
      <c r="G906">
        <v>1</v>
      </c>
      <c r="H906">
        <v>2014</v>
      </c>
      <c r="I906" s="5" t="s">
        <v>3775</v>
      </c>
      <c r="J906" t="s">
        <v>3776</v>
      </c>
      <c r="K906" t="s">
        <v>3777</v>
      </c>
      <c r="L906" t="s">
        <v>15</v>
      </c>
      <c r="M906" t="s">
        <v>3778</v>
      </c>
      <c r="N906" t="s">
        <v>42</v>
      </c>
      <c r="O906" t="s">
        <v>1883</v>
      </c>
      <c r="R906" s="6"/>
    </row>
    <row r="907" spans="1:18">
      <c r="A907">
        <v>933</v>
      </c>
      <c r="B907" t="s">
        <v>3770</v>
      </c>
      <c r="C907" s="1">
        <v>19023000000</v>
      </c>
      <c r="D907" t="s">
        <v>25</v>
      </c>
      <c r="E907" t="s">
        <v>240</v>
      </c>
      <c r="F907">
        <v>1</v>
      </c>
      <c r="G907">
        <v>31</v>
      </c>
      <c r="H907">
        <v>2015</v>
      </c>
      <c r="I907" s="5" t="s">
        <v>3779</v>
      </c>
      <c r="J907" t="s">
        <v>3780</v>
      </c>
      <c r="K907" t="s">
        <v>3781</v>
      </c>
      <c r="L907" t="s">
        <v>15</v>
      </c>
      <c r="M907" t="s">
        <v>1015</v>
      </c>
      <c r="N907" t="s">
        <v>42</v>
      </c>
      <c r="O907" t="s">
        <v>1883</v>
      </c>
      <c r="R907" s="6"/>
    </row>
    <row r="908" spans="1:18">
      <c r="A908">
        <v>934</v>
      </c>
      <c r="B908" t="s">
        <v>3770</v>
      </c>
      <c r="C908" s="1">
        <v>19204000000</v>
      </c>
      <c r="D908" t="s">
        <v>31</v>
      </c>
      <c r="E908" t="s">
        <v>901</v>
      </c>
      <c r="F908">
        <v>1</v>
      </c>
      <c r="G908">
        <v>30</v>
      </c>
      <c r="H908">
        <v>2016</v>
      </c>
      <c r="I908" s="5" t="s">
        <v>3782</v>
      </c>
      <c r="J908" t="s">
        <v>3783</v>
      </c>
      <c r="K908" t="s">
        <v>3784</v>
      </c>
      <c r="L908" t="s">
        <v>15</v>
      </c>
      <c r="M908" t="s">
        <v>3785</v>
      </c>
      <c r="N908" t="s">
        <v>42</v>
      </c>
      <c r="O908" t="s">
        <v>1883</v>
      </c>
      <c r="R908" s="6"/>
    </row>
    <row r="909" spans="1:18">
      <c r="A909">
        <v>935</v>
      </c>
      <c r="B909" t="s">
        <v>3786</v>
      </c>
      <c r="C909" s="1">
        <v>2369300000</v>
      </c>
      <c r="D909" t="s">
        <v>10</v>
      </c>
      <c r="E909" t="s">
        <v>20</v>
      </c>
      <c r="F909">
        <v>12</v>
      </c>
      <c r="G909">
        <v>31</v>
      </c>
      <c r="H909">
        <v>2013</v>
      </c>
      <c r="I909" s="5" t="s">
        <v>3787</v>
      </c>
      <c r="J909" t="s">
        <v>3788</v>
      </c>
      <c r="K909" t="s">
        <v>3789</v>
      </c>
      <c r="L909" t="s">
        <v>15</v>
      </c>
      <c r="M909" t="s">
        <v>3790</v>
      </c>
      <c r="N909" t="s">
        <v>17</v>
      </c>
      <c r="O909" t="s">
        <v>1665</v>
      </c>
      <c r="R909" s="6"/>
    </row>
    <row r="910" spans="1:18">
      <c r="A910">
        <v>936</v>
      </c>
      <c r="B910" t="s">
        <v>3786</v>
      </c>
      <c r="C910" s="1">
        <v>2577100000</v>
      </c>
      <c r="D910" t="s">
        <v>19</v>
      </c>
      <c r="E910" t="s">
        <v>26</v>
      </c>
      <c r="F910">
        <v>12</v>
      </c>
      <c r="G910">
        <v>31</v>
      </c>
      <c r="H910">
        <v>2014</v>
      </c>
      <c r="I910" s="5" t="s">
        <v>3791</v>
      </c>
      <c r="J910" t="s">
        <v>3792</v>
      </c>
      <c r="K910" t="s">
        <v>934</v>
      </c>
      <c r="L910" t="s">
        <v>15</v>
      </c>
      <c r="M910" t="s">
        <v>3793</v>
      </c>
      <c r="N910" t="s">
        <v>17</v>
      </c>
      <c r="O910" t="s">
        <v>1665</v>
      </c>
      <c r="R910" s="6"/>
    </row>
    <row r="911" spans="1:18">
      <c r="A911">
        <v>937</v>
      </c>
      <c r="B911" t="s">
        <v>3786</v>
      </c>
      <c r="C911" s="1">
        <v>2418800000</v>
      </c>
      <c r="D911" t="s">
        <v>25</v>
      </c>
      <c r="E911" t="s">
        <v>32</v>
      </c>
      <c r="F911">
        <v>12</v>
      </c>
      <c r="G911">
        <v>31</v>
      </c>
      <c r="H911">
        <v>2015</v>
      </c>
      <c r="I911" s="5" t="s">
        <v>3794</v>
      </c>
      <c r="J911" t="s">
        <v>3795</v>
      </c>
      <c r="K911" t="s">
        <v>3796</v>
      </c>
      <c r="L911" t="s">
        <v>15</v>
      </c>
      <c r="M911" t="s">
        <v>3797</v>
      </c>
      <c r="N911" t="s">
        <v>17</v>
      </c>
      <c r="O911" t="s">
        <v>1665</v>
      </c>
      <c r="R911" s="6"/>
    </row>
    <row r="912" spans="1:18">
      <c r="A912">
        <v>938</v>
      </c>
      <c r="B912" t="s">
        <v>3786</v>
      </c>
      <c r="C912" s="1">
        <v>2334200000</v>
      </c>
      <c r="D912" t="s">
        <v>31</v>
      </c>
      <c r="E912" t="s">
        <v>348</v>
      </c>
      <c r="F912">
        <v>12</v>
      </c>
      <c r="G912">
        <v>31</v>
      </c>
      <c r="H912">
        <v>2016</v>
      </c>
      <c r="I912" s="5" t="s">
        <v>3798</v>
      </c>
      <c r="J912" t="s">
        <v>3799</v>
      </c>
      <c r="K912" t="s">
        <v>3800</v>
      </c>
      <c r="L912" t="s">
        <v>15</v>
      </c>
      <c r="M912" t="s">
        <v>3801</v>
      </c>
      <c r="N912" t="s">
        <v>17</v>
      </c>
      <c r="O912" t="s">
        <v>1665</v>
      </c>
      <c r="R912" s="6"/>
    </row>
    <row r="913" spans="1:18">
      <c r="A913">
        <v>939</v>
      </c>
      <c r="B913" t="s">
        <v>3802</v>
      </c>
      <c r="C913" s="1">
        <v>10459000000</v>
      </c>
      <c r="D913" t="s">
        <v>10</v>
      </c>
      <c r="E913" t="s">
        <v>2014</v>
      </c>
      <c r="F913">
        <v>2</v>
      </c>
      <c r="G913">
        <v>2</v>
      </c>
      <c r="H913">
        <v>2013</v>
      </c>
      <c r="I913" s="5" t="s">
        <v>3803</v>
      </c>
      <c r="J913" t="s">
        <v>3804</v>
      </c>
      <c r="K913" t="s">
        <v>3805</v>
      </c>
      <c r="L913" t="s">
        <v>15</v>
      </c>
      <c r="M913" t="s">
        <v>15</v>
      </c>
      <c r="N913" t="s">
        <v>42</v>
      </c>
      <c r="O913" t="s">
        <v>2663</v>
      </c>
      <c r="R913" s="6"/>
    </row>
    <row r="914" spans="1:18">
      <c r="A914">
        <v>940</v>
      </c>
      <c r="B914" t="s">
        <v>3802</v>
      </c>
      <c r="C914" s="1">
        <v>10773000000</v>
      </c>
      <c r="D914" t="s">
        <v>19</v>
      </c>
      <c r="E914" t="s">
        <v>894</v>
      </c>
      <c r="F914">
        <v>2</v>
      </c>
      <c r="G914">
        <v>1</v>
      </c>
      <c r="H914">
        <v>2014</v>
      </c>
      <c r="I914" s="5" t="s">
        <v>3806</v>
      </c>
      <c r="J914" t="s">
        <v>3807</v>
      </c>
      <c r="K914" t="s">
        <v>3808</v>
      </c>
      <c r="L914" t="s">
        <v>15</v>
      </c>
      <c r="M914" t="s">
        <v>15</v>
      </c>
      <c r="N914" t="s">
        <v>42</v>
      </c>
      <c r="O914" t="s">
        <v>2663</v>
      </c>
      <c r="R914" s="6"/>
    </row>
    <row r="915" spans="1:18">
      <c r="A915">
        <v>941</v>
      </c>
      <c r="B915" t="s">
        <v>3802</v>
      </c>
      <c r="C915" s="1">
        <v>11454000000</v>
      </c>
      <c r="D915" t="s">
        <v>25</v>
      </c>
      <c r="E915" t="s">
        <v>240</v>
      </c>
      <c r="F915">
        <v>1</v>
      </c>
      <c r="G915">
        <v>31</v>
      </c>
      <c r="H915">
        <v>2015</v>
      </c>
      <c r="I915" s="5" t="s">
        <v>3809</v>
      </c>
      <c r="J915" t="s">
        <v>3810</v>
      </c>
      <c r="K915" t="s">
        <v>89</v>
      </c>
      <c r="L915" t="s">
        <v>15</v>
      </c>
      <c r="M915" t="s">
        <v>15</v>
      </c>
      <c r="N915" t="s">
        <v>42</v>
      </c>
      <c r="O915" t="s">
        <v>2663</v>
      </c>
      <c r="R915" s="6"/>
    </row>
    <row r="916" spans="1:18">
      <c r="A916">
        <v>942</v>
      </c>
      <c r="B916" t="s">
        <v>3802</v>
      </c>
      <c r="C916" s="1">
        <v>12154000000</v>
      </c>
      <c r="D916" t="s">
        <v>31</v>
      </c>
      <c r="E916" t="s">
        <v>901</v>
      </c>
      <c r="F916">
        <v>1</v>
      </c>
      <c r="G916">
        <v>30</v>
      </c>
      <c r="H916">
        <v>2016</v>
      </c>
      <c r="I916" s="5" t="s">
        <v>3811</v>
      </c>
      <c r="J916" t="s">
        <v>3812</v>
      </c>
      <c r="K916" t="s">
        <v>3813</v>
      </c>
      <c r="L916" t="s">
        <v>15</v>
      </c>
      <c r="M916" t="s">
        <v>15</v>
      </c>
      <c r="N916" t="s">
        <v>42</v>
      </c>
      <c r="O916" t="s">
        <v>2663</v>
      </c>
      <c r="R916" s="6"/>
    </row>
    <row r="917" spans="1:18">
      <c r="A917">
        <v>943</v>
      </c>
      <c r="B917" t="s">
        <v>3814</v>
      </c>
      <c r="C917" s="1">
        <v>3414500000</v>
      </c>
      <c r="D917" t="s">
        <v>10</v>
      </c>
      <c r="E917" t="s">
        <v>11</v>
      </c>
      <c r="F917">
        <v>12</v>
      </c>
      <c r="G917">
        <v>31</v>
      </c>
      <c r="H917">
        <v>2012</v>
      </c>
      <c r="I917" s="5" t="s">
        <v>3815</v>
      </c>
      <c r="J917" t="s">
        <v>3816</v>
      </c>
      <c r="K917" t="s">
        <v>3817</v>
      </c>
      <c r="L917" t="s">
        <v>15</v>
      </c>
      <c r="M917" t="s">
        <v>3818</v>
      </c>
      <c r="N917" t="s">
        <v>17</v>
      </c>
      <c r="O917" t="s">
        <v>1515</v>
      </c>
      <c r="R917" s="6"/>
    </row>
    <row r="918" spans="1:18">
      <c r="A918">
        <v>944</v>
      </c>
      <c r="B918" t="s">
        <v>3814</v>
      </c>
      <c r="C918" s="1">
        <v>3477200000</v>
      </c>
      <c r="D918" t="s">
        <v>19</v>
      </c>
      <c r="E918" t="s">
        <v>20</v>
      </c>
      <c r="F918">
        <v>12</v>
      </c>
      <c r="G918">
        <v>31</v>
      </c>
      <c r="H918">
        <v>2013</v>
      </c>
      <c r="I918" s="5" t="s">
        <v>3819</v>
      </c>
      <c r="J918" t="s">
        <v>3820</v>
      </c>
      <c r="K918" t="s">
        <v>3821</v>
      </c>
      <c r="L918" t="s">
        <v>15</v>
      </c>
      <c r="M918" t="s">
        <v>3822</v>
      </c>
      <c r="N918" t="s">
        <v>17</v>
      </c>
      <c r="O918" t="s">
        <v>1515</v>
      </c>
      <c r="R918" s="6"/>
    </row>
    <row r="919" spans="1:18">
      <c r="A919">
        <v>945</v>
      </c>
      <c r="B919" t="s">
        <v>3814</v>
      </c>
      <c r="C919" s="1">
        <v>3782300000</v>
      </c>
      <c r="D919" t="s">
        <v>25</v>
      </c>
      <c r="E919" t="s">
        <v>26</v>
      </c>
      <c r="F919">
        <v>12</v>
      </c>
      <c r="G919">
        <v>31</v>
      </c>
      <c r="H919">
        <v>2014</v>
      </c>
      <c r="I919" s="5" t="s">
        <v>3823</v>
      </c>
      <c r="J919" t="s">
        <v>3824</v>
      </c>
      <c r="K919" t="s">
        <v>3825</v>
      </c>
      <c r="L919" t="s">
        <v>15</v>
      </c>
      <c r="M919" t="s">
        <v>3826</v>
      </c>
      <c r="N919" t="s">
        <v>17</v>
      </c>
      <c r="O919" t="s">
        <v>1515</v>
      </c>
      <c r="R919" s="6"/>
    </row>
    <row r="920" spans="1:18">
      <c r="A920">
        <v>946</v>
      </c>
      <c r="B920" t="s">
        <v>3814</v>
      </c>
      <c r="C920" s="1">
        <v>3917200000</v>
      </c>
      <c r="D920" t="s">
        <v>31</v>
      </c>
      <c r="E920" t="s">
        <v>32</v>
      </c>
      <c r="F920">
        <v>12</v>
      </c>
      <c r="G920">
        <v>31</v>
      </c>
      <c r="H920">
        <v>2015</v>
      </c>
      <c r="I920" s="5" t="s">
        <v>3827</v>
      </c>
      <c r="J920" t="s">
        <v>3828</v>
      </c>
      <c r="K920" t="s">
        <v>3829</v>
      </c>
      <c r="L920" t="s">
        <v>15</v>
      </c>
      <c r="M920" t="s">
        <v>3830</v>
      </c>
      <c r="N920" t="s">
        <v>17</v>
      </c>
      <c r="O920" t="s">
        <v>1515</v>
      </c>
      <c r="R920" s="6"/>
    </row>
    <row r="921" spans="1:18">
      <c r="A921">
        <v>947</v>
      </c>
      <c r="B921" t="s">
        <v>3831</v>
      </c>
      <c r="C921" s="1">
        <v>5935095000</v>
      </c>
      <c r="D921" t="s">
        <v>10</v>
      </c>
      <c r="E921" t="s">
        <v>1169</v>
      </c>
      <c r="F921">
        <v>11</v>
      </c>
      <c r="G921">
        <v>30</v>
      </c>
      <c r="H921">
        <v>2013</v>
      </c>
      <c r="I921" s="5" t="s">
        <v>3832</v>
      </c>
      <c r="J921" t="s">
        <v>3833</v>
      </c>
      <c r="K921" t="s">
        <v>3834</v>
      </c>
      <c r="L921" t="s">
        <v>15</v>
      </c>
      <c r="M921" t="s">
        <v>15</v>
      </c>
      <c r="N921" t="s">
        <v>42</v>
      </c>
      <c r="O921" t="s">
        <v>1916</v>
      </c>
      <c r="R921" s="6"/>
    </row>
    <row r="922" spans="1:18">
      <c r="A922">
        <v>948</v>
      </c>
      <c r="B922" t="s">
        <v>3831</v>
      </c>
      <c r="C922" s="1">
        <v>7779812000</v>
      </c>
      <c r="D922" t="s">
        <v>19</v>
      </c>
      <c r="E922" t="s">
        <v>1175</v>
      </c>
      <c r="F922">
        <v>11</v>
      </c>
      <c r="G922">
        <v>30</v>
      </c>
      <c r="H922">
        <v>2014</v>
      </c>
      <c r="I922" s="5" t="s">
        <v>3835</v>
      </c>
      <c r="J922" t="s">
        <v>3836</v>
      </c>
      <c r="K922" t="s">
        <v>3837</v>
      </c>
      <c r="L922" t="s">
        <v>15</v>
      </c>
      <c r="M922" t="s">
        <v>15</v>
      </c>
      <c r="N922" t="s">
        <v>42</v>
      </c>
      <c r="O922" t="s">
        <v>1916</v>
      </c>
      <c r="R922" s="6"/>
    </row>
    <row r="923" spans="1:18">
      <c r="A923">
        <v>949</v>
      </c>
      <c r="B923" t="s">
        <v>3831</v>
      </c>
      <c r="C923" s="1">
        <v>9474008000</v>
      </c>
      <c r="D923" t="s">
        <v>25</v>
      </c>
      <c r="E923" t="s">
        <v>1180</v>
      </c>
      <c r="F923">
        <v>11</v>
      </c>
      <c r="G923">
        <v>30</v>
      </c>
      <c r="H923">
        <v>2015</v>
      </c>
      <c r="I923" s="5" t="s">
        <v>3838</v>
      </c>
      <c r="J923" t="s">
        <v>3839</v>
      </c>
      <c r="K923" t="s">
        <v>3840</v>
      </c>
      <c r="L923" t="s">
        <v>15</v>
      </c>
      <c r="M923" t="s">
        <v>15</v>
      </c>
      <c r="N923" t="s">
        <v>42</v>
      </c>
      <c r="O923" t="s">
        <v>1916</v>
      </c>
      <c r="R923" s="6"/>
    </row>
    <row r="924" spans="1:18">
      <c r="A924">
        <v>950</v>
      </c>
      <c r="B924" t="s">
        <v>3831</v>
      </c>
      <c r="C924" s="1">
        <v>10949999000</v>
      </c>
      <c r="D924" t="s">
        <v>31</v>
      </c>
      <c r="E924" t="s">
        <v>1185</v>
      </c>
      <c r="F924">
        <v>11</v>
      </c>
      <c r="G924">
        <v>30</v>
      </c>
      <c r="H924">
        <v>2016</v>
      </c>
      <c r="I924" s="5" t="s">
        <v>3841</v>
      </c>
      <c r="J924" t="s">
        <v>3842</v>
      </c>
      <c r="K924" t="s">
        <v>3843</v>
      </c>
      <c r="L924" t="s">
        <v>15</v>
      </c>
      <c r="M924" t="s">
        <v>15</v>
      </c>
      <c r="N924" t="s">
        <v>42</v>
      </c>
      <c r="O924" t="s">
        <v>1916</v>
      </c>
      <c r="R924" s="6"/>
    </row>
    <row r="925" spans="1:18">
      <c r="A925">
        <v>951</v>
      </c>
      <c r="B925" t="s">
        <v>3844</v>
      </c>
      <c r="C925" s="1">
        <v>5671400000</v>
      </c>
      <c r="D925" t="s">
        <v>10</v>
      </c>
      <c r="E925" t="s">
        <v>11</v>
      </c>
      <c r="F925">
        <v>12</v>
      </c>
      <c r="G925">
        <v>31</v>
      </c>
      <c r="H925">
        <v>2012</v>
      </c>
      <c r="I925" s="5" t="s">
        <v>3845</v>
      </c>
      <c r="J925" t="s">
        <v>3846</v>
      </c>
      <c r="K925" t="s">
        <v>3847</v>
      </c>
      <c r="L925" t="s">
        <v>15</v>
      </c>
      <c r="M925" t="s">
        <v>3848</v>
      </c>
      <c r="N925" t="s">
        <v>84</v>
      </c>
      <c r="O925" t="s">
        <v>1900</v>
      </c>
      <c r="R925" s="6"/>
    </row>
    <row r="926" spans="1:18">
      <c r="A926">
        <v>952</v>
      </c>
      <c r="B926" t="s">
        <v>3844</v>
      </c>
      <c r="C926" s="1">
        <v>5808300000</v>
      </c>
      <c r="D926" t="s">
        <v>19</v>
      </c>
      <c r="E926" t="s">
        <v>20</v>
      </c>
      <c r="F926">
        <v>12</v>
      </c>
      <c r="G926">
        <v>31</v>
      </c>
      <c r="H926">
        <v>2013</v>
      </c>
      <c r="I926" s="5" t="s">
        <v>3849</v>
      </c>
      <c r="J926" t="s">
        <v>3850</v>
      </c>
      <c r="K926" t="s">
        <v>3851</v>
      </c>
      <c r="L926" t="s">
        <v>15</v>
      </c>
      <c r="M926" t="s">
        <v>3852</v>
      </c>
      <c r="N926" t="s">
        <v>84</v>
      </c>
      <c r="O926" t="s">
        <v>1900</v>
      </c>
      <c r="R926" s="6"/>
    </row>
    <row r="927" spans="1:18">
      <c r="A927">
        <v>953</v>
      </c>
      <c r="B927" t="s">
        <v>3844</v>
      </c>
      <c r="C927" s="1">
        <v>6011600000</v>
      </c>
      <c r="D927" t="s">
        <v>25</v>
      </c>
      <c r="E927" t="s">
        <v>26</v>
      </c>
      <c r="F927">
        <v>12</v>
      </c>
      <c r="G927">
        <v>31</v>
      </c>
      <c r="H927">
        <v>2014</v>
      </c>
      <c r="I927" s="5" t="s">
        <v>3853</v>
      </c>
      <c r="J927" t="s">
        <v>3854</v>
      </c>
      <c r="K927" t="s">
        <v>3855</v>
      </c>
      <c r="L927" t="s">
        <v>15</v>
      </c>
      <c r="M927" t="s">
        <v>3856</v>
      </c>
      <c r="N927" t="s">
        <v>84</v>
      </c>
      <c r="O927" t="s">
        <v>1900</v>
      </c>
      <c r="R927" s="6"/>
    </row>
    <row r="928" spans="1:18">
      <c r="A928">
        <v>954</v>
      </c>
      <c r="B928" t="s">
        <v>3844</v>
      </c>
      <c r="C928" s="1">
        <v>8680100000</v>
      </c>
      <c r="D928" t="s">
        <v>31</v>
      </c>
      <c r="E928" t="s">
        <v>32</v>
      </c>
      <c r="F928">
        <v>12</v>
      </c>
      <c r="G928">
        <v>31</v>
      </c>
      <c r="H928">
        <v>2015</v>
      </c>
      <c r="I928" s="5" t="s">
        <v>3857</v>
      </c>
      <c r="J928" t="s">
        <v>3858</v>
      </c>
      <c r="K928" t="s">
        <v>2230</v>
      </c>
      <c r="L928" t="s">
        <v>15</v>
      </c>
      <c r="M928" t="s">
        <v>3859</v>
      </c>
      <c r="N928" t="s">
        <v>84</v>
      </c>
      <c r="O928" t="s">
        <v>1900</v>
      </c>
      <c r="R928" s="6"/>
    </row>
    <row r="929" spans="1:18">
      <c r="A929">
        <v>955</v>
      </c>
      <c r="B929" t="s">
        <v>3860</v>
      </c>
      <c r="C929" s="1">
        <v>4122930000</v>
      </c>
      <c r="D929" t="s">
        <v>10</v>
      </c>
      <c r="E929" t="s">
        <v>11</v>
      </c>
      <c r="F929">
        <v>12</v>
      </c>
      <c r="G929">
        <v>31</v>
      </c>
      <c r="H929">
        <v>2012</v>
      </c>
      <c r="I929" s="5" t="s">
        <v>3861</v>
      </c>
      <c r="J929" t="s">
        <v>3862</v>
      </c>
      <c r="K929" t="s">
        <v>3863</v>
      </c>
      <c r="L929" t="s">
        <v>15</v>
      </c>
      <c r="M929" t="s">
        <v>3864</v>
      </c>
      <c r="N929" t="s">
        <v>42</v>
      </c>
      <c r="O929" t="s">
        <v>3865</v>
      </c>
      <c r="R929" s="6"/>
    </row>
    <row r="930" spans="1:18">
      <c r="A930">
        <v>956</v>
      </c>
      <c r="B930" t="s">
        <v>3860</v>
      </c>
      <c r="C930" s="1">
        <v>5062528000</v>
      </c>
      <c r="D930" t="s">
        <v>19</v>
      </c>
      <c r="E930" t="s">
        <v>20</v>
      </c>
      <c r="F930">
        <v>12</v>
      </c>
      <c r="G930">
        <v>31</v>
      </c>
      <c r="H930">
        <v>2013</v>
      </c>
      <c r="I930" s="5" t="s">
        <v>3866</v>
      </c>
      <c r="J930" t="s">
        <v>3867</v>
      </c>
      <c r="K930" t="s">
        <v>3868</v>
      </c>
      <c r="L930" t="s">
        <v>15</v>
      </c>
      <c r="M930" t="s">
        <v>3869</v>
      </c>
      <c r="N930" t="s">
        <v>42</v>
      </c>
      <c r="O930" t="s">
        <v>3865</v>
      </c>
      <c r="R930" s="6"/>
    </row>
    <row r="931" spans="1:18">
      <c r="A931">
        <v>957</v>
      </c>
      <c r="B931" t="s">
        <v>3860</v>
      </c>
      <c r="C931" s="1">
        <v>6740064000</v>
      </c>
      <c r="D931" t="s">
        <v>25</v>
      </c>
      <c r="E931" t="s">
        <v>26</v>
      </c>
      <c r="F931">
        <v>12</v>
      </c>
      <c r="G931">
        <v>31</v>
      </c>
      <c r="H931">
        <v>2014</v>
      </c>
      <c r="I931" s="5" t="s">
        <v>3870</v>
      </c>
      <c r="J931" t="s">
        <v>3871</v>
      </c>
      <c r="K931" t="s">
        <v>3872</v>
      </c>
      <c r="L931" t="s">
        <v>15</v>
      </c>
      <c r="M931" t="s">
        <v>3873</v>
      </c>
      <c r="N931" t="s">
        <v>42</v>
      </c>
      <c r="O931" t="s">
        <v>3865</v>
      </c>
      <c r="R931" s="6"/>
    </row>
    <row r="932" spans="1:18">
      <c r="A932">
        <v>958</v>
      </c>
      <c r="B932" t="s">
        <v>3860</v>
      </c>
      <c r="C932" s="1">
        <v>7192633000</v>
      </c>
      <c r="D932" t="s">
        <v>31</v>
      </c>
      <c r="E932" t="s">
        <v>32</v>
      </c>
      <c r="F932">
        <v>12</v>
      </c>
      <c r="G932">
        <v>31</v>
      </c>
      <c r="H932">
        <v>2015</v>
      </c>
      <c r="I932" s="5" t="s">
        <v>3874</v>
      </c>
      <c r="J932" t="s">
        <v>3875</v>
      </c>
      <c r="K932" t="s">
        <v>3876</v>
      </c>
      <c r="L932" t="s">
        <v>15</v>
      </c>
      <c r="M932" t="s">
        <v>3877</v>
      </c>
      <c r="N932" t="s">
        <v>42</v>
      </c>
      <c r="O932" t="s">
        <v>3865</v>
      </c>
      <c r="R932" s="6"/>
    </row>
    <row r="933" spans="1:18">
      <c r="A933">
        <v>959</v>
      </c>
      <c r="B933" t="s">
        <v>3878</v>
      </c>
      <c r="C933" s="1">
        <v>13107000000</v>
      </c>
      <c r="D933" t="s">
        <v>10</v>
      </c>
      <c r="E933" t="s">
        <v>11</v>
      </c>
      <c r="F933">
        <v>12</v>
      </c>
      <c r="G933">
        <v>31</v>
      </c>
      <c r="H933">
        <v>2012</v>
      </c>
      <c r="I933" s="5" t="s">
        <v>1993</v>
      </c>
      <c r="J933" t="s">
        <v>3879</v>
      </c>
      <c r="K933" t="s">
        <v>15</v>
      </c>
      <c r="L933" t="s">
        <v>15</v>
      </c>
      <c r="M933" t="s">
        <v>15</v>
      </c>
      <c r="N933" t="s">
        <v>17</v>
      </c>
      <c r="O933" t="s">
        <v>1515</v>
      </c>
      <c r="R933" s="6"/>
    </row>
    <row r="934" spans="1:18">
      <c r="A934">
        <v>960</v>
      </c>
      <c r="B934" t="s">
        <v>3878</v>
      </c>
      <c r="C934" s="1">
        <v>11420000000</v>
      </c>
      <c r="D934" t="s">
        <v>19</v>
      </c>
      <c r="E934" t="s">
        <v>20</v>
      </c>
      <c r="F934">
        <v>12</v>
      </c>
      <c r="G934">
        <v>31</v>
      </c>
      <c r="H934">
        <v>2013</v>
      </c>
      <c r="I934" s="5" t="s">
        <v>3880</v>
      </c>
      <c r="J934" t="s">
        <v>3881</v>
      </c>
      <c r="K934" t="s">
        <v>15</v>
      </c>
      <c r="L934" t="s">
        <v>15</v>
      </c>
      <c r="M934" t="s">
        <v>15</v>
      </c>
      <c r="N934" t="s">
        <v>17</v>
      </c>
      <c r="O934" t="s">
        <v>1515</v>
      </c>
      <c r="R934" s="6"/>
    </row>
    <row r="935" spans="1:18">
      <c r="A935">
        <v>961</v>
      </c>
      <c r="B935" t="s">
        <v>3878</v>
      </c>
      <c r="C935" s="1">
        <v>10986000000</v>
      </c>
      <c r="D935" t="s">
        <v>25</v>
      </c>
      <c r="E935" t="s">
        <v>26</v>
      </c>
      <c r="F935">
        <v>12</v>
      </c>
      <c r="G935">
        <v>31</v>
      </c>
      <c r="H935">
        <v>2014</v>
      </c>
      <c r="I935" s="5" t="s">
        <v>3882</v>
      </c>
      <c r="J935" t="s">
        <v>3883</v>
      </c>
      <c r="K935" t="s">
        <v>15</v>
      </c>
      <c r="L935" t="s">
        <v>15</v>
      </c>
      <c r="M935" t="s">
        <v>15</v>
      </c>
      <c r="N935" t="s">
        <v>17</v>
      </c>
      <c r="O935" t="s">
        <v>1515</v>
      </c>
      <c r="R935" s="6"/>
    </row>
    <row r="936" spans="1:18">
      <c r="A936">
        <v>962</v>
      </c>
      <c r="B936" t="s">
        <v>3878</v>
      </c>
      <c r="C936" s="1">
        <v>10466000000</v>
      </c>
      <c r="D936" t="s">
        <v>31</v>
      </c>
      <c r="E936" t="s">
        <v>32</v>
      </c>
      <c r="F936">
        <v>12</v>
      </c>
      <c r="G936">
        <v>31</v>
      </c>
      <c r="H936">
        <v>2015</v>
      </c>
      <c r="I936" s="5" t="s">
        <v>3884</v>
      </c>
      <c r="J936" t="s">
        <v>3885</v>
      </c>
      <c r="K936" t="s">
        <v>15</v>
      </c>
      <c r="L936" t="s">
        <v>15</v>
      </c>
      <c r="M936" t="s">
        <v>15</v>
      </c>
      <c r="N936" t="s">
        <v>17</v>
      </c>
      <c r="O936" t="s">
        <v>1515</v>
      </c>
      <c r="R936" s="6"/>
    </row>
    <row r="937" spans="1:18">
      <c r="A937">
        <v>963</v>
      </c>
      <c r="B937" t="s">
        <v>3886</v>
      </c>
      <c r="C937" s="1">
        <v>1282236000</v>
      </c>
      <c r="D937" t="s">
        <v>10</v>
      </c>
      <c r="E937" t="s">
        <v>1082</v>
      </c>
      <c r="F937">
        <v>6</v>
      </c>
      <c r="G937">
        <v>30</v>
      </c>
      <c r="H937">
        <v>2013</v>
      </c>
      <c r="I937" s="5" t="s">
        <v>3887</v>
      </c>
      <c r="J937" t="s">
        <v>3888</v>
      </c>
      <c r="K937" t="s">
        <v>3889</v>
      </c>
      <c r="L937" t="s">
        <v>3890</v>
      </c>
      <c r="M937" t="s">
        <v>15</v>
      </c>
      <c r="N937" t="s">
        <v>62</v>
      </c>
      <c r="O937" t="s">
        <v>175</v>
      </c>
      <c r="R937" s="6"/>
    </row>
    <row r="938" spans="1:18">
      <c r="A938">
        <v>964</v>
      </c>
      <c r="B938" t="s">
        <v>3886</v>
      </c>
      <c r="C938" s="1">
        <v>1388386000</v>
      </c>
      <c r="D938" t="s">
        <v>19</v>
      </c>
      <c r="E938" t="s">
        <v>3891</v>
      </c>
      <c r="F938">
        <v>6</v>
      </c>
      <c r="G938">
        <v>29</v>
      </c>
      <c r="H938">
        <v>2014</v>
      </c>
      <c r="I938" s="5" t="s">
        <v>3892</v>
      </c>
      <c r="J938" t="s">
        <v>3893</v>
      </c>
      <c r="K938" t="s">
        <v>3894</v>
      </c>
      <c r="L938" t="s">
        <v>3895</v>
      </c>
      <c r="M938" t="s">
        <v>15</v>
      </c>
      <c r="N938" t="s">
        <v>62</v>
      </c>
      <c r="O938" t="s">
        <v>175</v>
      </c>
      <c r="R938" s="6"/>
    </row>
    <row r="939" spans="1:18">
      <c r="A939">
        <v>965</v>
      </c>
      <c r="B939" t="s">
        <v>3886</v>
      </c>
      <c r="C939" s="1">
        <v>1475139000</v>
      </c>
      <c r="D939" t="s">
        <v>25</v>
      </c>
      <c r="E939" t="s">
        <v>3896</v>
      </c>
      <c r="F939">
        <v>6</v>
      </c>
      <c r="G939">
        <v>28</v>
      </c>
      <c r="H939">
        <v>2015</v>
      </c>
      <c r="I939" s="5" t="s">
        <v>3897</v>
      </c>
      <c r="J939" t="s">
        <v>3898</v>
      </c>
      <c r="K939" t="s">
        <v>3899</v>
      </c>
      <c r="L939" t="s">
        <v>3900</v>
      </c>
      <c r="M939" t="s">
        <v>15</v>
      </c>
      <c r="N939" t="s">
        <v>62</v>
      </c>
      <c r="O939" t="s">
        <v>175</v>
      </c>
      <c r="R939" s="6"/>
    </row>
    <row r="940" spans="1:18">
      <c r="A940">
        <v>966</v>
      </c>
      <c r="B940" t="s">
        <v>3886</v>
      </c>
      <c r="C940" s="1">
        <v>1423936000</v>
      </c>
      <c r="D940" t="s">
        <v>31</v>
      </c>
      <c r="E940" t="s">
        <v>3901</v>
      </c>
      <c r="F940">
        <v>7</v>
      </c>
      <c r="G940">
        <v>3</v>
      </c>
      <c r="H940">
        <v>2016</v>
      </c>
      <c r="I940" s="5" t="s">
        <v>3902</v>
      </c>
      <c r="J940" t="s">
        <v>3903</v>
      </c>
      <c r="K940" t="s">
        <v>3904</v>
      </c>
      <c r="L940" t="s">
        <v>3905</v>
      </c>
      <c r="M940" t="s">
        <v>15</v>
      </c>
      <c r="N940" t="s">
        <v>62</v>
      </c>
      <c r="O940" t="s">
        <v>175</v>
      </c>
      <c r="R940" s="6"/>
    </row>
    <row r="941" spans="1:18">
      <c r="A941">
        <v>967</v>
      </c>
      <c r="B941" t="s">
        <v>3906</v>
      </c>
      <c r="C941" s="1">
        <v>22603400000</v>
      </c>
      <c r="D941" t="s">
        <v>10</v>
      </c>
      <c r="E941" t="s">
        <v>11</v>
      </c>
      <c r="F941">
        <v>12</v>
      </c>
      <c r="G941">
        <v>31</v>
      </c>
      <c r="H941">
        <v>2012</v>
      </c>
      <c r="I941" s="5" t="s">
        <v>3907</v>
      </c>
      <c r="J941" t="s">
        <v>3908</v>
      </c>
      <c r="K941" t="s">
        <v>3909</v>
      </c>
      <c r="L941" t="s">
        <v>3910</v>
      </c>
      <c r="M941" t="s">
        <v>15</v>
      </c>
      <c r="N941" t="s">
        <v>84</v>
      </c>
      <c r="O941" t="s">
        <v>85</v>
      </c>
      <c r="R941" s="6"/>
    </row>
    <row r="942" spans="1:18">
      <c r="A942">
        <v>968</v>
      </c>
      <c r="B942" t="s">
        <v>3906</v>
      </c>
      <c r="C942" s="1">
        <v>23113100000</v>
      </c>
      <c r="D942" t="s">
        <v>19</v>
      </c>
      <c r="E942" t="s">
        <v>20</v>
      </c>
      <c r="F942">
        <v>12</v>
      </c>
      <c r="G942">
        <v>31</v>
      </c>
      <c r="H942">
        <v>2013</v>
      </c>
      <c r="I942" s="5" t="s">
        <v>3911</v>
      </c>
      <c r="J942" t="s">
        <v>3912</v>
      </c>
      <c r="K942" t="s">
        <v>3913</v>
      </c>
      <c r="L942" t="s">
        <v>3914</v>
      </c>
      <c r="M942" t="s">
        <v>15</v>
      </c>
      <c r="N942" t="s">
        <v>84</v>
      </c>
      <c r="O942" t="s">
        <v>85</v>
      </c>
      <c r="R942" s="6"/>
    </row>
    <row r="943" spans="1:18">
      <c r="A943">
        <v>969</v>
      </c>
      <c r="B943" t="s">
        <v>3906</v>
      </c>
      <c r="C943" s="1">
        <v>19615600000</v>
      </c>
      <c r="D943" t="s">
        <v>25</v>
      </c>
      <c r="E943" t="s">
        <v>26</v>
      </c>
      <c r="F943">
        <v>12</v>
      </c>
      <c r="G943">
        <v>31</v>
      </c>
      <c r="H943">
        <v>2014</v>
      </c>
      <c r="I943" s="5" t="s">
        <v>3915</v>
      </c>
      <c r="J943" t="s">
        <v>3916</v>
      </c>
      <c r="K943" t="s">
        <v>3917</v>
      </c>
      <c r="L943" t="s">
        <v>3918</v>
      </c>
      <c r="M943" t="s">
        <v>15</v>
      </c>
      <c r="N943" t="s">
        <v>84</v>
      </c>
      <c r="O943" t="s">
        <v>85</v>
      </c>
      <c r="R943" s="6"/>
    </row>
    <row r="944" spans="1:18">
      <c r="A944">
        <v>970</v>
      </c>
      <c r="B944" t="s">
        <v>3906</v>
      </c>
      <c r="C944" s="1">
        <v>19958700000</v>
      </c>
      <c r="D944" t="s">
        <v>31</v>
      </c>
      <c r="E944" t="s">
        <v>32</v>
      </c>
      <c r="F944">
        <v>12</v>
      </c>
      <c r="G944">
        <v>31</v>
      </c>
      <c r="H944">
        <v>2015</v>
      </c>
      <c r="I944" s="5" t="s">
        <v>3919</v>
      </c>
      <c r="J944" t="s">
        <v>3920</v>
      </c>
      <c r="K944" t="s">
        <v>3921</v>
      </c>
      <c r="L944" t="s">
        <v>3922</v>
      </c>
      <c r="M944" t="s">
        <v>15</v>
      </c>
      <c r="N944" t="s">
        <v>84</v>
      </c>
      <c r="O944" t="s">
        <v>85</v>
      </c>
      <c r="R944" s="6"/>
    </row>
    <row r="945" spans="1:18">
      <c r="A945">
        <v>971</v>
      </c>
      <c r="B945" t="s">
        <v>3923</v>
      </c>
      <c r="C945" s="1">
        <v>45358000000</v>
      </c>
      <c r="D945" t="s">
        <v>10</v>
      </c>
      <c r="E945" t="s">
        <v>20</v>
      </c>
      <c r="F945">
        <v>12</v>
      </c>
      <c r="G945">
        <v>31</v>
      </c>
      <c r="H945">
        <v>2013</v>
      </c>
      <c r="I945" s="5" t="s">
        <v>3924</v>
      </c>
      <c r="J945" t="s">
        <v>3925</v>
      </c>
      <c r="K945" t="s">
        <v>3926</v>
      </c>
      <c r="L945" t="s">
        <v>15</v>
      </c>
      <c r="M945" t="s">
        <v>15</v>
      </c>
      <c r="N945" t="s">
        <v>17</v>
      </c>
      <c r="O945" t="s">
        <v>676</v>
      </c>
      <c r="R945" s="6"/>
    </row>
    <row r="946" spans="1:18">
      <c r="A946">
        <v>972</v>
      </c>
      <c r="B946" t="s">
        <v>3923</v>
      </c>
      <c r="C946" s="1">
        <v>39946000000</v>
      </c>
      <c r="D946" t="s">
        <v>19</v>
      </c>
      <c r="E946" t="s">
        <v>26</v>
      </c>
      <c r="F946">
        <v>12</v>
      </c>
      <c r="G946">
        <v>31</v>
      </c>
      <c r="H946">
        <v>2014</v>
      </c>
      <c r="I946" s="5" t="s">
        <v>3927</v>
      </c>
      <c r="J946" t="s">
        <v>3928</v>
      </c>
      <c r="K946" t="s">
        <v>3929</v>
      </c>
      <c r="L946" t="s">
        <v>15</v>
      </c>
      <c r="M946" t="s">
        <v>15</v>
      </c>
      <c r="N946" t="s">
        <v>17</v>
      </c>
      <c r="O946" t="s">
        <v>676</v>
      </c>
      <c r="R946" s="6"/>
    </row>
    <row r="947" spans="1:18">
      <c r="A947">
        <v>973</v>
      </c>
      <c r="B947" t="s">
        <v>3923</v>
      </c>
      <c r="C947" s="1">
        <v>40536000000</v>
      </c>
      <c r="D947" t="s">
        <v>25</v>
      </c>
      <c r="E947" t="s">
        <v>32</v>
      </c>
      <c r="F947">
        <v>12</v>
      </c>
      <c r="G947">
        <v>31</v>
      </c>
      <c r="H947">
        <v>2015</v>
      </c>
      <c r="I947" s="5" t="s">
        <v>3930</v>
      </c>
      <c r="J947" t="s">
        <v>3931</v>
      </c>
      <c r="K947" t="s">
        <v>3932</v>
      </c>
      <c r="L947" t="s">
        <v>15</v>
      </c>
      <c r="M947" t="s">
        <v>15</v>
      </c>
      <c r="N947" t="s">
        <v>17</v>
      </c>
      <c r="O947" t="s">
        <v>676</v>
      </c>
      <c r="R947" s="6"/>
    </row>
    <row r="948" spans="1:18">
      <c r="A948">
        <v>974</v>
      </c>
      <c r="B948" t="s">
        <v>3923</v>
      </c>
      <c r="C948" s="1">
        <v>47248000000</v>
      </c>
      <c r="D948" t="s">
        <v>31</v>
      </c>
      <c r="E948" t="s">
        <v>348</v>
      </c>
      <c r="F948">
        <v>12</v>
      </c>
      <c r="G948">
        <v>31</v>
      </c>
      <c r="H948">
        <v>2016</v>
      </c>
      <c r="I948" s="5" t="s">
        <v>3933</v>
      </c>
      <c r="J948" t="s">
        <v>3934</v>
      </c>
      <c r="K948" t="s">
        <v>3935</v>
      </c>
      <c r="L948" t="s">
        <v>15</v>
      </c>
      <c r="M948" t="s">
        <v>15</v>
      </c>
      <c r="N948" t="s">
        <v>17</v>
      </c>
      <c r="O948" t="s">
        <v>676</v>
      </c>
      <c r="R948" s="6"/>
    </row>
    <row r="949" spans="1:18">
      <c r="A949">
        <v>975</v>
      </c>
      <c r="B949" t="s">
        <v>3936</v>
      </c>
      <c r="C949" s="1">
        <v>3094500000</v>
      </c>
      <c r="D949" t="s">
        <v>10</v>
      </c>
      <c r="E949" t="s">
        <v>11</v>
      </c>
      <c r="F949">
        <v>12</v>
      </c>
      <c r="G949">
        <v>31</v>
      </c>
      <c r="H949">
        <v>2012</v>
      </c>
      <c r="I949" s="5" t="s">
        <v>3937</v>
      </c>
      <c r="J949" t="s">
        <v>3938</v>
      </c>
      <c r="K949" t="s">
        <v>3939</v>
      </c>
      <c r="L949" t="s">
        <v>15</v>
      </c>
      <c r="M949" t="s">
        <v>3940</v>
      </c>
      <c r="N949" t="s">
        <v>257</v>
      </c>
      <c r="O949" t="s">
        <v>276</v>
      </c>
      <c r="R949" s="6"/>
    </row>
    <row r="950" spans="1:18">
      <c r="A950">
        <v>976</v>
      </c>
      <c r="B950" t="s">
        <v>3936</v>
      </c>
      <c r="C950" s="1">
        <v>3276800000</v>
      </c>
      <c r="D950" t="s">
        <v>19</v>
      </c>
      <c r="E950" t="s">
        <v>20</v>
      </c>
      <c r="F950">
        <v>12</v>
      </c>
      <c r="G950">
        <v>31</v>
      </c>
      <c r="H950">
        <v>2013</v>
      </c>
      <c r="I950" s="5" t="s">
        <v>3941</v>
      </c>
      <c r="J950" t="s">
        <v>3942</v>
      </c>
      <c r="K950" t="s">
        <v>3943</v>
      </c>
      <c r="L950" t="s">
        <v>15</v>
      </c>
      <c r="M950" t="s">
        <v>3944</v>
      </c>
      <c r="N950" t="s">
        <v>257</v>
      </c>
      <c r="O950" t="s">
        <v>276</v>
      </c>
      <c r="R950" s="6"/>
    </row>
    <row r="951" spans="1:18">
      <c r="A951">
        <v>977</v>
      </c>
      <c r="B951" t="s">
        <v>3936</v>
      </c>
      <c r="C951" s="1">
        <v>3350300000</v>
      </c>
      <c r="D951" t="s">
        <v>25</v>
      </c>
      <c r="E951" t="s">
        <v>26</v>
      </c>
      <c r="F951">
        <v>12</v>
      </c>
      <c r="G951">
        <v>31</v>
      </c>
      <c r="H951">
        <v>2014</v>
      </c>
      <c r="I951" s="5" t="s">
        <v>3945</v>
      </c>
      <c r="J951" t="s">
        <v>3946</v>
      </c>
      <c r="K951" t="s">
        <v>3947</v>
      </c>
      <c r="L951" t="s">
        <v>15</v>
      </c>
      <c r="M951" t="s">
        <v>3948</v>
      </c>
      <c r="N951" t="s">
        <v>257</v>
      </c>
      <c r="O951" t="s">
        <v>276</v>
      </c>
      <c r="R951" s="6"/>
    </row>
    <row r="952" spans="1:18">
      <c r="A952">
        <v>978</v>
      </c>
      <c r="B952" t="s">
        <v>3936</v>
      </c>
      <c r="C952" s="1">
        <v>3253600000</v>
      </c>
      <c r="D952" t="s">
        <v>31</v>
      </c>
      <c r="E952" t="s">
        <v>32</v>
      </c>
      <c r="F952">
        <v>12</v>
      </c>
      <c r="G952">
        <v>31</v>
      </c>
      <c r="H952">
        <v>2015</v>
      </c>
      <c r="I952" s="5" t="s">
        <v>3949</v>
      </c>
      <c r="J952" t="s">
        <v>3950</v>
      </c>
      <c r="K952" t="s">
        <v>3951</v>
      </c>
      <c r="L952" t="s">
        <v>15</v>
      </c>
      <c r="M952" t="s">
        <v>3952</v>
      </c>
      <c r="N952" t="s">
        <v>257</v>
      </c>
      <c r="O952" t="s">
        <v>276</v>
      </c>
      <c r="R952" s="6"/>
    </row>
    <row r="953" spans="1:18">
      <c r="A953">
        <v>979</v>
      </c>
      <c r="B953" t="s">
        <v>3953</v>
      </c>
      <c r="C953" s="1">
        <v>50521000000</v>
      </c>
      <c r="D953" t="s">
        <v>10</v>
      </c>
      <c r="E953" t="s">
        <v>1879</v>
      </c>
      <c r="F953">
        <v>2</v>
      </c>
      <c r="G953">
        <v>1</v>
      </c>
      <c r="H953">
        <v>2013</v>
      </c>
      <c r="I953" s="5" t="s">
        <v>3954</v>
      </c>
      <c r="J953" t="s">
        <v>3955</v>
      </c>
      <c r="K953" t="s">
        <v>3956</v>
      </c>
      <c r="L953" t="s">
        <v>15</v>
      </c>
      <c r="M953" t="s">
        <v>3957</v>
      </c>
      <c r="N953" t="s">
        <v>42</v>
      </c>
      <c r="O953" t="s">
        <v>3095</v>
      </c>
      <c r="R953" s="6"/>
    </row>
    <row r="954" spans="1:18">
      <c r="A954">
        <v>980</v>
      </c>
      <c r="B954" t="s">
        <v>3953</v>
      </c>
      <c r="C954" s="1">
        <v>53417000000</v>
      </c>
      <c r="D954" t="s">
        <v>19</v>
      </c>
      <c r="E954" t="s">
        <v>234</v>
      </c>
      <c r="F954">
        <v>1</v>
      </c>
      <c r="G954">
        <v>31</v>
      </c>
      <c r="H954">
        <v>2014</v>
      </c>
      <c r="I954" s="5" t="s">
        <v>3958</v>
      </c>
      <c r="J954" t="s">
        <v>3959</v>
      </c>
      <c r="K954" t="s">
        <v>3960</v>
      </c>
      <c r="L954" t="s">
        <v>15</v>
      </c>
      <c r="M954" t="s">
        <v>3961</v>
      </c>
      <c r="N954" t="s">
        <v>42</v>
      </c>
      <c r="O954" t="s">
        <v>3095</v>
      </c>
      <c r="R954" s="6"/>
    </row>
    <row r="955" spans="1:18">
      <c r="A955">
        <v>981</v>
      </c>
      <c r="B955" t="s">
        <v>3953</v>
      </c>
      <c r="C955" s="1">
        <v>56223000000</v>
      </c>
      <c r="D955" t="s">
        <v>25</v>
      </c>
      <c r="E955" t="s">
        <v>1887</v>
      </c>
      <c r="F955">
        <v>1</v>
      </c>
      <c r="G955">
        <v>30</v>
      </c>
      <c r="H955">
        <v>2015</v>
      </c>
      <c r="I955" s="5" t="s">
        <v>3962</v>
      </c>
      <c r="J955" t="s">
        <v>3963</v>
      </c>
      <c r="K955" t="s">
        <v>3964</v>
      </c>
      <c r="L955" t="s">
        <v>15</v>
      </c>
      <c r="M955" t="s">
        <v>3965</v>
      </c>
      <c r="N955" t="s">
        <v>42</v>
      </c>
      <c r="O955" t="s">
        <v>3095</v>
      </c>
      <c r="R955" s="6"/>
    </row>
    <row r="956" spans="1:18">
      <c r="A956">
        <v>982</v>
      </c>
      <c r="B956" t="s">
        <v>3953</v>
      </c>
      <c r="C956" s="1">
        <v>59074000000</v>
      </c>
      <c r="D956" t="s">
        <v>31</v>
      </c>
      <c r="E956" t="s">
        <v>1891</v>
      </c>
      <c r="F956">
        <v>1</v>
      </c>
      <c r="G956">
        <v>29</v>
      </c>
      <c r="H956">
        <v>2016</v>
      </c>
      <c r="I956" s="5" t="s">
        <v>3966</v>
      </c>
      <c r="J956" t="s">
        <v>3967</v>
      </c>
      <c r="K956" t="s">
        <v>3968</v>
      </c>
      <c r="L956" t="s">
        <v>15</v>
      </c>
      <c r="M956" t="s">
        <v>3969</v>
      </c>
      <c r="N956" t="s">
        <v>42</v>
      </c>
      <c r="O956" t="s">
        <v>3095</v>
      </c>
      <c r="R956" s="6"/>
    </row>
    <row r="957" spans="1:18">
      <c r="A957">
        <v>983</v>
      </c>
      <c r="B957" t="s">
        <v>3970</v>
      </c>
      <c r="C957" s="1">
        <v>3598916000</v>
      </c>
      <c r="D957" t="s">
        <v>10</v>
      </c>
      <c r="E957" t="s">
        <v>1082</v>
      </c>
      <c r="F957">
        <v>6</v>
      </c>
      <c r="G957">
        <v>30</v>
      </c>
      <c r="H957">
        <v>2013</v>
      </c>
      <c r="I957" s="5" t="s">
        <v>3971</v>
      </c>
      <c r="J957" t="s">
        <v>3972</v>
      </c>
      <c r="K957" t="s">
        <v>3973</v>
      </c>
      <c r="L957" t="s">
        <v>3974</v>
      </c>
      <c r="M957" t="s">
        <v>15</v>
      </c>
      <c r="N957" t="s">
        <v>62</v>
      </c>
      <c r="O957" t="s">
        <v>467</v>
      </c>
      <c r="R957" s="6"/>
    </row>
    <row r="958" spans="1:18">
      <c r="A958">
        <v>984</v>
      </c>
      <c r="B958" t="s">
        <v>3970</v>
      </c>
      <c r="C958" s="1">
        <v>4607309000</v>
      </c>
      <c r="D958" t="s">
        <v>19</v>
      </c>
      <c r="E958" t="s">
        <v>3891</v>
      </c>
      <c r="F958">
        <v>6</v>
      </c>
      <c r="G958">
        <v>29</v>
      </c>
      <c r="H958">
        <v>2014</v>
      </c>
      <c r="I958" s="5" t="s">
        <v>3975</v>
      </c>
      <c r="J958" t="s">
        <v>3976</v>
      </c>
      <c r="K958" t="s">
        <v>3977</v>
      </c>
      <c r="L958" t="s">
        <v>3978</v>
      </c>
      <c r="M958" t="s">
        <v>15</v>
      </c>
      <c r="N958" t="s">
        <v>62</v>
      </c>
      <c r="O958" t="s">
        <v>467</v>
      </c>
      <c r="R958" s="6"/>
    </row>
    <row r="959" spans="1:18">
      <c r="A959">
        <v>985</v>
      </c>
      <c r="B959" t="s">
        <v>3970</v>
      </c>
      <c r="C959" s="1">
        <v>5259312000</v>
      </c>
      <c r="D959" t="s">
        <v>25</v>
      </c>
      <c r="E959" t="s">
        <v>3896</v>
      </c>
      <c r="F959">
        <v>6</v>
      </c>
      <c r="G959">
        <v>28</v>
      </c>
      <c r="H959">
        <v>2015</v>
      </c>
      <c r="I959" s="5" t="s">
        <v>3979</v>
      </c>
      <c r="J959" t="s">
        <v>3980</v>
      </c>
      <c r="K959" t="s">
        <v>3981</v>
      </c>
      <c r="L959" t="s">
        <v>3982</v>
      </c>
      <c r="M959" t="s">
        <v>15</v>
      </c>
      <c r="N959" t="s">
        <v>62</v>
      </c>
      <c r="O959" t="s">
        <v>467</v>
      </c>
      <c r="R959" s="6"/>
    </row>
    <row r="960" spans="1:18">
      <c r="A960">
        <v>986</v>
      </c>
      <c r="B960" t="s">
        <v>3970</v>
      </c>
      <c r="C960" s="1">
        <v>5885893000</v>
      </c>
      <c r="D960" t="s">
        <v>31</v>
      </c>
      <c r="E960" t="s">
        <v>3983</v>
      </c>
      <c r="F960">
        <v>6</v>
      </c>
      <c r="G960">
        <v>26</v>
      </c>
      <c r="H960">
        <v>2016</v>
      </c>
      <c r="I960" s="5" t="s">
        <v>3984</v>
      </c>
      <c r="J960" t="s">
        <v>3985</v>
      </c>
      <c r="K960" t="s">
        <v>3986</v>
      </c>
      <c r="L960" t="s">
        <v>3987</v>
      </c>
      <c r="M960" t="s">
        <v>15</v>
      </c>
      <c r="N960" t="s">
        <v>62</v>
      </c>
      <c r="O960" t="s">
        <v>467</v>
      </c>
      <c r="R960" s="6"/>
    </row>
    <row r="961" spans="1:18">
      <c r="A961">
        <v>987</v>
      </c>
      <c r="B961" t="s">
        <v>3988</v>
      </c>
      <c r="C961" s="1">
        <v>7810610000</v>
      </c>
      <c r="D961" t="s">
        <v>10</v>
      </c>
      <c r="E961" t="s">
        <v>11</v>
      </c>
      <c r="F961">
        <v>12</v>
      </c>
      <c r="G961">
        <v>31</v>
      </c>
      <c r="H961">
        <v>2012</v>
      </c>
      <c r="I961" s="5" t="s">
        <v>3989</v>
      </c>
      <c r="J961" t="s">
        <v>3990</v>
      </c>
      <c r="K961" t="s">
        <v>3991</v>
      </c>
      <c r="L961" t="s">
        <v>15</v>
      </c>
      <c r="M961" t="s">
        <v>3992</v>
      </c>
      <c r="N961" t="s">
        <v>293</v>
      </c>
      <c r="O961" t="s">
        <v>3993</v>
      </c>
      <c r="R961" s="6"/>
    </row>
    <row r="962" spans="1:18">
      <c r="A962">
        <v>988</v>
      </c>
      <c r="B962" t="s">
        <v>3988</v>
      </c>
      <c r="C962" s="1">
        <v>9531778000</v>
      </c>
      <c r="D962" t="s">
        <v>19</v>
      </c>
      <c r="E962" t="s">
        <v>20</v>
      </c>
      <c r="F962">
        <v>12</v>
      </c>
      <c r="G962">
        <v>31</v>
      </c>
      <c r="H962">
        <v>2013</v>
      </c>
      <c r="I962" s="5" t="s">
        <v>3994</v>
      </c>
      <c r="J962" t="s">
        <v>3995</v>
      </c>
      <c r="K962" t="s">
        <v>3996</v>
      </c>
      <c r="L962" t="s">
        <v>15</v>
      </c>
      <c r="M962" t="s">
        <v>3997</v>
      </c>
      <c r="N962" t="s">
        <v>293</v>
      </c>
      <c r="O962" t="s">
        <v>3993</v>
      </c>
      <c r="R962" s="6"/>
    </row>
    <row r="963" spans="1:18">
      <c r="A963">
        <v>989</v>
      </c>
      <c r="B963" t="s">
        <v>3988</v>
      </c>
      <c r="C963" s="1">
        <v>10681897000</v>
      </c>
      <c r="D963" t="s">
        <v>25</v>
      </c>
      <c r="E963" t="s">
        <v>26</v>
      </c>
      <c r="F963">
        <v>12</v>
      </c>
      <c r="G963">
        <v>31</v>
      </c>
      <c r="H963">
        <v>2014</v>
      </c>
      <c r="I963" s="5" t="s">
        <v>3998</v>
      </c>
      <c r="J963" t="s">
        <v>3999</v>
      </c>
      <c r="K963" t="s">
        <v>4000</v>
      </c>
      <c r="L963" t="s">
        <v>15</v>
      </c>
      <c r="M963" t="s">
        <v>4001</v>
      </c>
      <c r="N963" t="s">
        <v>293</v>
      </c>
      <c r="O963" t="s">
        <v>3993</v>
      </c>
      <c r="R963" s="6"/>
    </row>
    <row r="964" spans="1:18">
      <c r="A964">
        <v>990</v>
      </c>
      <c r="B964" t="s">
        <v>3988</v>
      </c>
      <c r="C964" s="1">
        <v>10116502000</v>
      </c>
      <c r="D964" t="s">
        <v>31</v>
      </c>
      <c r="E964" t="s">
        <v>32</v>
      </c>
      <c r="F964">
        <v>12</v>
      </c>
      <c r="G964">
        <v>31</v>
      </c>
      <c r="H964">
        <v>2015</v>
      </c>
      <c r="I964" s="5" t="s">
        <v>4002</v>
      </c>
      <c r="J964" t="s">
        <v>4003</v>
      </c>
      <c r="K964" t="s">
        <v>4004</v>
      </c>
      <c r="L964" t="s">
        <v>15</v>
      </c>
      <c r="M964" t="s">
        <v>4005</v>
      </c>
      <c r="N964" t="s">
        <v>293</v>
      </c>
      <c r="O964" t="s">
        <v>3993</v>
      </c>
      <c r="R964" s="6"/>
    </row>
    <row r="965" spans="1:18">
      <c r="A965">
        <v>991</v>
      </c>
      <c r="B965" t="s">
        <v>4006</v>
      </c>
      <c r="C965" s="1">
        <v>17699000000</v>
      </c>
      <c r="D965" t="s">
        <v>10</v>
      </c>
      <c r="E965" t="s">
        <v>20</v>
      </c>
      <c r="F965">
        <v>12</v>
      </c>
      <c r="G965">
        <v>31</v>
      </c>
      <c r="H965">
        <v>2013</v>
      </c>
      <c r="I965" s="5" t="s">
        <v>4007</v>
      </c>
      <c r="J965" t="s">
        <v>4008</v>
      </c>
      <c r="K965" t="s">
        <v>4009</v>
      </c>
      <c r="L965" t="s">
        <v>15</v>
      </c>
      <c r="M965" t="s">
        <v>4010</v>
      </c>
      <c r="N965" t="s">
        <v>17</v>
      </c>
      <c r="O965" t="s">
        <v>18</v>
      </c>
      <c r="R965" s="6"/>
    </row>
    <row r="966" spans="1:18">
      <c r="A966">
        <v>992</v>
      </c>
      <c r="B966" t="s">
        <v>4006</v>
      </c>
      <c r="C966" s="1">
        <v>18605000000</v>
      </c>
      <c r="D966" t="s">
        <v>19</v>
      </c>
      <c r="E966" t="s">
        <v>26</v>
      </c>
      <c r="F966">
        <v>12</v>
      </c>
      <c r="G966">
        <v>31</v>
      </c>
      <c r="H966">
        <v>2014</v>
      </c>
      <c r="I966" s="5" t="s">
        <v>4011</v>
      </c>
      <c r="J966" t="s">
        <v>4012</v>
      </c>
      <c r="K966" t="s">
        <v>1700</v>
      </c>
      <c r="L966" t="s">
        <v>15</v>
      </c>
      <c r="M966" t="s">
        <v>4013</v>
      </c>
      <c r="N966" t="s">
        <v>17</v>
      </c>
      <c r="O966" t="s">
        <v>18</v>
      </c>
      <c r="R966" s="6"/>
    </row>
    <row r="967" spans="1:18">
      <c r="A967">
        <v>993</v>
      </c>
      <c r="B967" t="s">
        <v>4006</v>
      </c>
      <c r="C967" s="1">
        <v>19820000000</v>
      </c>
      <c r="D967" t="s">
        <v>25</v>
      </c>
      <c r="E967" t="s">
        <v>32</v>
      </c>
      <c r="F967">
        <v>12</v>
      </c>
      <c r="G967">
        <v>31</v>
      </c>
      <c r="H967">
        <v>2015</v>
      </c>
      <c r="I967" s="5" t="s">
        <v>4014</v>
      </c>
      <c r="J967" t="s">
        <v>4015</v>
      </c>
      <c r="K967" t="s">
        <v>4016</v>
      </c>
      <c r="L967" t="s">
        <v>15</v>
      </c>
      <c r="M967" t="s">
        <v>4017</v>
      </c>
      <c r="N967" t="s">
        <v>17</v>
      </c>
      <c r="O967" t="s">
        <v>18</v>
      </c>
      <c r="R967" s="6"/>
    </row>
    <row r="968" spans="1:18">
      <c r="A968">
        <v>994</v>
      </c>
      <c r="B968" t="s">
        <v>4006</v>
      </c>
      <c r="C968" s="1">
        <v>20425000000</v>
      </c>
      <c r="D968" t="s">
        <v>31</v>
      </c>
      <c r="E968" t="s">
        <v>348</v>
      </c>
      <c r="F968">
        <v>12</v>
      </c>
      <c r="G968">
        <v>31</v>
      </c>
      <c r="H968">
        <v>2016</v>
      </c>
      <c r="I968" s="5" t="s">
        <v>4018</v>
      </c>
      <c r="J968" t="s">
        <v>4019</v>
      </c>
      <c r="K968" t="s">
        <v>4020</v>
      </c>
      <c r="L968" t="s">
        <v>15</v>
      </c>
      <c r="M968" t="s">
        <v>4021</v>
      </c>
      <c r="N968" t="s">
        <v>17</v>
      </c>
      <c r="O968" t="s">
        <v>18</v>
      </c>
      <c r="R968" s="6"/>
    </row>
    <row r="969" spans="1:18">
      <c r="A969">
        <v>995</v>
      </c>
      <c r="B969" t="s">
        <v>4022</v>
      </c>
      <c r="C969" s="1">
        <v>6376000000</v>
      </c>
      <c r="D969" t="s">
        <v>10</v>
      </c>
      <c r="E969" t="s">
        <v>11</v>
      </c>
      <c r="F969">
        <v>12</v>
      </c>
      <c r="G969">
        <v>31</v>
      </c>
      <c r="H969">
        <v>2012</v>
      </c>
      <c r="I969" s="5" t="s">
        <v>4023</v>
      </c>
      <c r="J969" t="s">
        <v>4024</v>
      </c>
      <c r="K969" t="s">
        <v>4025</v>
      </c>
      <c r="L969" t="s">
        <v>15</v>
      </c>
      <c r="M969" t="s">
        <v>4026</v>
      </c>
      <c r="N969" t="s">
        <v>1703</v>
      </c>
      <c r="O969" t="s">
        <v>4027</v>
      </c>
      <c r="R969" s="6"/>
    </row>
    <row r="970" spans="1:18">
      <c r="A970">
        <v>996</v>
      </c>
      <c r="B970" t="s">
        <v>4022</v>
      </c>
      <c r="C970" s="1">
        <v>6313000000</v>
      </c>
      <c r="D970" t="s">
        <v>19</v>
      </c>
      <c r="E970" t="s">
        <v>20</v>
      </c>
      <c r="F970">
        <v>12</v>
      </c>
      <c r="G970">
        <v>31</v>
      </c>
      <c r="H970">
        <v>2013</v>
      </c>
      <c r="I970" s="5" t="s">
        <v>4028</v>
      </c>
      <c r="J970" t="s">
        <v>4029</v>
      </c>
      <c r="K970" t="s">
        <v>4030</v>
      </c>
      <c r="L970" t="s">
        <v>15</v>
      </c>
      <c r="M970" t="s">
        <v>4031</v>
      </c>
      <c r="N970" t="s">
        <v>1703</v>
      </c>
      <c r="O970" t="s">
        <v>4027</v>
      </c>
      <c r="R970" s="6"/>
    </row>
    <row r="971" spans="1:18">
      <c r="A971">
        <v>997</v>
      </c>
      <c r="B971" t="s">
        <v>4022</v>
      </c>
      <c r="C971" s="1">
        <v>6777000000</v>
      </c>
      <c r="D971" t="s">
        <v>25</v>
      </c>
      <c r="E971" t="s">
        <v>26</v>
      </c>
      <c r="F971">
        <v>12</v>
      </c>
      <c r="G971">
        <v>31</v>
      </c>
      <c r="H971">
        <v>2014</v>
      </c>
      <c r="I971" s="5" t="s">
        <v>4032</v>
      </c>
      <c r="J971" t="s">
        <v>4033</v>
      </c>
      <c r="K971" t="s">
        <v>4034</v>
      </c>
      <c r="L971" t="s">
        <v>15</v>
      </c>
      <c r="M971" t="s">
        <v>476</v>
      </c>
      <c r="N971" t="s">
        <v>1703</v>
      </c>
      <c r="O971" t="s">
        <v>4027</v>
      </c>
      <c r="R971" s="6"/>
    </row>
    <row r="972" spans="1:18">
      <c r="A972">
        <v>998</v>
      </c>
      <c r="B972" t="s">
        <v>4022</v>
      </c>
      <c r="C972" s="1">
        <v>8229000000</v>
      </c>
      <c r="D972" t="s">
        <v>31</v>
      </c>
      <c r="E972" t="s">
        <v>32</v>
      </c>
      <c r="F972">
        <v>12</v>
      </c>
      <c r="G972">
        <v>31</v>
      </c>
      <c r="H972">
        <v>2015</v>
      </c>
      <c r="I972" s="5" t="s">
        <v>4035</v>
      </c>
      <c r="J972" t="s">
        <v>4036</v>
      </c>
      <c r="K972" t="s">
        <v>4037</v>
      </c>
      <c r="L972" t="s">
        <v>15</v>
      </c>
      <c r="M972" t="s">
        <v>4038</v>
      </c>
      <c r="N972" t="s">
        <v>1703</v>
      </c>
      <c r="O972" t="s">
        <v>4027</v>
      </c>
      <c r="R972" s="6"/>
    </row>
    <row r="973" spans="1:18">
      <c r="A973">
        <v>999</v>
      </c>
      <c r="B973" t="s">
        <v>4039</v>
      </c>
      <c r="C973" s="1">
        <v>45352000000</v>
      </c>
      <c r="D973" t="s">
        <v>10</v>
      </c>
      <c r="E973" t="s">
        <v>11</v>
      </c>
      <c r="F973">
        <v>12</v>
      </c>
      <c r="G973">
        <v>31</v>
      </c>
      <c r="H973">
        <v>2012</v>
      </c>
      <c r="I973" s="5" t="s">
        <v>4040</v>
      </c>
      <c r="J973" t="s">
        <v>4041</v>
      </c>
      <c r="K973" t="s">
        <v>4042</v>
      </c>
      <c r="L973" t="s">
        <v>4043</v>
      </c>
      <c r="M973" t="s">
        <v>15</v>
      </c>
      <c r="N973" t="s">
        <v>379</v>
      </c>
      <c r="O973" t="s">
        <v>1832</v>
      </c>
      <c r="R973" s="6"/>
    </row>
    <row r="974" spans="1:18">
      <c r="A974">
        <v>1000</v>
      </c>
      <c r="B974" t="s">
        <v>4039</v>
      </c>
      <c r="C974" s="1">
        <v>44062000000</v>
      </c>
      <c r="D974" t="s">
        <v>19</v>
      </c>
      <c r="E974" t="s">
        <v>20</v>
      </c>
      <c r="F974">
        <v>12</v>
      </c>
      <c r="G974">
        <v>31</v>
      </c>
      <c r="H974">
        <v>2013</v>
      </c>
      <c r="I974" s="5" t="s">
        <v>4044</v>
      </c>
      <c r="J974" t="s">
        <v>4045</v>
      </c>
      <c r="K974" t="s">
        <v>4046</v>
      </c>
      <c r="L974" t="s">
        <v>4047</v>
      </c>
      <c r="M974" t="s">
        <v>15</v>
      </c>
      <c r="N974" t="s">
        <v>379</v>
      </c>
      <c r="O974" t="s">
        <v>1832</v>
      </c>
      <c r="R974" s="6"/>
    </row>
    <row r="975" spans="1:18">
      <c r="A975">
        <v>1001</v>
      </c>
      <c r="B975" t="s">
        <v>4039</v>
      </c>
      <c r="C975" s="1">
        <v>45608000000</v>
      </c>
      <c r="D975" t="s">
        <v>25</v>
      </c>
      <c r="E975" t="s">
        <v>26</v>
      </c>
      <c r="F975">
        <v>12</v>
      </c>
      <c r="G975">
        <v>31</v>
      </c>
      <c r="H975">
        <v>2014</v>
      </c>
      <c r="I975" s="5" t="s">
        <v>4048</v>
      </c>
      <c r="J975" t="s">
        <v>4049</v>
      </c>
      <c r="K975" t="s">
        <v>718</v>
      </c>
      <c r="L975" t="s">
        <v>2580</v>
      </c>
      <c r="M975" t="s">
        <v>15</v>
      </c>
      <c r="N975" t="s">
        <v>379</v>
      </c>
      <c r="O975" t="s">
        <v>1832</v>
      </c>
      <c r="R975" s="6"/>
    </row>
    <row r="976" spans="1:18">
      <c r="A976">
        <v>1002</v>
      </c>
      <c r="B976" t="s">
        <v>4039</v>
      </c>
      <c r="C976" s="1">
        <v>32735000000</v>
      </c>
      <c r="D976" t="s">
        <v>31</v>
      </c>
      <c r="E976" t="s">
        <v>32</v>
      </c>
      <c r="F976">
        <v>12</v>
      </c>
      <c r="G976">
        <v>31</v>
      </c>
      <c r="H976">
        <v>2015</v>
      </c>
      <c r="I976" s="5" t="s">
        <v>4050</v>
      </c>
      <c r="J976" t="s">
        <v>4051</v>
      </c>
      <c r="K976" t="s">
        <v>938</v>
      </c>
      <c r="L976" t="s">
        <v>3234</v>
      </c>
      <c r="M976" t="s">
        <v>15</v>
      </c>
      <c r="N976" t="s">
        <v>379</v>
      </c>
      <c r="O976" t="s">
        <v>1832</v>
      </c>
      <c r="R976" s="6"/>
    </row>
    <row r="977" spans="1:18">
      <c r="A977">
        <v>1003</v>
      </c>
      <c r="B977" t="s">
        <v>4052</v>
      </c>
      <c r="C977" s="1">
        <v>27686000000</v>
      </c>
      <c r="D977" t="s">
        <v>10</v>
      </c>
      <c r="E977" t="s">
        <v>2014</v>
      </c>
      <c r="F977">
        <v>2</v>
      </c>
      <c r="G977">
        <v>2</v>
      </c>
      <c r="H977">
        <v>2013</v>
      </c>
      <c r="I977" s="5" t="s">
        <v>4053</v>
      </c>
      <c r="J977" t="s">
        <v>4054</v>
      </c>
      <c r="K977" t="s">
        <v>4055</v>
      </c>
      <c r="L977" t="s">
        <v>15</v>
      </c>
      <c r="M977" t="s">
        <v>15</v>
      </c>
      <c r="N977" t="s">
        <v>42</v>
      </c>
      <c r="O977" t="s">
        <v>3602</v>
      </c>
      <c r="R977" s="6"/>
    </row>
    <row r="978" spans="1:18">
      <c r="A978">
        <v>1004</v>
      </c>
      <c r="B978" t="s">
        <v>4052</v>
      </c>
      <c r="C978" s="1">
        <v>27931000000</v>
      </c>
      <c r="D978" t="s">
        <v>19</v>
      </c>
      <c r="E978" t="s">
        <v>894</v>
      </c>
      <c r="F978">
        <v>2</v>
      </c>
      <c r="G978">
        <v>1</v>
      </c>
      <c r="H978">
        <v>2014</v>
      </c>
      <c r="I978" s="5" t="s">
        <v>4056</v>
      </c>
      <c r="J978" t="s">
        <v>4057</v>
      </c>
      <c r="K978" t="s">
        <v>4058</v>
      </c>
      <c r="L978" t="s">
        <v>15</v>
      </c>
      <c r="M978" t="s">
        <v>15</v>
      </c>
      <c r="N978" t="s">
        <v>42</v>
      </c>
      <c r="O978" t="s">
        <v>3602</v>
      </c>
      <c r="R978" s="6"/>
    </row>
    <row r="979" spans="1:18">
      <c r="A979">
        <v>1005</v>
      </c>
      <c r="B979" t="s">
        <v>4052</v>
      </c>
      <c r="C979" s="1">
        <v>28105000000</v>
      </c>
      <c r="D979" t="s">
        <v>25</v>
      </c>
      <c r="E979" t="s">
        <v>240</v>
      </c>
      <c r="F979">
        <v>1</v>
      </c>
      <c r="G979">
        <v>31</v>
      </c>
      <c r="H979">
        <v>2015</v>
      </c>
      <c r="I979" s="5" t="s">
        <v>4059</v>
      </c>
      <c r="J979" t="s">
        <v>4060</v>
      </c>
      <c r="K979" t="s">
        <v>4061</v>
      </c>
      <c r="L979" t="s">
        <v>15</v>
      </c>
      <c r="M979" t="s">
        <v>15</v>
      </c>
      <c r="N979" t="s">
        <v>42</v>
      </c>
      <c r="O979" t="s">
        <v>3602</v>
      </c>
      <c r="R979" s="6"/>
    </row>
    <row r="980" spans="1:18">
      <c r="A980">
        <v>1006</v>
      </c>
      <c r="B980" t="s">
        <v>4052</v>
      </c>
      <c r="C980" s="1">
        <v>27079000000</v>
      </c>
      <c r="D980" t="s">
        <v>31</v>
      </c>
      <c r="E980" t="s">
        <v>901</v>
      </c>
      <c r="F980">
        <v>1</v>
      </c>
      <c r="G980">
        <v>30</v>
      </c>
      <c r="H980">
        <v>2016</v>
      </c>
      <c r="I980" s="5" t="s">
        <v>4062</v>
      </c>
      <c r="J980" t="s">
        <v>4063</v>
      </c>
      <c r="K980" t="s">
        <v>4064</v>
      </c>
      <c r="L980" t="s">
        <v>15</v>
      </c>
      <c r="M980" t="s">
        <v>15</v>
      </c>
      <c r="N980" t="s">
        <v>42</v>
      </c>
      <c r="O980" t="s">
        <v>3602</v>
      </c>
      <c r="R980" s="6"/>
    </row>
    <row r="981" spans="1:18">
      <c r="A981">
        <v>1007</v>
      </c>
      <c r="B981" t="s">
        <v>4065</v>
      </c>
      <c r="C981" s="1">
        <v>8312000000</v>
      </c>
      <c r="D981" t="s">
        <v>10</v>
      </c>
      <c r="E981" t="s">
        <v>20</v>
      </c>
      <c r="F981">
        <v>12</v>
      </c>
      <c r="G981">
        <v>31</v>
      </c>
      <c r="H981">
        <v>2013</v>
      </c>
      <c r="I981" s="5" t="s">
        <v>4066</v>
      </c>
      <c r="J981" t="s">
        <v>15</v>
      </c>
      <c r="K981" t="s">
        <v>4067</v>
      </c>
      <c r="L981" t="s">
        <v>15</v>
      </c>
      <c r="M981" t="s">
        <v>457</v>
      </c>
      <c r="N981" t="s">
        <v>62</v>
      </c>
      <c r="O981" t="s">
        <v>358</v>
      </c>
      <c r="R981" s="6"/>
    </row>
    <row r="982" spans="1:18">
      <c r="A982">
        <v>1008</v>
      </c>
      <c r="B982" t="s">
        <v>4065</v>
      </c>
      <c r="C982" s="1">
        <v>9441000000</v>
      </c>
      <c r="D982" t="s">
        <v>19</v>
      </c>
      <c r="E982" t="s">
        <v>26</v>
      </c>
      <c r="F982">
        <v>12</v>
      </c>
      <c r="G982">
        <v>31</v>
      </c>
      <c r="H982">
        <v>2014</v>
      </c>
      <c r="I982" s="5" t="s">
        <v>4068</v>
      </c>
      <c r="J982" t="s">
        <v>15</v>
      </c>
      <c r="K982" t="s">
        <v>4069</v>
      </c>
      <c r="L982" t="s">
        <v>15</v>
      </c>
      <c r="M982" t="s">
        <v>4070</v>
      </c>
      <c r="N982" t="s">
        <v>62</v>
      </c>
      <c r="O982" t="s">
        <v>358</v>
      </c>
      <c r="R982" s="6"/>
    </row>
    <row r="983" spans="1:18">
      <c r="A983">
        <v>1009</v>
      </c>
      <c r="B983" t="s">
        <v>4065</v>
      </c>
      <c r="C983" s="1">
        <v>9667000000</v>
      </c>
      <c r="D983" t="s">
        <v>25</v>
      </c>
      <c r="E983" t="s">
        <v>32</v>
      </c>
      <c r="F983">
        <v>12</v>
      </c>
      <c r="G983">
        <v>31</v>
      </c>
      <c r="H983">
        <v>2015</v>
      </c>
      <c r="I983" s="5" t="s">
        <v>4071</v>
      </c>
      <c r="J983" t="s">
        <v>15</v>
      </c>
      <c r="K983" t="s">
        <v>515</v>
      </c>
      <c r="L983" t="s">
        <v>15</v>
      </c>
      <c r="M983" t="s">
        <v>4072</v>
      </c>
      <c r="N983" t="s">
        <v>62</v>
      </c>
      <c r="O983" t="s">
        <v>358</v>
      </c>
      <c r="R983" s="6"/>
    </row>
    <row r="984" spans="1:18">
      <c r="A984">
        <v>1010</v>
      </c>
      <c r="B984" t="s">
        <v>4065</v>
      </c>
      <c r="C984" s="1">
        <v>10776000000</v>
      </c>
      <c r="D984" t="s">
        <v>31</v>
      </c>
      <c r="E984" t="s">
        <v>348</v>
      </c>
      <c r="F984">
        <v>12</v>
      </c>
      <c r="G984">
        <v>31</v>
      </c>
      <c r="H984">
        <v>2016</v>
      </c>
      <c r="I984" s="5" t="s">
        <v>4073</v>
      </c>
      <c r="J984" t="s">
        <v>15</v>
      </c>
      <c r="K984" t="s">
        <v>4074</v>
      </c>
      <c r="L984" t="s">
        <v>15</v>
      </c>
      <c r="M984" t="s">
        <v>764</v>
      </c>
      <c r="N984" t="s">
        <v>62</v>
      </c>
      <c r="O984" t="s">
        <v>358</v>
      </c>
      <c r="R984" s="6"/>
    </row>
    <row r="985" spans="1:18">
      <c r="A985">
        <v>1011</v>
      </c>
      <c r="B985" t="s">
        <v>4075</v>
      </c>
      <c r="C985" s="1">
        <v>475888000</v>
      </c>
      <c r="D985" t="s">
        <v>10</v>
      </c>
      <c r="E985" t="s">
        <v>11</v>
      </c>
      <c r="F985">
        <v>12</v>
      </c>
      <c r="G985">
        <v>31</v>
      </c>
      <c r="H985">
        <v>2012</v>
      </c>
      <c r="I985" s="5" t="s">
        <v>4076</v>
      </c>
      <c r="J985" t="s">
        <v>4077</v>
      </c>
      <c r="K985" t="s">
        <v>4078</v>
      </c>
      <c r="L985" t="s">
        <v>15</v>
      </c>
      <c r="M985" t="s">
        <v>4079</v>
      </c>
      <c r="N985" t="s">
        <v>323</v>
      </c>
      <c r="O985" t="s">
        <v>2363</v>
      </c>
      <c r="R985" s="6"/>
    </row>
    <row r="986" spans="1:18">
      <c r="A986">
        <v>1012</v>
      </c>
      <c r="B986" t="s">
        <v>4075</v>
      </c>
      <c r="C986" s="1">
        <v>635490000</v>
      </c>
      <c r="D986" t="s">
        <v>19</v>
      </c>
      <c r="E986" t="s">
        <v>20</v>
      </c>
      <c r="F986">
        <v>12</v>
      </c>
      <c r="G986">
        <v>31</v>
      </c>
      <c r="H986">
        <v>2013</v>
      </c>
      <c r="I986" s="5" t="s">
        <v>4080</v>
      </c>
      <c r="J986" t="s">
        <v>4081</v>
      </c>
      <c r="K986" t="s">
        <v>4082</v>
      </c>
      <c r="L986" t="s">
        <v>15</v>
      </c>
      <c r="M986" t="s">
        <v>4083</v>
      </c>
      <c r="N986" t="s">
        <v>323</v>
      </c>
      <c r="O986" t="s">
        <v>2363</v>
      </c>
      <c r="R986" s="6"/>
    </row>
    <row r="987" spans="1:18">
      <c r="A987">
        <v>1013</v>
      </c>
      <c r="B987" t="s">
        <v>4075</v>
      </c>
      <c r="C987" s="1">
        <v>992332000</v>
      </c>
      <c r="D987" t="s">
        <v>25</v>
      </c>
      <c r="E987" t="s">
        <v>26</v>
      </c>
      <c r="F987">
        <v>12</v>
      </c>
      <c r="G987">
        <v>31</v>
      </c>
      <c r="H987">
        <v>2014</v>
      </c>
      <c r="I987" s="5" t="s">
        <v>4084</v>
      </c>
      <c r="J987" t="s">
        <v>4085</v>
      </c>
      <c r="K987" t="s">
        <v>4086</v>
      </c>
      <c r="L987" t="s">
        <v>15</v>
      </c>
      <c r="M987" t="s">
        <v>4087</v>
      </c>
      <c r="N987" t="s">
        <v>323</v>
      </c>
      <c r="O987" t="s">
        <v>2363</v>
      </c>
      <c r="R987" s="6"/>
    </row>
    <row r="988" spans="1:18">
      <c r="A988">
        <v>1014</v>
      </c>
      <c r="B988" t="s">
        <v>4075</v>
      </c>
      <c r="C988" s="1">
        <v>1042779000</v>
      </c>
      <c r="D988" t="s">
        <v>31</v>
      </c>
      <c r="E988" t="s">
        <v>32</v>
      </c>
      <c r="F988">
        <v>12</v>
      </c>
      <c r="G988">
        <v>31</v>
      </c>
      <c r="H988">
        <v>2015</v>
      </c>
      <c r="I988" s="5" t="s">
        <v>4088</v>
      </c>
      <c r="J988" t="s">
        <v>4089</v>
      </c>
      <c r="K988" t="s">
        <v>4090</v>
      </c>
      <c r="L988" t="s">
        <v>15</v>
      </c>
      <c r="M988" t="s">
        <v>4091</v>
      </c>
      <c r="N988" t="s">
        <v>323</v>
      </c>
      <c r="O988" t="s">
        <v>2363</v>
      </c>
      <c r="R988" s="6"/>
    </row>
    <row r="989" spans="1:18">
      <c r="A989">
        <v>1015</v>
      </c>
      <c r="B989" t="s">
        <v>4092</v>
      </c>
      <c r="C989" s="1">
        <v>797517000</v>
      </c>
      <c r="D989" t="s">
        <v>10</v>
      </c>
      <c r="E989" t="s">
        <v>11</v>
      </c>
      <c r="F989">
        <v>12</v>
      </c>
      <c r="G989">
        <v>31</v>
      </c>
      <c r="H989">
        <v>2012</v>
      </c>
      <c r="I989" s="5" t="s">
        <v>4093</v>
      </c>
      <c r="J989" t="s">
        <v>4094</v>
      </c>
      <c r="K989" t="s">
        <v>4095</v>
      </c>
      <c r="L989" t="s">
        <v>15</v>
      </c>
      <c r="M989" t="s">
        <v>4096</v>
      </c>
      <c r="N989" t="s">
        <v>323</v>
      </c>
      <c r="O989" t="s">
        <v>2742</v>
      </c>
      <c r="R989" s="6"/>
    </row>
    <row r="990" spans="1:18">
      <c r="A990">
        <v>1016</v>
      </c>
      <c r="B990" t="s">
        <v>4092</v>
      </c>
      <c r="C990" s="1">
        <v>1029475000</v>
      </c>
      <c r="D990" t="s">
        <v>19</v>
      </c>
      <c r="E990" t="s">
        <v>20</v>
      </c>
      <c r="F990">
        <v>12</v>
      </c>
      <c r="G990">
        <v>31</v>
      </c>
      <c r="H990">
        <v>2013</v>
      </c>
      <c r="I990" s="5" t="s">
        <v>4097</v>
      </c>
      <c r="J990" t="s">
        <v>4098</v>
      </c>
      <c r="K990" t="s">
        <v>4099</v>
      </c>
      <c r="L990" t="s">
        <v>15</v>
      </c>
      <c r="M990" t="s">
        <v>4100</v>
      </c>
      <c r="N990" t="s">
        <v>323</v>
      </c>
      <c r="O990" t="s">
        <v>2742</v>
      </c>
      <c r="R990" s="6"/>
    </row>
    <row r="991" spans="1:18">
      <c r="A991">
        <v>1017</v>
      </c>
      <c r="B991" t="s">
        <v>4092</v>
      </c>
      <c r="C991" s="1">
        <v>1105247000</v>
      </c>
      <c r="D991" t="s">
        <v>25</v>
      </c>
      <c r="E991" t="s">
        <v>26</v>
      </c>
      <c r="F991">
        <v>12</v>
      </c>
      <c r="G991">
        <v>31</v>
      </c>
      <c r="H991">
        <v>2014</v>
      </c>
      <c r="I991" s="5" t="s">
        <v>4101</v>
      </c>
      <c r="J991" t="s">
        <v>4102</v>
      </c>
      <c r="K991" t="s">
        <v>4103</v>
      </c>
      <c r="L991" t="s">
        <v>15</v>
      </c>
      <c r="M991" t="s">
        <v>4104</v>
      </c>
      <c r="N991" t="s">
        <v>323</v>
      </c>
      <c r="O991" t="s">
        <v>2742</v>
      </c>
      <c r="R991" s="6"/>
    </row>
    <row r="992" spans="1:18">
      <c r="A992">
        <v>1018</v>
      </c>
      <c r="B992" t="s">
        <v>4092</v>
      </c>
      <c r="C992" s="1">
        <v>1288149000</v>
      </c>
      <c r="D992" t="s">
        <v>31</v>
      </c>
      <c r="E992" t="s">
        <v>32</v>
      </c>
      <c r="F992">
        <v>12</v>
      </c>
      <c r="G992">
        <v>31</v>
      </c>
      <c r="H992">
        <v>2015</v>
      </c>
      <c r="I992" s="5" t="s">
        <v>4105</v>
      </c>
      <c r="J992" t="s">
        <v>4106</v>
      </c>
      <c r="K992" t="s">
        <v>4107</v>
      </c>
      <c r="L992" t="s">
        <v>15</v>
      </c>
      <c r="M992" t="s">
        <v>4108</v>
      </c>
      <c r="N992" t="s">
        <v>323</v>
      </c>
      <c r="O992" t="s">
        <v>2742</v>
      </c>
      <c r="R992" s="6"/>
    </row>
    <row r="993" spans="1:18">
      <c r="A993">
        <v>1019</v>
      </c>
      <c r="B993" t="s">
        <v>4109</v>
      </c>
      <c r="C993" s="1">
        <v>11814000000</v>
      </c>
      <c r="D993" t="s">
        <v>10</v>
      </c>
      <c r="E993" t="s">
        <v>11</v>
      </c>
      <c r="F993">
        <v>12</v>
      </c>
      <c r="G993">
        <v>31</v>
      </c>
      <c r="H993">
        <v>2012</v>
      </c>
      <c r="I993" s="5" t="s">
        <v>4110</v>
      </c>
      <c r="J993" t="s">
        <v>4111</v>
      </c>
      <c r="K993" t="s">
        <v>846</v>
      </c>
      <c r="L993" t="s">
        <v>15</v>
      </c>
      <c r="M993" t="s">
        <v>3234</v>
      </c>
      <c r="N993" t="s">
        <v>42</v>
      </c>
      <c r="O993" t="s">
        <v>1174</v>
      </c>
      <c r="R993" s="6"/>
    </row>
    <row r="994" spans="1:18">
      <c r="A994">
        <v>1020</v>
      </c>
      <c r="B994" t="s">
        <v>4109</v>
      </c>
      <c r="C994" s="1">
        <v>12784000000</v>
      </c>
      <c r="D994" t="s">
        <v>19</v>
      </c>
      <c r="E994" t="s">
        <v>20</v>
      </c>
      <c r="F994">
        <v>12</v>
      </c>
      <c r="G994">
        <v>31</v>
      </c>
      <c r="H994">
        <v>2013</v>
      </c>
      <c r="I994" s="5" t="s">
        <v>4112</v>
      </c>
      <c r="J994" t="s">
        <v>4113</v>
      </c>
      <c r="K994" t="s">
        <v>4114</v>
      </c>
      <c r="L994" t="s">
        <v>15</v>
      </c>
      <c r="M994" t="s">
        <v>2580</v>
      </c>
      <c r="N994" t="s">
        <v>42</v>
      </c>
      <c r="O994" t="s">
        <v>1174</v>
      </c>
      <c r="R994" s="6"/>
    </row>
    <row r="995" spans="1:18">
      <c r="A995">
        <v>1021</v>
      </c>
      <c r="B995" t="s">
        <v>4109</v>
      </c>
      <c r="C995" s="1">
        <v>13796000000</v>
      </c>
      <c r="D995" t="s">
        <v>25</v>
      </c>
      <c r="E995" t="s">
        <v>26</v>
      </c>
      <c r="F995">
        <v>12</v>
      </c>
      <c r="G995">
        <v>31</v>
      </c>
      <c r="H995">
        <v>2014</v>
      </c>
      <c r="I995" s="5" t="s">
        <v>4115</v>
      </c>
      <c r="J995" t="s">
        <v>4116</v>
      </c>
      <c r="K995" t="s">
        <v>4117</v>
      </c>
      <c r="L995" t="s">
        <v>15</v>
      </c>
      <c r="M995" t="s">
        <v>2674</v>
      </c>
      <c r="N995" t="s">
        <v>42</v>
      </c>
      <c r="O995" t="s">
        <v>1174</v>
      </c>
      <c r="R995" s="6"/>
    </row>
    <row r="996" spans="1:18">
      <c r="A996">
        <v>1022</v>
      </c>
      <c r="B996" t="s">
        <v>4109</v>
      </c>
      <c r="C996" s="1">
        <v>14486000000</v>
      </c>
      <c r="D996" t="s">
        <v>31</v>
      </c>
      <c r="E996" t="s">
        <v>32</v>
      </c>
      <c r="F996">
        <v>12</v>
      </c>
      <c r="G996">
        <v>31</v>
      </c>
      <c r="H996">
        <v>2015</v>
      </c>
      <c r="I996" s="5" t="s">
        <v>4118</v>
      </c>
      <c r="J996" t="s">
        <v>4119</v>
      </c>
      <c r="K996" t="s">
        <v>4120</v>
      </c>
      <c r="L996" t="s">
        <v>15</v>
      </c>
      <c r="M996" t="s">
        <v>2671</v>
      </c>
      <c r="N996" t="s">
        <v>42</v>
      </c>
      <c r="O996" t="s">
        <v>1174</v>
      </c>
      <c r="R996" s="6"/>
    </row>
    <row r="997" spans="1:18">
      <c r="A997">
        <v>1023</v>
      </c>
      <c r="B997" t="s">
        <v>4121</v>
      </c>
      <c r="C997" s="1">
        <v>6761000000</v>
      </c>
      <c r="D997" t="s">
        <v>10</v>
      </c>
      <c r="E997" t="s">
        <v>20</v>
      </c>
      <c r="F997">
        <v>12</v>
      </c>
      <c r="G997">
        <v>31</v>
      </c>
      <c r="H997">
        <v>2013</v>
      </c>
      <c r="I997" s="5" t="s">
        <v>4122</v>
      </c>
      <c r="J997" t="s">
        <v>4123</v>
      </c>
      <c r="K997" t="s">
        <v>2147</v>
      </c>
      <c r="L997" t="s">
        <v>15</v>
      </c>
      <c r="M997" t="s">
        <v>15</v>
      </c>
      <c r="N997" t="s">
        <v>17</v>
      </c>
      <c r="O997" t="s">
        <v>430</v>
      </c>
      <c r="R997" s="6"/>
    </row>
    <row r="998" spans="1:18">
      <c r="A998">
        <v>1024</v>
      </c>
      <c r="B998" t="s">
        <v>4121</v>
      </c>
      <c r="C998" s="1">
        <v>7006000000</v>
      </c>
      <c r="D998" t="s">
        <v>19</v>
      </c>
      <c r="E998" t="s">
        <v>26</v>
      </c>
      <c r="F998">
        <v>12</v>
      </c>
      <c r="G998">
        <v>31</v>
      </c>
      <c r="H998">
        <v>2014</v>
      </c>
      <c r="I998" s="5" t="s">
        <v>4124</v>
      </c>
      <c r="J998" t="s">
        <v>4125</v>
      </c>
      <c r="K998" t="s">
        <v>4126</v>
      </c>
      <c r="L998" t="s">
        <v>15</v>
      </c>
      <c r="M998" t="s">
        <v>15</v>
      </c>
      <c r="N998" t="s">
        <v>17</v>
      </c>
      <c r="O998" t="s">
        <v>430</v>
      </c>
      <c r="R998" s="6"/>
    </row>
    <row r="999" spans="1:18">
      <c r="A999">
        <v>1025</v>
      </c>
      <c r="B999" t="s">
        <v>4121</v>
      </c>
      <c r="C999" s="1">
        <v>7142000000</v>
      </c>
      <c r="D999" t="s">
        <v>25</v>
      </c>
      <c r="E999" t="s">
        <v>32</v>
      </c>
      <c r="F999">
        <v>12</v>
      </c>
      <c r="G999">
        <v>31</v>
      </c>
      <c r="H999">
        <v>2015</v>
      </c>
      <c r="I999" s="5" t="s">
        <v>4127</v>
      </c>
      <c r="J999" t="s">
        <v>4128</v>
      </c>
      <c r="K999" t="s">
        <v>4129</v>
      </c>
      <c r="L999" t="s">
        <v>15</v>
      </c>
      <c r="M999" t="s">
        <v>15</v>
      </c>
      <c r="N999" t="s">
        <v>17</v>
      </c>
      <c r="O999" t="s">
        <v>430</v>
      </c>
      <c r="R999" s="6"/>
    </row>
    <row r="1000" spans="1:18">
      <c r="A1000">
        <v>1026</v>
      </c>
      <c r="B1000" t="s">
        <v>4121</v>
      </c>
      <c r="C1000" s="1">
        <v>7357000000</v>
      </c>
      <c r="D1000" t="s">
        <v>31</v>
      </c>
      <c r="E1000" t="s">
        <v>348</v>
      </c>
      <c r="F1000">
        <v>12</v>
      </c>
      <c r="G1000">
        <v>31</v>
      </c>
      <c r="H1000">
        <v>2016</v>
      </c>
      <c r="I1000" s="5" t="s">
        <v>4130</v>
      </c>
      <c r="J1000" t="s">
        <v>4131</v>
      </c>
      <c r="K1000" t="s">
        <v>1480</v>
      </c>
      <c r="L1000" t="s">
        <v>15</v>
      </c>
      <c r="M1000" t="s">
        <v>15</v>
      </c>
      <c r="N1000" t="s">
        <v>17</v>
      </c>
      <c r="O1000" t="s">
        <v>430</v>
      </c>
      <c r="R1000" s="6"/>
    </row>
    <row r="1001" spans="1:18">
      <c r="A1001">
        <v>1027</v>
      </c>
      <c r="B1001" t="s">
        <v>4132</v>
      </c>
      <c r="C1001" s="1">
        <v>6420881000</v>
      </c>
      <c r="D1001" t="s">
        <v>10</v>
      </c>
      <c r="E1001" t="s">
        <v>11</v>
      </c>
      <c r="F1001">
        <v>12</v>
      </c>
      <c r="G1001">
        <v>31</v>
      </c>
      <c r="H1001">
        <v>2012</v>
      </c>
      <c r="I1001" s="5" t="s">
        <v>4133</v>
      </c>
      <c r="J1001" t="s">
        <v>4134</v>
      </c>
      <c r="K1001" t="s">
        <v>4135</v>
      </c>
      <c r="L1001" t="s">
        <v>15</v>
      </c>
      <c r="M1001" t="s">
        <v>15</v>
      </c>
      <c r="N1001" t="s">
        <v>42</v>
      </c>
      <c r="O1001" t="s">
        <v>2992</v>
      </c>
      <c r="R1001" s="6"/>
    </row>
    <row r="1002" spans="1:18">
      <c r="A1002">
        <v>1028</v>
      </c>
      <c r="B1002" t="s">
        <v>4132</v>
      </c>
      <c r="C1002" s="1">
        <v>6484892000</v>
      </c>
      <c r="D1002" t="s">
        <v>19</v>
      </c>
      <c r="E1002" t="s">
        <v>20</v>
      </c>
      <c r="F1002">
        <v>12</v>
      </c>
      <c r="G1002">
        <v>31</v>
      </c>
      <c r="H1002">
        <v>2013</v>
      </c>
      <c r="I1002" s="5" t="s">
        <v>4136</v>
      </c>
      <c r="J1002" t="s">
        <v>4137</v>
      </c>
      <c r="K1002" t="s">
        <v>4138</v>
      </c>
      <c r="L1002" t="s">
        <v>15</v>
      </c>
      <c r="M1002" t="s">
        <v>15</v>
      </c>
      <c r="N1002" t="s">
        <v>42</v>
      </c>
      <c r="O1002" t="s">
        <v>2992</v>
      </c>
      <c r="R1002" s="6"/>
    </row>
    <row r="1003" spans="1:18">
      <c r="A1003">
        <v>1029</v>
      </c>
      <c r="B1003" t="s">
        <v>4132</v>
      </c>
      <c r="C1003" s="1">
        <v>6023819000</v>
      </c>
      <c r="D1003" t="s">
        <v>25</v>
      </c>
      <c r="E1003" t="s">
        <v>26</v>
      </c>
      <c r="F1003">
        <v>12</v>
      </c>
      <c r="G1003">
        <v>31</v>
      </c>
      <c r="H1003">
        <v>2014</v>
      </c>
      <c r="I1003" s="5" t="s">
        <v>4139</v>
      </c>
      <c r="J1003" t="s">
        <v>4140</v>
      </c>
      <c r="K1003" t="s">
        <v>4141</v>
      </c>
      <c r="L1003" t="s">
        <v>15</v>
      </c>
      <c r="M1003" t="s">
        <v>15</v>
      </c>
      <c r="N1003" t="s">
        <v>42</v>
      </c>
      <c r="O1003" t="s">
        <v>2992</v>
      </c>
      <c r="R1003" s="6"/>
    </row>
    <row r="1004" spans="1:18">
      <c r="A1004">
        <v>1030</v>
      </c>
      <c r="B1004" t="s">
        <v>4132</v>
      </c>
      <c r="C1004" s="1">
        <v>5702613000</v>
      </c>
      <c r="D1004" t="s">
        <v>31</v>
      </c>
      <c r="E1004" t="s">
        <v>32</v>
      </c>
      <c r="F1004">
        <v>12</v>
      </c>
      <c r="G1004">
        <v>31</v>
      </c>
      <c r="H1004">
        <v>2015</v>
      </c>
      <c r="I1004" s="5" t="s">
        <v>4142</v>
      </c>
      <c r="J1004" t="s">
        <v>4143</v>
      </c>
      <c r="K1004" t="s">
        <v>4144</v>
      </c>
      <c r="L1004" t="s">
        <v>15</v>
      </c>
      <c r="M1004" t="s">
        <v>15</v>
      </c>
      <c r="N1004" t="s">
        <v>42</v>
      </c>
      <c r="O1004" t="s">
        <v>2992</v>
      </c>
      <c r="R1004" s="6"/>
    </row>
    <row r="1005" spans="1:18">
      <c r="A1005">
        <v>1031</v>
      </c>
      <c r="B1005" t="s">
        <v>4145</v>
      </c>
      <c r="C1005" s="1">
        <v>27567000000</v>
      </c>
      <c r="D1005" t="s">
        <v>10</v>
      </c>
      <c r="E1005" t="s">
        <v>11</v>
      </c>
      <c r="F1005">
        <v>12</v>
      </c>
      <c r="G1005">
        <v>31</v>
      </c>
      <c r="H1005">
        <v>2012</v>
      </c>
      <c r="I1005" s="5" t="s">
        <v>4146</v>
      </c>
      <c r="J1005" t="s">
        <v>4147</v>
      </c>
      <c r="K1005" t="s">
        <v>4148</v>
      </c>
      <c r="L1005" t="s">
        <v>15</v>
      </c>
      <c r="M1005" t="s">
        <v>15</v>
      </c>
      <c r="N1005" t="s">
        <v>42</v>
      </c>
      <c r="O1005" t="s">
        <v>1401</v>
      </c>
      <c r="R1005" s="6"/>
    </row>
    <row r="1006" spans="1:18">
      <c r="A1006">
        <v>1032</v>
      </c>
      <c r="B1006" t="s">
        <v>4145</v>
      </c>
      <c r="C1006" s="1">
        <v>28105700000</v>
      </c>
      <c r="D1006" t="s">
        <v>19</v>
      </c>
      <c r="E1006" t="s">
        <v>20</v>
      </c>
      <c r="F1006">
        <v>12</v>
      </c>
      <c r="G1006">
        <v>31</v>
      </c>
      <c r="H1006">
        <v>2013</v>
      </c>
      <c r="I1006" s="5" t="s">
        <v>4149</v>
      </c>
      <c r="J1006" t="s">
        <v>4150</v>
      </c>
      <c r="K1006" t="s">
        <v>4151</v>
      </c>
      <c r="L1006" t="s">
        <v>15</v>
      </c>
      <c r="M1006" t="s">
        <v>15</v>
      </c>
      <c r="N1006" t="s">
        <v>42</v>
      </c>
      <c r="O1006" t="s">
        <v>1401</v>
      </c>
      <c r="R1006" s="6"/>
    </row>
    <row r="1007" spans="1:18">
      <c r="A1007">
        <v>1033</v>
      </c>
      <c r="B1007" t="s">
        <v>4145</v>
      </c>
      <c r="C1007" s="1">
        <v>27441300000</v>
      </c>
      <c r="D1007" t="s">
        <v>25</v>
      </c>
      <c r="E1007" t="s">
        <v>26</v>
      </c>
      <c r="F1007">
        <v>12</v>
      </c>
      <c r="G1007">
        <v>31</v>
      </c>
      <c r="H1007">
        <v>2014</v>
      </c>
      <c r="I1007" s="5" t="s">
        <v>4152</v>
      </c>
      <c r="J1007" t="s">
        <v>4153</v>
      </c>
      <c r="K1007" t="s">
        <v>4154</v>
      </c>
      <c r="L1007" t="s">
        <v>15</v>
      </c>
      <c r="M1007" t="s">
        <v>15</v>
      </c>
      <c r="N1007" t="s">
        <v>42</v>
      </c>
      <c r="O1007" t="s">
        <v>1401</v>
      </c>
      <c r="R1007" s="6"/>
    </row>
    <row r="1008" spans="1:18">
      <c r="A1008">
        <v>1034</v>
      </c>
      <c r="B1008" t="s">
        <v>4145</v>
      </c>
      <c r="C1008" s="1">
        <v>25413000000</v>
      </c>
      <c r="D1008" t="s">
        <v>31</v>
      </c>
      <c r="E1008" t="s">
        <v>32</v>
      </c>
      <c r="F1008">
        <v>12</v>
      </c>
      <c r="G1008">
        <v>31</v>
      </c>
      <c r="H1008">
        <v>2015</v>
      </c>
      <c r="I1008" s="5" t="s">
        <v>4155</v>
      </c>
      <c r="J1008" t="s">
        <v>4156</v>
      </c>
      <c r="K1008" t="s">
        <v>4157</v>
      </c>
      <c r="L1008" t="s">
        <v>15</v>
      </c>
      <c r="M1008" t="s">
        <v>15</v>
      </c>
      <c r="N1008" t="s">
        <v>42</v>
      </c>
      <c r="O1008" t="s">
        <v>1401</v>
      </c>
      <c r="R1008" s="6"/>
    </row>
    <row r="1009" spans="1:18">
      <c r="A1009">
        <v>1035</v>
      </c>
      <c r="B1009" t="s">
        <v>4158</v>
      </c>
      <c r="C1009" s="1">
        <v>1581623000</v>
      </c>
      <c r="D1009" t="s">
        <v>10</v>
      </c>
      <c r="E1009" t="s">
        <v>2139</v>
      </c>
      <c r="F1009">
        <v>3</v>
      </c>
      <c r="G1009">
        <v>31</v>
      </c>
      <c r="H1009">
        <v>2013</v>
      </c>
      <c r="I1009" s="5" t="s">
        <v>4159</v>
      </c>
      <c r="J1009" t="s">
        <v>4160</v>
      </c>
      <c r="K1009" t="s">
        <v>4161</v>
      </c>
      <c r="L1009" t="s">
        <v>4162</v>
      </c>
      <c r="M1009" t="s">
        <v>4163</v>
      </c>
      <c r="N1009" t="s">
        <v>62</v>
      </c>
      <c r="O1009" t="s">
        <v>175</v>
      </c>
      <c r="R1009" s="6"/>
    </row>
    <row r="1010" spans="1:18">
      <c r="A1010">
        <v>1036</v>
      </c>
      <c r="B1010" t="s">
        <v>4158</v>
      </c>
      <c r="C1010" s="1">
        <v>1931217000</v>
      </c>
      <c r="D1010" t="s">
        <v>19</v>
      </c>
      <c r="E1010" t="s">
        <v>2145</v>
      </c>
      <c r="F1010">
        <v>3</v>
      </c>
      <c r="G1010">
        <v>31</v>
      </c>
      <c r="H1010">
        <v>2014</v>
      </c>
      <c r="I1010" s="5" t="s">
        <v>4164</v>
      </c>
      <c r="J1010" t="s">
        <v>4165</v>
      </c>
      <c r="K1010" t="s">
        <v>4166</v>
      </c>
      <c r="L1010" t="s">
        <v>4167</v>
      </c>
      <c r="M1010" t="s">
        <v>4168</v>
      </c>
      <c r="N1010" t="s">
        <v>62</v>
      </c>
      <c r="O1010" t="s">
        <v>175</v>
      </c>
      <c r="R1010" s="6"/>
    </row>
    <row r="1011" spans="1:18">
      <c r="A1011">
        <v>1037</v>
      </c>
      <c r="B1011" t="s">
        <v>4158</v>
      </c>
      <c r="C1011" s="1">
        <v>2147036000</v>
      </c>
      <c r="D1011" t="s">
        <v>25</v>
      </c>
      <c r="E1011" t="s">
        <v>2151</v>
      </c>
      <c r="F1011">
        <v>3</v>
      </c>
      <c r="G1011">
        <v>31</v>
      </c>
      <c r="H1011">
        <v>2015</v>
      </c>
      <c r="I1011" s="5" t="s">
        <v>4169</v>
      </c>
      <c r="J1011" t="s">
        <v>4170</v>
      </c>
      <c r="K1011" t="s">
        <v>4171</v>
      </c>
      <c r="L1011" t="s">
        <v>4172</v>
      </c>
      <c r="M1011" t="s">
        <v>4173</v>
      </c>
      <c r="N1011" t="s">
        <v>62</v>
      </c>
      <c r="O1011" t="s">
        <v>175</v>
      </c>
      <c r="R1011" s="6"/>
    </row>
    <row r="1012" spans="1:18">
      <c r="A1012">
        <v>1038</v>
      </c>
      <c r="B1012" t="s">
        <v>4158</v>
      </c>
      <c r="C1012" s="1">
        <v>2173334000</v>
      </c>
      <c r="D1012" t="s">
        <v>31</v>
      </c>
      <c r="E1012" t="s">
        <v>2156</v>
      </c>
      <c r="F1012">
        <v>3</v>
      </c>
      <c r="G1012">
        <v>31</v>
      </c>
      <c r="H1012">
        <v>2016</v>
      </c>
      <c r="I1012" s="5" t="s">
        <v>4174</v>
      </c>
      <c r="J1012" t="s">
        <v>4175</v>
      </c>
      <c r="K1012" t="s">
        <v>4176</v>
      </c>
      <c r="L1012" t="s">
        <v>4177</v>
      </c>
      <c r="M1012" t="s">
        <v>4178</v>
      </c>
      <c r="N1012" t="s">
        <v>62</v>
      </c>
      <c r="O1012" t="s">
        <v>175</v>
      </c>
      <c r="R1012" s="6"/>
    </row>
    <row r="1013" spans="1:18">
      <c r="A1013">
        <v>1039</v>
      </c>
      <c r="B1013" t="s">
        <v>4179</v>
      </c>
      <c r="C1013" s="1">
        <v>122196000000</v>
      </c>
      <c r="D1013" t="s">
        <v>10</v>
      </c>
      <c r="E1013" t="s">
        <v>2139</v>
      </c>
      <c r="F1013">
        <v>3</v>
      </c>
      <c r="G1013">
        <v>31</v>
      </c>
      <c r="H1013">
        <v>2013</v>
      </c>
      <c r="I1013" s="5" t="s">
        <v>4180</v>
      </c>
      <c r="J1013" t="s">
        <v>4181</v>
      </c>
      <c r="K1013" t="s">
        <v>4182</v>
      </c>
      <c r="L1013" t="s">
        <v>4183</v>
      </c>
      <c r="M1013" t="s">
        <v>15</v>
      </c>
      <c r="N1013" t="s">
        <v>84</v>
      </c>
      <c r="O1013" t="s">
        <v>104</v>
      </c>
      <c r="R1013" s="6"/>
    </row>
    <row r="1014" spans="1:18">
      <c r="A1014">
        <v>1040</v>
      </c>
      <c r="B1014" t="s">
        <v>4179</v>
      </c>
      <c r="C1014" s="1">
        <v>137392000000</v>
      </c>
      <c r="D1014" t="s">
        <v>19</v>
      </c>
      <c r="E1014" t="s">
        <v>2145</v>
      </c>
      <c r="F1014">
        <v>3</v>
      </c>
      <c r="G1014">
        <v>31</v>
      </c>
      <c r="H1014">
        <v>2014</v>
      </c>
      <c r="I1014" s="5" t="s">
        <v>4184</v>
      </c>
      <c r="J1014" t="s">
        <v>4185</v>
      </c>
      <c r="K1014" t="s">
        <v>4186</v>
      </c>
      <c r="L1014" t="s">
        <v>4187</v>
      </c>
      <c r="M1014" t="s">
        <v>15</v>
      </c>
      <c r="N1014" t="s">
        <v>84</v>
      </c>
      <c r="O1014" t="s">
        <v>104</v>
      </c>
      <c r="R1014" s="6"/>
    </row>
    <row r="1015" spans="1:18">
      <c r="A1015">
        <v>1041</v>
      </c>
      <c r="B1015" t="s">
        <v>4179</v>
      </c>
      <c r="C1015" s="1">
        <v>179045000000</v>
      </c>
      <c r="D1015" t="s">
        <v>25</v>
      </c>
      <c r="E1015" t="s">
        <v>2151</v>
      </c>
      <c r="F1015">
        <v>3</v>
      </c>
      <c r="G1015">
        <v>31</v>
      </c>
      <c r="H1015">
        <v>2015</v>
      </c>
      <c r="I1015" s="5" t="s">
        <v>4188</v>
      </c>
      <c r="J1015" t="s">
        <v>4189</v>
      </c>
      <c r="K1015" t="s">
        <v>4190</v>
      </c>
      <c r="L1015" t="s">
        <v>4191</v>
      </c>
      <c r="M1015" t="s">
        <v>15</v>
      </c>
      <c r="N1015" t="s">
        <v>84</v>
      </c>
      <c r="O1015" t="s">
        <v>104</v>
      </c>
      <c r="R1015" s="6"/>
    </row>
    <row r="1016" spans="1:18">
      <c r="A1016">
        <v>1042</v>
      </c>
      <c r="B1016" t="s">
        <v>4179</v>
      </c>
      <c r="C1016" s="1">
        <v>190884000000</v>
      </c>
      <c r="D1016" t="s">
        <v>31</v>
      </c>
      <c r="E1016" t="s">
        <v>2156</v>
      </c>
      <c r="F1016">
        <v>3</v>
      </c>
      <c r="G1016">
        <v>31</v>
      </c>
      <c r="H1016">
        <v>2016</v>
      </c>
      <c r="I1016" s="5" t="s">
        <v>4192</v>
      </c>
      <c r="J1016" t="s">
        <v>4193</v>
      </c>
      <c r="K1016" t="s">
        <v>4194</v>
      </c>
      <c r="L1016" t="s">
        <v>4191</v>
      </c>
      <c r="M1016" t="s">
        <v>15</v>
      </c>
      <c r="N1016" t="s">
        <v>84</v>
      </c>
      <c r="O1016" t="s">
        <v>104</v>
      </c>
      <c r="R1016" s="6"/>
    </row>
    <row r="1017" spans="1:18">
      <c r="A1017">
        <v>1043</v>
      </c>
      <c r="B1017" t="s">
        <v>4195</v>
      </c>
      <c r="C1017" s="1">
        <v>2730300000</v>
      </c>
      <c r="D1017" t="s">
        <v>10</v>
      </c>
      <c r="E1017" t="s">
        <v>11</v>
      </c>
      <c r="F1017">
        <v>12</v>
      </c>
      <c r="G1017">
        <v>31</v>
      </c>
      <c r="H1017">
        <v>2012</v>
      </c>
      <c r="I1017" s="5" t="s">
        <v>4196</v>
      </c>
      <c r="J1017" t="s">
        <v>4197</v>
      </c>
      <c r="K1017" t="s">
        <v>4198</v>
      </c>
      <c r="L1017" t="s">
        <v>15</v>
      </c>
      <c r="M1017" t="s">
        <v>4199</v>
      </c>
      <c r="N1017" t="s">
        <v>293</v>
      </c>
      <c r="O1017" t="s">
        <v>4200</v>
      </c>
      <c r="R1017" s="6"/>
    </row>
    <row r="1018" spans="1:18">
      <c r="A1018">
        <v>1044</v>
      </c>
      <c r="B1018" t="s">
        <v>4195</v>
      </c>
      <c r="C1018" s="1">
        <v>2972500000</v>
      </c>
      <c r="D1018" t="s">
        <v>19</v>
      </c>
      <c r="E1018" t="s">
        <v>20</v>
      </c>
      <c r="F1018">
        <v>12</v>
      </c>
      <c r="G1018">
        <v>31</v>
      </c>
      <c r="H1018">
        <v>2013</v>
      </c>
      <c r="I1018" s="5" t="s">
        <v>4201</v>
      </c>
      <c r="J1018" t="s">
        <v>4202</v>
      </c>
      <c r="K1018" t="s">
        <v>4203</v>
      </c>
      <c r="L1018" t="s">
        <v>15</v>
      </c>
      <c r="M1018" t="s">
        <v>4204</v>
      </c>
      <c r="N1018" t="s">
        <v>293</v>
      </c>
      <c r="O1018" t="s">
        <v>4200</v>
      </c>
      <c r="R1018" s="6"/>
    </row>
    <row r="1019" spans="1:18">
      <c r="A1019">
        <v>1045</v>
      </c>
      <c r="B1019" t="s">
        <v>4195</v>
      </c>
      <c r="C1019" s="1">
        <v>3334300000</v>
      </c>
      <c r="D1019" t="s">
        <v>25</v>
      </c>
      <c r="E1019" t="s">
        <v>26</v>
      </c>
      <c r="F1019">
        <v>12</v>
      </c>
      <c r="G1019">
        <v>31</v>
      </c>
      <c r="H1019">
        <v>2014</v>
      </c>
      <c r="I1019" s="5" t="s">
        <v>4205</v>
      </c>
      <c r="J1019" t="s">
        <v>4206</v>
      </c>
      <c r="K1019" t="s">
        <v>4207</v>
      </c>
      <c r="L1019" t="s">
        <v>15</v>
      </c>
      <c r="M1019" t="s">
        <v>4208</v>
      </c>
      <c r="N1019" t="s">
        <v>293</v>
      </c>
      <c r="O1019" t="s">
        <v>4200</v>
      </c>
      <c r="R1019" s="6"/>
    </row>
    <row r="1020" spans="1:18">
      <c r="A1020">
        <v>1046</v>
      </c>
      <c r="B1020" t="s">
        <v>4195</v>
      </c>
      <c r="C1020" s="1">
        <v>3484500000</v>
      </c>
      <c r="D1020" t="s">
        <v>31</v>
      </c>
      <c r="E1020" t="s">
        <v>32</v>
      </c>
      <c r="F1020">
        <v>12</v>
      </c>
      <c r="G1020">
        <v>31</v>
      </c>
      <c r="H1020">
        <v>2015</v>
      </c>
      <c r="I1020" s="5" t="s">
        <v>4209</v>
      </c>
      <c r="J1020" t="s">
        <v>4210</v>
      </c>
      <c r="K1020" t="s">
        <v>4211</v>
      </c>
      <c r="L1020" t="s">
        <v>15</v>
      </c>
      <c r="M1020" t="s">
        <v>4212</v>
      </c>
      <c r="N1020" t="s">
        <v>293</v>
      </c>
      <c r="O1020" t="s">
        <v>4200</v>
      </c>
      <c r="R1020" s="6"/>
    </row>
    <row r="1021" spans="1:18">
      <c r="A1021">
        <v>1047</v>
      </c>
      <c r="B1021" t="s">
        <v>4213</v>
      </c>
      <c r="C1021" s="1">
        <v>35015000000</v>
      </c>
      <c r="D1021" t="s">
        <v>10</v>
      </c>
      <c r="E1021" t="s">
        <v>11</v>
      </c>
      <c r="F1021">
        <v>12</v>
      </c>
      <c r="G1021">
        <v>31</v>
      </c>
      <c r="H1021">
        <v>2012</v>
      </c>
      <c r="I1021" s="5" t="s">
        <v>4214</v>
      </c>
      <c r="J1021" t="s">
        <v>4215</v>
      </c>
      <c r="K1021" t="s">
        <v>4216</v>
      </c>
      <c r="L1021" t="s">
        <v>15</v>
      </c>
      <c r="M1021" t="s">
        <v>4217</v>
      </c>
      <c r="N1021" t="s">
        <v>198</v>
      </c>
      <c r="O1021" t="s">
        <v>1068</v>
      </c>
      <c r="R1021" s="6"/>
    </row>
    <row r="1022" spans="1:18">
      <c r="A1022">
        <v>1048</v>
      </c>
      <c r="B1022" t="s">
        <v>4213</v>
      </c>
      <c r="C1022" s="1">
        <v>35299000000</v>
      </c>
      <c r="D1022" t="s">
        <v>19</v>
      </c>
      <c r="E1022" t="s">
        <v>20</v>
      </c>
      <c r="F1022">
        <v>12</v>
      </c>
      <c r="G1022">
        <v>31</v>
      </c>
      <c r="H1022">
        <v>2013</v>
      </c>
      <c r="I1022" s="5" t="s">
        <v>4218</v>
      </c>
      <c r="J1022" t="s">
        <v>4219</v>
      </c>
      <c r="K1022" t="s">
        <v>4220</v>
      </c>
      <c r="L1022" t="s">
        <v>15</v>
      </c>
      <c r="M1022" t="s">
        <v>4217</v>
      </c>
      <c r="N1022" t="s">
        <v>198</v>
      </c>
      <c r="O1022" t="s">
        <v>1068</v>
      </c>
      <c r="R1022" s="6"/>
    </row>
    <row r="1023" spans="1:18">
      <c r="A1023">
        <v>1049</v>
      </c>
      <c r="B1023" t="s">
        <v>4213</v>
      </c>
      <c r="C1023" s="1">
        <v>34244000000</v>
      </c>
      <c r="D1023" t="s">
        <v>25</v>
      </c>
      <c r="E1023" t="s">
        <v>26</v>
      </c>
      <c r="F1023">
        <v>12</v>
      </c>
      <c r="G1023">
        <v>31</v>
      </c>
      <c r="H1023">
        <v>2014</v>
      </c>
      <c r="I1023" s="5" t="s">
        <v>4221</v>
      </c>
      <c r="J1023" t="s">
        <v>4222</v>
      </c>
      <c r="K1023" t="s">
        <v>4223</v>
      </c>
      <c r="L1023" t="s">
        <v>15</v>
      </c>
      <c r="M1023" t="s">
        <v>4224</v>
      </c>
      <c r="N1023" t="s">
        <v>198</v>
      </c>
      <c r="O1023" t="s">
        <v>1068</v>
      </c>
      <c r="R1023" s="6"/>
    </row>
    <row r="1024" spans="1:18">
      <c r="A1024">
        <v>1050</v>
      </c>
      <c r="B1024" t="s">
        <v>4213</v>
      </c>
      <c r="C1024" s="1">
        <v>29636000000</v>
      </c>
      <c r="D1024" t="s">
        <v>31</v>
      </c>
      <c r="E1024" t="s">
        <v>32</v>
      </c>
      <c r="F1024">
        <v>12</v>
      </c>
      <c r="G1024">
        <v>31</v>
      </c>
      <c r="H1024">
        <v>2015</v>
      </c>
      <c r="I1024" s="5" t="s">
        <v>4225</v>
      </c>
      <c r="J1024" t="s">
        <v>4226</v>
      </c>
      <c r="K1024" t="s">
        <v>4227</v>
      </c>
      <c r="L1024" t="s">
        <v>15</v>
      </c>
      <c r="M1024" t="s">
        <v>4228</v>
      </c>
      <c r="N1024" t="s">
        <v>198</v>
      </c>
      <c r="O1024" t="s">
        <v>1068</v>
      </c>
      <c r="R1024" s="6"/>
    </row>
    <row r="1025" spans="1:18">
      <c r="A1025">
        <v>1051</v>
      </c>
      <c r="B1025" t="s">
        <v>4229</v>
      </c>
      <c r="C1025" s="1">
        <v>68150000000</v>
      </c>
      <c r="D1025" t="s">
        <v>10</v>
      </c>
      <c r="E1025" t="s">
        <v>11</v>
      </c>
      <c r="F1025">
        <v>12</v>
      </c>
      <c r="G1025">
        <v>31</v>
      </c>
      <c r="H1025">
        <v>2012</v>
      </c>
      <c r="I1025" s="5" t="s">
        <v>4230</v>
      </c>
      <c r="J1025" t="s">
        <v>4231</v>
      </c>
      <c r="K1025" t="s">
        <v>4232</v>
      </c>
      <c r="L1025" t="s">
        <v>15</v>
      </c>
      <c r="M1025" t="s">
        <v>4233</v>
      </c>
      <c r="N1025" t="s">
        <v>293</v>
      </c>
      <c r="O1025" t="s">
        <v>294</v>
      </c>
      <c r="R1025" s="6"/>
    </row>
    <row r="1026" spans="1:18">
      <c r="A1026">
        <v>1052</v>
      </c>
      <c r="B1026" t="s">
        <v>4229</v>
      </c>
      <c r="C1026" s="1">
        <v>68199000000</v>
      </c>
      <c r="D1026" t="s">
        <v>19</v>
      </c>
      <c r="E1026" t="s">
        <v>20</v>
      </c>
      <c r="F1026">
        <v>12</v>
      </c>
      <c r="G1026">
        <v>31</v>
      </c>
      <c r="H1026">
        <v>2013</v>
      </c>
      <c r="I1026" s="5" t="s">
        <v>4234</v>
      </c>
      <c r="J1026" t="s">
        <v>4235</v>
      </c>
      <c r="K1026" t="s">
        <v>4236</v>
      </c>
      <c r="L1026" t="s">
        <v>15</v>
      </c>
      <c r="M1026" t="s">
        <v>4237</v>
      </c>
      <c r="N1026" t="s">
        <v>293</v>
      </c>
      <c r="O1026" t="s">
        <v>294</v>
      </c>
      <c r="R1026" s="6"/>
    </row>
    <row r="1027" spans="1:18">
      <c r="A1027">
        <v>1053</v>
      </c>
      <c r="B1027" t="s">
        <v>4229</v>
      </c>
      <c r="C1027" s="1">
        <v>73316000000</v>
      </c>
      <c r="D1027" t="s">
        <v>25</v>
      </c>
      <c r="E1027" t="s">
        <v>26</v>
      </c>
      <c r="F1027">
        <v>12</v>
      </c>
      <c r="G1027">
        <v>31</v>
      </c>
      <c r="H1027">
        <v>2014</v>
      </c>
      <c r="I1027" s="5" t="s">
        <v>4238</v>
      </c>
      <c r="J1027" t="s">
        <v>4239</v>
      </c>
      <c r="K1027" t="s">
        <v>4240</v>
      </c>
      <c r="L1027" t="s">
        <v>15</v>
      </c>
      <c r="M1027" t="s">
        <v>4241</v>
      </c>
      <c r="N1027" t="s">
        <v>293</v>
      </c>
      <c r="O1027" t="s">
        <v>294</v>
      </c>
      <c r="R1027" s="6"/>
    </row>
    <row r="1028" spans="1:18">
      <c r="A1028">
        <v>1054</v>
      </c>
      <c r="B1028" t="s">
        <v>4229</v>
      </c>
      <c r="C1028" s="1">
        <v>69951000000</v>
      </c>
      <c r="D1028" t="s">
        <v>31</v>
      </c>
      <c r="E1028" t="s">
        <v>32</v>
      </c>
      <c r="F1028">
        <v>12</v>
      </c>
      <c r="G1028">
        <v>31</v>
      </c>
      <c r="H1028">
        <v>2015</v>
      </c>
      <c r="I1028" s="5" t="s">
        <v>4242</v>
      </c>
      <c r="J1028" t="s">
        <v>4243</v>
      </c>
      <c r="K1028" t="s">
        <v>4244</v>
      </c>
      <c r="L1028" t="s">
        <v>15</v>
      </c>
      <c r="M1028" t="s">
        <v>4245</v>
      </c>
      <c r="N1028" t="s">
        <v>293</v>
      </c>
      <c r="O1028" t="s">
        <v>294</v>
      </c>
      <c r="R1028" s="6"/>
    </row>
    <row r="1029" spans="1:18">
      <c r="A1029">
        <v>1055</v>
      </c>
      <c r="B1029" t="s">
        <v>4246</v>
      </c>
      <c r="C1029" s="1">
        <v>5787980000</v>
      </c>
      <c r="D1029" t="s">
        <v>10</v>
      </c>
      <c r="E1029" t="s">
        <v>11</v>
      </c>
      <c r="F1029">
        <v>12</v>
      </c>
      <c r="G1029">
        <v>31</v>
      </c>
      <c r="H1029">
        <v>2012</v>
      </c>
      <c r="I1029" s="5" t="s">
        <v>4247</v>
      </c>
      <c r="J1029" t="s">
        <v>4248</v>
      </c>
      <c r="K1029" t="s">
        <v>4249</v>
      </c>
      <c r="L1029" t="s">
        <v>15</v>
      </c>
      <c r="M1029" t="s">
        <v>15</v>
      </c>
      <c r="N1029" t="s">
        <v>42</v>
      </c>
      <c r="O1029" t="s">
        <v>4250</v>
      </c>
      <c r="R1029" s="6"/>
    </row>
    <row r="1030" spans="1:18">
      <c r="A1030">
        <v>1056</v>
      </c>
      <c r="B1030" t="s">
        <v>4246</v>
      </c>
      <c r="C1030" s="1">
        <v>7348754000</v>
      </c>
      <c r="D1030" t="s">
        <v>19</v>
      </c>
      <c r="E1030" t="s">
        <v>20</v>
      </c>
      <c r="F1030">
        <v>12</v>
      </c>
      <c r="G1030">
        <v>31</v>
      </c>
      <c r="H1030">
        <v>2013</v>
      </c>
      <c r="I1030" s="5" t="s">
        <v>4251</v>
      </c>
      <c r="J1030" t="s">
        <v>4252</v>
      </c>
      <c r="K1030" t="s">
        <v>4253</v>
      </c>
      <c r="L1030" t="s">
        <v>15</v>
      </c>
      <c r="M1030" t="s">
        <v>15</v>
      </c>
      <c r="N1030" t="s">
        <v>42</v>
      </c>
      <c r="O1030" t="s">
        <v>4250</v>
      </c>
      <c r="R1030" s="6"/>
    </row>
    <row r="1031" spans="1:18">
      <c r="A1031">
        <v>1057</v>
      </c>
      <c r="B1031" t="s">
        <v>4246</v>
      </c>
      <c r="C1031" s="1">
        <v>7803446000</v>
      </c>
      <c r="D1031" t="s">
        <v>25</v>
      </c>
      <c r="E1031" t="s">
        <v>26</v>
      </c>
      <c r="F1031">
        <v>12</v>
      </c>
      <c r="G1031">
        <v>31</v>
      </c>
      <c r="H1031">
        <v>2014</v>
      </c>
      <c r="I1031" s="5" t="s">
        <v>4254</v>
      </c>
      <c r="J1031" t="s">
        <v>4255</v>
      </c>
      <c r="K1031" t="s">
        <v>4256</v>
      </c>
      <c r="L1031" t="s">
        <v>15</v>
      </c>
      <c r="M1031" t="s">
        <v>15</v>
      </c>
      <c r="N1031" t="s">
        <v>42</v>
      </c>
      <c r="O1031" t="s">
        <v>4250</v>
      </c>
      <c r="R1031" s="6"/>
    </row>
    <row r="1032" spans="1:18">
      <c r="A1032">
        <v>1058</v>
      </c>
      <c r="B1032" t="s">
        <v>4246</v>
      </c>
      <c r="C1032" s="1">
        <v>8071563000</v>
      </c>
      <c r="D1032" t="s">
        <v>31</v>
      </c>
      <c r="E1032" t="s">
        <v>32</v>
      </c>
      <c r="F1032">
        <v>12</v>
      </c>
      <c r="G1032">
        <v>31</v>
      </c>
      <c r="H1032">
        <v>2015</v>
      </c>
      <c r="I1032" s="5" t="s">
        <v>4257</v>
      </c>
      <c r="J1032" t="s">
        <v>4258</v>
      </c>
      <c r="K1032" t="s">
        <v>4259</v>
      </c>
      <c r="L1032" t="s">
        <v>15</v>
      </c>
      <c r="M1032" t="s">
        <v>15</v>
      </c>
      <c r="N1032" t="s">
        <v>42</v>
      </c>
      <c r="O1032" t="s">
        <v>4250</v>
      </c>
      <c r="R1032" s="6"/>
    </row>
    <row r="1033" spans="1:18">
      <c r="A1033">
        <v>1059</v>
      </c>
      <c r="B1033" t="s">
        <v>4260</v>
      </c>
      <c r="C1033" s="1">
        <v>3901300000</v>
      </c>
      <c r="D1033" t="s">
        <v>10</v>
      </c>
      <c r="E1033" t="s">
        <v>11</v>
      </c>
      <c r="F1033">
        <v>12</v>
      </c>
      <c r="G1033">
        <v>31</v>
      </c>
      <c r="H1033">
        <v>2012</v>
      </c>
      <c r="I1033" s="5" t="s">
        <v>4261</v>
      </c>
      <c r="J1033" t="s">
        <v>4262</v>
      </c>
      <c r="K1033" t="s">
        <v>4263</v>
      </c>
      <c r="L1033" t="s">
        <v>4264</v>
      </c>
      <c r="M1033" t="s">
        <v>15</v>
      </c>
      <c r="N1033" t="s">
        <v>198</v>
      </c>
      <c r="O1033" t="s">
        <v>1068</v>
      </c>
      <c r="R1033" s="6"/>
    </row>
    <row r="1034" spans="1:18">
      <c r="A1034">
        <v>1060</v>
      </c>
      <c r="B1034" t="s">
        <v>4260</v>
      </c>
      <c r="C1034" s="1">
        <v>4200700000</v>
      </c>
      <c r="D1034" t="s">
        <v>19</v>
      </c>
      <c r="E1034" t="s">
        <v>20</v>
      </c>
      <c r="F1034">
        <v>12</v>
      </c>
      <c r="G1034">
        <v>31</v>
      </c>
      <c r="H1034">
        <v>2013</v>
      </c>
      <c r="I1034" s="5" t="s">
        <v>4265</v>
      </c>
      <c r="J1034" t="s">
        <v>4266</v>
      </c>
      <c r="K1034" t="s">
        <v>4267</v>
      </c>
      <c r="L1034" t="s">
        <v>4268</v>
      </c>
      <c r="M1034" t="s">
        <v>15</v>
      </c>
      <c r="N1034" t="s">
        <v>198</v>
      </c>
      <c r="O1034" t="s">
        <v>1068</v>
      </c>
      <c r="R1034" s="6"/>
    </row>
    <row r="1035" spans="1:18">
      <c r="A1035">
        <v>1061</v>
      </c>
      <c r="B1035" t="s">
        <v>4260</v>
      </c>
      <c r="C1035" s="1">
        <v>4409300000</v>
      </c>
      <c r="D1035" t="s">
        <v>25</v>
      </c>
      <c r="E1035" t="s">
        <v>26</v>
      </c>
      <c r="F1035">
        <v>12</v>
      </c>
      <c r="G1035">
        <v>31</v>
      </c>
      <c r="H1035">
        <v>2014</v>
      </c>
      <c r="I1035" s="5" t="s">
        <v>4269</v>
      </c>
      <c r="J1035" t="s">
        <v>4270</v>
      </c>
      <c r="K1035" t="s">
        <v>4271</v>
      </c>
      <c r="L1035" t="s">
        <v>4272</v>
      </c>
      <c r="M1035" t="s">
        <v>15</v>
      </c>
      <c r="N1035" t="s">
        <v>198</v>
      </c>
      <c r="O1035" t="s">
        <v>1068</v>
      </c>
      <c r="R1035" s="6"/>
    </row>
    <row r="1036" spans="1:18">
      <c r="A1036">
        <v>1062</v>
      </c>
      <c r="B1036" t="s">
        <v>4260</v>
      </c>
      <c r="C1036" s="1">
        <v>4071300000</v>
      </c>
      <c r="D1036" t="s">
        <v>31</v>
      </c>
      <c r="E1036" t="s">
        <v>32</v>
      </c>
      <c r="F1036">
        <v>12</v>
      </c>
      <c r="G1036">
        <v>31</v>
      </c>
      <c r="H1036">
        <v>2015</v>
      </c>
      <c r="I1036" s="5" t="s">
        <v>4273</v>
      </c>
      <c r="J1036" t="s">
        <v>4274</v>
      </c>
      <c r="K1036" t="s">
        <v>4275</v>
      </c>
      <c r="L1036" t="s">
        <v>4276</v>
      </c>
      <c r="M1036" t="s">
        <v>15</v>
      </c>
      <c r="N1036" t="s">
        <v>198</v>
      </c>
      <c r="O1036" t="s">
        <v>1068</v>
      </c>
      <c r="R1036" s="6"/>
    </row>
    <row r="1037" spans="1:18">
      <c r="A1037">
        <v>1063</v>
      </c>
      <c r="B1037" t="s">
        <v>4277</v>
      </c>
      <c r="C1037" s="1">
        <v>4123400000</v>
      </c>
      <c r="D1037" t="s">
        <v>10</v>
      </c>
      <c r="E1037" t="s">
        <v>1169</v>
      </c>
      <c r="F1037">
        <v>11</v>
      </c>
      <c r="G1037">
        <v>30</v>
      </c>
      <c r="H1037">
        <v>2013</v>
      </c>
      <c r="I1037" s="5" t="s">
        <v>4278</v>
      </c>
      <c r="J1037" t="s">
        <v>4279</v>
      </c>
      <c r="K1037" t="s">
        <v>4280</v>
      </c>
      <c r="L1037" t="s">
        <v>15</v>
      </c>
      <c r="M1037" t="s">
        <v>15</v>
      </c>
      <c r="N1037" t="s">
        <v>198</v>
      </c>
      <c r="O1037" t="s">
        <v>1068</v>
      </c>
      <c r="R1037" s="6"/>
    </row>
    <row r="1038" spans="1:18">
      <c r="A1038">
        <v>1064</v>
      </c>
      <c r="B1038" t="s">
        <v>4277</v>
      </c>
      <c r="C1038" s="1">
        <v>4243200000</v>
      </c>
      <c r="D1038" t="s">
        <v>19</v>
      </c>
      <c r="E1038" t="s">
        <v>1175</v>
      </c>
      <c r="F1038">
        <v>11</v>
      </c>
      <c r="G1038">
        <v>30</v>
      </c>
      <c r="H1038">
        <v>2014</v>
      </c>
      <c r="I1038" s="5" t="s">
        <v>4281</v>
      </c>
      <c r="J1038" t="s">
        <v>4282</v>
      </c>
      <c r="K1038" t="s">
        <v>4283</v>
      </c>
      <c r="L1038" t="s">
        <v>15</v>
      </c>
      <c r="M1038" t="s">
        <v>15</v>
      </c>
      <c r="N1038" t="s">
        <v>198</v>
      </c>
      <c r="O1038" t="s">
        <v>1068</v>
      </c>
      <c r="R1038" s="6"/>
    </row>
    <row r="1039" spans="1:18">
      <c r="A1039">
        <v>1065</v>
      </c>
      <c r="B1039" t="s">
        <v>4277</v>
      </c>
      <c r="C1039" s="1">
        <v>4296300000</v>
      </c>
      <c r="D1039" t="s">
        <v>25</v>
      </c>
      <c r="E1039" t="s">
        <v>1180</v>
      </c>
      <c r="F1039">
        <v>11</v>
      </c>
      <c r="G1039">
        <v>30</v>
      </c>
      <c r="H1039">
        <v>2015</v>
      </c>
      <c r="I1039" s="5" t="s">
        <v>4284</v>
      </c>
      <c r="J1039" t="s">
        <v>2064</v>
      </c>
      <c r="K1039" t="s">
        <v>4285</v>
      </c>
      <c r="L1039" t="s">
        <v>15</v>
      </c>
      <c r="M1039" t="s">
        <v>15</v>
      </c>
      <c r="N1039" t="s">
        <v>198</v>
      </c>
      <c r="O1039" t="s">
        <v>1068</v>
      </c>
      <c r="R1039" s="6"/>
    </row>
    <row r="1040" spans="1:18">
      <c r="A1040">
        <v>1066</v>
      </c>
      <c r="B1040" t="s">
        <v>4277</v>
      </c>
      <c r="C1040" s="1">
        <v>4411500000</v>
      </c>
      <c r="D1040" t="s">
        <v>31</v>
      </c>
      <c r="E1040" t="s">
        <v>1185</v>
      </c>
      <c r="F1040">
        <v>11</v>
      </c>
      <c r="G1040">
        <v>30</v>
      </c>
      <c r="H1040">
        <v>2016</v>
      </c>
      <c r="I1040" s="5" t="s">
        <v>4286</v>
      </c>
      <c r="J1040" t="s">
        <v>4287</v>
      </c>
      <c r="K1040" t="s">
        <v>4288</v>
      </c>
      <c r="L1040" t="s">
        <v>15</v>
      </c>
      <c r="M1040" t="s">
        <v>15</v>
      </c>
      <c r="N1040" t="s">
        <v>198</v>
      </c>
      <c r="O1040" t="s">
        <v>1068</v>
      </c>
      <c r="R1040" s="6"/>
    </row>
    <row r="1041" spans="1:18">
      <c r="A1041">
        <v>1067</v>
      </c>
      <c r="B1041" t="s">
        <v>4289</v>
      </c>
      <c r="C1041" s="1">
        <v>2031901000</v>
      </c>
      <c r="D1041" t="s">
        <v>10</v>
      </c>
      <c r="E1041" t="s">
        <v>11</v>
      </c>
      <c r="F1041">
        <v>12</v>
      </c>
      <c r="G1041">
        <v>31</v>
      </c>
      <c r="H1041">
        <v>2012</v>
      </c>
      <c r="I1041" s="5" t="s">
        <v>4290</v>
      </c>
      <c r="J1041" t="s">
        <v>4291</v>
      </c>
      <c r="K1041" t="s">
        <v>4292</v>
      </c>
      <c r="L1041" t="s">
        <v>15</v>
      </c>
      <c r="M1041" t="s">
        <v>15</v>
      </c>
      <c r="N1041" t="s">
        <v>379</v>
      </c>
      <c r="O1041" t="s">
        <v>4293</v>
      </c>
      <c r="R1041" s="6"/>
    </row>
    <row r="1042" spans="1:18">
      <c r="A1042">
        <v>1068</v>
      </c>
      <c r="B1042" t="s">
        <v>4289</v>
      </c>
      <c r="C1042" s="1">
        <v>2155551000</v>
      </c>
      <c r="D1042" t="s">
        <v>19</v>
      </c>
      <c r="E1042" t="s">
        <v>20</v>
      </c>
      <c r="F1042">
        <v>12</v>
      </c>
      <c r="G1042">
        <v>31</v>
      </c>
      <c r="H1042">
        <v>2013</v>
      </c>
      <c r="I1042" s="5" t="s">
        <v>4294</v>
      </c>
      <c r="J1042" t="s">
        <v>4295</v>
      </c>
      <c r="K1042" t="s">
        <v>4296</v>
      </c>
      <c r="L1042" t="s">
        <v>15</v>
      </c>
      <c r="M1042" t="s">
        <v>15</v>
      </c>
      <c r="N1042" t="s">
        <v>379</v>
      </c>
      <c r="O1042" t="s">
        <v>4293</v>
      </c>
      <c r="R1042" s="6"/>
    </row>
    <row r="1043" spans="1:18">
      <c r="A1043">
        <v>1069</v>
      </c>
      <c r="B1043" t="s">
        <v>4289</v>
      </c>
      <c r="C1043" s="1">
        <v>2957951000</v>
      </c>
      <c r="D1043" t="s">
        <v>25</v>
      </c>
      <c r="E1043" t="s">
        <v>26</v>
      </c>
      <c r="F1043">
        <v>12</v>
      </c>
      <c r="G1043">
        <v>31</v>
      </c>
      <c r="H1043">
        <v>2014</v>
      </c>
      <c r="I1043" s="5" t="s">
        <v>4297</v>
      </c>
      <c r="J1043" t="s">
        <v>4298</v>
      </c>
      <c r="K1043" t="s">
        <v>4299</v>
      </c>
      <c r="L1043" t="s">
        <v>15</v>
      </c>
      <c r="M1043" t="s">
        <v>15</v>
      </c>
      <c r="N1043" t="s">
        <v>379</v>
      </c>
      <c r="O1043" t="s">
        <v>4293</v>
      </c>
      <c r="R1043" s="6"/>
    </row>
    <row r="1044" spans="1:18">
      <c r="A1044">
        <v>1070</v>
      </c>
      <c r="B1044" t="s">
        <v>4289</v>
      </c>
      <c r="C1044" s="1">
        <v>3539570000</v>
      </c>
      <c r="D1044" t="s">
        <v>31</v>
      </c>
      <c r="E1044" t="s">
        <v>32</v>
      </c>
      <c r="F1044">
        <v>12</v>
      </c>
      <c r="G1044">
        <v>31</v>
      </c>
      <c r="H1044">
        <v>2015</v>
      </c>
      <c r="I1044" s="5" t="s">
        <v>4300</v>
      </c>
      <c r="J1044" t="s">
        <v>4301</v>
      </c>
      <c r="K1044" t="s">
        <v>4302</v>
      </c>
      <c r="L1044" t="s">
        <v>15</v>
      </c>
      <c r="M1044" t="s">
        <v>15</v>
      </c>
      <c r="N1044" t="s">
        <v>379</v>
      </c>
      <c r="O1044" t="s">
        <v>4293</v>
      </c>
      <c r="R1044" s="6"/>
    </row>
    <row r="1045" spans="1:18">
      <c r="A1045">
        <v>1071</v>
      </c>
      <c r="B1045" t="s">
        <v>4303</v>
      </c>
      <c r="C1045" s="1">
        <v>11924000000</v>
      </c>
      <c r="D1045" t="s">
        <v>10</v>
      </c>
      <c r="E1045" t="s">
        <v>11</v>
      </c>
      <c r="F1045">
        <v>12</v>
      </c>
      <c r="G1045">
        <v>31</v>
      </c>
      <c r="H1045">
        <v>2012</v>
      </c>
      <c r="I1045" s="5" t="s">
        <v>4304</v>
      </c>
      <c r="J1045" t="s">
        <v>15</v>
      </c>
      <c r="K1045" t="s">
        <v>4305</v>
      </c>
      <c r="L1045" t="s">
        <v>15</v>
      </c>
      <c r="M1045" t="s">
        <v>4306</v>
      </c>
      <c r="N1045" t="s">
        <v>293</v>
      </c>
      <c r="O1045" t="s">
        <v>4307</v>
      </c>
      <c r="R1045" s="6"/>
    </row>
    <row r="1046" spans="1:18">
      <c r="A1046">
        <v>1072</v>
      </c>
      <c r="B1046" t="s">
        <v>4303</v>
      </c>
      <c r="C1046" s="1">
        <v>12261000000</v>
      </c>
      <c r="D1046" t="s">
        <v>19</v>
      </c>
      <c r="E1046" t="s">
        <v>20</v>
      </c>
      <c r="F1046">
        <v>12</v>
      </c>
      <c r="G1046">
        <v>31</v>
      </c>
      <c r="H1046">
        <v>2013</v>
      </c>
      <c r="I1046" s="5" t="s">
        <v>4308</v>
      </c>
      <c r="J1046" t="s">
        <v>15</v>
      </c>
      <c r="K1046" t="s">
        <v>4309</v>
      </c>
      <c r="L1046" t="s">
        <v>15</v>
      </c>
      <c r="M1046" t="s">
        <v>4310</v>
      </c>
      <c r="N1046" t="s">
        <v>293</v>
      </c>
      <c r="O1046" t="s">
        <v>4307</v>
      </c>
      <c r="R1046" s="6"/>
    </row>
    <row r="1047" spans="1:18">
      <c r="A1047">
        <v>1073</v>
      </c>
      <c r="B1047" t="s">
        <v>4303</v>
      </c>
      <c r="C1047" s="1">
        <v>12951000000</v>
      </c>
      <c r="D1047" t="s">
        <v>25</v>
      </c>
      <c r="E1047" t="s">
        <v>26</v>
      </c>
      <c r="F1047">
        <v>12</v>
      </c>
      <c r="G1047">
        <v>31</v>
      </c>
      <c r="H1047">
        <v>2014</v>
      </c>
      <c r="I1047" s="5" t="s">
        <v>4311</v>
      </c>
      <c r="J1047" t="s">
        <v>15</v>
      </c>
      <c r="K1047" t="s">
        <v>4312</v>
      </c>
      <c r="L1047" t="s">
        <v>15</v>
      </c>
      <c r="M1047" t="s">
        <v>3223</v>
      </c>
      <c r="N1047" t="s">
        <v>293</v>
      </c>
      <c r="O1047" t="s">
        <v>4307</v>
      </c>
      <c r="R1047" s="6"/>
    </row>
    <row r="1048" spans="1:18">
      <c r="A1048">
        <v>1074</v>
      </c>
      <c r="B1048" t="s">
        <v>4303</v>
      </c>
      <c r="C1048" s="1">
        <v>12893000000</v>
      </c>
      <c r="D1048" t="s">
        <v>31</v>
      </c>
      <c r="E1048" t="s">
        <v>32</v>
      </c>
      <c r="F1048">
        <v>12</v>
      </c>
      <c r="G1048">
        <v>31</v>
      </c>
      <c r="H1048">
        <v>2015</v>
      </c>
      <c r="I1048" s="5" t="s">
        <v>4313</v>
      </c>
      <c r="J1048" t="s">
        <v>15</v>
      </c>
      <c r="K1048" t="s">
        <v>4314</v>
      </c>
      <c r="L1048" t="s">
        <v>15</v>
      </c>
      <c r="M1048" t="s">
        <v>4315</v>
      </c>
      <c r="N1048" t="s">
        <v>293</v>
      </c>
      <c r="O1048" t="s">
        <v>4307</v>
      </c>
      <c r="R1048" s="6"/>
    </row>
    <row r="1049" spans="1:18">
      <c r="A1049">
        <v>1075</v>
      </c>
      <c r="B1049" t="s">
        <v>4316</v>
      </c>
      <c r="C1049" s="1">
        <v>30871000000</v>
      </c>
      <c r="D1049" t="s">
        <v>10</v>
      </c>
      <c r="E1049" t="s">
        <v>20</v>
      </c>
      <c r="F1049">
        <v>12</v>
      </c>
      <c r="G1049">
        <v>31</v>
      </c>
      <c r="H1049">
        <v>2013</v>
      </c>
      <c r="I1049" s="5" t="s">
        <v>4317</v>
      </c>
      <c r="J1049" t="s">
        <v>4318</v>
      </c>
      <c r="K1049" t="s">
        <v>4319</v>
      </c>
      <c r="L1049" t="s">
        <v>4320</v>
      </c>
      <c r="M1049" t="s">
        <v>15</v>
      </c>
      <c r="N1049" t="s">
        <v>17</v>
      </c>
      <c r="O1049" t="s">
        <v>1515</v>
      </c>
      <c r="R1049" s="6"/>
    </row>
    <row r="1050" spans="1:18">
      <c r="A1050">
        <v>1076</v>
      </c>
      <c r="B1050" t="s">
        <v>4316</v>
      </c>
      <c r="C1050" s="1">
        <v>31821000000</v>
      </c>
      <c r="D1050" t="s">
        <v>19</v>
      </c>
      <c r="E1050" t="s">
        <v>26</v>
      </c>
      <c r="F1050">
        <v>12</v>
      </c>
      <c r="G1050">
        <v>31</v>
      </c>
      <c r="H1050">
        <v>2014</v>
      </c>
      <c r="I1050" s="5" t="s">
        <v>4321</v>
      </c>
      <c r="J1050" t="s">
        <v>4322</v>
      </c>
      <c r="K1050" t="s">
        <v>4323</v>
      </c>
      <c r="L1050" t="s">
        <v>4324</v>
      </c>
      <c r="M1050" t="s">
        <v>15</v>
      </c>
      <c r="N1050" t="s">
        <v>17</v>
      </c>
      <c r="O1050" t="s">
        <v>1515</v>
      </c>
      <c r="R1050" s="6"/>
    </row>
    <row r="1051" spans="1:18">
      <c r="A1051">
        <v>1077</v>
      </c>
      <c r="B1051" t="s">
        <v>4316</v>
      </c>
      <c r="C1051" s="1">
        <v>30274000000</v>
      </c>
      <c r="D1051" t="s">
        <v>25</v>
      </c>
      <c r="E1051" t="s">
        <v>32</v>
      </c>
      <c r="F1051">
        <v>12</v>
      </c>
      <c r="G1051">
        <v>31</v>
      </c>
      <c r="H1051">
        <v>2015</v>
      </c>
      <c r="I1051" s="5" t="s">
        <v>4325</v>
      </c>
      <c r="J1051" t="s">
        <v>4326</v>
      </c>
      <c r="K1051" t="s">
        <v>2659</v>
      </c>
      <c r="L1051" t="s">
        <v>4327</v>
      </c>
      <c r="M1051" t="s">
        <v>15</v>
      </c>
      <c r="N1051" t="s">
        <v>17</v>
      </c>
      <c r="O1051" t="s">
        <v>1515</v>
      </c>
      <c r="R1051" s="6"/>
    </row>
    <row r="1052" spans="1:18">
      <c r="A1052">
        <v>1078</v>
      </c>
      <c r="B1052" t="s">
        <v>4316</v>
      </c>
      <c r="C1052" s="1">
        <v>30109000000</v>
      </c>
      <c r="D1052" t="s">
        <v>31</v>
      </c>
      <c r="E1052" t="s">
        <v>348</v>
      </c>
      <c r="F1052">
        <v>12</v>
      </c>
      <c r="G1052">
        <v>31</v>
      </c>
      <c r="H1052">
        <v>2016</v>
      </c>
      <c r="I1052" s="5" t="s">
        <v>4328</v>
      </c>
      <c r="J1052" t="s">
        <v>4329</v>
      </c>
      <c r="K1052" t="s">
        <v>4330</v>
      </c>
      <c r="L1052" t="s">
        <v>4331</v>
      </c>
      <c r="M1052" t="s">
        <v>15</v>
      </c>
      <c r="N1052" t="s">
        <v>17</v>
      </c>
      <c r="O1052" t="s">
        <v>1515</v>
      </c>
      <c r="R1052" s="6"/>
    </row>
    <row r="1053" spans="1:18">
      <c r="A1053">
        <v>1079</v>
      </c>
      <c r="B1053" t="s">
        <v>4332</v>
      </c>
      <c r="C1053" s="1">
        <v>2060702000</v>
      </c>
      <c r="D1053" t="s">
        <v>10</v>
      </c>
      <c r="E1053" t="s">
        <v>11</v>
      </c>
      <c r="F1053">
        <v>12</v>
      </c>
      <c r="G1053">
        <v>31</v>
      </c>
      <c r="H1053">
        <v>2012</v>
      </c>
      <c r="I1053" s="5" t="s">
        <v>4333</v>
      </c>
      <c r="J1053" t="s">
        <v>4334</v>
      </c>
      <c r="K1053" t="s">
        <v>15</v>
      </c>
      <c r="L1053" t="s">
        <v>15</v>
      </c>
      <c r="M1053" t="s">
        <v>15</v>
      </c>
      <c r="N1053" t="s">
        <v>198</v>
      </c>
      <c r="O1053" t="s">
        <v>2059</v>
      </c>
      <c r="R1053" s="6"/>
    </row>
    <row r="1054" spans="1:18">
      <c r="A1054">
        <v>1080</v>
      </c>
      <c r="B1054" t="s">
        <v>4332</v>
      </c>
      <c r="C1054" s="1">
        <v>2246428000</v>
      </c>
      <c r="D1054" t="s">
        <v>19</v>
      </c>
      <c r="E1054" t="s">
        <v>20</v>
      </c>
      <c r="F1054">
        <v>12</v>
      </c>
      <c r="G1054">
        <v>31</v>
      </c>
      <c r="H1054">
        <v>2013</v>
      </c>
      <c r="I1054" s="5" t="s">
        <v>4335</v>
      </c>
      <c r="J1054" t="s">
        <v>4336</v>
      </c>
      <c r="K1054" t="s">
        <v>15</v>
      </c>
      <c r="L1054" t="s">
        <v>15</v>
      </c>
      <c r="M1054" t="s">
        <v>15</v>
      </c>
      <c r="N1054" t="s">
        <v>198</v>
      </c>
      <c r="O1054" t="s">
        <v>2059</v>
      </c>
      <c r="R1054" s="6"/>
    </row>
    <row r="1055" spans="1:18">
      <c r="A1055">
        <v>1081</v>
      </c>
      <c r="B1055" t="s">
        <v>4332</v>
      </c>
      <c r="C1055" s="1">
        <v>2464867000</v>
      </c>
      <c r="D1055" t="s">
        <v>25</v>
      </c>
      <c r="E1055" t="s">
        <v>26</v>
      </c>
      <c r="F1055">
        <v>12</v>
      </c>
      <c r="G1055">
        <v>31</v>
      </c>
      <c r="H1055">
        <v>2014</v>
      </c>
      <c r="I1055" s="5" t="s">
        <v>4337</v>
      </c>
      <c r="J1055" t="s">
        <v>4338</v>
      </c>
      <c r="K1055" t="s">
        <v>15</v>
      </c>
      <c r="L1055" t="s">
        <v>15</v>
      </c>
      <c r="M1055" t="s">
        <v>15</v>
      </c>
      <c r="N1055" t="s">
        <v>198</v>
      </c>
      <c r="O1055" t="s">
        <v>2059</v>
      </c>
      <c r="R1055" s="6"/>
    </row>
    <row r="1056" spans="1:18">
      <c r="A1056">
        <v>1082</v>
      </c>
      <c r="B1056" t="s">
        <v>4332</v>
      </c>
      <c r="C1056" s="1">
        <v>2722564000</v>
      </c>
      <c r="D1056" t="s">
        <v>31</v>
      </c>
      <c r="E1056" t="s">
        <v>32</v>
      </c>
      <c r="F1056">
        <v>12</v>
      </c>
      <c r="G1056">
        <v>31</v>
      </c>
      <c r="H1056">
        <v>2015</v>
      </c>
      <c r="I1056" s="5" t="s">
        <v>4339</v>
      </c>
      <c r="J1056" t="s">
        <v>4340</v>
      </c>
      <c r="K1056" t="s">
        <v>15</v>
      </c>
      <c r="L1056" t="s">
        <v>15</v>
      </c>
      <c r="M1056" t="s">
        <v>15</v>
      </c>
      <c r="N1056" t="s">
        <v>198</v>
      </c>
      <c r="O1056" t="s">
        <v>2059</v>
      </c>
      <c r="R1056" s="6"/>
    </row>
    <row r="1057" spans="1:18">
      <c r="A1057">
        <v>1083</v>
      </c>
      <c r="B1057" t="s">
        <v>4341</v>
      </c>
      <c r="C1057" s="1">
        <v>24618000000</v>
      </c>
      <c r="D1057" t="s">
        <v>10</v>
      </c>
      <c r="E1057" t="s">
        <v>11</v>
      </c>
      <c r="F1057">
        <v>12</v>
      </c>
      <c r="G1057">
        <v>31</v>
      </c>
      <c r="H1057">
        <v>2012</v>
      </c>
      <c r="I1057" s="5" t="s">
        <v>4342</v>
      </c>
      <c r="J1057" t="s">
        <v>4343</v>
      </c>
      <c r="K1057" t="s">
        <v>4344</v>
      </c>
      <c r="L1057" t="s">
        <v>15</v>
      </c>
      <c r="M1057" t="s">
        <v>15</v>
      </c>
      <c r="N1057" t="s">
        <v>198</v>
      </c>
      <c r="O1057" t="s">
        <v>4345</v>
      </c>
      <c r="R1057" s="6"/>
    </row>
    <row r="1058" spans="1:18">
      <c r="A1058">
        <v>1084</v>
      </c>
      <c r="B1058" t="s">
        <v>4341</v>
      </c>
      <c r="C1058" s="1">
        <v>24466000000</v>
      </c>
      <c r="D1058" t="s">
        <v>19</v>
      </c>
      <c r="E1058" t="s">
        <v>20</v>
      </c>
      <c r="F1058">
        <v>12</v>
      </c>
      <c r="G1058">
        <v>31</v>
      </c>
      <c r="H1058">
        <v>2013</v>
      </c>
      <c r="I1058" s="5" t="s">
        <v>4346</v>
      </c>
      <c r="J1058" t="s">
        <v>4347</v>
      </c>
      <c r="K1058" t="s">
        <v>4348</v>
      </c>
      <c r="L1058" t="s">
        <v>15</v>
      </c>
      <c r="M1058" t="s">
        <v>15</v>
      </c>
      <c r="N1058" t="s">
        <v>198</v>
      </c>
      <c r="O1058" t="s">
        <v>4345</v>
      </c>
      <c r="R1058" s="6"/>
    </row>
    <row r="1059" spans="1:18">
      <c r="A1059">
        <v>1085</v>
      </c>
      <c r="B1059" t="s">
        <v>4341</v>
      </c>
      <c r="C1059" s="1">
        <v>24522000000</v>
      </c>
      <c r="D1059" t="s">
        <v>25</v>
      </c>
      <c r="E1059" t="s">
        <v>26</v>
      </c>
      <c r="F1059">
        <v>12</v>
      </c>
      <c r="G1059">
        <v>31</v>
      </c>
      <c r="H1059">
        <v>2014</v>
      </c>
      <c r="I1059" s="5" t="s">
        <v>4349</v>
      </c>
      <c r="J1059" t="s">
        <v>4350</v>
      </c>
      <c r="K1059" t="s">
        <v>4351</v>
      </c>
      <c r="L1059" t="s">
        <v>15</v>
      </c>
      <c r="M1059" t="s">
        <v>15</v>
      </c>
      <c r="N1059" t="s">
        <v>198</v>
      </c>
      <c r="O1059" t="s">
        <v>4345</v>
      </c>
      <c r="R1059" s="6"/>
    </row>
    <row r="1060" spans="1:18">
      <c r="A1060">
        <v>1086</v>
      </c>
      <c r="B1060" t="s">
        <v>4341</v>
      </c>
      <c r="C1060" s="1">
        <v>25434000000</v>
      </c>
      <c r="D1060" t="s">
        <v>31</v>
      </c>
      <c r="E1060" t="s">
        <v>32</v>
      </c>
      <c r="F1060">
        <v>12</v>
      </c>
      <c r="G1060">
        <v>31</v>
      </c>
      <c r="H1060">
        <v>2015</v>
      </c>
      <c r="I1060" s="5" t="s">
        <v>4352</v>
      </c>
      <c r="J1060" t="s">
        <v>4353</v>
      </c>
      <c r="K1060" t="s">
        <v>4354</v>
      </c>
      <c r="L1060" t="s">
        <v>15</v>
      </c>
      <c r="M1060" t="s">
        <v>15</v>
      </c>
      <c r="N1060" t="s">
        <v>198</v>
      </c>
      <c r="O1060" t="s">
        <v>4345</v>
      </c>
      <c r="R1060" s="6"/>
    </row>
    <row r="1061" spans="1:18">
      <c r="A1061">
        <v>1087</v>
      </c>
      <c r="B1061" t="s">
        <v>4355</v>
      </c>
      <c r="C1061" s="1">
        <v>14861000000</v>
      </c>
      <c r="D1061" t="s">
        <v>10</v>
      </c>
      <c r="E1061" t="s">
        <v>772</v>
      </c>
      <c r="F1061">
        <v>8</v>
      </c>
      <c r="G1061">
        <v>31</v>
      </c>
      <c r="H1061">
        <v>2013</v>
      </c>
      <c r="I1061" s="5" t="s">
        <v>4356</v>
      </c>
      <c r="J1061" t="s">
        <v>4357</v>
      </c>
      <c r="K1061" t="s">
        <v>4358</v>
      </c>
      <c r="L1061" t="s">
        <v>4359</v>
      </c>
      <c r="M1061" t="s">
        <v>15</v>
      </c>
      <c r="N1061" t="s">
        <v>379</v>
      </c>
      <c r="O1061" t="s">
        <v>1235</v>
      </c>
      <c r="R1061" s="6"/>
    </row>
    <row r="1062" spans="1:18">
      <c r="A1062">
        <v>1088</v>
      </c>
      <c r="B1062" t="s">
        <v>4355</v>
      </c>
      <c r="C1062" s="1">
        <v>15855000000</v>
      </c>
      <c r="D1062" t="s">
        <v>19</v>
      </c>
      <c r="E1062" t="s">
        <v>776</v>
      </c>
      <c r="F1062">
        <v>8</v>
      </c>
      <c r="G1062">
        <v>31</v>
      </c>
      <c r="H1062">
        <v>2014</v>
      </c>
      <c r="I1062" s="5" t="s">
        <v>4360</v>
      </c>
      <c r="J1062" t="s">
        <v>4361</v>
      </c>
      <c r="K1062" t="s">
        <v>4362</v>
      </c>
      <c r="L1062" t="s">
        <v>4363</v>
      </c>
      <c r="M1062" t="s">
        <v>15</v>
      </c>
      <c r="N1062" t="s">
        <v>379</v>
      </c>
      <c r="O1062" t="s">
        <v>1235</v>
      </c>
      <c r="R1062" s="6"/>
    </row>
    <row r="1063" spans="1:18">
      <c r="A1063">
        <v>1089</v>
      </c>
      <c r="B1063" t="s">
        <v>4355</v>
      </c>
      <c r="C1063" s="1">
        <v>15001000000</v>
      </c>
      <c r="D1063" t="s">
        <v>25</v>
      </c>
      <c r="E1063" t="s">
        <v>780</v>
      </c>
      <c r="F1063">
        <v>8</v>
      </c>
      <c r="G1063">
        <v>31</v>
      </c>
      <c r="H1063">
        <v>2015</v>
      </c>
      <c r="I1063" s="5" t="s">
        <v>4364</v>
      </c>
      <c r="J1063" t="s">
        <v>4365</v>
      </c>
      <c r="K1063" t="s">
        <v>3808</v>
      </c>
      <c r="L1063" t="s">
        <v>4366</v>
      </c>
      <c r="M1063" t="s">
        <v>15</v>
      </c>
      <c r="N1063" t="s">
        <v>379</v>
      </c>
      <c r="O1063" t="s">
        <v>1235</v>
      </c>
      <c r="R1063" s="6"/>
    </row>
    <row r="1064" spans="1:18">
      <c r="A1064">
        <v>1090</v>
      </c>
      <c r="B1064" t="s">
        <v>4355</v>
      </c>
      <c r="C1064" s="1">
        <v>13502000000</v>
      </c>
      <c r="D1064" t="s">
        <v>31</v>
      </c>
      <c r="E1064" t="s">
        <v>784</v>
      </c>
      <c r="F1064">
        <v>8</v>
      </c>
      <c r="G1064">
        <v>31</v>
      </c>
      <c r="H1064">
        <v>2016</v>
      </c>
      <c r="I1064" s="5" t="s">
        <v>4367</v>
      </c>
      <c r="J1064" t="s">
        <v>4368</v>
      </c>
      <c r="K1064" t="s">
        <v>4369</v>
      </c>
      <c r="L1064" t="s">
        <v>1877</v>
      </c>
      <c r="M1064" t="s">
        <v>15</v>
      </c>
      <c r="N1064" t="s">
        <v>379</v>
      </c>
      <c r="O1064" t="s">
        <v>1235</v>
      </c>
      <c r="R1064" s="6"/>
    </row>
    <row r="1065" spans="1:18">
      <c r="A1065">
        <v>1091</v>
      </c>
      <c r="B1065" t="s">
        <v>4370</v>
      </c>
      <c r="C1065" s="1">
        <v>9974100000</v>
      </c>
      <c r="D1065" t="s">
        <v>10</v>
      </c>
      <c r="E1065" t="s">
        <v>1682</v>
      </c>
      <c r="F1065">
        <v>5</v>
      </c>
      <c r="G1065">
        <v>31</v>
      </c>
      <c r="H1065">
        <v>2013</v>
      </c>
      <c r="I1065" s="5" t="s">
        <v>4371</v>
      </c>
      <c r="J1065" t="s">
        <v>4372</v>
      </c>
      <c r="K1065" t="s">
        <v>4373</v>
      </c>
      <c r="L1065" t="s">
        <v>15</v>
      </c>
      <c r="M1065" t="s">
        <v>15</v>
      </c>
      <c r="N1065" t="s">
        <v>379</v>
      </c>
      <c r="O1065" t="s">
        <v>1235</v>
      </c>
      <c r="R1065" s="6"/>
    </row>
    <row r="1066" spans="1:18">
      <c r="A1066">
        <v>1092</v>
      </c>
      <c r="B1066" t="s">
        <v>4370</v>
      </c>
      <c r="C1066" s="1">
        <v>9055800000</v>
      </c>
      <c r="D1066" t="s">
        <v>19</v>
      </c>
      <c r="E1066" t="s">
        <v>26</v>
      </c>
      <c r="F1066">
        <v>12</v>
      </c>
      <c r="G1066">
        <v>31</v>
      </c>
      <c r="H1066">
        <v>2014</v>
      </c>
      <c r="I1066" s="5" t="s">
        <v>4374</v>
      </c>
      <c r="J1066" t="s">
        <v>4375</v>
      </c>
      <c r="K1066" t="s">
        <v>4376</v>
      </c>
      <c r="L1066" t="s">
        <v>15</v>
      </c>
      <c r="M1066" t="s">
        <v>15</v>
      </c>
      <c r="N1066" t="s">
        <v>379</v>
      </c>
      <c r="O1066" t="s">
        <v>1235</v>
      </c>
      <c r="R1066" s="6"/>
    </row>
    <row r="1067" spans="1:18">
      <c r="A1067">
        <v>1093</v>
      </c>
      <c r="B1067" t="s">
        <v>4370</v>
      </c>
      <c r="C1067" s="1">
        <v>8895300000</v>
      </c>
      <c r="D1067" t="s">
        <v>25</v>
      </c>
      <c r="E1067" t="s">
        <v>32</v>
      </c>
      <c r="F1067">
        <v>12</v>
      </c>
      <c r="G1067">
        <v>31</v>
      </c>
      <c r="H1067">
        <v>2015</v>
      </c>
      <c r="I1067" s="5" t="s">
        <v>4377</v>
      </c>
      <c r="J1067" t="s">
        <v>4378</v>
      </c>
      <c r="K1067" t="s">
        <v>4379</v>
      </c>
      <c r="L1067" t="s">
        <v>15</v>
      </c>
      <c r="M1067" t="s">
        <v>15</v>
      </c>
      <c r="N1067" t="s">
        <v>379</v>
      </c>
      <c r="O1067" t="s">
        <v>1235</v>
      </c>
      <c r="R1067" s="6"/>
    </row>
    <row r="1068" spans="1:18">
      <c r="A1068">
        <v>1094</v>
      </c>
      <c r="B1068" t="s">
        <v>4370</v>
      </c>
      <c r="C1068" s="1">
        <v>7162800000</v>
      </c>
      <c r="D1068" t="s">
        <v>31</v>
      </c>
      <c r="E1068" t="s">
        <v>348</v>
      </c>
      <c r="F1068">
        <v>12</v>
      </c>
      <c r="G1068">
        <v>31</v>
      </c>
      <c r="H1068">
        <v>2016</v>
      </c>
      <c r="I1068" s="5" t="s">
        <v>4380</v>
      </c>
      <c r="J1068" t="s">
        <v>4381</v>
      </c>
      <c r="K1068" t="s">
        <v>2422</v>
      </c>
      <c r="L1068" t="s">
        <v>15</v>
      </c>
      <c r="M1068" t="s">
        <v>15</v>
      </c>
      <c r="N1068" t="s">
        <v>379</v>
      </c>
      <c r="O1068" t="s">
        <v>1235</v>
      </c>
      <c r="R1068" s="6"/>
    </row>
    <row r="1069" spans="1:18">
      <c r="A1069">
        <v>1095</v>
      </c>
      <c r="B1069" t="s">
        <v>4382</v>
      </c>
      <c r="C1069" s="1">
        <v>82243000000</v>
      </c>
      <c r="D1069" t="s">
        <v>10</v>
      </c>
      <c r="E1069" t="s">
        <v>11</v>
      </c>
      <c r="F1069">
        <v>12</v>
      </c>
      <c r="G1069">
        <v>31</v>
      </c>
      <c r="H1069">
        <v>2012</v>
      </c>
      <c r="I1069" s="5" t="s">
        <v>4383</v>
      </c>
      <c r="J1069" t="s">
        <v>4384</v>
      </c>
      <c r="K1069" t="s">
        <v>4385</v>
      </c>
      <c r="L1069" t="s">
        <v>15</v>
      </c>
      <c r="M1069" t="s">
        <v>684</v>
      </c>
      <c r="N1069" t="s">
        <v>608</v>
      </c>
      <c r="O1069" t="s">
        <v>3692</v>
      </c>
      <c r="R1069" s="6"/>
    </row>
    <row r="1070" spans="1:18">
      <c r="A1070">
        <v>1096</v>
      </c>
      <c r="B1070" t="s">
        <v>4382</v>
      </c>
      <c r="C1070" s="1">
        <v>100160000000</v>
      </c>
      <c r="D1070" t="s">
        <v>19</v>
      </c>
      <c r="E1070" t="s">
        <v>20</v>
      </c>
      <c r="F1070">
        <v>12</v>
      </c>
      <c r="G1070">
        <v>31</v>
      </c>
      <c r="H1070">
        <v>2013</v>
      </c>
      <c r="I1070" s="5" t="s">
        <v>4386</v>
      </c>
      <c r="J1070" t="s">
        <v>4387</v>
      </c>
      <c r="K1070" t="s">
        <v>4388</v>
      </c>
      <c r="L1070" t="s">
        <v>15</v>
      </c>
      <c r="M1070" t="s">
        <v>4389</v>
      </c>
      <c r="N1070" t="s">
        <v>608</v>
      </c>
      <c r="O1070" t="s">
        <v>3692</v>
      </c>
      <c r="R1070" s="6"/>
    </row>
    <row r="1071" spans="1:18">
      <c r="A1071">
        <v>1097</v>
      </c>
      <c r="B1071" t="s">
        <v>4382</v>
      </c>
      <c r="C1071" s="1">
        <v>97817000000</v>
      </c>
      <c r="D1071" t="s">
        <v>25</v>
      </c>
      <c r="E1071" t="s">
        <v>26</v>
      </c>
      <c r="F1071">
        <v>12</v>
      </c>
      <c r="G1071">
        <v>31</v>
      </c>
      <c r="H1071">
        <v>2014</v>
      </c>
      <c r="I1071" s="5" t="s">
        <v>4390</v>
      </c>
      <c r="J1071" t="s">
        <v>4391</v>
      </c>
      <c r="K1071" t="s">
        <v>4392</v>
      </c>
      <c r="L1071" t="s">
        <v>15</v>
      </c>
      <c r="M1071" t="s">
        <v>4393</v>
      </c>
      <c r="N1071" t="s">
        <v>608</v>
      </c>
      <c r="O1071" t="s">
        <v>3692</v>
      </c>
      <c r="R1071" s="6"/>
    </row>
    <row r="1072" spans="1:18">
      <c r="A1072">
        <v>1098</v>
      </c>
      <c r="B1072" t="s">
        <v>4382</v>
      </c>
      <c r="C1072" s="1">
        <v>72051000000</v>
      </c>
      <c r="D1072" t="s">
        <v>31</v>
      </c>
      <c r="E1072" t="s">
        <v>32</v>
      </c>
      <c r="F1072">
        <v>12</v>
      </c>
      <c r="G1072">
        <v>31</v>
      </c>
      <c r="H1072">
        <v>2015</v>
      </c>
      <c r="I1072" s="5" t="s">
        <v>4394</v>
      </c>
      <c r="J1072" t="s">
        <v>4395</v>
      </c>
      <c r="K1072" t="s">
        <v>4396</v>
      </c>
      <c r="L1072" t="s">
        <v>15</v>
      </c>
      <c r="M1072" t="s">
        <v>4397</v>
      </c>
      <c r="N1072" t="s">
        <v>608</v>
      </c>
      <c r="O1072" t="s">
        <v>3692</v>
      </c>
      <c r="R1072" s="6"/>
    </row>
    <row r="1073" spans="1:18">
      <c r="A1073">
        <v>1099</v>
      </c>
      <c r="B1073" t="s">
        <v>4398</v>
      </c>
      <c r="C1073" s="1">
        <v>47267000000</v>
      </c>
      <c r="D1073" t="s">
        <v>10</v>
      </c>
      <c r="E1073" t="s">
        <v>11</v>
      </c>
      <c r="F1073">
        <v>12</v>
      </c>
      <c r="G1073">
        <v>31</v>
      </c>
      <c r="H1073">
        <v>2012</v>
      </c>
      <c r="I1073" s="5" t="s">
        <v>4399</v>
      </c>
      <c r="J1073" t="s">
        <v>4400</v>
      </c>
      <c r="K1073" t="s">
        <v>4401</v>
      </c>
      <c r="L1073" t="s">
        <v>4402</v>
      </c>
      <c r="M1073" t="s">
        <v>15</v>
      </c>
      <c r="N1073" t="s">
        <v>84</v>
      </c>
      <c r="O1073" t="s">
        <v>85</v>
      </c>
      <c r="R1073" s="6"/>
    </row>
    <row r="1074" spans="1:18">
      <c r="A1074">
        <v>1100</v>
      </c>
      <c r="B1074" t="s">
        <v>4398</v>
      </c>
      <c r="C1074" s="1">
        <v>44033000000</v>
      </c>
      <c r="D1074" t="s">
        <v>19</v>
      </c>
      <c r="E1074" t="s">
        <v>20</v>
      </c>
      <c r="F1074">
        <v>12</v>
      </c>
      <c r="G1074">
        <v>31</v>
      </c>
      <c r="H1074">
        <v>2013</v>
      </c>
      <c r="I1074" s="5" t="s">
        <v>4403</v>
      </c>
      <c r="J1074" t="s">
        <v>4404</v>
      </c>
      <c r="K1074" t="s">
        <v>4405</v>
      </c>
      <c r="L1074" t="s">
        <v>4406</v>
      </c>
      <c r="M1074" t="s">
        <v>15</v>
      </c>
      <c r="N1074" t="s">
        <v>84</v>
      </c>
      <c r="O1074" t="s">
        <v>85</v>
      </c>
      <c r="R1074" s="6"/>
    </row>
    <row r="1075" spans="1:18">
      <c r="A1075">
        <v>1101</v>
      </c>
      <c r="B1075" t="s">
        <v>4398</v>
      </c>
      <c r="C1075" s="1">
        <v>42237000000</v>
      </c>
      <c r="D1075" t="s">
        <v>25</v>
      </c>
      <c r="E1075" t="s">
        <v>26</v>
      </c>
      <c r="F1075">
        <v>12</v>
      </c>
      <c r="G1075">
        <v>31</v>
      </c>
      <c r="H1075">
        <v>2014</v>
      </c>
      <c r="I1075" s="5" t="s">
        <v>4407</v>
      </c>
      <c r="J1075" t="s">
        <v>4408</v>
      </c>
      <c r="K1075" t="s">
        <v>4409</v>
      </c>
      <c r="L1075" t="s">
        <v>4410</v>
      </c>
      <c r="M1075" t="s">
        <v>15</v>
      </c>
      <c r="N1075" t="s">
        <v>84</v>
      </c>
      <c r="O1075" t="s">
        <v>85</v>
      </c>
      <c r="R1075" s="6"/>
    </row>
    <row r="1076" spans="1:18">
      <c r="A1076">
        <v>1102</v>
      </c>
      <c r="B1076" t="s">
        <v>4398</v>
      </c>
      <c r="C1076" s="1">
        <v>39498000000</v>
      </c>
      <c r="D1076" t="s">
        <v>31</v>
      </c>
      <c r="E1076" t="s">
        <v>32</v>
      </c>
      <c r="F1076">
        <v>12</v>
      </c>
      <c r="G1076">
        <v>31</v>
      </c>
      <c r="H1076">
        <v>2015</v>
      </c>
      <c r="I1076" s="5" t="s">
        <v>4411</v>
      </c>
      <c r="J1076" t="s">
        <v>4412</v>
      </c>
      <c r="K1076" t="s">
        <v>4413</v>
      </c>
      <c r="L1076" t="s">
        <v>4414</v>
      </c>
      <c r="M1076" t="s">
        <v>15</v>
      </c>
      <c r="N1076" t="s">
        <v>84</v>
      </c>
      <c r="O1076" t="s">
        <v>85</v>
      </c>
      <c r="R1076" s="6"/>
    </row>
    <row r="1077" spans="1:18">
      <c r="A1077">
        <v>1103</v>
      </c>
      <c r="B1077" t="s">
        <v>4415</v>
      </c>
      <c r="C1077" s="1">
        <v>11966000000</v>
      </c>
      <c r="D1077" t="s">
        <v>10</v>
      </c>
      <c r="E1077" t="s">
        <v>11</v>
      </c>
      <c r="F1077">
        <v>12</v>
      </c>
      <c r="G1077">
        <v>31</v>
      </c>
      <c r="H1077">
        <v>2012</v>
      </c>
      <c r="I1077" s="5" t="s">
        <v>4416</v>
      </c>
      <c r="J1077" t="s">
        <v>4417</v>
      </c>
      <c r="K1077" t="s">
        <v>4418</v>
      </c>
      <c r="L1077" t="s">
        <v>15</v>
      </c>
      <c r="M1077" t="s">
        <v>4419</v>
      </c>
      <c r="N1077" t="s">
        <v>608</v>
      </c>
      <c r="O1077" t="s">
        <v>609</v>
      </c>
      <c r="R1077" s="6"/>
    </row>
    <row r="1078" spans="1:18">
      <c r="A1078">
        <v>1104</v>
      </c>
      <c r="B1078" t="s">
        <v>4415</v>
      </c>
      <c r="C1078" s="1">
        <v>11325000000</v>
      </c>
      <c r="D1078" t="s">
        <v>19</v>
      </c>
      <c r="E1078" t="s">
        <v>20</v>
      </c>
      <c r="F1078">
        <v>12</v>
      </c>
      <c r="G1078">
        <v>31</v>
      </c>
      <c r="H1078">
        <v>2013</v>
      </c>
      <c r="I1078" s="5" t="s">
        <v>4420</v>
      </c>
      <c r="J1078" t="s">
        <v>4421</v>
      </c>
      <c r="K1078" t="s">
        <v>1517</v>
      </c>
      <c r="L1078" t="s">
        <v>15</v>
      </c>
      <c r="M1078" t="s">
        <v>4422</v>
      </c>
      <c r="N1078" t="s">
        <v>608</v>
      </c>
      <c r="O1078" t="s">
        <v>609</v>
      </c>
      <c r="R1078" s="6"/>
    </row>
    <row r="1079" spans="1:18">
      <c r="A1079">
        <v>1105</v>
      </c>
      <c r="B1079" t="s">
        <v>4415</v>
      </c>
      <c r="C1079" s="1">
        <v>10846000000</v>
      </c>
      <c r="D1079" t="s">
        <v>25</v>
      </c>
      <c r="E1079" t="s">
        <v>26</v>
      </c>
      <c r="F1079">
        <v>12</v>
      </c>
      <c r="G1079">
        <v>31</v>
      </c>
      <c r="H1079">
        <v>2014</v>
      </c>
      <c r="I1079" s="5" t="s">
        <v>4423</v>
      </c>
      <c r="J1079" t="s">
        <v>4424</v>
      </c>
      <c r="K1079" t="s">
        <v>4425</v>
      </c>
      <c r="L1079" t="s">
        <v>15</v>
      </c>
      <c r="M1079" t="s">
        <v>4426</v>
      </c>
      <c r="N1079" t="s">
        <v>608</v>
      </c>
      <c r="O1079" t="s">
        <v>609</v>
      </c>
      <c r="R1079" s="6"/>
    </row>
    <row r="1080" spans="1:18">
      <c r="A1080">
        <v>1106</v>
      </c>
      <c r="B1080" t="s">
        <v>4415</v>
      </c>
      <c r="C1080" s="1">
        <v>5522000000</v>
      </c>
      <c r="D1080" t="s">
        <v>31</v>
      </c>
      <c r="E1080" t="s">
        <v>32</v>
      </c>
      <c r="F1080">
        <v>12</v>
      </c>
      <c r="G1080">
        <v>31</v>
      </c>
      <c r="H1080">
        <v>2015</v>
      </c>
      <c r="I1080" s="5" t="s">
        <v>4427</v>
      </c>
      <c r="J1080" t="s">
        <v>4428</v>
      </c>
      <c r="K1080" t="s">
        <v>4429</v>
      </c>
      <c r="L1080" t="s">
        <v>15</v>
      </c>
      <c r="M1080" t="s">
        <v>4430</v>
      </c>
      <c r="N1080" t="s">
        <v>608</v>
      </c>
      <c r="O1080" t="s">
        <v>609</v>
      </c>
      <c r="R1080" s="6"/>
    </row>
    <row r="1081" spans="1:18">
      <c r="A1081">
        <v>1107</v>
      </c>
      <c r="B1081" t="s">
        <v>4431</v>
      </c>
      <c r="C1081" s="1">
        <v>77849000000</v>
      </c>
      <c r="D1081" t="s">
        <v>10</v>
      </c>
      <c r="E1081" t="s">
        <v>1082</v>
      </c>
      <c r="F1081">
        <v>6</v>
      </c>
      <c r="G1081">
        <v>30</v>
      </c>
      <c r="H1081">
        <v>2013</v>
      </c>
      <c r="I1081" s="5" t="s">
        <v>4432</v>
      </c>
      <c r="J1081" t="s">
        <v>4433</v>
      </c>
      <c r="K1081" t="s">
        <v>4434</v>
      </c>
      <c r="L1081" t="s">
        <v>4435</v>
      </c>
      <c r="M1081" t="s">
        <v>15</v>
      </c>
      <c r="N1081" t="s">
        <v>62</v>
      </c>
      <c r="O1081" t="s">
        <v>4436</v>
      </c>
      <c r="R1081" s="6"/>
    </row>
    <row r="1082" spans="1:18">
      <c r="A1082">
        <v>1108</v>
      </c>
      <c r="B1082" t="s">
        <v>4431</v>
      </c>
      <c r="C1082" s="1">
        <v>86833000000</v>
      </c>
      <c r="D1082" t="s">
        <v>19</v>
      </c>
      <c r="E1082" t="s">
        <v>1087</v>
      </c>
      <c r="F1082">
        <v>6</v>
      </c>
      <c r="G1082">
        <v>30</v>
      </c>
      <c r="H1082">
        <v>2014</v>
      </c>
      <c r="I1082" s="5" t="s">
        <v>4437</v>
      </c>
      <c r="J1082" t="s">
        <v>4438</v>
      </c>
      <c r="K1082" t="s">
        <v>4439</v>
      </c>
      <c r="L1082" t="s">
        <v>4440</v>
      </c>
      <c r="M1082" t="s">
        <v>15</v>
      </c>
      <c r="N1082" t="s">
        <v>62</v>
      </c>
      <c r="O1082" t="s">
        <v>4436</v>
      </c>
      <c r="R1082" s="6"/>
    </row>
    <row r="1083" spans="1:18">
      <c r="A1083">
        <v>1109</v>
      </c>
      <c r="B1083" t="s">
        <v>4431</v>
      </c>
      <c r="C1083" s="1">
        <v>93580000000</v>
      </c>
      <c r="D1083" t="s">
        <v>25</v>
      </c>
      <c r="E1083" t="s">
        <v>1092</v>
      </c>
      <c r="F1083">
        <v>6</v>
      </c>
      <c r="G1083">
        <v>30</v>
      </c>
      <c r="H1083">
        <v>2015</v>
      </c>
      <c r="I1083" s="5" t="s">
        <v>4441</v>
      </c>
      <c r="J1083" t="s">
        <v>4442</v>
      </c>
      <c r="K1083" t="s">
        <v>4443</v>
      </c>
      <c r="L1083" t="s">
        <v>4444</v>
      </c>
      <c r="M1083" t="s">
        <v>15</v>
      </c>
      <c r="N1083" t="s">
        <v>62</v>
      </c>
      <c r="O1083" t="s">
        <v>4436</v>
      </c>
      <c r="R1083" s="6"/>
    </row>
    <row r="1084" spans="1:18">
      <c r="A1084">
        <v>1110</v>
      </c>
      <c r="B1084" t="s">
        <v>4431</v>
      </c>
      <c r="C1084" s="1">
        <v>85320000000</v>
      </c>
      <c r="D1084" t="s">
        <v>31</v>
      </c>
      <c r="E1084" t="s">
        <v>1097</v>
      </c>
      <c r="F1084">
        <v>6</v>
      </c>
      <c r="G1084">
        <v>30</v>
      </c>
      <c r="H1084">
        <v>2016</v>
      </c>
      <c r="I1084" s="5" t="s">
        <v>4445</v>
      </c>
      <c r="J1084" t="s">
        <v>4446</v>
      </c>
      <c r="K1084" t="s">
        <v>4447</v>
      </c>
      <c r="L1084" t="s">
        <v>4448</v>
      </c>
      <c r="M1084" t="s">
        <v>15</v>
      </c>
      <c r="N1084" t="s">
        <v>62</v>
      </c>
      <c r="O1084" t="s">
        <v>4436</v>
      </c>
      <c r="R1084" s="6"/>
    </row>
    <row r="1085" spans="1:18">
      <c r="A1085">
        <v>1111</v>
      </c>
      <c r="B1085" t="s">
        <v>4449</v>
      </c>
      <c r="C1085" s="1">
        <v>4608955000</v>
      </c>
      <c r="D1085" t="s">
        <v>10</v>
      </c>
      <c r="E1085" t="s">
        <v>11</v>
      </c>
      <c r="F1085">
        <v>12</v>
      </c>
      <c r="G1085">
        <v>31</v>
      </c>
      <c r="H1085">
        <v>2012</v>
      </c>
      <c r="I1085" s="5" t="s">
        <v>4450</v>
      </c>
      <c r="J1085" t="s">
        <v>4451</v>
      </c>
      <c r="K1085" t="s">
        <v>4452</v>
      </c>
      <c r="L1085" t="s">
        <v>15</v>
      </c>
      <c r="M1085" t="s">
        <v>4453</v>
      </c>
      <c r="N1085" t="s">
        <v>293</v>
      </c>
      <c r="O1085" t="s">
        <v>826</v>
      </c>
      <c r="R1085" s="6"/>
    </row>
    <row r="1086" spans="1:18">
      <c r="A1086">
        <v>1112</v>
      </c>
      <c r="B1086" t="s">
        <v>4449</v>
      </c>
      <c r="C1086" s="1">
        <v>4822539000</v>
      </c>
      <c r="D1086" t="s">
        <v>19</v>
      </c>
      <c r="E1086" t="s">
        <v>20</v>
      </c>
      <c r="F1086">
        <v>12</v>
      </c>
      <c r="G1086">
        <v>31</v>
      </c>
      <c r="H1086">
        <v>2013</v>
      </c>
      <c r="I1086" s="5" t="s">
        <v>4454</v>
      </c>
      <c r="J1086" t="s">
        <v>4455</v>
      </c>
      <c r="K1086" t="s">
        <v>4456</v>
      </c>
      <c r="L1086" t="s">
        <v>15</v>
      </c>
      <c r="M1086" t="s">
        <v>4457</v>
      </c>
      <c r="N1086" t="s">
        <v>293</v>
      </c>
      <c r="O1086" t="s">
        <v>826</v>
      </c>
      <c r="R1086" s="6"/>
    </row>
    <row r="1087" spans="1:18">
      <c r="A1087">
        <v>1113</v>
      </c>
      <c r="B1087" t="s">
        <v>4449</v>
      </c>
      <c r="C1087" s="1">
        <v>4736150000</v>
      </c>
      <c r="D1087" t="s">
        <v>25</v>
      </c>
      <c r="E1087" t="s">
        <v>26</v>
      </c>
      <c r="F1087">
        <v>12</v>
      </c>
      <c r="G1087">
        <v>31</v>
      </c>
      <c r="H1087">
        <v>2014</v>
      </c>
      <c r="I1087" s="5" t="s">
        <v>4458</v>
      </c>
      <c r="J1087" t="s">
        <v>4459</v>
      </c>
      <c r="K1087" t="s">
        <v>4460</v>
      </c>
      <c r="L1087" t="s">
        <v>15</v>
      </c>
      <c r="M1087" t="s">
        <v>4461</v>
      </c>
      <c r="N1087" t="s">
        <v>293</v>
      </c>
      <c r="O1087" t="s">
        <v>826</v>
      </c>
      <c r="R1087" s="6"/>
    </row>
    <row r="1088" spans="1:18">
      <c r="A1088">
        <v>1114</v>
      </c>
      <c r="B1088" t="s">
        <v>4449</v>
      </c>
      <c r="C1088" s="1">
        <v>4995881000</v>
      </c>
      <c r="D1088" t="s">
        <v>31</v>
      </c>
      <c r="E1088" t="s">
        <v>32</v>
      </c>
      <c r="F1088">
        <v>12</v>
      </c>
      <c r="G1088">
        <v>31</v>
      </c>
      <c r="H1088">
        <v>2015</v>
      </c>
      <c r="I1088" s="5" t="s">
        <v>4462</v>
      </c>
      <c r="J1088" t="s">
        <v>4463</v>
      </c>
      <c r="K1088" t="s">
        <v>4464</v>
      </c>
      <c r="L1088" t="s">
        <v>15</v>
      </c>
      <c r="M1088" t="s">
        <v>4465</v>
      </c>
      <c r="N1088" t="s">
        <v>293</v>
      </c>
      <c r="O1088" t="s">
        <v>826</v>
      </c>
      <c r="R1088" s="6"/>
    </row>
    <row r="1089" spans="1:18">
      <c r="A1089">
        <v>1115</v>
      </c>
      <c r="B1089" t="s">
        <v>4466</v>
      </c>
      <c r="C1089" s="1">
        <v>2378972000</v>
      </c>
      <c r="D1089" t="s">
        <v>10</v>
      </c>
      <c r="E1089" t="s">
        <v>20</v>
      </c>
      <c r="F1089">
        <v>12</v>
      </c>
      <c r="G1089">
        <v>31</v>
      </c>
      <c r="H1089">
        <v>2013</v>
      </c>
      <c r="I1089" s="5" t="s">
        <v>4467</v>
      </c>
      <c r="J1089" t="s">
        <v>4468</v>
      </c>
      <c r="K1089" t="s">
        <v>4469</v>
      </c>
      <c r="L1089" t="s">
        <v>4470</v>
      </c>
      <c r="M1089" t="s">
        <v>4471</v>
      </c>
      <c r="N1089" t="s">
        <v>84</v>
      </c>
      <c r="O1089" t="s">
        <v>3402</v>
      </c>
      <c r="R1089" s="6"/>
    </row>
    <row r="1090" spans="1:18">
      <c r="A1090">
        <v>1116</v>
      </c>
      <c r="B1090" t="s">
        <v>4466</v>
      </c>
      <c r="C1090" s="1">
        <v>2485983000</v>
      </c>
      <c r="D1090" t="s">
        <v>19</v>
      </c>
      <c r="E1090" t="s">
        <v>26</v>
      </c>
      <c r="F1090">
        <v>12</v>
      </c>
      <c r="G1090">
        <v>31</v>
      </c>
      <c r="H1090">
        <v>2014</v>
      </c>
      <c r="I1090" s="5" t="s">
        <v>4472</v>
      </c>
      <c r="J1090" t="s">
        <v>4473</v>
      </c>
      <c r="K1090" t="s">
        <v>4474</v>
      </c>
      <c r="L1090" t="s">
        <v>4475</v>
      </c>
      <c r="M1090" t="s">
        <v>4476</v>
      </c>
      <c r="N1090" t="s">
        <v>84</v>
      </c>
      <c r="O1090" t="s">
        <v>3402</v>
      </c>
      <c r="R1090" s="6"/>
    </row>
    <row r="1091" spans="1:18">
      <c r="A1091">
        <v>1117</v>
      </c>
      <c r="B1091" t="s">
        <v>4466</v>
      </c>
      <c r="C1091" s="1">
        <v>2395447000</v>
      </c>
      <c r="D1091" t="s">
        <v>25</v>
      </c>
      <c r="E1091" t="s">
        <v>32</v>
      </c>
      <c r="F1091">
        <v>12</v>
      </c>
      <c r="G1091">
        <v>31</v>
      </c>
      <c r="H1091">
        <v>2015</v>
      </c>
      <c r="I1091" s="5" t="s">
        <v>4477</v>
      </c>
      <c r="J1091" t="s">
        <v>4478</v>
      </c>
      <c r="K1091" t="s">
        <v>4479</v>
      </c>
      <c r="L1091" t="s">
        <v>4480</v>
      </c>
      <c r="M1091" t="s">
        <v>4481</v>
      </c>
      <c r="N1091" t="s">
        <v>84</v>
      </c>
      <c r="O1091" t="s">
        <v>3402</v>
      </c>
      <c r="R1091" s="6"/>
    </row>
    <row r="1092" spans="1:18">
      <c r="A1092">
        <v>1118</v>
      </c>
      <c r="B1092" t="s">
        <v>4466</v>
      </c>
      <c r="C1092" s="1">
        <v>2508257000</v>
      </c>
      <c r="D1092" t="s">
        <v>31</v>
      </c>
      <c r="E1092" t="s">
        <v>348</v>
      </c>
      <c r="F1092">
        <v>12</v>
      </c>
      <c r="G1092">
        <v>31</v>
      </c>
      <c r="H1092">
        <v>2016</v>
      </c>
      <c r="I1092" s="5" t="s">
        <v>4482</v>
      </c>
      <c r="J1092" t="s">
        <v>4483</v>
      </c>
      <c r="K1092" t="s">
        <v>4484</v>
      </c>
      <c r="L1092" t="s">
        <v>4485</v>
      </c>
      <c r="M1092" t="s">
        <v>4486</v>
      </c>
      <c r="N1092" t="s">
        <v>84</v>
      </c>
      <c r="O1092" t="s">
        <v>3402</v>
      </c>
      <c r="R1092" s="6"/>
    </row>
    <row r="1093" spans="1:18">
      <c r="A1093">
        <v>1119</v>
      </c>
      <c r="B1093" t="s">
        <v>4487</v>
      </c>
      <c r="C1093" s="1">
        <v>9073000000</v>
      </c>
      <c r="D1093" t="s">
        <v>10</v>
      </c>
      <c r="E1093" t="s">
        <v>4488</v>
      </c>
      <c r="F1093">
        <v>8</v>
      </c>
      <c r="G1093">
        <v>29</v>
      </c>
      <c r="H1093">
        <v>2013</v>
      </c>
      <c r="I1093" s="5" t="s">
        <v>4489</v>
      </c>
      <c r="J1093" t="s">
        <v>4309</v>
      </c>
      <c r="K1093" t="s">
        <v>1289</v>
      </c>
      <c r="L1093" t="s">
        <v>4490</v>
      </c>
      <c r="M1093" t="s">
        <v>15</v>
      </c>
      <c r="N1093" t="s">
        <v>62</v>
      </c>
      <c r="O1093" t="s">
        <v>175</v>
      </c>
      <c r="R1093" s="6"/>
    </row>
    <row r="1094" spans="1:18">
      <c r="A1094">
        <v>1120</v>
      </c>
      <c r="B1094" t="s">
        <v>4487</v>
      </c>
      <c r="C1094" s="1">
        <v>16358000000</v>
      </c>
      <c r="D1094" t="s">
        <v>19</v>
      </c>
      <c r="E1094" t="s">
        <v>4491</v>
      </c>
      <c r="F1094">
        <v>8</v>
      </c>
      <c r="G1094">
        <v>28</v>
      </c>
      <c r="H1094">
        <v>2014</v>
      </c>
      <c r="I1094" s="5" t="s">
        <v>4492</v>
      </c>
      <c r="J1094" t="s">
        <v>4493</v>
      </c>
      <c r="K1094" t="s">
        <v>4494</v>
      </c>
      <c r="L1094" t="s">
        <v>130</v>
      </c>
      <c r="M1094" t="s">
        <v>15</v>
      </c>
      <c r="N1094" t="s">
        <v>62</v>
      </c>
      <c r="O1094" t="s">
        <v>175</v>
      </c>
      <c r="R1094" s="6"/>
    </row>
    <row r="1095" spans="1:18">
      <c r="A1095">
        <v>1121</v>
      </c>
      <c r="B1095" t="s">
        <v>4487</v>
      </c>
      <c r="C1095" s="1">
        <v>16192000000</v>
      </c>
      <c r="D1095" t="s">
        <v>25</v>
      </c>
      <c r="E1095" t="s">
        <v>4495</v>
      </c>
      <c r="F1095">
        <v>9</v>
      </c>
      <c r="G1095">
        <v>3</v>
      </c>
      <c r="H1095">
        <v>2015</v>
      </c>
      <c r="I1095" s="5" t="s">
        <v>4496</v>
      </c>
      <c r="J1095" t="s">
        <v>4497</v>
      </c>
      <c r="K1095" t="s">
        <v>4498</v>
      </c>
      <c r="L1095" t="s">
        <v>482</v>
      </c>
      <c r="M1095" t="s">
        <v>15</v>
      </c>
      <c r="N1095" t="s">
        <v>62</v>
      </c>
      <c r="O1095" t="s">
        <v>175</v>
      </c>
      <c r="R1095" s="6"/>
    </row>
    <row r="1096" spans="1:18">
      <c r="A1096">
        <v>1122</v>
      </c>
      <c r="B1096" t="s">
        <v>4487</v>
      </c>
      <c r="C1096" s="1">
        <v>12399000000</v>
      </c>
      <c r="D1096" t="s">
        <v>31</v>
      </c>
      <c r="E1096" t="s">
        <v>4499</v>
      </c>
      <c r="F1096">
        <v>9</v>
      </c>
      <c r="G1096">
        <v>1</v>
      </c>
      <c r="H1096">
        <v>2016</v>
      </c>
      <c r="I1096" s="5" t="s">
        <v>4500</v>
      </c>
      <c r="J1096" t="s">
        <v>4501</v>
      </c>
      <c r="K1096" t="s">
        <v>4502</v>
      </c>
      <c r="L1096" t="s">
        <v>4503</v>
      </c>
      <c r="M1096" t="s">
        <v>15</v>
      </c>
      <c r="N1096" t="s">
        <v>62</v>
      </c>
      <c r="O1096" t="s">
        <v>175</v>
      </c>
      <c r="R1096" s="6"/>
    </row>
    <row r="1097" spans="1:18">
      <c r="A1097">
        <v>1123</v>
      </c>
      <c r="B1097" t="s">
        <v>4504</v>
      </c>
      <c r="C1097" s="1">
        <v>4608563000</v>
      </c>
      <c r="D1097" t="s">
        <v>10</v>
      </c>
      <c r="E1097" t="s">
        <v>11</v>
      </c>
      <c r="F1097">
        <v>12</v>
      </c>
      <c r="G1097">
        <v>31</v>
      </c>
      <c r="H1097">
        <v>2012</v>
      </c>
      <c r="I1097" s="5" t="s">
        <v>4505</v>
      </c>
      <c r="J1097" t="s">
        <v>4506</v>
      </c>
      <c r="K1097" t="s">
        <v>4507</v>
      </c>
      <c r="L1097" t="s">
        <v>15</v>
      </c>
      <c r="M1097" t="s">
        <v>4508</v>
      </c>
      <c r="N1097" t="s">
        <v>608</v>
      </c>
      <c r="O1097" t="s">
        <v>1282</v>
      </c>
      <c r="R1097" s="6"/>
    </row>
    <row r="1098" spans="1:18">
      <c r="A1098">
        <v>1124</v>
      </c>
      <c r="B1098" t="s">
        <v>4504</v>
      </c>
      <c r="C1098" s="1">
        <v>5312686000</v>
      </c>
      <c r="D1098" t="s">
        <v>19</v>
      </c>
      <c r="E1098" t="s">
        <v>20</v>
      </c>
      <c r="F1098">
        <v>12</v>
      </c>
      <c r="G1098">
        <v>31</v>
      </c>
      <c r="H1098">
        <v>2013</v>
      </c>
      <c r="I1098" s="5" t="s">
        <v>4509</v>
      </c>
      <c r="J1098" t="s">
        <v>4510</v>
      </c>
      <c r="K1098" t="s">
        <v>4511</v>
      </c>
      <c r="L1098" t="s">
        <v>15</v>
      </c>
      <c r="M1098" t="s">
        <v>4512</v>
      </c>
      <c r="N1098" t="s">
        <v>608</v>
      </c>
      <c r="O1098" t="s">
        <v>1282</v>
      </c>
      <c r="R1098" s="6"/>
    </row>
    <row r="1099" spans="1:18">
      <c r="A1099">
        <v>1125</v>
      </c>
      <c r="B1099" t="s">
        <v>4504</v>
      </c>
      <c r="C1099" s="1">
        <v>5288933000</v>
      </c>
      <c r="D1099" t="s">
        <v>25</v>
      </c>
      <c r="E1099" t="s">
        <v>26</v>
      </c>
      <c r="F1099">
        <v>12</v>
      </c>
      <c r="G1099">
        <v>31</v>
      </c>
      <c r="H1099">
        <v>2014</v>
      </c>
      <c r="I1099" s="5" t="s">
        <v>4513</v>
      </c>
      <c r="J1099" t="s">
        <v>4514</v>
      </c>
      <c r="K1099" t="s">
        <v>4515</v>
      </c>
      <c r="L1099" t="s">
        <v>15</v>
      </c>
      <c r="M1099" t="s">
        <v>4516</v>
      </c>
      <c r="N1099" t="s">
        <v>608</v>
      </c>
      <c r="O1099" t="s">
        <v>1282</v>
      </c>
      <c r="R1099" s="6"/>
    </row>
    <row r="1100" spans="1:18">
      <c r="A1100">
        <v>1126</v>
      </c>
      <c r="B1100" t="s">
        <v>4504</v>
      </c>
      <c r="C1100" s="1">
        <v>2787116000</v>
      </c>
      <c r="D1100" t="s">
        <v>31</v>
      </c>
      <c r="E1100" t="s">
        <v>32</v>
      </c>
      <c r="F1100">
        <v>12</v>
      </c>
      <c r="G1100">
        <v>31</v>
      </c>
      <c r="H1100">
        <v>2015</v>
      </c>
      <c r="I1100" s="5" t="s">
        <v>4517</v>
      </c>
      <c r="J1100" t="s">
        <v>4518</v>
      </c>
      <c r="K1100" t="s">
        <v>4519</v>
      </c>
      <c r="L1100" t="s">
        <v>15</v>
      </c>
      <c r="M1100" t="s">
        <v>4520</v>
      </c>
      <c r="N1100" t="s">
        <v>608</v>
      </c>
      <c r="O1100" t="s">
        <v>1282</v>
      </c>
      <c r="R1100" s="6"/>
    </row>
    <row r="1101" spans="1:18">
      <c r="A1101">
        <v>1127</v>
      </c>
      <c r="B1101" t="s">
        <v>4521</v>
      </c>
      <c r="C1101" s="1">
        <v>7719600000</v>
      </c>
      <c r="D1101" t="s">
        <v>10</v>
      </c>
      <c r="E1101" t="s">
        <v>26</v>
      </c>
      <c r="F1101">
        <v>12</v>
      </c>
      <c r="G1101">
        <v>31</v>
      </c>
      <c r="H1101">
        <v>2014</v>
      </c>
      <c r="I1101" s="5" t="s">
        <v>4522</v>
      </c>
      <c r="J1101" t="s">
        <v>4523</v>
      </c>
      <c r="K1101" t="s">
        <v>4524</v>
      </c>
      <c r="L1101" t="s">
        <v>4525</v>
      </c>
      <c r="M1101" t="s">
        <v>15</v>
      </c>
      <c r="N1101" t="s">
        <v>84</v>
      </c>
      <c r="O1101" t="s">
        <v>85</v>
      </c>
      <c r="R1101" s="6"/>
    </row>
    <row r="1102" spans="1:18">
      <c r="A1102">
        <v>1128</v>
      </c>
      <c r="B1102" t="s">
        <v>4521</v>
      </c>
      <c r="C1102" s="1">
        <v>9429300000</v>
      </c>
      <c r="D1102" t="s">
        <v>19</v>
      </c>
      <c r="E1102" t="s">
        <v>32</v>
      </c>
      <c r="F1102">
        <v>12</v>
      </c>
      <c r="G1102">
        <v>31</v>
      </c>
      <c r="H1102">
        <v>2015</v>
      </c>
      <c r="I1102" s="5" t="s">
        <v>4526</v>
      </c>
      <c r="J1102" t="s">
        <v>4527</v>
      </c>
      <c r="K1102" t="s">
        <v>4528</v>
      </c>
      <c r="L1102" t="s">
        <v>4529</v>
      </c>
      <c r="M1102" t="s">
        <v>15</v>
      </c>
      <c r="N1102" t="s">
        <v>84</v>
      </c>
      <c r="O1102" t="s">
        <v>85</v>
      </c>
      <c r="R1102" s="6"/>
    </row>
    <row r="1103" spans="1:18">
      <c r="A1103">
        <v>1132</v>
      </c>
      <c r="B1103" t="s">
        <v>4530</v>
      </c>
      <c r="C1103" s="1">
        <v>5015000000</v>
      </c>
      <c r="D1103" t="s">
        <v>10</v>
      </c>
      <c r="E1103" t="s">
        <v>20</v>
      </c>
      <c r="F1103">
        <v>12</v>
      </c>
      <c r="G1103">
        <v>31</v>
      </c>
      <c r="H1103">
        <v>2013</v>
      </c>
      <c r="I1103" s="5" t="s">
        <v>4531</v>
      </c>
      <c r="J1103" t="s">
        <v>4532</v>
      </c>
      <c r="K1103" t="s">
        <v>4533</v>
      </c>
      <c r="L1103" t="s">
        <v>15</v>
      </c>
      <c r="M1103" t="s">
        <v>3094</v>
      </c>
      <c r="N1103" t="s">
        <v>608</v>
      </c>
      <c r="O1103" t="s">
        <v>609</v>
      </c>
      <c r="R1103" s="6"/>
    </row>
    <row r="1104" spans="1:18">
      <c r="A1104">
        <v>1133</v>
      </c>
      <c r="B1104" t="s">
        <v>4530</v>
      </c>
      <c r="C1104" s="1">
        <v>5115000000</v>
      </c>
      <c r="D1104" t="s">
        <v>19</v>
      </c>
      <c r="E1104" t="s">
        <v>26</v>
      </c>
      <c r="F1104">
        <v>12</v>
      </c>
      <c r="G1104">
        <v>31</v>
      </c>
      <c r="H1104">
        <v>2014</v>
      </c>
      <c r="I1104" s="5" t="s">
        <v>4534</v>
      </c>
      <c r="J1104" t="s">
        <v>4535</v>
      </c>
      <c r="K1104" t="s">
        <v>1031</v>
      </c>
      <c r="L1104" t="s">
        <v>15</v>
      </c>
      <c r="M1104" t="s">
        <v>202</v>
      </c>
      <c r="N1104" t="s">
        <v>608</v>
      </c>
      <c r="O1104" t="s">
        <v>609</v>
      </c>
      <c r="R1104" s="6"/>
    </row>
    <row r="1105" spans="1:18">
      <c r="A1105">
        <v>1134</v>
      </c>
      <c r="B1105" t="s">
        <v>4530</v>
      </c>
      <c r="C1105" s="1">
        <v>3183000000</v>
      </c>
      <c r="D1105" t="s">
        <v>25</v>
      </c>
      <c r="E1105" t="s">
        <v>32</v>
      </c>
      <c r="F1105">
        <v>12</v>
      </c>
      <c r="G1105">
        <v>31</v>
      </c>
      <c r="H1105">
        <v>2015</v>
      </c>
      <c r="I1105" s="5" t="s">
        <v>4536</v>
      </c>
      <c r="J1105" t="s">
        <v>688</v>
      </c>
      <c r="K1105" t="s">
        <v>266</v>
      </c>
      <c r="L1105" t="s">
        <v>15</v>
      </c>
      <c r="M1105" t="s">
        <v>4537</v>
      </c>
      <c r="N1105" t="s">
        <v>608</v>
      </c>
      <c r="O1105" t="s">
        <v>609</v>
      </c>
      <c r="R1105" s="6"/>
    </row>
    <row r="1106" spans="1:18">
      <c r="A1106">
        <v>1135</v>
      </c>
      <c r="B1106" t="s">
        <v>4530</v>
      </c>
      <c r="C1106" s="1">
        <v>3491000000</v>
      </c>
      <c r="D1106" t="s">
        <v>31</v>
      </c>
      <c r="E1106" t="s">
        <v>348</v>
      </c>
      <c r="F1106">
        <v>12</v>
      </c>
      <c r="G1106">
        <v>31</v>
      </c>
      <c r="H1106">
        <v>2016</v>
      </c>
      <c r="I1106" s="5" t="s">
        <v>4538</v>
      </c>
      <c r="J1106" t="s">
        <v>4539</v>
      </c>
      <c r="K1106" t="s">
        <v>452</v>
      </c>
      <c r="L1106" t="s">
        <v>15</v>
      </c>
      <c r="M1106" t="s">
        <v>4540</v>
      </c>
      <c r="N1106" t="s">
        <v>608</v>
      </c>
      <c r="O1106" t="s">
        <v>609</v>
      </c>
      <c r="R1106" s="6"/>
    </row>
    <row r="1107" spans="1:18">
      <c r="A1107">
        <v>1136</v>
      </c>
      <c r="B1107" t="s">
        <v>4541</v>
      </c>
      <c r="C1107" s="1">
        <v>3023000000</v>
      </c>
      <c r="D1107" t="s">
        <v>10</v>
      </c>
      <c r="E1107" t="s">
        <v>11</v>
      </c>
      <c r="F1107">
        <v>12</v>
      </c>
      <c r="G1107">
        <v>31</v>
      </c>
      <c r="H1107">
        <v>2012</v>
      </c>
      <c r="I1107" s="5" t="s">
        <v>4542</v>
      </c>
      <c r="J1107" t="s">
        <v>4543</v>
      </c>
      <c r="K1107" t="s">
        <v>4544</v>
      </c>
      <c r="L1107" t="s">
        <v>15</v>
      </c>
      <c r="M1107" t="s">
        <v>4545</v>
      </c>
      <c r="N1107" t="s">
        <v>293</v>
      </c>
      <c r="O1107" t="s">
        <v>4200</v>
      </c>
      <c r="R1107" s="6"/>
    </row>
    <row r="1108" spans="1:18">
      <c r="A1108">
        <v>1137</v>
      </c>
      <c r="B1108" t="s">
        <v>4541</v>
      </c>
      <c r="C1108" s="1">
        <v>3100000000</v>
      </c>
      <c r="D1108" t="s">
        <v>19</v>
      </c>
      <c r="E1108" t="s">
        <v>20</v>
      </c>
      <c r="F1108">
        <v>12</v>
      </c>
      <c r="G1108">
        <v>31</v>
      </c>
      <c r="H1108">
        <v>2013</v>
      </c>
      <c r="I1108" s="5" t="s">
        <v>4546</v>
      </c>
      <c r="J1108" t="s">
        <v>4547</v>
      </c>
      <c r="K1108" t="s">
        <v>4548</v>
      </c>
      <c r="L1108" t="s">
        <v>15</v>
      </c>
      <c r="M1108" t="s">
        <v>1597</v>
      </c>
      <c r="N1108" t="s">
        <v>293</v>
      </c>
      <c r="O1108" t="s">
        <v>4200</v>
      </c>
      <c r="R1108" s="6"/>
    </row>
    <row r="1109" spans="1:18">
      <c r="A1109">
        <v>1138</v>
      </c>
      <c r="B1109" t="s">
        <v>4541</v>
      </c>
      <c r="C1109" s="1">
        <v>3383000000</v>
      </c>
      <c r="D1109" t="s">
        <v>25</v>
      </c>
      <c r="E1109" t="s">
        <v>26</v>
      </c>
      <c r="F1109">
        <v>12</v>
      </c>
      <c r="G1109">
        <v>31</v>
      </c>
      <c r="H1109">
        <v>2014</v>
      </c>
      <c r="I1109" s="5" t="s">
        <v>4549</v>
      </c>
      <c r="J1109" t="s">
        <v>4550</v>
      </c>
      <c r="K1109" t="s">
        <v>616</v>
      </c>
      <c r="L1109" t="s">
        <v>15</v>
      </c>
      <c r="M1109" t="s">
        <v>4551</v>
      </c>
      <c r="N1109" t="s">
        <v>293</v>
      </c>
      <c r="O1109" t="s">
        <v>4200</v>
      </c>
      <c r="R1109" s="6"/>
    </row>
    <row r="1110" spans="1:18">
      <c r="A1110">
        <v>1139</v>
      </c>
      <c r="B1110" t="s">
        <v>4541</v>
      </c>
      <c r="C1110" s="1">
        <v>3292000000</v>
      </c>
      <c r="D1110" t="s">
        <v>31</v>
      </c>
      <c r="E1110" t="s">
        <v>32</v>
      </c>
      <c r="F1110">
        <v>12</v>
      </c>
      <c r="G1110">
        <v>31</v>
      </c>
      <c r="H1110">
        <v>2015</v>
      </c>
      <c r="I1110" s="5" t="s">
        <v>4552</v>
      </c>
      <c r="J1110" t="s">
        <v>4553</v>
      </c>
      <c r="K1110" t="s">
        <v>1466</v>
      </c>
      <c r="L1110" t="s">
        <v>15</v>
      </c>
      <c r="M1110" t="s">
        <v>4554</v>
      </c>
      <c r="N1110" t="s">
        <v>293</v>
      </c>
      <c r="O1110" t="s">
        <v>4200</v>
      </c>
      <c r="R1110" s="6"/>
    </row>
    <row r="1111" spans="1:18">
      <c r="A1111">
        <v>1140</v>
      </c>
      <c r="B1111" t="s">
        <v>4555</v>
      </c>
      <c r="C1111" s="1">
        <v>14256000000</v>
      </c>
      <c r="D1111" t="s">
        <v>10</v>
      </c>
      <c r="E1111" t="s">
        <v>11</v>
      </c>
      <c r="F1111">
        <v>12</v>
      </c>
      <c r="G1111">
        <v>31</v>
      </c>
      <c r="H1111">
        <v>2012</v>
      </c>
      <c r="I1111" s="5" t="s">
        <v>4556</v>
      </c>
      <c r="J1111" t="s">
        <v>4557</v>
      </c>
      <c r="K1111" t="s">
        <v>3290</v>
      </c>
      <c r="L1111" t="s">
        <v>15</v>
      </c>
      <c r="M1111" t="s">
        <v>4558</v>
      </c>
      <c r="N1111" t="s">
        <v>257</v>
      </c>
      <c r="O1111" t="s">
        <v>258</v>
      </c>
      <c r="R1111" s="6"/>
    </row>
    <row r="1112" spans="1:18">
      <c r="A1112">
        <v>1141</v>
      </c>
      <c r="B1112" t="s">
        <v>4555</v>
      </c>
      <c r="C1112" s="1">
        <v>15136000000</v>
      </c>
      <c r="D1112" t="s">
        <v>19</v>
      </c>
      <c r="E1112" t="s">
        <v>20</v>
      </c>
      <c r="F1112">
        <v>12</v>
      </c>
      <c r="G1112">
        <v>31</v>
      </c>
      <c r="H1112">
        <v>2013</v>
      </c>
      <c r="I1112" s="5" t="s">
        <v>4559</v>
      </c>
      <c r="J1112" t="s">
        <v>4560</v>
      </c>
      <c r="K1112" t="s">
        <v>690</v>
      </c>
      <c r="L1112" t="s">
        <v>15</v>
      </c>
      <c r="M1112" t="s">
        <v>4561</v>
      </c>
      <c r="N1112" t="s">
        <v>257</v>
      </c>
      <c r="O1112" t="s">
        <v>258</v>
      </c>
      <c r="R1112" s="6"/>
    </row>
    <row r="1113" spans="1:18">
      <c r="A1113">
        <v>1142</v>
      </c>
      <c r="B1113" t="s">
        <v>4555</v>
      </c>
      <c r="C1113" s="1">
        <v>17021000000</v>
      </c>
      <c r="D1113" t="s">
        <v>25</v>
      </c>
      <c r="E1113" t="s">
        <v>26</v>
      </c>
      <c r="F1113">
        <v>12</v>
      </c>
      <c r="G1113">
        <v>31</v>
      </c>
      <c r="H1113">
        <v>2014</v>
      </c>
      <c r="I1113" s="5" t="s">
        <v>4562</v>
      </c>
      <c r="J1113" t="s">
        <v>4563</v>
      </c>
      <c r="K1113" t="s">
        <v>4564</v>
      </c>
      <c r="L1113" t="s">
        <v>15</v>
      </c>
      <c r="M1113" t="s">
        <v>4565</v>
      </c>
      <c r="N1113" t="s">
        <v>257</v>
      </c>
      <c r="O1113" t="s">
        <v>258</v>
      </c>
      <c r="R1113" s="6"/>
    </row>
    <row r="1114" spans="1:18">
      <c r="A1114">
        <v>1143</v>
      </c>
      <c r="B1114" t="s">
        <v>4555</v>
      </c>
      <c r="C1114" s="1">
        <v>17486000000</v>
      </c>
      <c r="D1114" t="s">
        <v>31</v>
      </c>
      <c r="E1114" t="s">
        <v>32</v>
      </c>
      <c r="F1114">
        <v>12</v>
      </c>
      <c r="G1114">
        <v>31</v>
      </c>
      <c r="H1114">
        <v>2015</v>
      </c>
      <c r="I1114" s="5" t="s">
        <v>4566</v>
      </c>
      <c r="J1114" t="s">
        <v>4567</v>
      </c>
      <c r="K1114" t="s">
        <v>4568</v>
      </c>
      <c r="L1114" t="s">
        <v>15</v>
      </c>
      <c r="M1114" t="s">
        <v>4569</v>
      </c>
      <c r="N1114" t="s">
        <v>257</v>
      </c>
      <c r="O1114" t="s">
        <v>258</v>
      </c>
      <c r="R1114" s="6"/>
    </row>
    <row r="1115" spans="1:18">
      <c r="A1115">
        <v>1144</v>
      </c>
      <c r="B1115" t="s">
        <v>4570</v>
      </c>
      <c r="C1115" s="1">
        <v>9964000000</v>
      </c>
      <c r="D1115" t="s">
        <v>10</v>
      </c>
      <c r="E1115" t="s">
        <v>11</v>
      </c>
      <c r="F1115">
        <v>12</v>
      </c>
      <c r="G1115">
        <v>31</v>
      </c>
      <c r="H1115">
        <v>2012</v>
      </c>
      <c r="I1115" s="5" t="s">
        <v>4571</v>
      </c>
      <c r="J1115" t="s">
        <v>4572</v>
      </c>
      <c r="K1115" t="s">
        <v>459</v>
      </c>
      <c r="L1115" t="s">
        <v>4573</v>
      </c>
      <c r="M1115" t="s">
        <v>4574</v>
      </c>
      <c r="N1115" t="s">
        <v>379</v>
      </c>
      <c r="O1115" t="s">
        <v>4575</v>
      </c>
      <c r="R1115" s="6"/>
    </row>
    <row r="1116" spans="1:18">
      <c r="A1116">
        <v>1145</v>
      </c>
      <c r="B1116" t="s">
        <v>4570</v>
      </c>
      <c r="C1116" s="1">
        <v>8414000000</v>
      </c>
      <c r="D1116" t="s">
        <v>19</v>
      </c>
      <c r="E1116" t="s">
        <v>20</v>
      </c>
      <c r="F1116">
        <v>12</v>
      </c>
      <c r="G1116">
        <v>31</v>
      </c>
      <c r="H1116">
        <v>2013</v>
      </c>
      <c r="I1116" s="5" t="s">
        <v>4576</v>
      </c>
      <c r="J1116" t="s">
        <v>4577</v>
      </c>
      <c r="K1116" t="s">
        <v>700</v>
      </c>
      <c r="L1116" t="s">
        <v>4578</v>
      </c>
      <c r="M1116" t="s">
        <v>4579</v>
      </c>
      <c r="N1116" t="s">
        <v>379</v>
      </c>
      <c r="O1116" t="s">
        <v>4575</v>
      </c>
      <c r="R1116" s="6"/>
    </row>
    <row r="1117" spans="1:18">
      <c r="A1117">
        <v>1146</v>
      </c>
      <c r="B1117" t="s">
        <v>4570</v>
      </c>
      <c r="C1117" s="1">
        <v>7292000000</v>
      </c>
      <c r="D1117" t="s">
        <v>25</v>
      </c>
      <c r="E1117" t="s">
        <v>26</v>
      </c>
      <c r="F1117">
        <v>12</v>
      </c>
      <c r="G1117">
        <v>31</v>
      </c>
      <c r="H1117">
        <v>2014</v>
      </c>
      <c r="I1117" s="5" t="s">
        <v>4580</v>
      </c>
      <c r="J1117" t="s">
        <v>4581</v>
      </c>
      <c r="K1117" t="s">
        <v>4582</v>
      </c>
      <c r="L1117" t="s">
        <v>4583</v>
      </c>
      <c r="M1117" t="s">
        <v>4584</v>
      </c>
      <c r="N1117" t="s">
        <v>379</v>
      </c>
      <c r="O1117" t="s">
        <v>4575</v>
      </c>
      <c r="R1117" s="6"/>
    </row>
    <row r="1118" spans="1:18">
      <c r="A1118">
        <v>1147</v>
      </c>
      <c r="B1118" t="s">
        <v>4570</v>
      </c>
      <c r="C1118" s="1">
        <v>7729000000</v>
      </c>
      <c r="D1118" t="s">
        <v>31</v>
      </c>
      <c r="E1118" t="s">
        <v>32</v>
      </c>
      <c r="F1118">
        <v>12</v>
      </c>
      <c r="G1118">
        <v>31</v>
      </c>
      <c r="H1118">
        <v>2015</v>
      </c>
      <c r="I1118" s="5" t="s">
        <v>4585</v>
      </c>
      <c r="J1118" t="s">
        <v>4586</v>
      </c>
      <c r="K1118" t="s">
        <v>4587</v>
      </c>
      <c r="L1118" t="s">
        <v>4588</v>
      </c>
      <c r="M1118" t="s">
        <v>4589</v>
      </c>
      <c r="N1118" t="s">
        <v>379</v>
      </c>
      <c r="O1118" t="s">
        <v>4575</v>
      </c>
      <c r="R1118" s="6"/>
    </row>
    <row r="1119" spans="1:18">
      <c r="A1119">
        <v>1148</v>
      </c>
      <c r="B1119" t="s">
        <v>4590</v>
      </c>
      <c r="C1119" s="1">
        <v>4374562000</v>
      </c>
      <c r="D1119" t="s">
        <v>10</v>
      </c>
      <c r="E1119" t="s">
        <v>20</v>
      </c>
      <c r="F1119">
        <v>12</v>
      </c>
      <c r="G1119">
        <v>31</v>
      </c>
      <c r="H1119">
        <v>2013</v>
      </c>
      <c r="I1119" s="5" t="s">
        <v>4591</v>
      </c>
      <c r="J1119" t="s">
        <v>4592</v>
      </c>
      <c r="K1119" t="s">
        <v>4593</v>
      </c>
      <c r="L1119" t="s">
        <v>4594</v>
      </c>
      <c r="M1119" t="s">
        <v>15</v>
      </c>
      <c r="N1119" t="s">
        <v>62</v>
      </c>
      <c r="O1119" t="s">
        <v>358</v>
      </c>
      <c r="R1119" s="6"/>
    </row>
    <row r="1120" spans="1:18">
      <c r="A1120">
        <v>1149</v>
      </c>
      <c r="B1120" t="s">
        <v>4590</v>
      </c>
      <c r="C1120" s="1">
        <v>5504656000</v>
      </c>
      <c r="D1120" t="s">
        <v>19</v>
      </c>
      <c r="E1120" t="s">
        <v>26</v>
      </c>
      <c r="F1120">
        <v>12</v>
      </c>
      <c r="G1120">
        <v>31</v>
      </c>
      <c r="H1120">
        <v>2014</v>
      </c>
      <c r="I1120" s="5" t="s">
        <v>4595</v>
      </c>
      <c r="J1120" t="s">
        <v>4596</v>
      </c>
      <c r="K1120" t="s">
        <v>4597</v>
      </c>
      <c r="L1120" t="s">
        <v>4598</v>
      </c>
      <c r="M1120" t="s">
        <v>15</v>
      </c>
      <c r="N1120" t="s">
        <v>62</v>
      </c>
      <c r="O1120" t="s">
        <v>358</v>
      </c>
      <c r="R1120" s="6"/>
    </row>
    <row r="1121" spans="1:18">
      <c r="A1121">
        <v>1150</v>
      </c>
      <c r="B1121" t="s">
        <v>4590</v>
      </c>
      <c r="C1121" s="1">
        <v>6779511000</v>
      </c>
      <c r="D1121" t="s">
        <v>25</v>
      </c>
      <c r="E1121" t="s">
        <v>32</v>
      </c>
      <c r="F1121">
        <v>12</v>
      </c>
      <c r="G1121">
        <v>31</v>
      </c>
      <c r="H1121">
        <v>2015</v>
      </c>
      <c r="I1121" s="5" t="s">
        <v>4599</v>
      </c>
      <c r="J1121" t="s">
        <v>4600</v>
      </c>
      <c r="K1121" t="s">
        <v>4601</v>
      </c>
      <c r="L1121" t="s">
        <v>4602</v>
      </c>
      <c r="M1121" t="s">
        <v>15</v>
      </c>
      <c r="N1121" t="s">
        <v>62</v>
      </c>
      <c r="O1121" t="s">
        <v>358</v>
      </c>
      <c r="R1121" s="6"/>
    </row>
    <row r="1122" spans="1:18">
      <c r="A1122">
        <v>1151</v>
      </c>
      <c r="B1122" t="s">
        <v>4590</v>
      </c>
      <c r="C1122" s="1">
        <v>8830669000</v>
      </c>
      <c r="D1122" t="s">
        <v>31</v>
      </c>
      <c r="E1122" t="s">
        <v>348</v>
      </c>
      <c r="F1122">
        <v>12</v>
      </c>
      <c r="G1122">
        <v>31</v>
      </c>
      <c r="H1122">
        <v>2016</v>
      </c>
      <c r="I1122" s="5" t="s">
        <v>4603</v>
      </c>
      <c r="J1122" t="s">
        <v>4604</v>
      </c>
      <c r="K1122" t="s">
        <v>4605</v>
      </c>
      <c r="L1122" t="s">
        <v>4606</v>
      </c>
      <c r="M1122" t="s">
        <v>15</v>
      </c>
      <c r="N1122" t="s">
        <v>62</v>
      </c>
      <c r="O1122" t="s">
        <v>358</v>
      </c>
      <c r="R1122" s="6"/>
    </row>
    <row r="1123" spans="1:18">
      <c r="A1123">
        <v>1152</v>
      </c>
      <c r="B1123" t="s">
        <v>4607</v>
      </c>
      <c r="C1123" s="1">
        <v>1562000000</v>
      </c>
      <c r="D1123" t="s">
        <v>10</v>
      </c>
      <c r="E1123" t="s">
        <v>11</v>
      </c>
      <c r="F1123">
        <v>12</v>
      </c>
      <c r="G1123">
        <v>31</v>
      </c>
      <c r="H1123">
        <v>2012</v>
      </c>
      <c r="I1123" s="5" t="s">
        <v>2226</v>
      </c>
      <c r="J1123" t="s">
        <v>4608</v>
      </c>
      <c r="K1123" t="s">
        <v>4609</v>
      </c>
      <c r="L1123" t="s">
        <v>15</v>
      </c>
      <c r="M1123" t="s">
        <v>4573</v>
      </c>
      <c r="N1123" t="s">
        <v>608</v>
      </c>
      <c r="O1123" t="s">
        <v>609</v>
      </c>
      <c r="R1123" s="6"/>
    </row>
    <row r="1124" spans="1:18">
      <c r="A1124">
        <v>1153</v>
      </c>
      <c r="B1124" t="s">
        <v>4607</v>
      </c>
      <c r="C1124" s="1">
        <v>1857000000</v>
      </c>
      <c r="D1124" t="s">
        <v>19</v>
      </c>
      <c r="E1124" t="s">
        <v>20</v>
      </c>
      <c r="F1124">
        <v>12</v>
      </c>
      <c r="G1124">
        <v>31</v>
      </c>
      <c r="H1124">
        <v>2013</v>
      </c>
      <c r="I1124" s="5" t="s">
        <v>4610</v>
      </c>
      <c r="J1124" t="s">
        <v>4611</v>
      </c>
      <c r="K1124" t="s">
        <v>4609</v>
      </c>
      <c r="L1124" t="s">
        <v>15</v>
      </c>
      <c r="M1124" t="s">
        <v>1439</v>
      </c>
      <c r="N1124" t="s">
        <v>608</v>
      </c>
      <c r="O1124" t="s">
        <v>609</v>
      </c>
      <c r="R1124" s="6"/>
    </row>
    <row r="1125" spans="1:18">
      <c r="A1125">
        <v>1154</v>
      </c>
      <c r="B1125" t="s">
        <v>4607</v>
      </c>
      <c r="C1125" s="1">
        <v>2288000000</v>
      </c>
      <c r="D1125" t="s">
        <v>25</v>
      </c>
      <c r="E1125" t="s">
        <v>26</v>
      </c>
      <c r="F1125">
        <v>12</v>
      </c>
      <c r="G1125">
        <v>31</v>
      </c>
      <c r="H1125">
        <v>2014</v>
      </c>
      <c r="I1125" s="5" t="s">
        <v>1952</v>
      </c>
      <c r="J1125" t="s">
        <v>4612</v>
      </c>
      <c r="K1125" t="s">
        <v>4613</v>
      </c>
      <c r="L1125" t="s">
        <v>15</v>
      </c>
      <c r="M1125" t="s">
        <v>4046</v>
      </c>
      <c r="N1125" t="s">
        <v>608</v>
      </c>
      <c r="O1125" t="s">
        <v>609</v>
      </c>
      <c r="R1125" s="6"/>
    </row>
    <row r="1126" spans="1:18">
      <c r="A1126">
        <v>1155</v>
      </c>
      <c r="B1126" t="s">
        <v>4607</v>
      </c>
      <c r="C1126" s="1">
        <v>1557000000</v>
      </c>
      <c r="D1126" t="s">
        <v>31</v>
      </c>
      <c r="E1126" t="s">
        <v>32</v>
      </c>
      <c r="F1126">
        <v>12</v>
      </c>
      <c r="G1126">
        <v>31</v>
      </c>
      <c r="H1126">
        <v>2015</v>
      </c>
      <c r="I1126" s="5" t="s">
        <v>4614</v>
      </c>
      <c r="J1126" t="s">
        <v>4615</v>
      </c>
      <c r="K1126" t="s">
        <v>4616</v>
      </c>
      <c r="L1126" t="s">
        <v>15</v>
      </c>
      <c r="M1126" t="s">
        <v>4617</v>
      </c>
      <c r="N1126" t="s">
        <v>608</v>
      </c>
      <c r="O1126" t="s">
        <v>609</v>
      </c>
      <c r="R1126" s="6"/>
    </row>
    <row r="1127" spans="1:18">
      <c r="A1127">
        <v>1156</v>
      </c>
      <c r="B1127" t="s">
        <v>4618</v>
      </c>
      <c r="C1127" s="1">
        <v>25313000000</v>
      </c>
      <c r="D1127" t="s">
        <v>10</v>
      </c>
      <c r="E1127" t="s">
        <v>1682</v>
      </c>
      <c r="F1127">
        <v>5</v>
      </c>
      <c r="G1127">
        <v>31</v>
      </c>
      <c r="H1127">
        <v>2013</v>
      </c>
      <c r="I1127" s="5" t="s">
        <v>4619</v>
      </c>
      <c r="J1127" t="s">
        <v>4620</v>
      </c>
      <c r="K1127" t="s">
        <v>4621</v>
      </c>
      <c r="L1127" t="s">
        <v>15</v>
      </c>
      <c r="M1127" t="s">
        <v>15</v>
      </c>
      <c r="N1127" t="s">
        <v>42</v>
      </c>
      <c r="O1127" t="s">
        <v>3032</v>
      </c>
      <c r="R1127" s="6"/>
    </row>
    <row r="1128" spans="1:18">
      <c r="A1128">
        <v>1157</v>
      </c>
      <c r="B1128" t="s">
        <v>4618</v>
      </c>
      <c r="C1128" s="1">
        <v>27799000000</v>
      </c>
      <c r="D1128" t="s">
        <v>19</v>
      </c>
      <c r="E1128" t="s">
        <v>1687</v>
      </c>
      <c r="F1128">
        <v>5</v>
      </c>
      <c r="G1128">
        <v>31</v>
      </c>
      <c r="H1128">
        <v>2014</v>
      </c>
      <c r="I1128" s="5" t="s">
        <v>4622</v>
      </c>
      <c r="J1128" t="s">
        <v>4623</v>
      </c>
      <c r="K1128" t="s">
        <v>4624</v>
      </c>
      <c r="L1128" t="s">
        <v>15</v>
      </c>
      <c r="M1128" t="s">
        <v>15</v>
      </c>
      <c r="N1128" t="s">
        <v>42</v>
      </c>
      <c r="O1128" t="s">
        <v>3032</v>
      </c>
      <c r="R1128" s="6"/>
    </row>
    <row r="1129" spans="1:18">
      <c r="A1129">
        <v>1158</v>
      </c>
      <c r="B1129" t="s">
        <v>4618</v>
      </c>
      <c r="C1129" s="1">
        <v>30601000000</v>
      </c>
      <c r="D1129" t="s">
        <v>25</v>
      </c>
      <c r="E1129" t="s">
        <v>1073</v>
      </c>
      <c r="F1129">
        <v>5</v>
      </c>
      <c r="G1129">
        <v>31</v>
      </c>
      <c r="H1129">
        <v>2015</v>
      </c>
      <c r="I1129" s="5" t="s">
        <v>4625</v>
      </c>
      <c r="J1129" t="s">
        <v>4626</v>
      </c>
      <c r="K1129" t="s">
        <v>4627</v>
      </c>
      <c r="L1129" t="s">
        <v>15</v>
      </c>
      <c r="M1129" t="s">
        <v>15</v>
      </c>
      <c r="N1129" t="s">
        <v>42</v>
      </c>
      <c r="O1129" t="s">
        <v>3032</v>
      </c>
      <c r="R1129" s="6"/>
    </row>
    <row r="1130" spans="1:18">
      <c r="A1130">
        <v>1159</v>
      </c>
      <c r="B1130" t="s">
        <v>4618</v>
      </c>
      <c r="C1130" s="1">
        <v>32376000000</v>
      </c>
      <c r="D1130" t="s">
        <v>31</v>
      </c>
      <c r="E1130" t="s">
        <v>1694</v>
      </c>
      <c r="F1130">
        <v>5</v>
      </c>
      <c r="G1130">
        <v>31</v>
      </c>
      <c r="H1130">
        <v>2016</v>
      </c>
      <c r="I1130" s="5" t="s">
        <v>4628</v>
      </c>
      <c r="J1130" t="s">
        <v>4629</v>
      </c>
      <c r="K1130" t="s">
        <v>4630</v>
      </c>
      <c r="L1130" t="s">
        <v>15</v>
      </c>
      <c r="M1130" t="s">
        <v>15</v>
      </c>
      <c r="N1130" t="s">
        <v>42</v>
      </c>
      <c r="O1130" t="s">
        <v>3032</v>
      </c>
      <c r="R1130" s="6"/>
    </row>
    <row r="1131" spans="1:18">
      <c r="A1131">
        <v>1160</v>
      </c>
      <c r="B1131" t="s">
        <v>4631</v>
      </c>
      <c r="C1131" s="1">
        <v>5703000000</v>
      </c>
      <c r="D1131" t="s">
        <v>10</v>
      </c>
      <c r="E1131" t="s">
        <v>20</v>
      </c>
      <c r="F1131">
        <v>12</v>
      </c>
      <c r="G1131">
        <v>31</v>
      </c>
      <c r="H1131">
        <v>2013</v>
      </c>
      <c r="I1131" s="5" t="s">
        <v>4632</v>
      </c>
      <c r="J1131" t="s">
        <v>4633</v>
      </c>
      <c r="K1131" t="s">
        <v>4634</v>
      </c>
      <c r="L1131" t="s">
        <v>15</v>
      </c>
      <c r="M1131" t="s">
        <v>4635</v>
      </c>
      <c r="N1131" t="s">
        <v>17</v>
      </c>
      <c r="O1131" t="s">
        <v>2031</v>
      </c>
      <c r="R1131" s="6"/>
    </row>
    <row r="1132" spans="1:18">
      <c r="A1132">
        <v>1161</v>
      </c>
      <c r="B1132" t="s">
        <v>4631</v>
      </c>
      <c r="C1132" s="1">
        <v>6288000000</v>
      </c>
      <c r="D1132" t="s">
        <v>19</v>
      </c>
      <c r="E1132" t="s">
        <v>26</v>
      </c>
      <c r="F1132">
        <v>12</v>
      </c>
      <c r="G1132">
        <v>31</v>
      </c>
      <c r="H1132">
        <v>2014</v>
      </c>
      <c r="I1132" s="5" t="s">
        <v>4636</v>
      </c>
      <c r="J1132" t="s">
        <v>4637</v>
      </c>
      <c r="K1132" t="s">
        <v>4638</v>
      </c>
      <c r="L1132" t="s">
        <v>15</v>
      </c>
      <c r="M1132" t="s">
        <v>4639</v>
      </c>
      <c r="N1132" t="s">
        <v>17</v>
      </c>
      <c r="O1132" t="s">
        <v>2031</v>
      </c>
      <c r="R1132" s="6"/>
    </row>
    <row r="1133" spans="1:18">
      <c r="A1133">
        <v>1162</v>
      </c>
      <c r="B1133" t="s">
        <v>4631</v>
      </c>
      <c r="C1133" s="1">
        <v>6172000000</v>
      </c>
      <c r="D1133" t="s">
        <v>25</v>
      </c>
      <c r="E1133" t="s">
        <v>32</v>
      </c>
      <c r="F1133">
        <v>12</v>
      </c>
      <c r="G1133">
        <v>31</v>
      </c>
      <c r="H1133">
        <v>2015</v>
      </c>
      <c r="I1133" s="5" t="s">
        <v>4640</v>
      </c>
      <c r="J1133" t="s">
        <v>4641</v>
      </c>
      <c r="K1133" t="s">
        <v>4642</v>
      </c>
      <c r="L1133" t="s">
        <v>15</v>
      </c>
      <c r="M1133" t="s">
        <v>3499</v>
      </c>
      <c r="N1133" t="s">
        <v>17</v>
      </c>
      <c r="O1133" t="s">
        <v>2031</v>
      </c>
      <c r="R1133" s="6"/>
    </row>
    <row r="1134" spans="1:18">
      <c r="A1134">
        <v>1163</v>
      </c>
      <c r="B1134" t="s">
        <v>4631</v>
      </c>
      <c r="C1134" s="1">
        <v>6309000000</v>
      </c>
      <c r="D1134" t="s">
        <v>31</v>
      </c>
      <c r="E1134" t="s">
        <v>348</v>
      </c>
      <c r="F1134">
        <v>12</v>
      </c>
      <c r="G1134">
        <v>31</v>
      </c>
      <c r="H1134">
        <v>2016</v>
      </c>
      <c r="I1134" s="5" t="s">
        <v>4643</v>
      </c>
      <c r="J1134" t="s">
        <v>1384</v>
      </c>
      <c r="K1134" t="s">
        <v>4644</v>
      </c>
      <c r="L1134" t="s">
        <v>15</v>
      </c>
      <c r="M1134" t="s">
        <v>854</v>
      </c>
      <c r="N1134" t="s">
        <v>17</v>
      </c>
      <c r="O1134" t="s">
        <v>2031</v>
      </c>
      <c r="R1134" s="6"/>
    </row>
    <row r="1135" spans="1:18">
      <c r="A1135">
        <v>1164</v>
      </c>
      <c r="B1135" t="s">
        <v>4645</v>
      </c>
      <c r="C1135" s="1">
        <v>17194000000</v>
      </c>
      <c r="D1135" t="s">
        <v>10</v>
      </c>
      <c r="E1135" t="s">
        <v>11</v>
      </c>
      <c r="F1135">
        <v>12</v>
      </c>
      <c r="G1135">
        <v>31</v>
      </c>
      <c r="H1135">
        <v>2012</v>
      </c>
      <c r="I1135" s="5" t="s">
        <v>4646</v>
      </c>
      <c r="J1135" t="s">
        <v>4647</v>
      </c>
      <c r="K1135" t="s">
        <v>4648</v>
      </c>
      <c r="L1135" t="s">
        <v>15</v>
      </c>
      <c r="M1135" t="s">
        <v>15</v>
      </c>
      <c r="N1135" t="s">
        <v>608</v>
      </c>
      <c r="O1135" t="s">
        <v>944</v>
      </c>
      <c r="R1135" s="6"/>
    </row>
    <row r="1136" spans="1:18">
      <c r="A1136">
        <v>1165</v>
      </c>
      <c r="B1136" t="s">
        <v>4645</v>
      </c>
      <c r="C1136" s="1">
        <v>19221000000</v>
      </c>
      <c r="D1136" t="s">
        <v>19</v>
      </c>
      <c r="E1136" t="s">
        <v>20</v>
      </c>
      <c r="F1136">
        <v>12</v>
      </c>
      <c r="G1136">
        <v>31</v>
      </c>
      <c r="H1136">
        <v>2013</v>
      </c>
      <c r="I1136" s="5" t="s">
        <v>1420</v>
      </c>
      <c r="J1136" t="s">
        <v>4649</v>
      </c>
      <c r="K1136" t="s">
        <v>4650</v>
      </c>
      <c r="L1136" t="s">
        <v>15</v>
      </c>
      <c r="M1136" t="s">
        <v>15</v>
      </c>
      <c r="N1136" t="s">
        <v>608</v>
      </c>
      <c r="O1136" t="s">
        <v>944</v>
      </c>
      <c r="R1136" s="6"/>
    </row>
    <row r="1137" spans="1:18">
      <c r="A1137">
        <v>1166</v>
      </c>
      <c r="B1137" t="s">
        <v>4645</v>
      </c>
      <c r="C1137" s="1">
        <v>21440000000</v>
      </c>
      <c r="D1137" t="s">
        <v>25</v>
      </c>
      <c r="E1137" t="s">
        <v>26</v>
      </c>
      <c r="F1137">
        <v>12</v>
      </c>
      <c r="G1137">
        <v>31</v>
      </c>
      <c r="H1137">
        <v>2014</v>
      </c>
      <c r="I1137" s="5" t="s">
        <v>4651</v>
      </c>
      <c r="J1137" t="s">
        <v>4652</v>
      </c>
      <c r="K1137" t="s">
        <v>4653</v>
      </c>
      <c r="L1137" t="s">
        <v>15</v>
      </c>
      <c r="M1137" t="s">
        <v>15</v>
      </c>
      <c r="N1137" t="s">
        <v>608</v>
      </c>
      <c r="O1137" t="s">
        <v>944</v>
      </c>
      <c r="R1137" s="6"/>
    </row>
    <row r="1138" spans="1:18">
      <c r="A1138">
        <v>1167</v>
      </c>
      <c r="B1138" t="s">
        <v>4645</v>
      </c>
      <c r="C1138" s="1">
        <v>14757000000</v>
      </c>
      <c r="D1138" t="s">
        <v>31</v>
      </c>
      <c r="E1138" t="s">
        <v>32</v>
      </c>
      <c r="F1138">
        <v>12</v>
      </c>
      <c r="G1138">
        <v>31</v>
      </c>
      <c r="H1138">
        <v>2015</v>
      </c>
      <c r="I1138" s="5" t="s">
        <v>4654</v>
      </c>
      <c r="J1138" t="s">
        <v>4655</v>
      </c>
      <c r="K1138" t="s">
        <v>4656</v>
      </c>
      <c r="L1138" t="s">
        <v>15</v>
      </c>
      <c r="M1138" t="s">
        <v>15</v>
      </c>
      <c r="N1138" t="s">
        <v>608</v>
      </c>
      <c r="O1138" t="s">
        <v>944</v>
      </c>
      <c r="R1138" s="6"/>
    </row>
    <row r="1139" spans="1:18">
      <c r="A1139">
        <v>1168</v>
      </c>
      <c r="B1139" t="s">
        <v>4657</v>
      </c>
      <c r="C1139" s="1">
        <v>11245000000</v>
      </c>
      <c r="D1139" t="s">
        <v>10</v>
      </c>
      <c r="E1139" t="s">
        <v>20</v>
      </c>
      <c r="F1139">
        <v>12</v>
      </c>
      <c r="G1139">
        <v>31</v>
      </c>
      <c r="H1139">
        <v>2013</v>
      </c>
      <c r="I1139" s="5" t="s">
        <v>4658</v>
      </c>
      <c r="J1139" t="s">
        <v>513</v>
      </c>
      <c r="K1139" t="s">
        <v>4659</v>
      </c>
      <c r="L1139" t="s">
        <v>15</v>
      </c>
      <c r="M1139" t="s">
        <v>1983</v>
      </c>
      <c r="N1139" t="s">
        <v>17</v>
      </c>
      <c r="O1139" t="s">
        <v>1665</v>
      </c>
      <c r="R1139" s="6"/>
    </row>
    <row r="1140" spans="1:18">
      <c r="A1140">
        <v>1169</v>
      </c>
      <c r="B1140" t="s">
        <v>4657</v>
      </c>
      <c r="C1140" s="1">
        <v>11624000000</v>
      </c>
      <c r="D1140" t="s">
        <v>19</v>
      </c>
      <c r="E1140" t="s">
        <v>26</v>
      </c>
      <c r="F1140">
        <v>12</v>
      </c>
      <c r="G1140">
        <v>31</v>
      </c>
      <c r="H1140">
        <v>2014</v>
      </c>
      <c r="I1140" s="5" t="s">
        <v>4660</v>
      </c>
      <c r="J1140" t="s">
        <v>4661</v>
      </c>
      <c r="K1140" t="s">
        <v>4662</v>
      </c>
      <c r="L1140" t="s">
        <v>15</v>
      </c>
      <c r="M1140" t="s">
        <v>4663</v>
      </c>
      <c r="N1140" t="s">
        <v>17</v>
      </c>
      <c r="O1140" t="s">
        <v>1665</v>
      </c>
      <c r="R1140" s="6"/>
    </row>
    <row r="1141" spans="1:18">
      <c r="A1141">
        <v>1170</v>
      </c>
      <c r="B1141" t="s">
        <v>4657</v>
      </c>
      <c r="C1141" s="1">
        <v>10511000000</v>
      </c>
      <c r="D1141" t="s">
        <v>25</v>
      </c>
      <c r="E1141" t="s">
        <v>32</v>
      </c>
      <c r="F1141">
        <v>12</v>
      </c>
      <c r="G1141">
        <v>31</v>
      </c>
      <c r="H1141">
        <v>2015</v>
      </c>
      <c r="I1141" s="5" t="s">
        <v>4664</v>
      </c>
      <c r="J1141" t="s">
        <v>4665</v>
      </c>
      <c r="K1141" t="s">
        <v>4666</v>
      </c>
      <c r="L1141" t="s">
        <v>15</v>
      </c>
      <c r="M1141" t="s">
        <v>4548</v>
      </c>
      <c r="N1141" t="s">
        <v>17</v>
      </c>
      <c r="O1141" t="s">
        <v>1665</v>
      </c>
      <c r="R1141" s="6"/>
    </row>
    <row r="1142" spans="1:18">
      <c r="A1142">
        <v>1171</v>
      </c>
      <c r="B1142" t="s">
        <v>4657</v>
      </c>
      <c r="C1142" s="1">
        <v>9888000000</v>
      </c>
      <c r="D1142" t="s">
        <v>31</v>
      </c>
      <c r="E1142" t="s">
        <v>348</v>
      </c>
      <c r="F1142">
        <v>12</v>
      </c>
      <c r="G1142">
        <v>31</v>
      </c>
      <c r="H1142">
        <v>2016</v>
      </c>
      <c r="I1142" s="5" t="s">
        <v>4667</v>
      </c>
      <c r="J1142" t="s">
        <v>4668</v>
      </c>
      <c r="K1142" t="s">
        <v>2124</v>
      </c>
      <c r="L1142" t="s">
        <v>15</v>
      </c>
      <c r="M1142" t="s">
        <v>4669</v>
      </c>
      <c r="N1142" t="s">
        <v>17</v>
      </c>
      <c r="O1142" t="s">
        <v>1665</v>
      </c>
      <c r="R1142" s="6"/>
    </row>
    <row r="1143" spans="1:18">
      <c r="A1143">
        <v>1172</v>
      </c>
      <c r="B1143" t="s">
        <v>4670</v>
      </c>
      <c r="C1143" s="1">
        <v>6332400000</v>
      </c>
      <c r="D1143" t="s">
        <v>10</v>
      </c>
      <c r="E1143" t="s">
        <v>4671</v>
      </c>
      <c r="F1143">
        <v>4</v>
      </c>
      <c r="G1143">
        <v>26</v>
      </c>
      <c r="H1143">
        <v>2013</v>
      </c>
      <c r="I1143" s="5" t="s">
        <v>4672</v>
      </c>
      <c r="J1143" t="s">
        <v>4673</v>
      </c>
      <c r="K1143" t="s">
        <v>4674</v>
      </c>
      <c r="L1143" t="s">
        <v>4675</v>
      </c>
      <c r="M1143" t="s">
        <v>15</v>
      </c>
      <c r="N1143" t="s">
        <v>62</v>
      </c>
      <c r="O1143" t="s">
        <v>358</v>
      </c>
      <c r="R1143" s="6"/>
    </row>
    <row r="1144" spans="1:18">
      <c r="A1144">
        <v>1173</v>
      </c>
      <c r="B1144" t="s">
        <v>4670</v>
      </c>
      <c r="C1144" s="1">
        <v>6325000000</v>
      </c>
      <c r="D1144" t="s">
        <v>19</v>
      </c>
      <c r="E1144" t="s">
        <v>4676</v>
      </c>
      <c r="F1144">
        <v>4</v>
      </c>
      <c r="G1144">
        <v>25</v>
      </c>
      <c r="H1144">
        <v>2014</v>
      </c>
      <c r="I1144" s="5" t="s">
        <v>4677</v>
      </c>
      <c r="J1144" t="s">
        <v>4678</v>
      </c>
      <c r="K1144" t="s">
        <v>4679</v>
      </c>
      <c r="L1144" t="s">
        <v>4680</v>
      </c>
      <c r="M1144" t="s">
        <v>15</v>
      </c>
      <c r="N1144" t="s">
        <v>62</v>
      </c>
      <c r="O1144" t="s">
        <v>358</v>
      </c>
      <c r="R1144" s="6"/>
    </row>
    <row r="1145" spans="1:18">
      <c r="A1145">
        <v>1174</v>
      </c>
      <c r="B1145" t="s">
        <v>4670</v>
      </c>
      <c r="C1145" s="1">
        <v>6123000000</v>
      </c>
      <c r="D1145" t="s">
        <v>25</v>
      </c>
      <c r="E1145" t="s">
        <v>4681</v>
      </c>
      <c r="F1145">
        <v>4</v>
      </c>
      <c r="G1145">
        <v>24</v>
      </c>
      <c r="H1145">
        <v>2015</v>
      </c>
      <c r="I1145" s="5" t="s">
        <v>4682</v>
      </c>
      <c r="J1145" t="s">
        <v>4683</v>
      </c>
      <c r="K1145" t="s">
        <v>1188</v>
      </c>
      <c r="L1145" t="s">
        <v>4684</v>
      </c>
      <c r="M1145" t="s">
        <v>15</v>
      </c>
      <c r="N1145" t="s">
        <v>62</v>
      </c>
      <c r="O1145" t="s">
        <v>358</v>
      </c>
      <c r="R1145" s="6"/>
    </row>
    <row r="1146" spans="1:18">
      <c r="A1146">
        <v>1175</v>
      </c>
      <c r="B1146" t="s">
        <v>4670</v>
      </c>
      <c r="C1146" s="1">
        <v>5546000000</v>
      </c>
      <c r="D1146" t="s">
        <v>31</v>
      </c>
      <c r="E1146" t="s">
        <v>4685</v>
      </c>
      <c r="F1146">
        <v>4</v>
      </c>
      <c r="G1146">
        <v>29</v>
      </c>
      <c r="H1146">
        <v>2016</v>
      </c>
      <c r="I1146" s="5" t="s">
        <v>4686</v>
      </c>
      <c r="J1146" t="s">
        <v>1028</v>
      </c>
      <c r="K1146" t="s">
        <v>4687</v>
      </c>
      <c r="L1146" t="s">
        <v>1020</v>
      </c>
      <c r="M1146" t="s">
        <v>15</v>
      </c>
      <c r="N1146" t="s">
        <v>62</v>
      </c>
      <c r="O1146" t="s">
        <v>358</v>
      </c>
      <c r="R1146" s="6"/>
    </row>
    <row r="1147" spans="1:18">
      <c r="A1147">
        <v>1180</v>
      </c>
      <c r="B1147" t="s">
        <v>4688</v>
      </c>
      <c r="C1147" s="1">
        <v>19429273000</v>
      </c>
      <c r="D1147" t="s">
        <v>10</v>
      </c>
      <c r="E1147" t="s">
        <v>11</v>
      </c>
      <c r="F1147">
        <v>12</v>
      </c>
      <c r="G1147">
        <v>31</v>
      </c>
      <c r="H1147">
        <v>2012</v>
      </c>
      <c r="I1147" s="5" t="s">
        <v>4689</v>
      </c>
      <c r="J1147" t="s">
        <v>4690</v>
      </c>
      <c r="K1147" t="s">
        <v>4691</v>
      </c>
      <c r="L1147" t="s">
        <v>15</v>
      </c>
      <c r="M1147" t="s">
        <v>15</v>
      </c>
      <c r="N1147" t="s">
        <v>379</v>
      </c>
      <c r="O1147" t="s">
        <v>4692</v>
      </c>
      <c r="R1147" s="6"/>
    </row>
    <row r="1148" spans="1:18">
      <c r="A1148">
        <v>1181</v>
      </c>
      <c r="B1148" t="s">
        <v>4688</v>
      </c>
      <c r="C1148" s="1">
        <v>19052046000</v>
      </c>
      <c r="D1148" t="s">
        <v>19</v>
      </c>
      <c r="E1148" t="s">
        <v>20</v>
      </c>
      <c r="F1148">
        <v>12</v>
      </c>
      <c r="G1148">
        <v>31</v>
      </c>
      <c r="H1148">
        <v>2013</v>
      </c>
      <c r="I1148" s="5" t="s">
        <v>4693</v>
      </c>
      <c r="J1148" t="s">
        <v>4694</v>
      </c>
      <c r="K1148" t="s">
        <v>4695</v>
      </c>
      <c r="L1148" t="s">
        <v>15</v>
      </c>
      <c r="M1148" t="s">
        <v>15</v>
      </c>
      <c r="N1148" t="s">
        <v>379</v>
      </c>
      <c r="O1148" t="s">
        <v>4692</v>
      </c>
      <c r="R1148" s="6"/>
    </row>
    <row r="1149" spans="1:18">
      <c r="A1149">
        <v>1182</v>
      </c>
      <c r="B1149" t="s">
        <v>4688</v>
      </c>
      <c r="C1149" s="1">
        <v>21105141000</v>
      </c>
      <c r="D1149" t="s">
        <v>25</v>
      </c>
      <c r="E1149" t="s">
        <v>26</v>
      </c>
      <c r="F1149">
        <v>12</v>
      </c>
      <c r="G1149">
        <v>31</v>
      </c>
      <c r="H1149">
        <v>2014</v>
      </c>
      <c r="I1149" s="5" t="s">
        <v>4696</v>
      </c>
      <c r="J1149" t="s">
        <v>4697</v>
      </c>
      <c r="K1149" t="s">
        <v>4698</v>
      </c>
      <c r="L1149" t="s">
        <v>15</v>
      </c>
      <c r="M1149" t="s">
        <v>15</v>
      </c>
      <c r="N1149" t="s">
        <v>379</v>
      </c>
      <c r="O1149" t="s">
        <v>4692</v>
      </c>
      <c r="R1149" s="6"/>
    </row>
    <row r="1150" spans="1:18">
      <c r="A1150">
        <v>1183</v>
      </c>
      <c r="B1150" t="s">
        <v>4688</v>
      </c>
      <c r="C1150" s="1">
        <v>16439276000</v>
      </c>
      <c r="D1150" t="s">
        <v>31</v>
      </c>
      <c r="E1150" t="s">
        <v>32</v>
      </c>
      <c r="F1150">
        <v>12</v>
      </c>
      <c r="G1150">
        <v>31</v>
      </c>
      <c r="H1150">
        <v>2015</v>
      </c>
      <c r="I1150" s="5" t="s">
        <v>4699</v>
      </c>
      <c r="J1150" t="s">
        <v>4700</v>
      </c>
      <c r="K1150" t="s">
        <v>4701</v>
      </c>
      <c r="L1150" t="s">
        <v>15</v>
      </c>
      <c r="M1150" t="s">
        <v>15</v>
      </c>
      <c r="N1150" t="s">
        <v>379</v>
      </c>
      <c r="O1150" t="s">
        <v>4692</v>
      </c>
      <c r="R1150" s="6"/>
    </row>
    <row r="1151" spans="1:18">
      <c r="A1151">
        <v>1184</v>
      </c>
      <c r="B1151" t="s">
        <v>4702</v>
      </c>
      <c r="C1151" s="1">
        <v>4280159000</v>
      </c>
      <c r="D1151" t="s">
        <v>10</v>
      </c>
      <c r="E1151" t="s">
        <v>4703</v>
      </c>
      <c r="F1151">
        <v>1</v>
      </c>
      <c r="G1151">
        <v>27</v>
      </c>
      <c r="H1151">
        <v>2013</v>
      </c>
      <c r="I1151" s="5" t="s">
        <v>4704</v>
      </c>
      <c r="J1151" t="s">
        <v>4705</v>
      </c>
      <c r="K1151" t="s">
        <v>4706</v>
      </c>
      <c r="L1151" t="s">
        <v>4707</v>
      </c>
      <c r="M1151" t="s">
        <v>15</v>
      </c>
      <c r="N1151" t="s">
        <v>62</v>
      </c>
      <c r="O1151" t="s">
        <v>175</v>
      </c>
      <c r="R1151" s="6"/>
    </row>
    <row r="1152" spans="1:18">
      <c r="A1152">
        <v>1185</v>
      </c>
      <c r="B1152" t="s">
        <v>4702</v>
      </c>
      <c r="C1152" s="1">
        <v>4130000000</v>
      </c>
      <c r="D1152" t="s">
        <v>19</v>
      </c>
      <c r="E1152" t="s">
        <v>4708</v>
      </c>
      <c r="F1152">
        <v>1</v>
      </c>
      <c r="G1152">
        <v>26</v>
      </c>
      <c r="H1152">
        <v>2014</v>
      </c>
      <c r="I1152" s="5" t="s">
        <v>4709</v>
      </c>
      <c r="J1152" t="s">
        <v>4710</v>
      </c>
      <c r="K1152" t="s">
        <v>4711</v>
      </c>
      <c r="L1152" t="s">
        <v>4712</v>
      </c>
      <c r="M1152" t="s">
        <v>15</v>
      </c>
      <c r="N1152" t="s">
        <v>62</v>
      </c>
      <c r="O1152" t="s">
        <v>175</v>
      </c>
      <c r="R1152" s="6"/>
    </row>
    <row r="1153" spans="1:18">
      <c r="A1153">
        <v>1186</v>
      </c>
      <c r="B1153" t="s">
        <v>4702</v>
      </c>
      <c r="C1153" s="1">
        <v>4682000000</v>
      </c>
      <c r="D1153" t="s">
        <v>25</v>
      </c>
      <c r="E1153" t="s">
        <v>4713</v>
      </c>
      <c r="F1153">
        <v>1</v>
      </c>
      <c r="G1153">
        <v>25</v>
      </c>
      <c r="H1153">
        <v>2015</v>
      </c>
      <c r="I1153" s="5" t="s">
        <v>4714</v>
      </c>
      <c r="J1153" t="s">
        <v>4715</v>
      </c>
      <c r="K1153" t="s">
        <v>755</v>
      </c>
      <c r="L1153" t="s">
        <v>4716</v>
      </c>
      <c r="M1153" t="s">
        <v>15</v>
      </c>
      <c r="N1153" t="s">
        <v>62</v>
      </c>
      <c r="O1153" t="s">
        <v>175</v>
      </c>
      <c r="R1153" s="6"/>
    </row>
    <row r="1154" spans="1:18">
      <c r="A1154">
        <v>1187</v>
      </c>
      <c r="B1154" t="s">
        <v>4702</v>
      </c>
      <c r="C1154" s="1">
        <v>5010000000</v>
      </c>
      <c r="D1154" t="s">
        <v>31</v>
      </c>
      <c r="E1154" t="s">
        <v>246</v>
      </c>
      <c r="F1154">
        <v>1</v>
      </c>
      <c r="G1154">
        <v>31</v>
      </c>
      <c r="H1154">
        <v>2016</v>
      </c>
      <c r="I1154" s="5" t="s">
        <v>4717</v>
      </c>
      <c r="J1154" t="s">
        <v>4718</v>
      </c>
      <c r="K1154" t="s">
        <v>4719</v>
      </c>
      <c r="L1154" t="s">
        <v>4720</v>
      </c>
      <c r="M1154" t="s">
        <v>15</v>
      </c>
      <c r="N1154" t="s">
        <v>62</v>
      </c>
      <c r="O1154" t="s">
        <v>175</v>
      </c>
      <c r="R1154" s="6"/>
    </row>
    <row r="1155" spans="1:18">
      <c r="A1155">
        <v>1188</v>
      </c>
      <c r="B1155" t="s">
        <v>4721</v>
      </c>
      <c r="C1155" s="1">
        <v>5508500000</v>
      </c>
      <c r="D1155" t="s">
        <v>10</v>
      </c>
      <c r="E1155" t="s">
        <v>11</v>
      </c>
      <c r="F1155">
        <v>12</v>
      </c>
      <c r="G1155">
        <v>31</v>
      </c>
      <c r="H1155">
        <v>2012</v>
      </c>
      <c r="I1155" s="5" t="s">
        <v>4722</v>
      </c>
      <c r="J1155" t="s">
        <v>4723</v>
      </c>
      <c r="K1155" t="s">
        <v>4724</v>
      </c>
      <c r="L1155" t="s">
        <v>15</v>
      </c>
      <c r="M1155" t="s">
        <v>15</v>
      </c>
      <c r="N1155" t="s">
        <v>42</v>
      </c>
      <c r="O1155" t="s">
        <v>4725</v>
      </c>
      <c r="R1155" s="6"/>
    </row>
    <row r="1156" spans="1:18">
      <c r="A1156">
        <v>1189</v>
      </c>
      <c r="B1156" t="s">
        <v>4721</v>
      </c>
      <c r="C1156" s="1">
        <v>5607000000</v>
      </c>
      <c r="D1156" t="s">
        <v>19</v>
      </c>
      <c r="E1156" t="s">
        <v>20</v>
      </c>
      <c r="F1156">
        <v>12</v>
      </c>
      <c r="G1156">
        <v>31</v>
      </c>
      <c r="H1156">
        <v>2013</v>
      </c>
      <c r="I1156" s="5" t="s">
        <v>4726</v>
      </c>
      <c r="J1156" t="s">
        <v>4727</v>
      </c>
      <c r="K1156" t="s">
        <v>4728</v>
      </c>
      <c r="L1156" t="s">
        <v>15</v>
      </c>
      <c r="M1156" t="s">
        <v>15</v>
      </c>
      <c r="N1156" t="s">
        <v>42</v>
      </c>
      <c r="O1156" t="s">
        <v>4725</v>
      </c>
      <c r="R1156" s="6"/>
    </row>
    <row r="1157" spans="1:18">
      <c r="A1157">
        <v>1190</v>
      </c>
      <c r="B1157" t="s">
        <v>4721</v>
      </c>
      <c r="C1157" s="1">
        <v>5727000000</v>
      </c>
      <c r="D1157" t="s">
        <v>25</v>
      </c>
      <c r="E1157" t="s">
        <v>26</v>
      </c>
      <c r="F1157">
        <v>12</v>
      </c>
      <c r="G1157">
        <v>31</v>
      </c>
      <c r="H1157">
        <v>2014</v>
      </c>
      <c r="I1157" s="5" t="s">
        <v>4729</v>
      </c>
      <c r="J1157" t="s">
        <v>4730</v>
      </c>
      <c r="K1157" t="s">
        <v>4731</v>
      </c>
      <c r="L1157" t="s">
        <v>15</v>
      </c>
      <c r="M1157" t="s">
        <v>15</v>
      </c>
      <c r="N1157" t="s">
        <v>42</v>
      </c>
      <c r="O1157" t="s">
        <v>4725</v>
      </c>
      <c r="R1157" s="6"/>
    </row>
    <row r="1158" spans="1:18">
      <c r="A1158">
        <v>1191</v>
      </c>
      <c r="B1158" t="s">
        <v>4721</v>
      </c>
      <c r="C1158" s="1">
        <v>5915700000</v>
      </c>
      <c r="D1158" t="s">
        <v>31</v>
      </c>
      <c r="E1158" t="s">
        <v>32</v>
      </c>
      <c r="F1158">
        <v>12</v>
      </c>
      <c r="G1158">
        <v>31</v>
      </c>
      <c r="H1158">
        <v>2015</v>
      </c>
      <c r="I1158" s="5" t="s">
        <v>4732</v>
      </c>
      <c r="J1158" t="s">
        <v>4733</v>
      </c>
      <c r="K1158" t="s">
        <v>1184</v>
      </c>
      <c r="L1158" t="s">
        <v>15</v>
      </c>
      <c r="M1158" t="s">
        <v>15</v>
      </c>
      <c r="N1158" t="s">
        <v>42</v>
      </c>
      <c r="O1158" t="s">
        <v>4725</v>
      </c>
      <c r="R1158" s="6"/>
    </row>
    <row r="1159" spans="1:18">
      <c r="A1159">
        <v>1200</v>
      </c>
      <c r="B1159" t="s">
        <v>4734</v>
      </c>
      <c r="C1159" s="1">
        <v>484581000</v>
      </c>
      <c r="D1159" t="s">
        <v>10</v>
      </c>
      <c r="E1159" t="s">
        <v>11</v>
      </c>
      <c r="F1159">
        <v>12</v>
      </c>
      <c r="G1159">
        <v>31</v>
      </c>
      <c r="H1159">
        <v>2012</v>
      </c>
      <c r="I1159" s="5" t="s">
        <v>4735</v>
      </c>
      <c r="J1159" t="s">
        <v>4736</v>
      </c>
      <c r="K1159" t="s">
        <v>4737</v>
      </c>
      <c r="L1159" t="s">
        <v>15</v>
      </c>
      <c r="M1159" t="s">
        <v>4738</v>
      </c>
      <c r="N1159" t="s">
        <v>323</v>
      </c>
      <c r="O1159" t="s">
        <v>2742</v>
      </c>
      <c r="R1159" s="6"/>
    </row>
    <row r="1160" spans="1:18">
      <c r="A1160">
        <v>1201</v>
      </c>
      <c r="B1160" t="s">
        <v>4734</v>
      </c>
      <c r="C1160" s="1">
        <v>780209000</v>
      </c>
      <c r="D1160" t="s">
        <v>19</v>
      </c>
      <c r="E1160" t="s">
        <v>20</v>
      </c>
      <c r="F1160">
        <v>12</v>
      </c>
      <c r="G1160">
        <v>31</v>
      </c>
      <c r="H1160">
        <v>2013</v>
      </c>
      <c r="I1160" s="5" t="s">
        <v>4739</v>
      </c>
      <c r="J1160" t="s">
        <v>4740</v>
      </c>
      <c r="K1160" t="s">
        <v>4741</v>
      </c>
      <c r="L1160" t="s">
        <v>15</v>
      </c>
      <c r="M1160" t="s">
        <v>4742</v>
      </c>
      <c r="N1160" t="s">
        <v>323</v>
      </c>
      <c r="O1160" t="s">
        <v>2742</v>
      </c>
      <c r="R1160" s="6"/>
    </row>
    <row r="1161" spans="1:18">
      <c r="A1161">
        <v>1202</v>
      </c>
      <c r="B1161" t="s">
        <v>4734</v>
      </c>
      <c r="C1161" s="1">
        <v>933505000</v>
      </c>
      <c r="D1161" t="s">
        <v>25</v>
      </c>
      <c r="E1161" t="s">
        <v>26</v>
      </c>
      <c r="F1161">
        <v>12</v>
      </c>
      <c r="G1161">
        <v>31</v>
      </c>
      <c r="H1161">
        <v>2014</v>
      </c>
      <c r="I1161" s="5" t="s">
        <v>4743</v>
      </c>
      <c r="J1161" t="s">
        <v>4744</v>
      </c>
      <c r="K1161" t="s">
        <v>4745</v>
      </c>
      <c r="L1161" t="s">
        <v>15</v>
      </c>
      <c r="M1161" t="s">
        <v>4746</v>
      </c>
      <c r="N1161" t="s">
        <v>323</v>
      </c>
      <c r="O1161" t="s">
        <v>2742</v>
      </c>
      <c r="R1161" s="6"/>
    </row>
    <row r="1162" spans="1:18">
      <c r="A1162">
        <v>1203</v>
      </c>
      <c r="B1162" t="s">
        <v>4734</v>
      </c>
      <c r="C1162" s="1">
        <v>1023285000</v>
      </c>
      <c r="D1162" t="s">
        <v>31</v>
      </c>
      <c r="E1162" t="s">
        <v>32</v>
      </c>
      <c r="F1162">
        <v>12</v>
      </c>
      <c r="G1162">
        <v>31</v>
      </c>
      <c r="H1162">
        <v>2015</v>
      </c>
      <c r="I1162" s="5" t="s">
        <v>4747</v>
      </c>
      <c r="J1162" t="s">
        <v>4748</v>
      </c>
      <c r="K1162" t="s">
        <v>4749</v>
      </c>
      <c r="L1162" t="s">
        <v>15</v>
      </c>
      <c r="M1162" t="s">
        <v>4750</v>
      </c>
      <c r="N1162" t="s">
        <v>323</v>
      </c>
      <c r="O1162" t="s">
        <v>2742</v>
      </c>
      <c r="R1162" s="6"/>
    </row>
    <row r="1163" spans="1:18">
      <c r="A1163">
        <v>1204</v>
      </c>
      <c r="B1163" t="s">
        <v>4751</v>
      </c>
      <c r="C1163" s="1">
        <v>10184121000</v>
      </c>
      <c r="D1163" t="s">
        <v>10</v>
      </c>
      <c r="E1163" t="s">
        <v>11</v>
      </c>
      <c r="F1163">
        <v>12</v>
      </c>
      <c r="G1163">
        <v>31</v>
      </c>
      <c r="H1163">
        <v>2012</v>
      </c>
      <c r="I1163" s="5" t="s">
        <v>4752</v>
      </c>
      <c r="J1163" t="s">
        <v>4753</v>
      </c>
      <c r="K1163" t="s">
        <v>4754</v>
      </c>
      <c r="L1163" t="s">
        <v>15</v>
      </c>
      <c r="M1163" t="s">
        <v>4755</v>
      </c>
      <c r="N1163" t="s">
        <v>608</v>
      </c>
      <c r="O1163" t="s">
        <v>609</v>
      </c>
      <c r="R1163" s="6"/>
    </row>
    <row r="1164" spans="1:18">
      <c r="A1164">
        <v>1205</v>
      </c>
      <c r="B1164" t="s">
        <v>4751</v>
      </c>
      <c r="C1164" s="1">
        <v>11871879000</v>
      </c>
      <c r="D1164" t="s">
        <v>19</v>
      </c>
      <c r="E1164" t="s">
        <v>20</v>
      </c>
      <c r="F1164">
        <v>12</v>
      </c>
      <c r="G1164">
        <v>31</v>
      </c>
      <c r="H1164">
        <v>2013</v>
      </c>
      <c r="I1164" s="5" t="s">
        <v>4756</v>
      </c>
      <c r="J1164" t="s">
        <v>4757</v>
      </c>
      <c r="K1164" t="s">
        <v>4758</v>
      </c>
      <c r="L1164" t="s">
        <v>15</v>
      </c>
      <c r="M1164" t="s">
        <v>4759</v>
      </c>
      <c r="N1164" t="s">
        <v>608</v>
      </c>
      <c r="O1164" t="s">
        <v>609</v>
      </c>
      <c r="R1164" s="6"/>
    </row>
    <row r="1165" spans="1:18">
      <c r="A1165">
        <v>1206</v>
      </c>
      <c r="B1165" t="s">
        <v>4751</v>
      </c>
      <c r="C1165" s="1">
        <v>12195091000</v>
      </c>
      <c r="D1165" t="s">
        <v>25</v>
      </c>
      <c r="E1165" t="s">
        <v>26</v>
      </c>
      <c r="F1165">
        <v>12</v>
      </c>
      <c r="G1165">
        <v>31</v>
      </c>
      <c r="H1165">
        <v>2014</v>
      </c>
      <c r="I1165" s="5" t="s">
        <v>4760</v>
      </c>
      <c r="J1165" t="s">
        <v>4761</v>
      </c>
      <c r="K1165" t="s">
        <v>4762</v>
      </c>
      <c r="L1165" t="s">
        <v>15</v>
      </c>
      <c r="M1165" t="s">
        <v>4763</v>
      </c>
      <c r="N1165" t="s">
        <v>608</v>
      </c>
      <c r="O1165" t="s">
        <v>609</v>
      </c>
      <c r="R1165" s="6"/>
    </row>
    <row r="1166" spans="1:18">
      <c r="A1166">
        <v>1207</v>
      </c>
      <c r="B1166" t="s">
        <v>4751</v>
      </c>
      <c r="C1166" s="1">
        <v>7763206000</v>
      </c>
      <c r="D1166" t="s">
        <v>31</v>
      </c>
      <c r="E1166" t="s">
        <v>32</v>
      </c>
      <c r="F1166">
        <v>12</v>
      </c>
      <c r="G1166">
        <v>31</v>
      </c>
      <c r="H1166">
        <v>2015</v>
      </c>
      <c r="I1166" s="5" t="s">
        <v>4764</v>
      </c>
      <c r="J1166" t="s">
        <v>4765</v>
      </c>
      <c r="K1166" t="s">
        <v>4766</v>
      </c>
      <c r="L1166" t="s">
        <v>15</v>
      </c>
      <c r="M1166" t="s">
        <v>4767</v>
      </c>
      <c r="N1166" t="s">
        <v>608</v>
      </c>
      <c r="O1166" t="s">
        <v>609</v>
      </c>
      <c r="R1166" s="6"/>
    </row>
    <row r="1167" spans="1:18">
      <c r="A1167">
        <v>1209</v>
      </c>
      <c r="B1167" t="s">
        <v>4768</v>
      </c>
      <c r="C1167" s="1">
        <v>15317800000</v>
      </c>
      <c r="D1167" t="s">
        <v>10</v>
      </c>
      <c r="E1167" t="s">
        <v>26</v>
      </c>
      <c r="F1167">
        <v>12</v>
      </c>
      <c r="G1167">
        <v>31</v>
      </c>
      <c r="H1167">
        <v>2014</v>
      </c>
      <c r="I1167" s="5" t="s">
        <v>4769</v>
      </c>
      <c r="J1167" t="s">
        <v>4770</v>
      </c>
      <c r="K1167" t="s">
        <v>4771</v>
      </c>
      <c r="L1167" t="s">
        <v>15</v>
      </c>
      <c r="M1167" t="s">
        <v>4772</v>
      </c>
      <c r="N1167" t="s">
        <v>42</v>
      </c>
      <c r="O1167" t="s">
        <v>3472</v>
      </c>
      <c r="R1167" s="6"/>
    </row>
    <row r="1168" spans="1:18">
      <c r="A1168">
        <v>1210</v>
      </c>
      <c r="B1168" t="s">
        <v>4768</v>
      </c>
      <c r="C1168" s="1">
        <v>15134400000</v>
      </c>
      <c r="D1168" t="s">
        <v>19</v>
      </c>
      <c r="E1168" t="s">
        <v>32</v>
      </c>
      <c r="F1168">
        <v>12</v>
      </c>
      <c r="G1168">
        <v>31</v>
      </c>
      <c r="H1168">
        <v>2015</v>
      </c>
      <c r="I1168" s="5" t="s">
        <v>4773</v>
      </c>
      <c r="J1168" t="s">
        <v>4774</v>
      </c>
      <c r="K1168" t="s">
        <v>4775</v>
      </c>
      <c r="L1168" t="s">
        <v>15</v>
      </c>
      <c r="M1168" t="s">
        <v>4776</v>
      </c>
      <c r="N1168" t="s">
        <v>42</v>
      </c>
      <c r="O1168" t="s">
        <v>3472</v>
      </c>
      <c r="R1168" s="6"/>
    </row>
    <row r="1169" spans="1:18">
      <c r="A1169">
        <v>1211</v>
      </c>
      <c r="B1169" t="s">
        <v>4768</v>
      </c>
      <c r="C1169" s="1">
        <v>15416900000</v>
      </c>
      <c r="D1169" t="s">
        <v>25</v>
      </c>
      <c r="E1169" t="s">
        <v>348</v>
      </c>
      <c r="F1169">
        <v>12</v>
      </c>
      <c r="G1169">
        <v>31</v>
      </c>
      <c r="H1169">
        <v>2016</v>
      </c>
      <c r="I1169" s="5" t="s">
        <v>4777</v>
      </c>
      <c r="J1169" t="s">
        <v>4778</v>
      </c>
      <c r="K1169" t="s">
        <v>4779</v>
      </c>
      <c r="L1169" t="s">
        <v>15</v>
      </c>
      <c r="M1169" t="s">
        <v>4780</v>
      </c>
      <c r="N1169" t="s">
        <v>42</v>
      </c>
      <c r="O1169" t="s">
        <v>3472</v>
      </c>
      <c r="R1169" s="6"/>
    </row>
    <row r="1170" spans="1:18">
      <c r="A1170">
        <v>1212</v>
      </c>
      <c r="B1170" t="s">
        <v>4781</v>
      </c>
      <c r="C1170" s="1">
        <v>6182184000</v>
      </c>
      <c r="D1170" t="s">
        <v>10</v>
      </c>
      <c r="E1170" t="s">
        <v>11</v>
      </c>
      <c r="F1170">
        <v>12</v>
      </c>
      <c r="G1170">
        <v>31</v>
      </c>
      <c r="H1170">
        <v>2012</v>
      </c>
      <c r="I1170" s="5" t="s">
        <v>4782</v>
      </c>
      <c r="J1170" t="s">
        <v>4783</v>
      </c>
      <c r="K1170" t="s">
        <v>4784</v>
      </c>
      <c r="L1170" t="s">
        <v>15</v>
      </c>
      <c r="M1170" t="s">
        <v>15</v>
      </c>
      <c r="N1170" t="s">
        <v>42</v>
      </c>
      <c r="O1170" t="s">
        <v>573</v>
      </c>
      <c r="R1170" s="6"/>
    </row>
    <row r="1171" spans="1:18">
      <c r="A1171">
        <v>1213</v>
      </c>
      <c r="B1171" t="s">
        <v>4781</v>
      </c>
      <c r="C1171" s="1">
        <v>6649237000</v>
      </c>
      <c r="D1171" t="s">
        <v>19</v>
      </c>
      <c r="E1171" t="s">
        <v>20</v>
      </c>
      <c r="F1171">
        <v>12</v>
      </c>
      <c r="G1171">
        <v>31</v>
      </c>
      <c r="H1171">
        <v>2013</v>
      </c>
      <c r="I1171" s="5" t="s">
        <v>4785</v>
      </c>
      <c r="J1171" t="s">
        <v>4786</v>
      </c>
      <c r="K1171" t="s">
        <v>4787</v>
      </c>
      <c r="L1171" t="s">
        <v>15</v>
      </c>
      <c r="M1171" t="s">
        <v>15</v>
      </c>
      <c r="N1171" t="s">
        <v>42</v>
      </c>
      <c r="O1171" t="s">
        <v>573</v>
      </c>
      <c r="R1171" s="6"/>
    </row>
    <row r="1172" spans="1:18">
      <c r="A1172">
        <v>1214</v>
      </c>
      <c r="B1172" t="s">
        <v>4781</v>
      </c>
      <c r="C1172" s="1">
        <v>7216081000</v>
      </c>
      <c r="D1172" t="s">
        <v>25</v>
      </c>
      <c r="E1172" t="s">
        <v>26</v>
      </c>
      <c r="F1172">
        <v>12</v>
      </c>
      <c r="G1172">
        <v>31</v>
      </c>
      <c r="H1172">
        <v>2014</v>
      </c>
      <c r="I1172" s="5" t="s">
        <v>4788</v>
      </c>
      <c r="J1172" t="s">
        <v>4789</v>
      </c>
      <c r="K1172" t="s">
        <v>4790</v>
      </c>
      <c r="L1172" t="s">
        <v>15</v>
      </c>
      <c r="M1172" t="s">
        <v>15</v>
      </c>
      <c r="N1172" t="s">
        <v>42</v>
      </c>
      <c r="O1172" t="s">
        <v>573</v>
      </c>
      <c r="R1172" s="6"/>
    </row>
    <row r="1173" spans="1:18">
      <c r="A1173">
        <v>1215</v>
      </c>
      <c r="B1173" t="s">
        <v>4781</v>
      </c>
      <c r="C1173" s="1">
        <v>7966674000</v>
      </c>
      <c r="D1173" t="s">
        <v>31</v>
      </c>
      <c r="E1173" t="s">
        <v>32</v>
      </c>
      <c r="F1173">
        <v>12</v>
      </c>
      <c r="G1173">
        <v>31</v>
      </c>
      <c r="H1173">
        <v>2015</v>
      </c>
      <c r="I1173" s="5" t="s">
        <v>4791</v>
      </c>
      <c r="J1173" t="s">
        <v>4792</v>
      </c>
      <c r="K1173" t="s">
        <v>4793</v>
      </c>
      <c r="L1173" t="s">
        <v>15</v>
      </c>
      <c r="M1173" t="s">
        <v>15</v>
      </c>
      <c r="N1173" t="s">
        <v>42</v>
      </c>
      <c r="O1173" t="s">
        <v>573</v>
      </c>
      <c r="R1173" s="6"/>
    </row>
    <row r="1174" spans="1:18">
      <c r="A1174">
        <v>1216</v>
      </c>
      <c r="B1174" t="s">
        <v>4794</v>
      </c>
      <c r="C1174" s="1">
        <v>20100000000</v>
      </c>
      <c r="D1174" t="s">
        <v>10</v>
      </c>
      <c r="E1174" t="s">
        <v>11</v>
      </c>
      <c r="F1174">
        <v>12</v>
      </c>
      <c r="G1174">
        <v>31</v>
      </c>
      <c r="H1174">
        <v>2012</v>
      </c>
      <c r="I1174" s="5" t="s">
        <v>4795</v>
      </c>
      <c r="J1174" t="s">
        <v>134</v>
      </c>
      <c r="K1174" t="s">
        <v>1172</v>
      </c>
      <c r="L1174" t="s">
        <v>15</v>
      </c>
      <c r="M1174" t="s">
        <v>4796</v>
      </c>
      <c r="N1174" t="s">
        <v>608</v>
      </c>
      <c r="O1174" t="s">
        <v>609</v>
      </c>
      <c r="R1174" s="6"/>
    </row>
    <row r="1175" spans="1:18">
      <c r="A1175">
        <v>1217</v>
      </c>
      <c r="B1175" t="s">
        <v>4794</v>
      </c>
      <c r="C1175" s="1">
        <v>20170000000</v>
      </c>
      <c r="D1175" t="s">
        <v>19</v>
      </c>
      <c r="E1175" t="s">
        <v>20</v>
      </c>
      <c r="F1175">
        <v>12</v>
      </c>
      <c r="G1175">
        <v>31</v>
      </c>
      <c r="H1175">
        <v>2013</v>
      </c>
      <c r="I1175" s="5" t="s">
        <v>4797</v>
      </c>
      <c r="J1175" t="s">
        <v>1976</v>
      </c>
      <c r="K1175" t="s">
        <v>4798</v>
      </c>
      <c r="L1175" t="s">
        <v>15</v>
      </c>
      <c r="M1175" t="s">
        <v>4799</v>
      </c>
      <c r="N1175" t="s">
        <v>608</v>
      </c>
      <c r="O1175" t="s">
        <v>609</v>
      </c>
      <c r="R1175" s="6"/>
    </row>
    <row r="1176" spans="1:18">
      <c r="A1176">
        <v>1218</v>
      </c>
      <c r="B1176" t="s">
        <v>4794</v>
      </c>
      <c r="C1176" s="1">
        <v>19312000000</v>
      </c>
      <c r="D1176" t="s">
        <v>25</v>
      </c>
      <c r="E1176" t="s">
        <v>26</v>
      </c>
      <c r="F1176">
        <v>12</v>
      </c>
      <c r="G1176">
        <v>31</v>
      </c>
      <c r="H1176">
        <v>2014</v>
      </c>
      <c r="I1176" s="5" t="s">
        <v>4800</v>
      </c>
      <c r="J1176" t="s">
        <v>4801</v>
      </c>
      <c r="K1176" t="s">
        <v>4802</v>
      </c>
      <c r="L1176" t="s">
        <v>15</v>
      </c>
      <c r="M1176" t="s">
        <v>4803</v>
      </c>
      <c r="N1176" t="s">
        <v>608</v>
      </c>
      <c r="O1176" t="s">
        <v>609</v>
      </c>
      <c r="R1176" s="6"/>
    </row>
    <row r="1177" spans="1:18">
      <c r="A1177">
        <v>1219</v>
      </c>
      <c r="B1177" t="s">
        <v>4794</v>
      </c>
      <c r="C1177" s="1">
        <v>12480000000</v>
      </c>
      <c r="D1177" t="s">
        <v>31</v>
      </c>
      <c r="E1177" t="s">
        <v>32</v>
      </c>
      <c r="F1177">
        <v>12</v>
      </c>
      <c r="G1177">
        <v>31</v>
      </c>
      <c r="H1177">
        <v>2015</v>
      </c>
      <c r="I1177" s="5" t="s">
        <v>4804</v>
      </c>
      <c r="J1177" t="s">
        <v>4805</v>
      </c>
      <c r="K1177" t="s">
        <v>4806</v>
      </c>
      <c r="L1177" t="s">
        <v>15</v>
      </c>
      <c r="M1177" t="s">
        <v>4807</v>
      </c>
      <c r="N1177" t="s">
        <v>608</v>
      </c>
      <c r="O1177" t="s">
        <v>609</v>
      </c>
      <c r="R1177" s="6"/>
    </row>
    <row r="1178" spans="1:18">
      <c r="A1178">
        <v>1224</v>
      </c>
      <c r="B1178" t="s">
        <v>4808</v>
      </c>
      <c r="C1178" s="1">
        <v>1355300000</v>
      </c>
      <c r="D1178" t="s">
        <v>10</v>
      </c>
      <c r="E1178" t="s">
        <v>11</v>
      </c>
      <c r="F1178">
        <v>12</v>
      </c>
      <c r="G1178">
        <v>31</v>
      </c>
      <c r="H1178">
        <v>2012</v>
      </c>
      <c r="I1178" s="5" t="s">
        <v>4809</v>
      </c>
      <c r="J1178" t="s">
        <v>4810</v>
      </c>
      <c r="K1178" t="s">
        <v>4811</v>
      </c>
      <c r="L1178" t="s">
        <v>15</v>
      </c>
      <c r="M1178" t="s">
        <v>4812</v>
      </c>
      <c r="N1178" t="s">
        <v>293</v>
      </c>
      <c r="O1178" t="s">
        <v>4813</v>
      </c>
      <c r="R1178" s="6"/>
    </row>
    <row r="1179" spans="1:18">
      <c r="A1179">
        <v>1225</v>
      </c>
      <c r="B1179" t="s">
        <v>4808</v>
      </c>
      <c r="C1179" s="1">
        <v>1346100000</v>
      </c>
      <c r="D1179" t="s">
        <v>19</v>
      </c>
      <c r="E1179" t="s">
        <v>20</v>
      </c>
      <c r="F1179">
        <v>12</v>
      </c>
      <c r="G1179">
        <v>31</v>
      </c>
      <c r="H1179">
        <v>2013</v>
      </c>
      <c r="I1179" s="5" t="s">
        <v>4814</v>
      </c>
      <c r="J1179" t="s">
        <v>4815</v>
      </c>
      <c r="K1179" t="s">
        <v>4816</v>
      </c>
      <c r="L1179" t="s">
        <v>15</v>
      </c>
      <c r="M1179" t="s">
        <v>4817</v>
      </c>
      <c r="N1179" t="s">
        <v>293</v>
      </c>
      <c r="O1179" t="s">
        <v>4813</v>
      </c>
      <c r="R1179" s="6"/>
    </row>
    <row r="1180" spans="1:18">
      <c r="A1180">
        <v>1226</v>
      </c>
      <c r="B1180" t="s">
        <v>4808</v>
      </c>
      <c r="C1180" s="1">
        <v>1381400000</v>
      </c>
      <c r="D1180" t="s">
        <v>25</v>
      </c>
      <c r="E1180" t="s">
        <v>26</v>
      </c>
      <c r="F1180">
        <v>12</v>
      </c>
      <c r="G1180">
        <v>31</v>
      </c>
      <c r="H1180">
        <v>2014</v>
      </c>
      <c r="I1180" s="5" t="s">
        <v>4818</v>
      </c>
      <c r="J1180" t="s">
        <v>4819</v>
      </c>
      <c r="K1180" t="s">
        <v>4820</v>
      </c>
      <c r="L1180" t="s">
        <v>15</v>
      </c>
      <c r="M1180" t="s">
        <v>4821</v>
      </c>
      <c r="N1180" t="s">
        <v>293</v>
      </c>
      <c r="O1180" t="s">
        <v>4813</v>
      </c>
      <c r="R1180" s="6"/>
    </row>
    <row r="1181" spans="1:18">
      <c r="A1181">
        <v>1227</v>
      </c>
      <c r="B1181" t="s">
        <v>4808</v>
      </c>
      <c r="C1181" s="1">
        <v>1421300000</v>
      </c>
      <c r="D1181" t="s">
        <v>31</v>
      </c>
      <c r="E1181" t="s">
        <v>32</v>
      </c>
      <c r="F1181">
        <v>12</v>
      </c>
      <c r="G1181">
        <v>31</v>
      </c>
      <c r="H1181">
        <v>2015</v>
      </c>
      <c r="I1181" s="5" t="s">
        <v>4822</v>
      </c>
      <c r="J1181" t="s">
        <v>4823</v>
      </c>
      <c r="K1181" t="s">
        <v>4824</v>
      </c>
      <c r="L1181" t="s">
        <v>15</v>
      </c>
      <c r="M1181" t="s">
        <v>4825</v>
      </c>
      <c r="N1181" t="s">
        <v>293</v>
      </c>
      <c r="O1181" t="s">
        <v>4813</v>
      </c>
      <c r="R1181" s="6"/>
    </row>
    <row r="1182" spans="1:18">
      <c r="A1182">
        <v>1228</v>
      </c>
      <c r="B1182" t="s">
        <v>4826</v>
      </c>
      <c r="C1182" s="1">
        <v>3823713000</v>
      </c>
      <c r="D1182" t="s">
        <v>10</v>
      </c>
      <c r="E1182" t="s">
        <v>11</v>
      </c>
      <c r="F1182">
        <v>12</v>
      </c>
      <c r="G1182">
        <v>31</v>
      </c>
      <c r="H1182">
        <v>2012</v>
      </c>
      <c r="I1182" s="5" t="s">
        <v>4827</v>
      </c>
      <c r="J1182" t="s">
        <v>4828</v>
      </c>
      <c r="K1182" t="s">
        <v>4829</v>
      </c>
      <c r="L1182" t="s">
        <v>4830</v>
      </c>
      <c r="M1182" t="s">
        <v>15</v>
      </c>
      <c r="N1182" t="s">
        <v>17</v>
      </c>
      <c r="O1182" t="s">
        <v>4831</v>
      </c>
      <c r="R1182" s="6"/>
    </row>
    <row r="1183" spans="1:18">
      <c r="A1183">
        <v>1229</v>
      </c>
      <c r="B1183" t="s">
        <v>4826</v>
      </c>
      <c r="C1183" s="1">
        <v>3791335000</v>
      </c>
      <c r="D1183" t="s">
        <v>19</v>
      </c>
      <c r="E1183" t="s">
        <v>20</v>
      </c>
      <c r="F1183">
        <v>12</v>
      </c>
      <c r="G1183">
        <v>31</v>
      </c>
      <c r="H1183">
        <v>2013</v>
      </c>
      <c r="I1183" s="5" t="s">
        <v>4832</v>
      </c>
      <c r="J1183" t="s">
        <v>4833</v>
      </c>
      <c r="K1183" t="s">
        <v>4834</v>
      </c>
      <c r="L1183" t="s">
        <v>4835</v>
      </c>
      <c r="M1183" t="s">
        <v>15</v>
      </c>
      <c r="N1183" t="s">
        <v>17</v>
      </c>
      <c r="O1183" t="s">
        <v>4831</v>
      </c>
      <c r="R1183" s="6"/>
    </row>
    <row r="1184" spans="1:18">
      <c r="A1184">
        <v>1230</v>
      </c>
      <c r="B1184" t="s">
        <v>4826</v>
      </c>
      <c r="C1184" s="1">
        <v>3821504000</v>
      </c>
      <c r="D1184" t="s">
        <v>25</v>
      </c>
      <c r="E1184" t="s">
        <v>26</v>
      </c>
      <c r="F1184">
        <v>12</v>
      </c>
      <c r="G1184">
        <v>31</v>
      </c>
      <c r="H1184">
        <v>2014</v>
      </c>
      <c r="I1184" s="5" t="s">
        <v>4836</v>
      </c>
      <c r="J1184" t="s">
        <v>4837</v>
      </c>
      <c r="K1184" t="s">
        <v>4838</v>
      </c>
      <c r="L1184" t="s">
        <v>4839</v>
      </c>
      <c r="M1184" t="s">
        <v>15</v>
      </c>
      <c r="N1184" t="s">
        <v>17</v>
      </c>
      <c r="O1184" t="s">
        <v>4831</v>
      </c>
      <c r="R1184" s="6"/>
    </row>
    <row r="1185" spans="1:18">
      <c r="A1185">
        <v>1231</v>
      </c>
      <c r="B1185" t="s">
        <v>4826</v>
      </c>
      <c r="C1185" s="1">
        <v>3578060000</v>
      </c>
      <c r="D1185" t="s">
        <v>31</v>
      </c>
      <c r="E1185" t="s">
        <v>32</v>
      </c>
      <c r="F1185">
        <v>12</v>
      </c>
      <c r="G1185">
        <v>31</v>
      </c>
      <c r="H1185">
        <v>2015</v>
      </c>
      <c r="I1185" s="5" t="s">
        <v>4840</v>
      </c>
      <c r="J1185" t="s">
        <v>4841</v>
      </c>
      <c r="K1185" t="s">
        <v>4842</v>
      </c>
      <c r="L1185" t="s">
        <v>4843</v>
      </c>
      <c r="M1185" t="s">
        <v>15</v>
      </c>
      <c r="N1185" t="s">
        <v>17</v>
      </c>
      <c r="O1185" t="s">
        <v>4831</v>
      </c>
      <c r="R1185" s="6"/>
    </row>
    <row r="1186" spans="1:18">
      <c r="A1186">
        <v>1232</v>
      </c>
      <c r="B1186" t="s">
        <v>4844</v>
      </c>
      <c r="C1186" s="1">
        <v>16596800000</v>
      </c>
      <c r="D1186" t="s">
        <v>10</v>
      </c>
      <c r="E1186" t="s">
        <v>11</v>
      </c>
      <c r="F1186">
        <v>12</v>
      </c>
      <c r="G1186">
        <v>31</v>
      </c>
      <c r="H1186">
        <v>2012</v>
      </c>
      <c r="I1186" s="5" t="s">
        <v>4845</v>
      </c>
      <c r="J1186" t="s">
        <v>4846</v>
      </c>
      <c r="K1186" t="s">
        <v>4847</v>
      </c>
      <c r="L1186" t="s">
        <v>4848</v>
      </c>
      <c r="M1186" t="s">
        <v>4849</v>
      </c>
      <c r="N1186" t="s">
        <v>17</v>
      </c>
      <c r="O1186" t="s">
        <v>1107</v>
      </c>
      <c r="R1186" s="6"/>
    </row>
    <row r="1187" spans="1:18">
      <c r="A1187">
        <v>1233</v>
      </c>
      <c r="B1187" t="s">
        <v>4844</v>
      </c>
      <c r="C1187" s="1">
        <v>16661000000</v>
      </c>
      <c r="D1187" t="s">
        <v>19</v>
      </c>
      <c r="E1187" t="s">
        <v>20</v>
      </c>
      <c r="F1187">
        <v>12</v>
      </c>
      <c r="G1187">
        <v>31</v>
      </c>
      <c r="H1187">
        <v>2013</v>
      </c>
      <c r="I1187" s="5" t="s">
        <v>1992</v>
      </c>
      <c r="J1187" t="s">
        <v>4850</v>
      </c>
      <c r="K1187" t="s">
        <v>4851</v>
      </c>
      <c r="L1187" t="s">
        <v>4852</v>
      </c>
      <c r="M1187" t="s">
        <v>4853</v>
      </c>
      <c r="N1187" t="s">
        <v>17</v>
      </c>
      <c r="O1187" t="s">
        <v>1107</v>
      </c>
      <c r="R1187" s="6"/>
    </row>
    <row r="1188" spans="1:18">
      <c r="A1188">
        <v>1234</v>
      </c>
      <c r="B1188" t="s">
        <v>4844</v>
      </c>
      <c r="C1188" s="1">
        <v>18534400000</v>
      </c>
      <c r="D1188" t="s">
        <v>25</v>
      </c>
      <c r="E1188" t="s">
        <v>26</v>
      </c>
      <c r="F1188">
        <v>12</v>
      </c>
      <c r="G1188">
        <v>31</v>
      </c>
      <c r="H1188">
        <v>2014</v>
      </c>
      <c r="I1188" s="5" t="s">
        <v>4854</v>
      </c>
      <c r="J1188" t="s">
        <v>4855</v>
      </c>
      <c r="K1188" t="s">
        <v>4856</v>
      </c>
      <c r="L1188" t="s">
        <v>4857</v>
      </c>
      <c r="M1188" t="s">
        <v>4858</v>
      </c>
      <c r="N1188" t="s">
        <v>17</v>
      </c>
      <c r="O1188" t="s">
        <v>1107</v>
      </c>
      <c r="R1188" s="6"/>
    </row>
    <row r="1189" spans="1:18">
      <c r="A1189">
        <v>1235</v>
      </c>
      <c r="B1189" t="s">
        <v>4844</v>
      </c>
      <c r="C1189" s="1">
        <v>18671300000</v>
      </c>
      <c r="D1189" t="s">
        <v>31</v>
      </c>
      <c r="E1189" t="s">
        <v>32</v>
      </c>
      <c r="F1189">
        <v>12</v>
      </c>
      <c r="G1189">
        <v>31</v>
      </c>
      <c r="H1189">
        <v>2015</v>
      </c>
      <c r="I1189" s="5" t="s">
        <v>4859</v>
      </c>
      <c r="J1189" t="s">
        <v>4860</v>
      </c>
      <c r="K1189" t="s">
        <v>4861</v>
      </c>
      <c r="L1189" t="s">
        <v>4862</v>
      </c>
      <c r="M1189" t="s">
        <v>4863</v>
      </c>
      <c r="N1189" t="s">
        <v>17</v>
      </c>
      <c r="O1189" t="s">
        <v>1107</v>
      </c>
      <c r="R1189" s="6"/>
    </row>
    <row r="1190" spans="1:18">
      <c r="A1190">
        <v>1236</v>
      </c>
      <c r="B1190" t="s">
        <v>4864</v>
      </c>
      <c r="C1190" s="1">
        <v>15598000000</v>
      </c>
      <c r="D1190" t="s">
        <v>10</v>
      </c>
      <c r="E1190" t="s">
        <v>20</v>
      </c>
      <c r="F1190">
        <v>12</v>
      </c>
      <c r="G1190">
        <v>31</v>
      </c>
      <c r="H1190">
        <v>2013</v>
      </c>
      <c r="I1190" s="5" t="s">
        <v>4865</v>
      </c>
      <c r="J1190" t="s">
        <v>4866</v>
      </c>
      <c r="K1190" t="s">
        <v>15</v>
      </c>
      <c r="L1190" t="s">
        <v>15</v>
      </c>
      <c r="M1190" t="s">
        <v>4867</v>
      </c>
      <c r="N1190" t="s">
        <v>257</v>
      </c>
      <c r="O1190" t="s">
        <v>258</v>
      </c>
      <c r="R1190" s="6"/>
    </row>
    <row r="1191" spans="1:18">
      <c r="A1191">
        <v>1237</v>
      </c>
      <c r="B1191" t="s">
        <v>4864</v>
      </c>
      <c r="C1191" s="1">
        <v>17090000000</v>
      </c>
      <c r="D1191" t="s">
        <v>19</v>
      </c>
      <c r="E1191" t="s">
        <v>26</v>
      </c>
      <c r="F1191">
        <v>12</v>
      </c>
      <c r="G1191">
        <v>31</v>
      </c>
      <c r="H1191">
        <v>2014</v>
      </c>
      <c r="I1191" s="5" t="s">
        <v>4868</v>
      </c>
      <c r="J1191" t="s">
        <v>4869</v>
      </c>
      <c r="K1191" t="s">
        <v>15</v>
      </c>
      <c r="L1191" t="s">
        <v>15</v>
      </c>
      <c r="M1191" t="s">
        <v>4870</v>
      </c>
      <c r="N1191" t="s">
        <v>257</v>
      </c>
      <c r="O1191" t="s">
        <v>258</v>
      </c>
      <c r="R1191" s="6"/>
    </row>
    <row r="1192" spans="1:18">
      <c r="A1192">
        <v>1238</v>
      </c>
      <c r="B1192" t="s">
        <v>4864</v>
      </c>
      <c r="C1192" s="1">
        <v>16833000000</v>
      </c>
      <c r="D1192" t="s">
        <v>25</v>
      </c>
      <c r="E1192" t="s">
        <v>32</v>
      </c>
      <c r="F1192">
        <v>12</v>
      </c>
      <c r="G1192">
        <v>31</v>
      </c>
      <c r="H1192">
        <v>2015</v>
      </c>
      <c r="I1192" s="5" t="s">
        <v>4871</v>
      </c>
      <c r="J1192" t="s">
        <v>4872</v>
      </c>
      <c r="K1192" t="s">
        <v>15</v>
      </c>
      <c r="L1192" t="s">
        <v>15</v>
      </c>
      <c r="M1192" t="s">
        <v>4873</v>
      </c>
      <c r="N1192" t="s">
        <v>257</v>
      </c>
      <c r="O1192" t="s">
        <v>258</v>
      </c>
      <c r="R1192" s="6"/>
    </row>
    <row r="1193" spans="1:18">
      <c r="A1193">
        <v>1239</v>
      </c>
      <c r="B1193" t="s">
        <v>4864</v>
      </c>
      <c r="C1193" s="1">
        <v>17666000000</v>
      </c>
      <c r="D1193" t="s">
        <v>31</v>
      </c>
      <c r="E1193" t="s">
        <v>348</v>
      </c>
      <c r="F1193">
        <v>12</v>
      </c>
      <c r="G1193">
        <v>31</v>
      </c>
      <c r="H1193">
        <v>2016</v>
      </c>
      <c r="I1193" s="5" t="s">
        <v>4874</v>
      </c>
      <c r="J1193" t="s">
        <v>4875</v>
      </c>
      <c r="K1193" t="s">
        <v>15</v>
      </c>
      <c r="L1193" t="s">
        <v>15</v>
      </c>
      <c r="M1193" t="s">
        <v>4876</v>
      </c>
      <c r="N1193" t="s">
        <v>257</v>
      </c>
      <c r="O1193" t="s">
        <v>258</v>
      </c>
      <c r="R1193" s="6"/>
    </row>
    <row r="1194" spans="1:18">
      <c r="A1194">
        <v>1240</v>
      </c>
      <c r="B1194" t="s">
        <v>4877</v>
      </c>
      <c r="C1194" s="1">
        <v>5260956000</v>
      </c>
      <c r="D1194" t="s">
        <v>10</v>
      </c>
      <c r="E1194" t="s">
        <v>11</v>
      </c>
      <c r="F1194">
        <v>12</v>
      </c>
      <c r="G1194">
        <v>31</v>
      </c>
      <c r="H1194">
        <v>2012</v>
      </c>
      <c r="I1194" s="5" t="s">
        <v>4878</v>
      </c>
      <c r="J1194" t="s">
        <v>4879</v>
      </c>
      <c r="K1194" t="s">
        <v>4880</v>
      </c>
      <c r="L1194" t="s">
        <v>15</v>
      </c>
      <c r="M1194" t="s">
        <v>4881</v>
      </c>
      <c r="N1194" t="s">
        <v>42</v>
      </c>
      <c r="O1194" t="s">
        <v>558</v>
      </c>
      <c r="R1194" s="6"/>
    </row>
    <row r="1195" spans="1:18">
      <c r="A1195">
        <v>1241</v>
      </c>
      <c r="B1195" t="s">
        <v>4877</v>
      </c>
      <c r="C1195" s="1">
        <v>6793306000</v>
      </c>
      <c r="D1195" t="s">
        <v>19</v>
      </c>
      <c r="E1195" t="s">
        <v>20</v>
      </c>
      <c r="F1195">
        <v>12</v>
      </c>
      <c r="G1195">
        <v>31</v>
      </c>
      <c r="H1195">
        <v>2013</v>
      </c>
      <c r="I1195" s="5" t="s">
        <v>4882</v>
      </c>
      <c r="J1195" t="s">
        <v>4883</v>
      </c>
      <c r="K1195" t="s">
        <v>4884</v>
      </c>
      <c r="L1195" t="s">
        <v>15</v>
      </c>
      <c r="M1195" t="s">
        <v>4885</v>
      </c>
      <c r="N1195" t="s">
        <v>42</v>
      </c>
      <c r="O1195" t="s">
        <v>558</v>
      </c>
      <c r="R1195" s="6"/>
    </row>
    <row r="1196" spans="1:18">
      <c r="A1196">
        <v>1242</v>
      </c>
      <c r="B1196" t="s">
        <v>4877</v>
      </c>
      <c r="C1196" s="1">
        <v>8441971000</v>
      </c>
      <c r="D1196" t="s">
        <v>25</v>
      </c>
      <c r="E1196" t="s">
        <v>26</v>
      </c>
      <c r="F1196">
        <v>12</v>
      </c>
      <c r="G1196">
        <v>31</v>
      </c>
      <c r="H1196">
        <v>2014</v>
      </c>
      <c r="I1196" s="5" t="s">
        <v>4886</v>
      </c>
      <c r="J1196" t="s">
        <v>4887</v>
      </c>
      <c r="K1196" t="s">
        <v>4888</v>
      </c>
      <c r="L1196" t="s">
        <v>15</v>
      </c>
      <c r="M1196" t="s">
        <v>4889</v>
      </c>
      <c r="N1196" t="s">
        <v>42</v>
      </c>
      <c r="O1196" t="s">
        <v>558</v>
      </c>
      <c r="R1196" s="6"/>
    </row>
    <row r="1197" spans="1:18">
      <c r="A1197">
        <v>1243</v>
      </c>
      <c r="B1197" t="s">
        <v>4877</v>
      </c>
      <c r="C1197" s="1">
        <v>9223987000</v>
      </c>
      <c r="D1197" t="s">
        <v>31</v>
      </c>
      <c r="E1197" t="s">
        <v>32</v>
      </c>
      <c r="F1197">
        <v>12</v>
      </c>
      <c r="G1197">
        <v>31</v>
      </c>
      <c r="H1197">
        <v>2015</v>
      </c>
      <c r="I1197" s="5" t="s">
        <v>4890</v>
      </c>
      <c r="J1197" t="s">
        <v>4891</v>
      </c>
      <c r="K1197" t="s">
        <v>4892</v>
      </c>
      <c r="L1197" t="s">
        <v>15</v>
      </c>
      <c r="M1197" t="s">
        <v>4893</v>
      </c>
      <c r="N1197" t="s">
        <v>42</v>
      </c>
      <c r="O1197" t="s">
        <v>558</v>
      </c>
      <c r="R1197" s="6"/>
    </row>
    <row r="1198" spans="1:18">
      <c r="A1198">
        <v>1244</v>
      </c>
      <c r="B1198" t="s">
        <v>4894</v>
      </c>
      <c r="C1198" s="1">
        <v>3637212000</v>
      </c>
      <c r="D1198" t="s">
        <v>10</v>
      </c>
      <c r="E1198" t="s">
        <v>4895</v>
      </c>
      <c r="F1198">
        <v>4</v>
      </c>
      <c r="G1198">
        <v>27</v>
      </c>
      <c r="H1198">
        <v>2013</v>
      </c>
      <c r="I1198" s="5" t="s">
        <v>4896</v>
      </c>
      <c r="J1198" t="s">
        <v>4897</v>
      </c>
      <c r="K1198" t="s">
        <v>15</v>
      </c>
      <c r="L1198" t="s">
        <v>15</v>
      </c>
      <c r="M1198" t="s">
        <v>15</v>
      </c>
      <c r="N1198" t="s">
        <v>84</v>
      </c>
      <c r="O1198" t="s">
        <v>1531</v>
      </c>
      <c r="R1198" s="6"/>
    </row>
    <row r="1199" spans="1:18">
      <c r="A1199">
        <v>1245</v>
      </c>
      <c r="B1199" t="s">
        <v>4894</v>
      </c>
      <c r="C1199" s="1">
        <v>3585141000</v>
      </c>
      <c r="D1199" t="s">
        <v>19</v>
      </c>
      <c r="E1199" t="s">
        <v>4898</v>
      </c>
      <c r="F1199">
        <v>4</v>
      </c>
      <c r="G1199">
        <v>26</v>
      </c>
      <c r="H1199">
        <v>2014</v>
      </c>
      <c r="I1199" s="5" t="s">
        <v>4899</v>
      </c>
      <c r="J1199" t="s">
        <v>4900</v>
      </c>
      <c r="K1199" t="s">
        <v>15</v>
      </c>
      <c r="L1199" t="s">
        <v>15</v>
      </c>
      <c r="M1199" t="s">
        <v>15</v>
      </c>
      <c r="N1199" t="s">
        <v>84</v>
      </c>
      <c r="O1199" t="s">
        <v>1531</v>
      </c>
      <c r="R1199" s="6"/>
    </row>
    <row r="1200" spans="1:18">
      <c r="A1200">
        <v>1246</v>
      </c>
      <c r="B1200" t="s">
        <v>4894</v>
      </c>
      <c r="C1200" s="1">
        <v>3910865000</v>
      </c>
      <c r="D1200" t="s">
        <v>25</v>
      </c>
      <c r="E1200" t="s">
        <v>4901</v>
      </c>
      <c r="F1200">
        <v>4</v>
      </c>
      <c r="G1200">
        <v>25</v>
      </c>
      <c r="H1200">
        <v>2015</v>
      </c>
      <c r="I1200" s="5" t="s">
        <v>4902</v>
      </c>
      <c r="J1200" t="s">
        <v>4903</v>
      </c>
      <c r="K1200" t="s">
        <v>15</v>
      </c>
      <c r="L1200" t="s">
        <v>15</v>
      </c>
      <c r="M1200" t="s">
        <v>15</v>
      </c>
      <c r="N1200" t="s">
        <v>84</v>
      </c>
      <c r="O1200" t="s">
        <v>1531</v>
      </c>
      <c r="R1200" s="6"/>
    </row>
    <row r="1201" spans="1:18">
      <c r="A1201">
        <v>1247</v>
      </c>
      <c r="B1201" t="s">
        <v>4894</v>
      </c>
      <c r="C1201" s="1">
        <v>5386703000</v>
      </c>
      <c r="D1201" t="s">
        <v>31</v>
      </c>
      <c r="E1201" t="s">
        <v>3255</v>
      </c>
      <c r="F1201">
        <v>4</v>
      </c>
      <c r="G1201">
        <v>30</v>
      </c>
      <c r="H1201">
        <v>2016</v>
      </c>
      <c r="I1201" s="5" t="s">
        <v>4904</v>
      </c>
      <c r="J1201" t="s">
        <v>4905</v>
      </c>
      <c r="K1201" t="s">
        <v>15</v>
      </c>
      <c r="L1201" t="s">
        <v>15</v>
      </c>
      <c r="M1201" t="s">
        <v>15</v>
      </c>
      <c r="N1201" t="s">
        <v>84</v>
      </c>
      <c r="O1201" t="s">
        <v>1531</v>
      </c>
      <c r="R1201" s="6"/>
    </row>
    <row r="1202" spans="1:18">
      <c r="A1202">
        <v>1248</v>
      </c>
      <c r="B1202" t="s">
        <v>4906</v>
      </c>
      <c r="C1202" s="1">
        <v>9781000000</v>
      </c>
      <c r="D1202" t="s">
        <v>10</v>
      </c>
      <c r="E1202" t="s">
        <v>11</v>
      </c>
      <c r="F1202">
        <v>12</v>
      </c>
      <c r="G1202">
        <v>31</v>
      </c>
      <c r="H1202">
        <v>2012</v>
      </c>
      <c r="I1202" s="5" t="s">
        <v>4907</v>
      </c>
      <c r="J1202" t="s">
        <v>4908</v>
      </c>
      <c r="K1202" t="s">
        <v>4909</v>
      </c>
      <c r="L1202" t="s">
        <v>15</v>
      </c>
      <c r="M1202" t="s">
        <v>4548</v>
      </c>
      <c r="N1202" t="s">
        <v>257</v>
      </c>
      <c r="O1202" t="s">
        <v>276</v>
      </c>
      <c r="R1202" s="6"/>
    </row>
    <row r="1203" spans="1:18">
      <c r="A1203">
        <v>1249</v>
      </c>
      <c r="B1203" t="s">
        <v>4906</v>
      </c>
      <c r="C1203" s="1">
        <v>9968000000</v>
      </c>
      <c r="D1203" t="s">
        <v>19</v>
      </c>
      <c r="E1203" t="s">
        <v>20</v>
      </c>
      <c r="F1203">
        <v>12</v>
      </c>
      <c r="G1203">
        <v>31</v>
      </c>
      <c r="H1203">
        <v>2013</v>
      </c>
      <c r="I1203" s="5" t="s">
        <v>851</v>
      </c>
      <c r="J1203" t="s">
        <v>4910</v>
      </c>
      <c r="K1203" t="s">
        <v>4911</v>
      </c>
      <c r="L1203" t="s">
        <v>15</v>
      </c>
      <c r="M1203" t="s">
        <v>4912</v>
      </c>
      <c r="N1203" t="s">
        <v>257</v>
      </c>
      <c r="O1203" t="s">
        <v>276</v>
      </c>
      <c r="R1203" s="6"/>
    </row>
    <row r="1204" spans="1:18">
      <c r="A1204">
        <v>1250</v>
      </c>
      <c r="B1204" t="s">
        <v>4906</v>
      </c>
      <c r="C1204" s="1">
        <v>10886000000</v>
      </c>
      <c r="D1204" t="s">
        <v>25</v>
      </c>
      <c r="E1204" t="s">
        <v>26</v>
      </c>
      <c r="F1204">
        <v>12</v>
      </c>
      <c r="G1204">
        <v>31</v>
      </c>
      <c r="H1204">
        <v>2014</v>
      </c>
      <c r="I1204" s="5" t="s">
        <v>4913</v>
      </c>
      <c r="J1204" t="s">
        <v>4914</v>
      </c>
      <c r="K1204" t="s">
        <v>15</v>
      </c>
      <c r="L1204" t="s">
        <v>15</v>
      </c>
      <c r="M1204" t="s">
        <v>4915</v>
      </c>
      <c r="N1204" t="s">
        <v>257</v>
      </c>
      <c r="O1204" t="s">
        <v>276</v>
      </c>
      <c r="R1204" s="6"/>
    </row>
    <row r="1205" spans="1:18">
      <c r="A1205">
        <v>1251</v>
      </c>
      <c r="B1205" t="s">
        <v>4906</v>
      </c>
      <c r="C1205" s="1">
        <v>10415000000</v>
      </c>
      <c r="D1205" t="s">
        <v>31</v>
      </c>
      <c r="E1205" t="s">
        <v>32</v>
      </c>
      <c r="F1205">
        <v>12</v>
      </c>
      <c r="G1205">
        <v>31</v>
      </c>
      <c r="H1205">
        <v>2015</v>
      </c>
      <c r="I1205" s="5" t="s">
        <v>4916</v>
      </c>
      <c r="J1205" t="s">
        <v>4917</v>
      </c>
      <c r="K1205" t="s">
        <v>15</v>
      </c>
      <c r="L1205" t="s">
        <v>15</v>
      </c>
      <c r="M1205" t="s">
        <v>4918</v>
      </c>
      <c r="N1205" t="s">
        <v>257</v>
      </c>
      <c r="O1205" t="s">
        <v>276</v>
      </c>
      <c r="R1205" s="6"/>
    </row>
    <row r="1206" spans="1:18">
      <c r="A1206">
        <v>1252</v>
      </c>
      <c r="B1206" t="s">
        <v>4919</v>
      </c>
      <c r="C1206" s="1">
        <v>66415000000</v>
      </c>
      <c r="D1206" t="s">
        <v>10</v>
      </c>
      <c r="E1206" t="s">
        <v>44</v>
      </c>
      <c r="F1206">
        <v>12</v>
      </c>
      <c r="G1206">
        <v>28</v>
      </c>
      <c r="H1206">
        <v>2013</v>
      </c>
      <c r="I1206" s="5" t="s">
        <v>4920</v>
      </c>
      <c r="J1206" t="s">
        <v>4921</v>
      </c>
      <c r="K1206" t="s">
        <v>4922</v>
      </c>
      <c r="L1206" t="s">
        <v>15</v>
      </c>
      <c r="M1206" t="s">
        <v>4923</v>
      </c>
      <c r="N1206" t="s">
        <v>198</v>
      </c>
      <c r="O1206" t="s">
        <v>2059</v>
      </c>
      <c r="R1206" s="6"/>
    </row>
    <row r="1207" spans="1:18">
      <c r="A1207">
        <v>1253</v>
      </c>
      <c r="B1207" t="s">
        <v>4919</v>
      </c>
      <c r="C1207" s="1">
        <v>66683000000</v>
      </c>
      <c r="D1207" t="s">
        <v>19</v>
      </c>
      <c r="E1207" t="s">
        <v>2923</v>
      </c>
      <c r="F1207">
        <v>12</v>
      </c>
      <c r="G1207">
        <v>27</v>
      </c>
      <c r="H1207">
        <v>2014</v>
      </c>
      <c r="I1207" s="5" t="s">
        <v>4924</v>
      </c>
      <c r="J1207" t="s">
        <v>4925</v>
      </c>
      <c r="K1207" t="s">
        <v>4926</v>
      </c>
      <c r="L1207" t="s">
        <v>15</v>
      </c>
      <c r="M1207" t="s">
        <v>4927</v>
      </c>
      <c r="N1207" t="s">
        <v>198</v>
      </c>
      <c r="O1207" t="s">
        <v>2059</v>
      </c>
      <c r="R1207" s="6"/>
    </row>
    <row r="1208" spans="1:18">
      <c r="A1208">
        <v>1254</v>
      </c>
      <c r="B1208" t="s">
        <v>4919</v>
      </c>
      <c r="C1208" s="1">
        <v>63056000000</v>
      </c>
      <c r="D1208" t="s">
        <v>25</v>
      </c>
      <c r="E1208" t="s">
        <v>2928</v>
      </c>
      <c r="F1208">
        <v>12</v>
      </c>
      <c r="G1208">
        <v>26</v>
      </c>
      <c r="H1208">
        <v>2015</v>
      </c>
      <c r="I1208" s="5" t="s">
        <v>4928</v>
      </c>
      <c r="J1208" t="s">
        <v>4929</v>
      </c>
      <c r="K1208" t="s">
        <v>4930</v>
      </c>
      <c r="L1208" t="s">
        <v>15</v>
      </c>
      <c r="M1208" t="s">
        <v>1899</v>
      </c>
      <c r="N1208" t="s">
        <v>198</v>
      </c>
      <c r="O1208" t="s">
        <v>2059</v>
      </c>
      <c r="R1208" s="6"/>
    </row>
    <row r="1209" spans="1:18">
      <c r="A1209">
        <v>1255</v>
      </c>
      <c r="B1209" t="s">
        <v>4919</v>
      </c>
      <c r="C1209" s="1">
        <v>62799000000</v>
      </c>
      <c r="D1209" t="s">
        <v>31</v>
      </c>
      <c r="E1209" t="s">
        <v>348</v>
      </c>
      <c r="F1209">
        <v>12</v>
      </c>
      <c r="G1209">
        <v>31</v>
      </c>
      <c r="H1209">
        <v>2016</v>
      </c>
      <c r="I1209" s="5" t="s">
        <v>4931</v>
      </c>
      <c r="J1209" t="s">
        <v>4932</v>
      </c>
      <c r="K1209" t="s">
        <v>4933</v>
      </c>
      <c r="L1209" t="s">
        <v>15</v>
      </c>
      <c r="M1209" t="s">
        <v>4934</v>
      </c>
      <c r="N1209" t="s">
        <v>198</v>
      </c>
      <c r="O1209" t="s">
        <v>2059</v>
      </c>
      <c r="R1209" s="6"/>
    </row>
    <row r="1210" spans="1:18">
      <c r="A1210">
        <v>1256</v>
      </c>
      <c r="B1210" t="s">
        <v>4935</v>
      </c>
      <c r="C1210" s="1">
        <v>54657000000</v>
      </c>
      <c r="D1210" t="s">
        <v>10</v>
      </c>
      <c r="E1210" t="s">
        <v>11</v>
      </c>
      <c r="F1210">
        <v>12</v>
      </c>
      <c r="G1210">
        <v>31</v>
      </c>
      <c r="H1210">
        <v>2012</v>
      </c>
      <c r="I1210" s="5" t="s">
        <v>4936</v>
      </c>
      <c r="J1210" t="s">
        <v>4937</v>
      </c>
      <c r="K1210" t="s">
        <v>4938</v>
      </c>
      <c r="L1210" t="s">
        <v>4939</v>
      </c>
      <c r="M1210" t="s">
        <v>1475</v>
      </c>
      <c r="N1210" t="s">
        <v>84</v>
      </c>
      <c r="O1210" t="s">
        <v>85</v>
      </c>
      <c r="R1210" s="6"/>
    </row>
    <row r="1211" spans="1:18">
      <c r="A1211">
        <v>1257</v>
      </c>
      <c r="B1211" t="s">
        <v>4935</v>
      </c>
      <c r="C1211" s="1">
        <v>51584000000</v>
      </c>
      <c r="D1211" t="s">
        <v>19</v>
      </c>
      <c r="E1211" t="s">
        <v>20</v>
      </c>
      <c r="F1211">
        <v>12</v>
      </c>
      <c r="G1211">
        <v>31</v>
      </c>
      <c r="H1211">
        <v>2013</v>
      </c>
      <c r="I1211" s="5" t="s">
        <v>4940</v>
      </c>
      <c r="J1211" t="s">
        <v>4941</v>
      </c>
      <c r="K1211" t="s">
        <v>4942</v>
      </c>
      <c r="L1211" t="s">
        <v>4943</v>
      </c>
      <c r="M1211" t="s">
        <v>4944</v>
      </c>
      <c r="N1211" t="s">
        <v>84</v>
      </c>
      <c r="O1211" t="s">
        <v>85</v>
      </c>
      <c r="R1211" s="6"/>
    </row>
    <row r="1212" spans="1:18">
      <c r="A1212">
        <v>1258</v>
      </c>
      <c r="B1212" t="s">
        <v>4935</v>
      </c>
      <c r="C1212" s="1">
        <v>49605000000</v>
      </c>
      <c r="D1212" t="s">
        <v>25</v>
      </c>
      <c r="E1212" t="s">
        <v>26</v>
      </c>
      <c r="F1212">
        <v>12</v>
      </c>
      <c r="G1212">
        <v>31</v>
      </c>
      <c r="H1212">
        <v>2014</v>
      </c>
      <c r="I1212" s="5" t="s">
        <v>4945</v>
      </c>
      <c r="J1212" t="s">
        <v>4946</v>
      </c>
      <c r="K1212" t="s">
        <v>4947</v>
      </c>
      <c r="L1212" t="s">
        <v>4948</v>
      </c>
      <c r="M1212" t="s">
        <v>3621</v>
      </c>
      <c r="N1212" t="s">
        <v>84</v>
      </c>
      <c r="O1212" t="s">
        <v>85</v>
      </c>
      <c r="R1212" s="6"/>
    </row>
    <row r="1213" spans="1:18">
      <c r="A1213">
        <v>1259</v>
      </c>
      <c r="B1213" t="s">
        <v>4935</v>
      </c>
      <c r="C1213" s="1">
        <v>48851000000</v>
      </c>
      <c r="D1213" t="s">
        <v>31</v>
      </c>
      <c r="E1213" t="s">
        <v>32</v>
      </c>
      <c r="F1213">
        <v>12</v>
      </c>
      <c r="G1213">
        <v>31</v>
      </c>
      <c r="H1213">
        <v>2015</v>
      </c>
      <c r="I1213" s="5" t="s">
        <v>4949</v>
      </c>
      <c r="J1213" t="s">
        <v>2261</v>
      </c>
      <c r="K1213" t="s">
        <v>4950</v>
      </c>
      <c r="L1213" t="s">
        <v>4951</v>
      </c>
      <c r="M1213" t="s">
        <v>4952</v>
      </c>
      <c r="N1213" t="s">
        <v>84</v>
      </c>
      <c r="O1213" t="s">
        <v>85</v>
      </c>
      <c r="R1213" s="6"/>
    </row>
    <row r="1214" spans="1:18">
      <c r="A1214">
        <v>1260</v>
      </c>
      <c r="B1214" t="s">
        <v>4953</v>
      </c>
      <c r="C1214" s="1">
        <v>9289500000</v>
      </c>
      <c r="D1214" t="s">
        <v>10</v>
      </c>
      <c r="E1214" t="s">
        <v>20</v>
      </c>
      <c r="F1214">
        <v>12</v>
      </c>
      <c r="G1214">
        <v>31</v>
      </c>
      <c r="H1214">
        <v>2013</v>
      </c>
      <c r="I1214" s="5" t="s">
        <v>4954</v>
      </c>
      <c r="J1214" t="s">
        <v>4955</v>
      </c>
      <c r="K1214" t="s">
        <v>4956</v>
      </c>
      <c r="L1214" t="s">
        <v>15</v>
      </c>
      <c r="M1214" t="s">
        <v>4957</v>
      </c>
      <c r="N1214" t="s">
        <v>293</v>
      </c>
      <c r="O1214" t="s">
        <v>4200</v>
      </c>
      <c r="R1214" s="6"/>
    </row>
    <row r="1215" spans="1:18">
      <c r="A1215">
        <v>1261</v>
      </c>
      <c r="B1215" t="s">
        <v>4953</v>
      </c>
      <c r="C1215" s="1">
        <v>10477600000</v>
      </c>
      <c r="D1215" t="s">
        <v>19</v>
      </c>
      <c r="E1215" t="s">
        <v>26</v>
      </c>
      <c r="F1215">
        <v>12</v>
      </c>
      <c r="G1215">
        <v>31</v>
      </c>
      <c r="H1215">
        <v>2014</v>
      </c>
      <c r="I1215" s="5" t="s">
        <v>4958</v>
      </c>
      <c r="J1215" t="s">
        <v>4959</v>
      </c>
      <c r="K1215" t="s">
        <v>4960</v>
      </c>
      <c r="L1215" t="s">
        <v>15</v>
      </c>
      <c r="M1215" t="s">
        <v>4961</v>
      </c>
      <c r="N1215" t="s">
        <v>293</v>
      </c>
      <c r="O1215" t="s">
        <v>4200</v>
      </c>
      <c r="R1215" s="6"/>
    </row>
    <row r="1216" spans="1:18">
      <c r="A1216">
        <v>1262</v>
      </c>
      <c r="B1216" t="s">
        <v>4953</v>
      </c>
      <c r="C1216" s="1">
        <v>11964400000</v>
      </c>
      <c r="D1216" t="s">
        <v>25</v>
      </c>
      <c r="E1216" t="s">
        <v>32</v>
      </c>
      <c r="F1216">
        <v>12</v>
      </c>
      <c r="G1216">
        <v>31</v>
      </c>
      <c r="H1216">
        <v>2015</v>
      </c>
      <c r="I1216" s="5" t="s">
        <v>4962</v>
      </c>
      <c r="J1216" t="s">
        <v>4963</v>
      </c>
      <c r="K1216" t="s">
        <v>4964</v>
      </c>
      <c r="L1216" t="s">
        <v>15</v>
      </c>
      <c r="M1216" t="s">
        <v>4965</v>
      </c>
      <c r="N1216" t="s">
        <v>293</v>
      </c>
      <c r="O1216" t="s">
        <v>4200</v>
      </c>
      <c r="R1216" s="6"/>
    </row>
    <row r="1217" spans="1:18">
      <c r="A1217">
        <v>1263</v>
      </c>
      <c r="B1217" t="s">
        <v>4953</v>
      </c>
      <c r="C1217" s="1">
        <v>12394100000</v>
      </c>
      <c r="D1217" t="s">
        <v>31</v>
      </c>
      <c r="E1217" t="s">
        <v>348</v>
      </c>
      <c r="F1217">
        <v>12</v>
      </c>
      <c r="G1217">
        <v>31</v>
      </c>
      <c r="H1217">
        <v>2016</v>
      </c>
      <c r="I1217" s="5" t="s">
        <v>4966</v>
      </c>
      <c r="J1217" t="s">
        <v>4967</v>
      </c>
      <c r="K1217" t="s">
        <v>4968</v>
      </c>
      <c r="L1217" t="s">
        <v>15</v>
      </c>
      <c r="M1217" t="s">
        <v>4969</v>
      </c>
      <c r="N1217" t="s">
        <v>293</v>
      </c>
      <c r="O1217" t="s">
        <v>4200</v>
      </c>
      <c r="R1217" s="6"/>
    </row>
    <row r="1218" spans="1:18">
      <c r="A1218">
        <v>1264</v>
      </c>
      <c r="B1218" t="s">
        <v>4970</v>
      </c>
      <c r="C1218" s="1">
        <v>2104745000</v>
      </c>
      <c r="D1218" t="s">
        <v>10</v>
      </c>
      <c r="E1218" t="s">
        <v>20</v>
      </c>
      <c r="F1218">
        <v>12</v>
      </c>
      <c r="G1218">
        <v>31</v>
      </c>
      <c r="H1218">
        <v>2013</v>
      </c>
      <c r="I1218" s="5" t="s">
        <v>4971</v>
      </c>
      <c r="J1218" t="s">
        <v>4972</v>
      </c>
      <c r="K1218" t="s">
        <v>4973</v>
      </c>
      <c r="L1218" t="s">
        <v>4974</v>
      </c>
      <c r="M1218" t="s">
        <v>15</v>
      </c>
      <c r="N1218" t="s">
        <v>198</v>
      </c>
      <c r="O1218" t="s">
        <v>1572</v>
      </c>
      <c r="R1218" s="6"/>
    </row>
    <row r="1219" spans="1:18">
      <c r="A1219">
        <v>1265</v>
      </c>
      <c r="B1219" t="s">
        <v>4970</v>
      </c>
      <c r="C1219" s="1">
        <v>2819557000</v>
      </c>
      <c r="D1219" t="s">
        <v>19</v>
      </c>
      <c r="E1219" t="s">
        <v>26</v>
      </c>
      <c r="F1219">
        <v>12</v>
      </c>
      <c r="G1219">
        <v>31</v>
      </c>
      <c r="H1219">
        <v>2014</v>
      </c>
      <c r="I1219" s="5" t="s">
        <v>4975</v>
      </c>
      <c r="J1219" t="s">
        <v>4976</v>
      </c>
      <c r="K1219" t="s">
        <v>4977</v>
      </c>
      <c r="L1219" t="s">
        <v>4978</v>
      </c>
      <c r="M1219" t="s">
        <v>15</v>
      </c>
      <c r="N1219" t="s">
        <v>198</v>
      </c>
      <c r="O1219" t="s">
        <v>1572</v>
      </c>
      <c r="R1219" s="6"/>
    </row>
    <row r="1220" spans="1:18">
      <c r="A1220">
        <v>1266</v>
      </c>
      <c r="B1220" t="s">
        <v>4970</v>
      </c>
      <c r="C1220" s="1">
        <v>4103728000</v>
      </c>
      <c r="D1220" t="s">
        <v>25</v>
      </c>
      <c r="E1220" t="s">
        <v>32</v>
      </c>
      <c r="F1220">
        <v>12</v>
      </c>
      <c r="G1220">
        <v>31</v>
      </c>
      <c r="H1220">
        <v>2015</v>
      </c>
      <c r="I1220" s="5" t="s">
        <v>4979</v>
      </c>
      <c r="J1220" t="s">
        <v>4980</v>
      </c>
      <c r="K1220" t="s">
        <v>4981</v>
      </c>
      <c r="L1220" t="s">
        <v>4982</v>
      </c>
      <c r="M1220" t="s">
        <v>15</v>
      </c>
      <c r="N1220" t="s">
        <v>198</v>
      </c>
      <c r="O1220" t="s">
        <v>1572</v>
      </c>
      <c r="R1220" s="6"/>
    </row>
    <row r="1221" spans="1:18">
      <c r="A1221">
        <v>1267</v>
      </c>
      <c r="B1221" t="s">
        <v>4970</v>
      </c>
      <c r="C1221" s="1">
        <v>4860427000</v>
      </c>
      <c r="D1221" t="s">
        <v>31</v>
      </c>
      <c r="E1221" t="s">
        <v>348</v>
      </c>
      <c r="F1221">
        <v>12</v>
      </c>
      <c r="G1221">
        <v>31</v>
      </c>
      <c r="H1221">
        <v>2016</v>
      </c>
      <c r="I1221" s="5" t="s">
        <v>4983</v>
      </c>
      <c r="J1221" t="s">
        <v>4984</v>
      </c>
      <c r="K1221" t="s">
        <v>4985</v>
      </c>
      <c r="L1221" t="s">
        <v>4986</v>
      </c>
      <c r="M1221" t="s">
        <v>15</v>
      </c>
      <c r="N1221" t="s">
        <v>198</v>
      </c>
      <c r="O1221" t="s">
        <v>1572</v>
      </c>
      <c r="R1221" s="6"/>
    </row>
    <row r="1222" spans="1:18">
      <c r="A1222">
        <v>1268</v>
      </c>
      <c r="B1222" t="s">
        <v>4987</v>
      </c>
      <c r="C1222" s="1">
        <v>17083900000</v>
      </c>
      <c r="D1222" t="s">
        <v>10</v>
      </c>
      <c r="E1222" t="s">
        <v>11</v>
      </c>
      <c r="F1222">
        <v>12</v>
      </c>
      <c r="G1222">
        <v>31</v>
      </c>
      <c r="H1222">
        <v>2012</v>
      </c>
      <c r="I1222" s="5" t="s">
        <v>4988</v>
      </c>
      <c r="J1222" t="s">
        <v>4989</v>
      </c>
      <c r="K1222" t="s">
        <v>4990</v>
      </c>
      <c r="L1222" t="s">
        <v>15</v>
      </c>
      <c r="M1222" t="s">
        <v>4991</v>
      </c>
      <c r="N1222" t="s">
        <v>293</v>
      </c>
      <c r="O1222" t="s">
        <v>308</v>
      </c>
      <c r="R1222" s="6"/>
    </row>
    <row r="1223" spans="1:18">
      <c r="A1223">
        <v>1269</v>
      </c>
      <c r="B1223" t="s">
        <v>4987</v>
      </c>
      <c r="C1223" s="1">
        <v>18170900000</v>
      </c>
      <c r="D1223" t="s">
        <v>19</v>
      </c>
      <c r="E1223" t="s">
        <v>20</v>
      </c>
      <c r="F1223">
        <v>12</v>
      </c>
      <c r="G1223">
        <v>31</v>
      </c>
      <c r="H1223">
        <v>2013</v>
      </c>
      <c r="I1223" s="5" t="s">
        <v>4992</v>
      </c>
      <c r="J1223" t="s">
        <v>4993</v>
      </c>
      <c r="K1223" t="s">
        <v>4994</v>
      </c>
      <c r="L1223" t="s">
        <v>15</v>
      </c>
      <c r="M1223" t="s">
        <v>4995</v>
      </c>
      <c r="N1223" t="s">
        <v>293</v>
      </c>
      <c r="O1223" t="s">
        <v>308</v>
      </c>
      <c r="R1223" s="6"/>
    </row>
    <row r="1224" spans="1:18">
      <c r="A1224">
        <v>1270</v>
      </c>
      <c r="B1224" t="s">
        <v>4987</v>
      </c>
      <c r="C1224" s="1">
        <v>19391400000</v>
      </c>
      <c r="D1224" t="s">
        <v>25</v>
      </c>
      <c r="E1224" t="s">
        <v>26</v>
      </c>
      <c r="F1224">
        <v>12</v>
      </c>
      <c r="G1224">
        <v>31</v>
      </c>
      <c r="H1224">
        <v>2014</v>
      </c>
      <c r="I1224" s="5" t="s">
        <v>4996</v>
      </c>
      <c r="J1224" t="s">
        <v>4997</v>
      </c>
      <c r="K1224" t="s">
        <v>4998</v>
      </c>
      <c r="L1224" t="s">
        <v>15</v>
      </c>
      <c r="M1224" t="s">
        <v>4999</v>
      </c>
      <c r="N1224" t="s">
        <v>293</v>
      </c>
      <c r="O1224" t="s">
        <v>308</v>
      </c>
      <c r="R1224" s="6"/>
    </row>
    <row r="1225" spans="1:18">
      <c r="A1225">
        <v>1271</v>
      </c>
      <c r="B1225" t="s">
        <v>4987</v>
      </c>
      <c r="C1225" s="1">
        <v>20853800000</v>
      </c>
      <c r="D1225" t="s">
        <v>31</v>
      </c>
      <c r="E1225" t="s">
        <v>32</v>
      </c>
      <c r="F1225">
        <v>12</v>
      </c>
      <c r="G1225">
        <v>31</v>
      </c>
      <c r="H1225">
        <v>2015</v>
      </c>
      <c r="I1225" s="5" t="s">
        <v>5000</v>
      </c>
      <c r="J1225" t="s">
        <v>5001</v>
      </c>
      <c r="K1225" t="s">
        <v>5002</v>
      </c>
      <c r="L1225" t="s">
        <v>15</v>
      </c>
      <c r="M1225" t="s">
        <v>5003</v>
      </c>
      <c r="N1225" t="s">
        <v>293</v>
      </c>
      <c r="O1225" t="s">
        <v>308</v>
      </c>
      <c r="R1225" s="6"/>
    </row>
    <row r="1226" spans="1:18">
      <c r="A1226">
        <v>1272</v>
      </c>
      <c r="B1226" t="s">
        <v>5004</v>
      </c>
      <c r="C1226" s="1">
        <v>13015704000</v>
      </c>
      <c r="D1226" t="s">
        <v>10</v>
      </c>
      <c r="E1226" t="s">
        <v>1082</v>
      </c>
      <c r="F1226">
        <v>6</v>
      </c>
      <c r="G1226">
        <v>30</v>
      </c>
      <c r="H1226">
        <v>2013</v>
      </c>
      <c r="I1226" s="5" t="s">
        <v>5005</v>
      </c>
      <c r="J1226" t="s">
        <v>5006</v>
      </c>
      <c r="K1226" t="s">
        <v>5007</v>
      </c>
      <c r="L1226" t="s">
        <v>15</v>
      </c>
      <c r="M1226" t="s">
        <v>15</v>
      </c>
      <c r="N1226" t="s">
        <v>17</v>
      </c>
      <c r="O1226" t="s">
        <v>1515</v>
      </c>
      <c r="R1226" s="6"/>
    </row>
    <row r="1227" spans="1:18">
      <c r="A1227">
        <v>1273</v>
      </c>
      <c r="B1227" t="s">
        <v>5004</v>
      </c>
      <c r="C1227" s="1">
        <v>13215971000</v>
      </c>
      <c r="D1227" t="s">
        <v>19</v>
      </c>
      <c r="E1227" t="s">
        <v>1087</v>
      </c>
      <c r="F1227">
        <v>6</v>
      </c>
      <c r="G1227">
        <v>30</v>
      </c>
      <c r="H1227">
        <v>2014</v>
      </c>
      <c r="I1227" s="5" t="s">
        <v>5008</v>
      </c>
      <c r="J1227" t="s">
        <v>5009</v>
      </c>
      <c r="K1227" t="s">
        <v>5010</v>
      </c>
      <c r="L1227" t="s">
        <v>15</v>
      </c>
      <c r="M1227" t="s">
        <v>15</v>
      </c>
      <c r="N1227" t="s">
        <v>17</v>
      </c>
      <c r="O1227" t="s">
        <v>1515</v>
      </c>
      <c r="R1227" s="6"/>
    </row>
    <row r="1228" spans="1:18">
      <c r="A1228">
        <v>1274</v>
      </c>
      <c r="B1228" t="s">
        <v>5004</v>
      </c>
      <c r="C1228" s="1">
        <v>12711744000</v>
      </c>
      <c r="D1228" t="s">
        <v>25</v>
      </c>
      <c r="E1228" t="s">
        <v>1092</v>
      </c>
      <c r="F1228">
        <v>6</v>
      </c>
      <c r="G1228">
        <v>30</v>
      </c>
      <c r="H1228">
        <v>2015</v>
      </c>
      <c r="I1228" s="5" t="s">
        <v>5011</v>
      </c>
      <c r="J1228" t="s">
        <v>5012</v>
      </c>
      <c r="K1228" t="s">
        <v>5013</v>
      </c>
      <c r="L1228" t="s">
        <v>15</v>
      </c>
      <c r="M1228" t="s">
        <v>15</v>
      </c>
      <c r="N1228" t="s">
        <v>17</v>
      </c>
      <c r="O1228" t="s">
        <v>1515</v>
      </c>
      <c r="R1228" s="6"/>
    </row>
    <row r="1229" spans="1:18">
      <c r="A1229">
        <v>1275</v>
      </c>
      <c r="B1229" t="s">
        <v>5004</v>
      </c>
      <c r="C1229" s="1">
        <v>11360753000</v>
      </c>
      <c r="D1229" t="s">
        <v>31</v>
      </c>
      <c r="E1229" t="s">
        <v>1097</v>
      </c>
      <c r="F1229">
        <v>6</v>
      </c>
      <c r="G1229">
        <v>30</v>
      </c>
      <c r="H1229">
        <v>2016</v>
      </c>
      <c r="I1229" s="5" t="s">
        <v>5014</v>
      </c>
      <c r="J1229" t="s">
        <v>5015</v>
      </c>
      <c r="K1229" t="s">
        <v>5016</v>
      </c>
      <c r="L1229" t="s">
        <v>15</v>
      </c>
      <c r="M1229" t="s">
        <v>15</v>
      </c>
      <c r="N1229" t="s">
        <v>17</v>
      </c>
      <c r="O1229" t="s">
        <v>1515</v>
      </c>
      <c r="R1229" s="6"/>
    </row>
    <row r="1230" spans="1:18">
      <c r="A1230">
        <v>1276</v>
      </c>
      <c r="B1230" t="s">
        <v>5017</v>
      </c>
      <c r="C1230" s="1">
        <v>5679595000</v>
      </c>
      <c r="D1230" t="s">
        <v>10</v>
      </c>
      <c r="E1230" t="s">
        <v>20</v>
      </c>
      <c r="F1230">
        <v>12</v>
      </c>
      <c r="G1230">
        <v>31</v>
      </c>
      <c r="H1230">
        <v>2013</v>
      </c>
      <c r="I1230" s="5" t="s">
        <v>5018</v>
      </c>
      <c r="J1230" t="s">
        <v>5019</v>
      </c>
      <c r="K1230" t="s">
        <v>5020</v>
      </c>
      <c r="L1230" t="s">
        <v>15</v>
      </c>
      <c r="M1230" t="s">
        <v>15</v>
      </c>
      <c r="N1230" t="s">
        <v>42</v>
      </c>
      <c r="O1230" t="s">
        <v>1916</v>
      </c>
      <c r="R1230" s="6"/>
    </row>
    <row r="1231" spans="1:18">
      <c r="A1231">
        <v>1277</v>
      </c>
      <c r="B1231" t="s">
        <v>5017</v>
      </c>
      <c r="C1231" s="1">
        <v>5822363000</v>
      </c>
      <c r="D1231" t="s">
        <v>19</v>
      </c>
      <c r="E1231" t="s">
        <v>26</v>
      </c>
      <c r="F1231">
        <v>12</v>
      </c>
      <c r="G1231">
        <v>31</v>
      </c>
      <c r="H1231">
        <v>2014</v>
      </c>
      <c r="I1231" s="5" t="s">
        <v>5021</v>
      </c>
      <c r="J1231" t="s">
        <v>5022</v>
      </c>
      <c r="K1231" t="s">
        <v>5023</v>
      </c>
      <c r="L1231" t="s">
        <v>15</v>
      </c>
      <c r="M1231" t="s">
        <v>15</v>
      </c>
      <c r="N1231" t="s">
        <v>42</v>
      </c>
      <c r="O1231" t="s">
        <v>1916</v>
      </c>
      <c r="R1231" s="6"/>
    </row>
    <row r="1232" spans="1:18">
      <c r="A1232">
        <v>1278</v>
      </c>
      <c r="B1232" t="s">
        <v>5017</v>
      </c>
      <c r="C1232" s="1">
        <v>5981964000</v>
      </c>
      <c r="D1232" t="s">
        <v>25</v>
      </c>
      <c r="E1232" t="s">
        <v>32</v>
      </c>
      <c r="F1232">
        <v>12</v>
      </c>
      <c r="G1232">
        <v>31</v>
      </c>
      <c r="H1232">
        <v>2015</v>
      </c>
      <c r="I1232" s="5" t="s">
        <v>5024</v>
      </c>
      <c r="J1232" t="s">
        <v>5025</v>
      </c>
      <c r="K1232" t="s">
        <v>5026</v>
      </c>
      <c r="L1232" t="s">
        <v>15</v>
      </c>
      <c r="M1232" t="s">
        <v>15</v>
      </c>
      <c r="N1232" t="s">
        <v>42</v>
      </c>
      <c r="O1232" t="s">
        <v>1916</v>
      </c>
      <c r="R1232" s="6"/>
    </row>
    <row r="1233" spans="1:18">
      <c r="A1233">
        <v>1279</v>
      </c>
      <c r="B1233" t="s">
        <v>5017</v>
      </c>
      <c r="C1233" s="1">
        <v>7668476000</v>
      </c>
      <c r="D1233" t="s">
        <v>31</v>
      </c>
      <c r="E1233" t="s">
        <v>348</v>
      </c>
      <c r="F1233">
        <v>12</v>
      </c>
      <c r="G1233">
        <v>31</v>
      </c>
      <c r="H1233">
        <v>2016</v>
      </c>
      <c r="I1233" s="5" t="s">
        <v>5027</v>
      </c>
      <c r="J1233" t="s">
        <v>5028</v>
      </c>
      <c r="K1233" t="s">
        <v>5029</v>
      </c>
      <c r="L1233" t="s">
        <v>15</v>
      </c>
      <c r="M1233" t="s">
        <v>15</v>
      </c>
      <c r="N1233" t="s">
        <v>42</v>
      </c>
      <c r="O1233" t="s">
        <v>1916</v>
      </c>
      <c r="R1233" s="6"/>
    </row>
    <row r="1234" spans="1:18">
      <c r="A1234">
        <v>1280</v>
      </c>
      <c r="B1234" t="s">
        <v>5030</v>
      </c>
      <c r="C1234" s="1">
        <v>2105188000</v>
      </c>
      <c r="D1234" t="s">
        <v>10</v>
      </c>
      <c r="E1234" t="s">
        <v>5031</v>
      </c>
      <c r="F1234">
        <v>12</v>
      </c>
      <c r="G1234">
        <v>30</v>
      </c>
      <c r="H1234">
        <v>2012</v>
      </c>
      <c r="I1234" s="5" t="s">
        <v>5032</v>
      </c>
      <c r="J1234" t="s">
        <v>5033</v>
      </c>
      <c r="K1234" t="s">
        <v>5034</v>
      </c>
      <c r="L1234" t="s">
        <v>5035</v>
      </c>
      <c r="M1234" t="s">
        <v>15</v>
      </c>
      <c r="N1234" t="s">
        <v>84</v>
      </c>
      <c r="O1234" t="s">
        <v>126</v>
      </c>
      <c r="R1234" s="6"/>
    </row>
    <row r="1235" spans="1:18">
      <c r="A1235">
        <v>1281</v>
      </c>
      <c r="B1235" t="s">
        <v>5030</v>
      </c>
      <c r="C1235" s="1">
        <v>2157586000</v>
      </c>
      <c r="D1235" t="s">
        <v>19</v>
      </c>
      <c r="E1235" t="s">
        <v>2993</v>
      </c>
      <c r="F1235">
        <v>12</v>
      </c>
      <c r="G1235">
        <v>29</v>
      </c>
      <c r="H1235">
        <v>2013</v>
      </c>
      <c r="I1235" s="5" t="s">
        <v>5036</v>
      </c>
      <c r="J1235" t="s">
        <v>5037</v>
      </c>
      <c r="K1235" t="s">
        <v>5038</v>
      </c>
      <c r="L1235" t="s">
        <v>5039</v>
      </c>
      <c r="M1235" t="s">
        <v>15</v>
      </c>
      <c r="N1235" t="s">
        <v>84</v>
      </c>
      <c r="O1235" t="s">
        <v>126</v>
      </c>
      <c r="R1235" s="6"/>
    </row>
    <row r="1236" spans="1:18">
      <c r="A1236">
        <v>1282</v>
      </c>
      <c r="B1236" t="s">
        <v>5030</v>
      </c>
      <c r="C1236" s="1">
        <v>2237219000</v>
      </c>
      <c r="D1236" t="s">
        <v>25</v>
      </c>
      <c r="E1236" t="s">
        <v>2999</v>
      </c>
      <c r="F1236">
        <v>12</v>
      </c>
      <c r="G1236">
        <v>28</v>
      </c>
      <c r="H1236">
        <v>2014</v>
      </c>
      <c r="I1236" s="5" t="s">
        <v>5040</v>
      </c>
      <c r="J1236" t="s">
        <v>5041</v>
      </c>
      <c r="K1236" t="s">
        <v>5042</v>
      </c>
      <c r="L1236" t="s">
        <v>5043</v>
      </c>
      <c r="M1236" t="s">
        <v>15</v>
      </c>
      <c r="N1236" t="s">
        <v>84</v>
      </c>
      <c r="O1236" t="s">
        <v>126</v>
      </c>
      <c r="R1236" s="6"/>
    </row>
    <row r="1237" spans="1:18">
      <c r="A1237">
        <v>1283</v>
      </c>
      <c r="B1237" t="s">
        <v>5030</v>
      </c>
      <c r="C1237" s="1">
        <v>2262359000</v>
      </c>
      <c r="D1237" t="s">
        <v>31</v>
      </c>
      <c r="E1237" t="s">
        <v>3407</v>
      </c>
      <c r="F1237">
        <v>1</v>
      </c>
      <c r="G1237">
        <v>3</v>
      </c>
      <c r="H1237">
        <v>2016</v>
      </c>
      <c r="I1237" s="5" t="s">
        <v>5044</v>
      </c>
      <c r="J1237" t="s">
        <v>5045</v>
      </c>
      <c r="K1237" t="s">
        <v>5046</v>
      </c>
      <c r="L1237" t="s">
        <v>5047</v>
      </c>
      <c r="M1237" t="s">
        <v>15</v>
      </c>
      <c r="N1237" t="s">
        <v>84</v>
      </c>
      <c r="O1237" t="s">
        <v>126</v>
      </c>
      <c r="R1237" s="6"/>
    </row>
    <row r="1238" spans="1:18">
      <c r="A1238">
        <v>1284</v>
      </c>
      <c r="B1238" t="s">
        <v>5048</v>
      </c>
      <c r="C1238" s="1">
        <v>80029000000</v>
      </c>
      <c r="D1238" t="s">
        <v>10</v>
      </c>
      <c r="E1238" t="s">
        <v>20</v>
      </c>
      <c r="F1238">
        <v>12</v>
      </c>
      <c r="G1238">
        <v>31</v>
      </c>
      <c r="H1238">
        <v>2013</v>
      </c>
      <c r="I1238" s="5" t="s">
        <v>5049</v>
      </c>
      <c r="J1238" t="s">
        <v>5050</v>
      </c>
      <c r="K1238" t="s">
        <v>1471</v>
      </c>
      <c r="L1238" t="s">
        <v>15</v>
      </c>
      <c r="M1238" t="s">
        <v>1991</v>
      </c>
      <c r="N1238" t="s">
        <v>198</v>
      </c>
      <c r="O1238" t="s">
        <v>4345</v>
      </c>
      <c r="R1238" s="6"/>
    </row>
    <row r="1239" spans="1:18">
      <c r="A1239">
        <v>1285</v>
      </c>
      <c r="B1239" t="s">
        <v>5048</v>
      </c>
      <c r="C1239" s="1">
        <v>80106000000</v>
      </c>
      <c r="D1239" t="s">
        <v>19</v>
      </c>
      <c r="E1239" t="s">
        <v>26</v>
      </c>
      <c r="F1239">
        <v>12</v>
      </c>
      <c r="G1239">
        <v>31</v>
      </c>
      <c r="H1239">
        <v>2014</v>
      </c>
      <c r="I1239" s="5" t="s">
        <v>5051</v>
      </c>
      <c r="J1239" t="s">
        <v>5052</v>
      </c>
      <c r="K1239" t="s">
        <v>5053</v>
      </c>
      <c r="L1239" t="s">
        <v>15</v>
      </c>
      <c r="M1239" t="s">
        <v>1991</v>
      </c>
      <c r="N1239" t="s">
        <v>198</v>
      </c>
      <c r="O1239" t="s">
        <v>4345</v>
      </c>
      <c r="R1239" s="6"/>
    </row>
    <row r="1240" spans="1:18">
      <c r="A1240">
        <v>1286</v>
      </c>
      <c r="B1240" t="s">
        <v>5048</v>
      </c>
      <c r="C1240" s="1">
        <v>73908000000</v>
      </c>
      <c r="D1240" t="s">
        <v>25</v>
      </c>
      <c r="E1240" t="s">
        <v>32</v>
      </c>
      <c r="F1240">
        <v>12</v>
      </c>
      <c r="G1240">
        <v>31</v>
      </c>
      <c r="H1240">
        <v>2015</v>
      </c>
      <c r="I1240" s="5" t="s">
        <v>5054</v>
      </c>
      <c r="J1240" t="s">
        <v>5055</v>
      </c>
      <c r="K1240" t="s">
        <v>5056</v>
      </c>
      <c r="L1240" t="s">
        <v>15</v>
      </c>
      <c r="M1240" t="s">
        <v>5057</v>
      </c>
      <c r="N1240" t="s">
        <v>198</v>
      </c>
      <c r="O1240" t="s">
        <v>4345</v>
      </c>
      <c r="R1240" s="6"/>
    </row>
    <row r="1241" spans="1:18">
      <c r="A1241">
        <v>1287</v>
      </c>
      <c r="B1241" t="s">
        <v>5048</v>
      </c>
      <c r="C1241" s="1">
        <v>74953000000</v>
      </c>
      <c r="D1241" t="s">
        <v>31</v>
      </c>
      <c r="E1241" t="s">
        <v>348</v>
      </c>
      <c r="F1241">
        <v>12</v>
      </c>
      <c r="G1241">
        <v>31</v>
      </c>
      <c r="H1241">
        <v>2016</v>
      </c>
      <c r="I1241" s="5" t="s">
        <v>5058</v>
      </c>
      <c r="J1241" t="s">
        <v>5059</v>
      </c>
      <c r="K1241" t="s">
        <v>5060</v>
      </c>
      <c r="L1241" t="s">
        <v>15</v>
      </c>
      <c r="M1241" t="s">
        <v>5061</v>
      </c>
      <c r="N1241" t="s">
        <v>198</v>
      </c>
      <c r="O1241" t="s">
        <v>4345</v>
      </c>
      <c r="R1241" s="6"/>
    </row>
    <row r="1242" spans="1:18">
      <c r="A1242">
        <v>1288</v>
      </c>
      <c r="B1242" t="s">
        <v>5062</v>
      </c>
      <c r="C1242" s="1">
        <v>16606000000</v>
      </c>
      <c r="D1242" t="s">
        <v>10</v>
      </c>
      <c r="E1242" t="s">
        <v>11</v>
      </c>
      <c r="F1242">
        <v>12</v>
      </c>
      <c r="G1242">
        <v>31</v>
      </c>
      <c r="H1242">
        <v>2012</v>
      </c>
      <c r="I1242" s="5" t="s">
        <v>5063</v>
      </c>
      <c r="J1242" t="s">
        <v>5064</v>
      </c>
      <c r="K1242" t="s">
        <v>5065</v>
      </c>
      <c r="L1242" t="s">
        <v>15</v>
      </c>
      <c r="M1242" t="s">
        <v>5066</v>
      </c>
      <c r="N1242" t="s">
        <v>293</v>
      </c>
      <c r="O1242" t="s">
        <v>826</v>
      </c>
      <c r="R1242" s="6"/>
    </row>
    <row r="1243" spans="1:18">
      <c r="A1243">
        <v>1289</v>
      </c>
      <c r="B1243" t="s">
        <v>5062</v>
      </c>
      <c r="C1243" s="1">
        <v>16872000000</v>
      </c>
      <c r="D1243" t="s">
        <v>19</v>
      </c>
      <c r="E1243" t="s">
        <v>20</v>
      </c>
      <c r="F1243">
        <v>12</v>
      </c>
      <c r="G1243">
        <v>31</v>
      </c>
      <c r="H1243">
        <v>2013</v>
      </c>
      <c r="I1243" s="5" t="s">
        <v>5067</v>
      </c>
      <c r="J1243" t="s">
        <v>5068</v>
      </c>
      <c r="K1243" t="s">
        <v>5069</v>
      </c>
      <c r="L1243" t="s">
        <v>15</v>
      </c>
      <c r="M1243" t="s">
        <v>5070</v>
      </c>
      <c r="N1243" t="s">
        <v>293</v>
      </c>
      <c r="O1243" t="s">
        <v>826</v>
      </c>
      <c r="R1243" s="6"/>
    </row>
    <row r="1244" spans="1:18">
      <c r="A1244">
        <v>1290</v>
      </c>
      <c r="B1244" t="s">
        <v>5062</v>
      </c>
      <c r="C1244" s="1">
        <v>16281000000</v>
      </c>
      <c r="D1244" t="s">
        <v>25</v>
      </c>
      <c r="E1244" t="s">
        <v>26</v>
      </c>
      <c r="F1244">
        <v>12</v>
      </c>
      <c r="G1244">
        <v>31</v>
      </c>
      <c r="H1244">
        <v>2014</v>
      </c>
      <c r="I1244" s="5" t="s">
        <v>5071</v>
      </c>
      <c r="J1244" t="s">
        <v>4583</v>
      </c>
      <c r="K1244" t="s">
        <v>5072</v>
      </c>
      <c r="L1244" t="s">
        <v>15</v>
      </c>
      <c r="M1244" t="s">
        <v>5073</v>
      </c>
      <c r="N1244" t="s">
        <v>293</v>
      </c>
      <c r="O1244" t="s">
        <v>826</v>
      </c>
      <c r="R1244" s="6"/>
    </row>
    <row r="1245" spans="1:18">
      <c r="A1245">
        <v>1291</v>
      </c>
      <c r="B1245" t="s">
        <v>5062</v>
      </c>
      <c r="C1245" s="1">
        <v>16270000000</v>
      </c>
      <c r="D1245" t="s">
        <v>31</v>
      </c>
      <c r="E1245" t="s">
        <v>32</v>
      </c>
      <c r="F1245">
        <v>12</v>
      </c>
      <c r="G1245">
        <v>31</v>
      </c>
      <c r="H1245">
        <v>2015</v>
      </c>
      <c r="I1245" s="5" t="s">
        <v>5074</v>
      </c>
      <c r="J1245" t="s">
        <v>5075</v>
      </c>
      <c r="K1245" t="s">
        <v>5076</v>
      </c>
      <c r="L1245" t="s">
        <v>15</v>
      </c>
      <c r="M1245" t="s">
        <v>5077</v>
      </c>
      <c r="N1245" t="s">
        <v>293</v>
      </c>
      <c r="O1245" t="s">
        <v>826</v>
      </c>
      <c r="R1245" s="6"/>
    </row>
    <row r="1246" spans="1:18">
      <c r="A1246">
        <v>1292</v>
      </c>
      <c r="B1246" t="s">
        <v>5078</v>
      </c>
      <c r="C1246" s="1">
        <v>4306800000</v>
      </c>
      <c r="D1246" t="s">
        <v>10</v>
      </c>
      <c r="E1246" t="s">
        <v>11</v>
      </c>
      <c r="F1246">
        <v>12</v>
      </c>
      <c r="G1246">
        <v>31</v>
      </c>
      <c r="H1246">
        <v>2012</v>
      </c>
      <c r="I1246" s="5" t="s">
        <v>5079</v>
      </c>
      <c r="J1246" t="s">
        <v>5080</v>
      </c>
      <c r="K1246" t="s">
        <v>5081</v>
      </c>
      <c r="L1246" t="s">
        <v>5082</v>
      </c>
      <c r="M1246" t="s">
        <v>15</v>
      </c>
      <c r="N1246" t="s">
        <v>17</v>
      </c>
      <c r="O1246" t="s">
        <v>1419</v>
      </c>
      <c r="R1246" s="6"/>
    </row>
    <row r="1247" spans="1:18">
      <c r="A1247">
        <v>1293</v>
      </c>
      <c r="B1247" t="s">
        <v>5078</v>
      </c>
      <c r="C1247" s="1">
        <v>6999700000</v>
      </c>
      <c r="D1247" t="s">
        <v>19</v>
      </c>
      <c r="E1247" t="s">
        <v>20</v>
      </c>
      <c r="F1247">
        <v>12</v>
      </c>
      <c r="G1247">
        <v>31</v>
      </c>
      <c r="H1247">
        <v>2013</v>
      </c>
      <c r="I1247" s="5" t="s">
        <v>5083</v>
      </c>
      <c r="J1247" t="s">
        <v>5084</v>
      </c>
      <c r="K1247" t="s">
        <v>5085</v>
      </c>
      <c r="L1247" t="s">
        <v>5086</v>
      </c>
      <c r="M1247" t="s">
        <v>15</v>
      </c>
      <c r="N1247" t="s">
        <v>17</v>
      </c>
      <c r="O1247" t="s">
        <v>1419</v>
      </c>
      <c r="R1247" s="6"/>
    </row>
    <row r="1248" spans="1:18">
      <c r="A1248">
        <v>1294</v>
      </c>
      <c r="B1248" t="s">
        <v>5078</v>
      </c>
      <c r="C1248" s="1">
        <v>7039000000</v>
      </c>
      <c r="D1248" t="s">
        <v>25</v>
      </c>
      <c r="E1248" t="s">
        <v>26</v>
      </c>
      <c r="F1248">
        <v>12</v>
      </c>
      <c r="G1248">
        <v>31</v>
      </c>
      <c r="H1248">
        <v>2014</v>
      </c>
      <c r="I1248" s="5" t="s">
        <v>5087</v>
      </c>
      <c r="J1248" t="s">
        <v>5088</v>
      </c>
      <c r="K1248" t="s">
        <v>5089</v>
      </c>
      <c r="L1248" t="s">
        <v>5090</v>
      </c>
      <c r="M1248" t="s">
        <v>15</v>
      </c>
      <c r="N1248" t="s">
        <v>17</v>
      </c>
      <c r="O1248" t="s">
        <v>1419</v>
      </c>
      <c r="R1248" s="6"/>
    </row>
    <row r="1249" spans="1:18">
      <c r="A1249">
        <v>1295</v>
      </c>
      <c r="B1249" t="s">
        <v>5078</v>
      </c>
      <c r="C1249" s="1">
        <v>6449000000</v>
      </c>
      <c r="D1249" t="s">
        <v>31</v>
      </c>
      <c r="E1249" t="s">
        <v>32</v>
      </c>
      <c r="F1249">
        <v>12</v>
      </c>
      <c r="G1249">
        <v>31</v>
      </c>
      <c r="H1249">
        <v>2015</v>
      </c>
      <c r="I1249" s="5" t="s">
        <v>5091</v>
      </c>
      <c r="J1249" t="s">
        <v>5092</v>
      </c>
      <c r="K1249" t="s">
        <v>5093</v>
      </c>
      <c r="L1249" t="s">
        <v>5094</v>
      </c>
      <c r="M1249" t="s">
        <v>15</v>
      </c>
      <c r="N1249" t="s">
        <v>17</v>
      </c>
      <c r="O1249" t="s">
        <v>1419</v>
      </c>
      <c r="R1249" s="6"/>
    </row>
    <row r="1250" spans="1:18">
      <c r="A1250">
        <v>1296</v>
      </c>
      <c r="B1250" t="s">
        <v>5095</v>
      </c>
      <c r="C1250" s="1">
        <v>3301804000</v>
      </c>
      <c r="D1250" t="s">
        <v>10</v>
      </c>
      <c r="E1250" t="s">
        <v>11</v>
      </c>
      <c r="F1250">
        <v>12</v>
      </c>
      <c r="G1250">
        <v>31</v>
      </c>
      <c r="H1250">
        <v>2012</v>
      </c>
      <c r="I1250" s="5" t="s">
        <v>5096</v>
      </c>
      <c r="J1250" t="s">
        <v>5097</v>
      </c>
      <c r="K1250" t="s">
        <v>5098</v>
      </c>
      <c r="L1250" t="s">
        <v>15</v>
      </c>
      <c r="M1250" t="s">
        <v>5099</v>
      </c>
      <c r="N1250" t="s">
        <v>257</v>
      </c>
      <c r="O1250" t="s">
        <v>258</v>
      </c>
      <c r="R1250" s="6"/>
    </row>
    <row r="1251" spans="1:18">
      <c r="A1251">
        <v>1297</v>
      </c>
      <c r="B1251" t="s">
        <v>5095</v>
      </c>
      <c r="C1251" s="1">
        <v>3454628000</v>
      </c>
      <c r="D1251" t="s">
        <v>19</v>
      </c>
      <c r="E1251" t="s">
        <v>20</v>
      </c>
      <c r="F1251">
        <v>12</v>
      </c>
      <c r="G1251">
        <v>31</v>
      </c>
      <c r="H1251">
        <v>2013</v>
      </c>
      <c r="I1251" s="5" t="s">
        <v>5100</v>
      </c>
      <c r="J1251" t="s">
        <v>5101</v>
      </c>
      <c r="K1251" t="s">
        <v>5102</v>
      </c>
      <c r="L1251" t="s">
        <v>15</v>
      </c>
      <c r="M1251" t="s">
        <v>5103</v>
      </c>
      <c r="N1251" t="s">
        <v>257</v>
      </c>
      <c r="O1251" t="s">
        <v>258</v>
      </c>
      <c r="R1251" s="6"/>
    </row>
    <row r="1252" spans="1:18">
      <c r="A1252">
        <v>1298</v>
      </c>
      <c r="B1252" t="s">
        <v>5095</v>
      </c>
      <c r="C1252" s="1">
        <v>3491632000</v>
      </c>
      <c r="D1252" t="s">
        <v>25</v>
      </c>
      <c r="E1252" t="s">
        <v>26</v>
      </c>
      <c r="F1252">
        <v>12</v>
      </c>
      <c r="G1252">
        <v>31</v>
      </c>
      <c r="H1252">
        <v>2014</v>
      </c>
      <c r="I1252" s="5" t="s">
        <v>5104</v>
      </c>
      <c r="J1252" t="s">
        <v>5105</v>
      </c>
      <c r="K1252" t="s">
        <v>5106</v>
      </c>
      <c r="L1252" t="s">
        <v>15</v>
      </c>
      <c r="M1252" t="s">
        <v>5107</v>
      </c>
      <c r="N1252" t="s">
        <v>257</v>
      </c>
      <c r="O1252" t="s">
        <v>258</v>
      </c>
      <c r="R1252" s="6"/>
    </row>
    <row r="1253" spans="1:18">
      <c r="A1253">
        <v>1299</v>
      </c>
      <c r="B1253" t="s">
        <v>5095</v>
      </c>
      <c r="C1253" s="1">
        <v>3495443000</v>
      </c>
      <c r="D1253" t="s">
        <v>31</v>
      </c>
      <c r="E1253" t="s">
        <v>32</v>
      </c>
      <c r="F1253">
        <v>12</v>
      </c>
      <c r="G1253">
        <v>31</v>
      </c>
      <c r="H1253">
        <v>2015</v>
      </c>
      <c r="I1253" s="5" t="s">
        <v>5108</v>
      </c>
      <c r="J1253" t="s">
        <v>5109</v>
      </c>
      <c r="K1253" t="s">
        <v>5110</v>
      </c>
      <c r="L1253" t="s">
        <v>15</v>
      </c>
      <c r="M1253" t="s">
        <v>5111</v>
      </c>
      <c r="N1253" t="s">
        <v>257</v>
      </c>
      <c r="O1253" t="s">
        <v>258</v>
      </c>
      <c r="R1253" s="6"/>
    </row>
    <row r="1254" spans="1:18">
      <c r="A1254">
        <v>1300</v>
      </c>
      <c r="B1254" t="s">
        <v>5112</v>
      </c>
      <c r="C1254" s="1">
        <v>14265000000</v>
      </c>
      <c r="D1254" t="s">
        <v>10</v>
      </c>
      <c r="E1254" t="s">
        <v>20</v>
      </c>
      <c r="F1254">
        <v>12</v>
      </c>
      <c r="G1254">
        <v>31</v>
      </c>
      <c r="H1254">
        <v>2013</v>
      </c>
      <c r="I1254" s="5" t="s">
        <v>5113</v>
      </c>
      <c r="J1254" t="s">
        <v>5114</v>
      </c>
      <c r="K1254" t="s">
        <v>5115</v>
      </c>
      <c r="L1254" t="s">
        <v>5116</v>
      </c>
      <c r="M1254" t="s">
        <v>5117</v>
      </c>
      <c r="N1254" t="s">
        <v>379</v>
      </c>
      <c r="O1254" t="s">
        <v>1832</v>
      </c>
      <c r="R1254" s="6"/>
    </row>
    <row r="1255" spans="1:18">
      <c r="A1255">
        <v>1301</v>
      </c>
      <c r="B1255" t="s">
        <v>5112</v>
      </c>
      <c r="C1255" s="1">
        <v>14791000000</v>
      </c>
      <c r="D1255" t="s">
        <v>19</v>
      </c>
      <c r="E1255" t="s">
        <v>26</v>
      </c>
      <c r="F1255">
        <v>12</v>
      </c>
      <c r="G1255">
        <v>31</v>
      </c>
      <c r="H1255">
        <v>2014</v>
      </c>
      <c r="I1255" s="5" t="s">
        <v>5118</v>
      </c>
      <c r="J1255" t="s">
        <v>5119</v>
      </c>
      <c r="K1255" t="s">
        <v>5120</v>
      </c>
      <c r="L1255" t="s">
        <v>5121</v>
      </c>
      <c r="M1255" t="s">
        <v>5122</v>
      </c>
      <c r="N1255" t="s">
        <v>379</v>
      </c>
      <c r="O1255" t="s">
        <v>1832</v>
      </c>
      <c r="R1255" s="6"/>
    </row>
    <row r="1256" spans="1:18">
      <c r="A1256">
        <v>1302</v>
      </c>
      <c r="B1256" t="s">
        <v>5112</v>
      </c>
      <c r="C1256" s="1">
        <v>14766000000</v>
      </c>
      <c r="D1256" t="s">
        <v>25</v>
      </c>
      <c r="E1256" t="s">
        <v>32</v>
      </c>
      <c r="F1256">
        <v>12</v>
      </c>
      <c r="G1256">
        <v>31</v>
      </c>
      <c r="H1256">
        <v>2015</v>
      </c>
      <c r="I1256" s="5" t="s">
        <v>5123</v>
      </c>
      <c r="J1256" t="s">
        <v>5124</v>
      </c>
      <c r="K1256" t="s">
        <v>5125</v>
      </c>
      <c r="L1256" t="s">
        <v>5126</v>
      </c>
      <c r="M1256" t="s">
        <v>2379</v>
      </c>
      <c r="N1256" t="s">
        <v>379</v>
      </c>
      <c r="O1256" t="s">
        <v>1832</v>
      </c>
      <c r="R1256" s="6"/>
    </row>
    <row r="1257" spans="1:18">
      <c r="A1257">
        <v>1303</v>
      </c>
      <c r="B1257" t="s">
        <v>5112</v>
      </c>
      <c r="C1257" s="1">
        <v>14751000000</v>
      </c>
      <c r="D1257" t="s">
        <v>31</v>
      </c>
      <c r="E1257" t="s">
        <v>348</v>
      </c>
      <c r="F1257">
        <v>12</v>
      </c>
      <c r="G1257">
        <v>31</v>
      </c>
      <c r="H1257">
        <v>2016</v>
      </c>
      <c r="I1257" s="5" t="s">
        <v>5127</v>
      </c>
      <c r="J1257" t="s">
        <v>5128</v>
      </c>
      <c r="K1257" t="s">
        <v>5129</v>
      </c>
      <c r="L1257" t="s">
        <v>951</v>
      </c>
      <c r="M1257" t="s">
        <v>5130</v>
      </c>
      <c r="N1257" t="s">
        <v>379</v>
      </c>
      <c r="O1257" t="s">
        <v>1832</v>
      </c>
      <c r="R1257" s="6"/>
    </row>
    <row r="1258" spans="1:18">
      <c r="A1258">
        <v>1304</v>
      </c>
      <c r="B1258" t="s">
        <v>5131</v>
      </c>
      <c r="C1258" s="1">
        <v>12132000000</v>
      </c>
      <c r="D1258" t="s">
        <v>10</v>
      </c>
      <c r="E1258" t="s">
        <v>11</v>
      </c>
      <c r="F1258">
        <v>12</v>
      </c>
      <c r="G1258">
        <v>31</v>
      </c>
      <c r="H1258">
        <v>2012</v>
      </c>
      <c r="I1258" s="5" t="s">
        <v>5132</v>
      </c>
      <c r="J1258" t="s">
        <v>5133</v>
      </c>
      <c r="K1258" t="s">
        <v>5134</v>
      </c>
      <c r="L1258" t="s">
        <v>15</v>
      </c>
      <c r="M1258" t="s">
        <v>5135</v>
      </c>
      <c r="N1258" t="s">
        <v>257</v>
      </c>
      <c r="O1258" t="s">
        <v>276</v>
      </c>
      <c r="R1258" s="6"/>
    </row>
    <row r="1259" spans="1:18">
      <c r="A1259">
        <v>1305</v>
      </c>
      <c r="B1259" t="s">
        <v>5131</v>
      </c>
      <c r="C1259" s="1">
        <v>7263000000</v>
      </c>
      <c r="D1259" t="s">
        <v>19</v>
      </c>
      <c r="E1259" t="s">
        <v>20</v>
      </c>
      <c r="F1259">
        <v>12</v>
      </c>
      <c r="G1259">
        <v>31</v>
      </c>
      <c r="H1259">
        <v>2013</v>
      </c>
      <c r="I1259" s="5" t="s">
        <v>5136</v>
      </c>
      <c r="J1259" t="s">
        <v>5137</v>
      </c>
      <c r="K1259" t="s">
        <v>4798</v>
      </c>
      <c r="L1259" t="s">
        <v>15</v>
      </c>
      <c r="M1259" t="s">
        <v>5138</v>
      </c>
      <c r="N1259" t="s">
        <v>257</v>
      </c>
      <c r="O1259" t="s">
        <v>276</v>
      </c>
      <c r="R1259" s="6"/>
    </row>
    <row r="1260" spans="1:18">
      <c r="A1260">
        <v>1306</v>
      </c>
      <c r="B1260" t="s">
        <v>5131</v>
      </c>
      <c r="C1260" s="1">
        <v>7852000000</v>
      </c>
      <c r="D1260" t="s">
        <v>25</v>
      </c>
      <c r="E1260" t="s">
        <v>26</v>
      </c>
      <c r="F1260">
        <v>12</v>
      </c>
      <c r="G1260">
        <v>31</v>
      </c>
      <c r="H1260">
        <v>2014</v>
      </c>
      <c r="I1260" s="5" t="s">
        <v>5139</v>
      </c>
      <c r="J1260" t="s">
        <v>5140</v>
      </c>
      <c r="K1260" t="s">
        <v>1028</v>
      </c>
      <c r="L1260" t="s">
        <v>15</v>
      </c>
      <c r="M1260" t="s">
        <v>2172</v>
      </c>
      <c r="N1260" t="s">
        <v>257</v>
      </c>
      <c r="O1260" t="s">
        <v>276</v>
      </c>
      <c r="R1260" s="6"/>
    </row>
    <row r="1261" spans="1:18">
      <c r="A1261">
        <v>1307</v>
      </c>
      <c r="B1261" t="s">
        <v>5131</v>
      </c>
      <c r="C1261" s="1">
        <v>7669000000</v>
      </c>
      <c r="D1261" t="s">
        <v>31</v>
      </c>
      <c r="E1261" t="s">
        <v>32</v>
      </c>
      <c r="F1261">
        <v>12</v>
      </c>
      <c r="G1261">
        <v>31</v>
      </c>
      <c r="H1261">
        <v>2015</v>
      </c>
      <c r="I1261" s="5" t="s">
        <v>5141</v>
      </c>
      <c r="J1261" t="s">
        <v>5142</v>
      </c>
      <c r="K1261" t="s">
        <v>5143</v>
      </c>
      <c r="L1261" t="s">
        <v>15</v>
      </c>
      <c r="M1261" t="s">
        <v>5144</v>
      </c>
      <c r="N1261" t="s">
        <v>257</v>
      </c>
      <c r="O1261" t="s">
        <v>276</v>
      </c>
      <c r="R1261" s="6"/>
    </row>
    <row r="1262" spans="1:18">
      <c r="A1262">
        <v>1308</v>
      </c>
      <c r="B1262" t="s">
        <v>5145</v>
      </c>
      <c r="C1262" s="1">
        <v>84847000000</v>
      </c>
      <c r="D1262" t="s">
        <v>10</v>
      </c>
      <c r="E1262" t="s">
        <v>11</v>
      </c>
      <c r="F1262">
        <v>12</v>
      </c>
      <c r="G1262">
        <v>31</v>
      </c>
      <c r="H1262">
        <v>2012</v>
      </c>
      <c r="I1262" s="5" t="s">
        <v>5146</v>
      </c>
      <c r="J1262" t="s">
        <v>5147</v>
      </c>
      <c r="K1262" t="s">
        <v>5148</v>
      </c>
      <c r="L1262" t="s">
        <v>15</v>
      </c>
      <c r="M1262" t="s">
        <v>15</v>
      </c>
      <c r="N1262" t="s">
        <v>293</v>
      </c>
      <c r="O1262" t="s">
        <v>4200</v>
      </c>
      <c r="R1262" s="6"/>
    </row>
    <row r="1263" spans="1:18">
      <c r="A1263">
        <v>1309</v>
      </c>
      <c r="B1263" t="s">
        <v>5145</v>
      </c>
      <c r="C1263" s="1">
        <v>41461000000</v>
      </c>
      <c r="D1263" t="s">
        <v>19</v>
      </c>
      <c r="E1263" t="s">
        <v>20</v>
      </c>
      <c r="F1263">
        <v>12</v>
      </c>
      <c r="G1263">
        <v>31</v>
      </c>
      <c r="H1263">
        <v>2013</v>
      </c>
      <c r="I1263" s="5" t="s">
        <v>5149</v>
      </c>
      <c r="J1263" t="s">
        <v>5150</v>
      </c>
      <c r="K1263" t="s">
        <v>5151</v>
      </c>
      <c r="L1263" t="s">
        <v>15</v>
      </c>
      <c r="M1263" t="s">
        <v>15</v>
      </c>
      <c r="N1263" t="s">
        <v>293</v>
      </c>
      <c r="O1263" t="s">
        <v>4200</v>
      </c>
      <c r="R1263" s="6"/>
    </row>
    <row r="1264" spans="1:18">
      <c r="A1264">
        <v>1310</v>
      </c>
      <c r="B1264" t="s">
        <v>5145</v>
      </c>
      <c r="C1264" s="1">
        <v>54105000000</v>
      </c>
      <c r="D1264" t="s">
        <v>25</v>
      </c>
      <c r="E1264" t="s">
        <v>26</v>
      </c>
      <c r="F1264">
        <v>12</v>
      </c>
      <c r="G1264">
        <v>31</v>
      </c>
      <c r="H1264">
        <v>2014</v>
      </c>
      <c r="I1264" s="5" t="s">
        <v>5152</v>
      </c>
      <c r="J1264" t="s">
        <v>5153</v>
      </c>
      <c r="K1264" t="s">
        <v>5154</v>
      </c>
      <c r="L1264" t="s">
        <v>15</v>
      </c>
      <c r="M1264" t="s">
        <v>15</v>
      </c>
      <c r="N1264" t="s">
        <v>293</v>
      </c>
      <c r="O1264" t="s">
        <v>4200</v>
      </c>
      <c r="R1264" s="6"/>
    </row>
    <row r="1265" spans="1:18">
      <c r="A1265">
        <v>1311</v>
      </c>
      <c r="B1265" t="s">
        <v>5145</v>
      </c>
      <c r="C1265" s="1">
        <v>57119000000</v>
      </c>
      <c r="D1265" t="s">
        <v>31</v>
      </c>
      <c r="E1265" t="s">
        <v>32</v>
      </c>
      <c r="F1265">
        <v>12</v>
      </c>
      <c r="G1265">
        <v>31</v>
      </c>
      <c r="H1265">
        <v>2015</v>
      </c>
      <c r="I1265" s="5" t="s">
        <v>5155</v>
      </c>
      <c r="J1265" t="s">
        <v>5156</v>
      </c>
      <c r="K1265" t="s">
        <v>5157</v>
      </c>
      <c r="L1265" t="s">
        <v>15</v>
      </c>
      <c r="M1265" t="s">
        <v>15</v>
      </c>
      <c r="N1265" t="s">
        <v>293</v>
      </c>
      <c r="O1265" t="s">
        <v>4200</v>
      </c>
      <c r="R1265" s="6"/>
    </row>
    <row r="1266" spans="1:18">
      <c r="A1266">
        <v>1312</v>
      </c>
      <c r="B1266" t="s">
        <v>5158</v>
      </c>
      <c r="C1266" s="1">
        <v>179290000000</v>
      </c>
      <c r="D1266" t="s">
        <v>10</v>
      </c>
      <c r="E1266" t="s">
        <v>11</v>
      </c>
      <c r="F1266">
        <v>12</v>
      </c>
      <c r="G1266">
        <v>31</v>
      </c>
      <c r="H1266">
        <v>2012</v>
      </c>
      <c r="I1266" s="5" t="s">
        <v>5159</v>
      </c>
      <c r="J1266" t="s">
        <v>5160</v>
      </c>
      <c r="K1266" t="s">
        <v>5161</v>
      </c>
      <c r="L1266" t="s">
        <v>15</v>
      </c>
      <c r="M1266" t="s">
        <v>4490</v>
      </c>
      <c r="N1266" t="s">
        <v>608</v>
      </c>
      <c r="O1266" t="s">
        <v>3692</v>
      </c>
      <c r="R1266" s="6"/>
    </row>
    <row r="1267" spans="1:18">
      <c r="A1267">
        <v>1313</v>
      </c>
      <c r="B1267" t="s">
        <v>5158</v>
      </c>
      <c r="C1267" s="1">
        <v>171596000000</v>
      </c>
      <c r="D1267" t="s">
        <v>19</v>
      </c>
      <c r="E1267" t="s">
        <v>20</v>
      </c>
      <c r="F1267">
        <v>12</v>
      </c>
      <c r="G1267">
        <v>31</v>
      </c>
      <c r="H1267">
        <v>2013</v>
      </c>
      <c r="I1267" s="5" t="s">
        <v>5162</v>
      </c>
      <c r="J1267" t="s">
        <v>5163</v>
      </c>
      <c r="K1267" t="s">
        <v>5164</v>
      </c>
      <c r="L1267" t="s">
        <v>15</v>
      </c>
      <c r="M1267" t="s">
        <v>5165</v>
      </c>
      <c r="N1267" t="s">
        <v>608</v>
      </c>
      <c r="O1267" t="s">
        <v>3692</v>
      </c>
      <c r="R1267" s="6"/>
    </row>
    <row r="1268" spans="1:18">
      <c r="A1268">
        <v>1314</v>
      </c>
      <c r="B1268" t="s">
        <v>5158</v>
      </c>
      <c r="C1268" s="1">
        <v>161212000000</v>
      </c>
      <c r="D1268" t="s">
        <v>25</v>
      </c>
      <c r="E1268" t="s">
        <v>26</v>
      </c>
      <c r="F1268">
        <v>12</v>
      </c>
      <c r="G1268">
        <v>31</v>
      </c>
      <c r="H1268">
        <v>2014</v>
      </c>
      <c r="I1268" s="5" t="s">
        <v>5166</v>
      </c>
      <c r="J1268" t="s">
        <v>5167</v>
      </c>
      <c r="K1268" t="s">
        <v>5168</v>
      </c>
      <c r="L1268" t="s">
        <v>15</v>
      </c>
      <c r="M1268" t="s">
        <v>5169</v>
      </c>
      <c r="N1268" t="s">
        <v>608</v>
      </c>
      <c r="O1268" t="s">
        <v>3692</v>
      </c>
      <c r="R1268" s="6"/>
    </row>
    <row r="1269" spans="1:18">
      <c r="A1269">
        <v>1315</v>
      </c>
      <c r="B1269" t="s">
        <v>5158</v>
      </c>
      <c r="C1269" s="1">
        <v>98975000000</v>
      </c>
      <c r="D1269" t="s">
        <v>31</v>
      </c>
      <c r="E1269" t="s">
        <v>32</v>
      </c>
      <c r="F1269">
        <v>12</v>
      </c>
      <c r="G1269">
        <v>31</v>
      </c>
      <c r="H1269">
        <v>2015</v>
      </c>
      <c r="I1269" s="5" t="s">
        <v>5170</v>
      </c>
      <c r="J1269" t="s">
        <v>5171</v>
      </c>
      <c r="K1269" t="s">
        <v>5172</v>
      </c>
      <c r="L1269" t="s">
        <v>15</v>
      </c>
      <c r="M1269" t="s">
        <v>5173</v>
      </c>
      <c r="N1269" t="s">
        <v>608</v>
      </c>
      <c r="O1269" t="s">
        <v>3692</v>
      </c>
      <c r="R1269" s="6"/>
    </row>
    <row r="1270" spans="1:18">
      <c r="A1270">
        <v>1316</v>
      </c>
      <c r="B1270" t="s">
        <v>5174</v>
      </c>
      <c r="C1270" s="1">
        <v>6043000000</v>
      </c>
      <c r="D1270" t="s">
        <v>10</v>
      </c>
      <c r="E1270" t="s">
        <v>3090</v>
      </c>
      <c r="F1270">
        <v>2</v>
      </c>
      <c r="G1270">
        <v>3</v>
      </c>
      <c r="H1270">
        <v>2013</v>
      </c>
      <c r="I1270" s="5" t="s">
        <v>1353</v>
      </c>
      <c r="J1270" t="s">
        <v>5175</v>
      </c>
      <c r="K1270" t="s">
        <v>5176</v>
      </c>
      <c r="L1270" t="s">
        <v>15</v>
      </c>
      <c r="M1270" t="s">
        <v>15</v>
      </c>
      <c r="N1270" t="s">
        <v>42</v>
      </c>
      <c r="O1270" t="s">
        <v>3032</v>
      </c>
      <c r="R1270" s="6"/>
    </row>
    <row r="1271" spans="1:18">
      <c r="A1271">
        <v>1317</v>
      </c>
      <c r="B1271" t="s">
        <v>5174</v>
      </c>
      <c r="C1271" s="1">
        <v>8186400000</v>
      </c>
      <c r="D1271" t="s">
        <v>19</v>
      </c>
      <c r="E1271" t="s">
        <v>3096</v>
      </c>
      <c r="F1271">
        <v>2</v>
      </c>
      <c r="G1271">
        <v>2</v>
      </c>
      <c r="H1271">
        <v>2014</v>
      </c>
      <c r="I1271" s="5" t="s">
        <v>5177</v>
      </c>
      <c r="J1271" t="s">
        <v>5178</v>
      </c>
      <c r="K1271" t="s">
        <v>5179</v>
      </c>
      <c r="L1271" t="s">
        <v>15</v>
      </c>
      <c r="M1271" t="s">
        <v>15</v>
      </c>
      <c r="N1271" t="s">
        <v>42</v>
      </c>
      <c r="O1271" t="s">
        <v>3032</v>
      </c>
      <c r="R1271" s="6"/>
    </row>
    <row r="1272" spans="1:18">
      <c r="A1272">
        <v>1318</v>
      </c>
      <c r="B1272" t="s">
        <v>5174</v>
      </c>
      <c r="C1272" s="1">
        <v>8241200000</v>
      </c>
      <c r="D1272" t="s">
        <v>25</v>
      </c>
      <c r="E1272" t="s">
        <v>3101</v>
      </c>
      <c r="F1272">
        <v>2</v>
      </c>
      <c r="G1272">
        <v>1</v>
      </c>
      <c r="H1272">
        <v>2015</v>
      </c>
      <c r="I1272" s="5" t="s">
        <v>5180</v>
      </c>
      <c r="J1272" t="s">
        <v>5181</v>
      </c>
      <c r="K1272" t="s">
        <v>5182</v>
      </c>
      <c r="L1272" t="s">
        <v>15</v>
      </c>
      <c r="M1272" t="s">
        <v>15</v>
      </c>
      <c r="N1272" t="s">
        <v>42</v>
      </c>
      <c r="O1272" t="s">
        <v>3032</v>
      </c>
      <c r="R1272" s="6"/>
    </row>
    <row r="1273" spans="1:18">
      <c r="A1273">
        <v>1319</v>
      </c>
      <c r="B1273" t="s">
        <v>5174</v>
      </c>
      <c r="C1273" s="1">
        <v>8020300000</v>
      </c>
      <c r="D1273" t="s">
        <v>31</v>
      </c>
      <c r="E1273" t="s">
        <v>246</v>
      </c>
      <c r="F1273">
        <v>1</v>
      </c>
      <c r="G1273">
        <v>31</v>
      </c>
      <c r="H1273">
        <v>2016</v>
      </c>
      <c r="I1273" s="5" t="s">
        <v>5183</v>
      </c>
      <c r="J1273" t="s">
        <v>5184</v>
      </c>
      <c r="K1273" t="s">
        <v>5185</v>
      </c>
      <c r="L1273" t="s">
        <v>15</v>
      </c>
      <c r="M1273" t="s">
        <v>15</v>
      </c>
      <c r="N1273" t="s">
        <v>42</v>
      </c>
      <c r="O1273" t="s">
        <v>3032</v>
      </c>
      <c r="R1273" s="6"/>
    </row>
    <row r="1274" spans="1:18">
      <c r="A1274">
        <v>1320</v>
      </c>
      <c r="B1274" t="s">
        <v>5186</v>
      </c>
      <c r="C1274" s="1">
        <v>5920269000</v>
      </c>
      <c r="D1274" t="s">
        <v>10</v>
      </c>
      <c r="E1274" t="s">
        <v>11</v>
      </c>
      <c r="F1274">
        <v>12</v>
      </c>
      <c r="G1274">
        <v>31</v>
      </c>
      <c r="H1274">
        <v>2012</v>
      </c>
      <c r="I1274" s="5" t="s">
        <v>5187</v>
      </c>
      <c r="J1274" t="s">
        <v>5188</v>
      </c>
      <c r="K1274" t="s">
        <v>5189</v>
      </c>
      <c r="L1274" t="s">
        <v>15</v>
      </c>
      <c r="M1274" t="s">
        <v>5190</v>
      </c>
      <c r="N1274" t="s">
        <v>17</v>
      </c>
      <c r="O1274" t="s">
        <v>1515</v>
      </c>
      <c r="R1274" s="6"/>
    </row>
    <row r="1275" spans="1:18">
      <c r="A1275">
        <v>1321</v>
      </c>
      <c r="B1275" t="s">
        <v>5186</v>
      </c>
      <c r="C1275" s="1">
        <v>6411577000</v>
      </c>
      <c r="D1275" t="s">
        <v>19</v>
      </c>
      <c r="E1275" t="s">
        <v>20</v>
      </c>
      <c r="F1275">
        <v>12</v>
      </c>
      <c r="G1275">
        <v>31</v>
      </c>
      <c r="H1275">
        <v>2013</v>
      </c>
      <c r="I1275" s="5" t="s">
        <v>5191</v>
      </c>
      <c r="J1275" t="s">
        <v>5192</v>
      </c>
      <c r="K1275" t="s">
        <v>5193</v>
      </c>
      <c r="L1275" t="s">
        <v>15</v>
      </c>
      <c r="M1275" t="s">
        <v>5194</v>
      </c>
      <c r="N1275" t="s">
        <v>17</v>
      </c>
      <c r="O1275" t="s">
        <v>1515</v>
      </c>
      <c r="R1275" s="6"/>
    </row>
    <row r="1276" spans="1:18">
      <c r="A1276">
        <v>1322</v>
      </c>
      <c r="B1276" t="s">
        <v>5186</v>
      </c>
      <c r="C1276" s="1">
        <v>7747229000</v>
      </c>
      <c r="D1276" t="s">
        <v>25</v>
      </c>
      <c r="E1276" t="s">
        <v>26</v>
      </c>
      <c r="F1276">
        <v>12</v>
      </c>
      <c r="G1276">
        <v>31</v>
      </c>
      <c r="H1276">
        <v>2014</v>
      </c>
      <c r="I1276" s="5" t="s">
        <v>5195</v>
      </c>
      <c r="J1276" t="s">
        <v>5196</v>
      </c>
      <c r="K1276" t="s">
        <v>5197</v>
      </c>
      <c r="L1276" t="s">
        <v>15</v>
      </c>
      <c r="M1276" t="s">
        <v>5198</v>
      </c>
      <c r="N1276" t="s">
        <v>17</v>
      </c>
      <c r="O1276" t="s">
        <v>1515</v>
      </c>
      <c r="R1276" s="6"/>
    </row>
    <row r="1277" spans="1:18">
      <c r="A1277">
        <v>1323</v>
      </c>
      <c r="B1277" t="s">
        <v>5186</v>
      </c>
      <c r="C1277" s="1">
        <v>7572436000</v>
      </c>
      <c r="D1277" t="s">
        <v>31</v>
      </c>
      <c r="E1277" t="s">
        <v>32</v>
      </c>
      <c r="F1277">
        <v>12</v>
      </c>
      <c r="G1277">
        <v>31</v>
      </c>
      <c r="H1277">
        <v>2015</v>
      </c>
      <c r="I1277" s="5" t="s">
        <v>5199</v>
      </c>
      <c r="J1277" t="s">
        <v>5200</v>
      </c>
      <c r="K1277" t="s">
        <v>5201</v>
      </c>
      <c r="L1277" t="s">
        <v>15</v>
      </c>
      <c r="M1277" t="s">
        <v>5202</v>
      </c>
      <c r="N1277" t="s">
        <v>17</v>
      </c>
      <c r="O1277" t="s">
        <v>1515</v>
      </c>
      <c r="R1277" s="6"/>
    </row>
    <row r="1278" spans="1:18">
      <c r="A1278">
        <v>1324</v>
      </c>
      <c r="B1278" t="s">
        <v>5203</v>
      </c>
      <c r="C1278" s="1">
        <v>11224000000</v>
      </c>
      <c r="D1278" t="s">
        <v>10</v>
      </c>
      <c r="E1278" t="s">
        <v>11</v>
      </c>
      <c r="F1278">
        <v>12</v>
      </c>
      <c r="G1278">
        <v>31</v>
      </c>
      <c r="H1278">
        <v>2012</v>
      </c>
      <c r="I1278" s="5" t="s">
        <v>5204</v>
      </c>
      <c r="J1278" t="s">
        <v>5205</v>
      </c>
      <c r="K1278" t="s">
        <v>4915</v>
      </c>
      <c r="L1278" t="s">
        <v>4909</v>
      </c>
      <c r="M1278" t="s">
        <v>5206</v>
      </c>
      <c r="N1278" t="s">
        <v>379</v>
      </c>
      <c r="O1278" t="s">
        <v>643</v>
      </c>
      <c r="R1278" s="6"/>
    </row>
    <row r="1279" spans="1:18">
      <c r="A1279">
        <v>1325</v>
      </c>
      <c r="B1279" t="s">
        <v>5203</v>
      </c>
      <c r="C1279" s="1">
        <v>11925000000</v>
      </c>
      <c r="D1279" t="s">
        <v>19</v>
      </c>
      <c r="E1279" t="s">
        <v>20</v>
      </c>
      <c r="F1279">
        <v>12</v>
      </c>
      <c r="G1279">
        <v>31</v>
      </c>
      <c r="H1279">
        <v>2013</v>
      </c>
      <c r="I1279" s="5" t="s">
        <v>5207</v>
      </c>
      <c r="J1279" t="s">
        <v>5208</v>
      </c>
      <c r="K1279" t="s">
        <v>5209</v>
      </c>
      <c r="L1279" t="s">
        <v>4909</v>
      </c>
      <c r="M1279" t="s">
        <v>2160</v>
      </c>
      <c r="N1279" t="s">
        <v>379</v>
      </c>
      <c r="O1279" t="s">
        <v>643</v>
      </c>
      <c r="R1279" s="6"/>
    </row>
    <row r="1280" spans="1:18">
      <c r="A1280">
        <v>1326</v>
      </c>
      <c r="B1280" t="s">
        <v>5203</v>
      </c>
      <c r="C1280" s="1">
        <v>12273000000</v>
      </c>
      <c r="D1280" t="s">
        <v>25</v>
      </c>
      <c r="E1280" t="s">
        <v>26</v>
      </c>
      <c r="F1280">
        <v>12</v>
      </c>
      <c r="G1280">
        <v>31</v>
      </c>
      <c r="H1280">
        <v>2014</v>
      </c>
      <c r="I1280" s="5" t="s">
        <v>5210</v>
      </c>
      <c r="J1280" t="s">
        <v>5211</v>
      </c>
      <c r="K1280" t="s">
        <v>5212</v>
      </c>
      <c r="L1280" t="s">
        <v>5213</v>
      </c>
      <c r="M1280" t="s">
        <v>2778</v>
      </c>
      <c r="N1280" t="s">
        <v>379</v>
      </c>
      <c r="O1280" t="s">
        <v>643</v>
      </c>
      <c r="R1280" s="6"/>
    </row>
    <row r="1281" spans="1:18">
      <c r="A1281">
        <v>1327</v>
      </c>
      <c r="B1281" t="s">
        <v>5203</v>
      </c>
      <c r="C1281" s="1">
        <v>10776000000</v>
      </c>
      <c r="D1281" t="s">
        <v>31</v>
      </c>
      <c r="E1281" t="s">
        <v>32</v>
      </c>
      <c r="F1281">
        <v>12</v>
      </c>
      <c r="G1281">
        <v>31</v>
      </c>
      <c r="H1281">
        <v>2015</v>
      </c>
      <c r="I1281" s="5" t="s">
        <v>4073</v>
      </c>
      <c r="J1281" t="s">
        <v>5214</v>
      </c>
      <c r="K1281" t="s">
        <v>5215</v>
      </c>
      <c r="L1281" t="s">
        <v>1991</v>
      </c>
      <c r="M1281" t="s">
        <v>5216</v>
      </c>
      <c r="N1281" t="s">
        <v>379</v>
      </c>
      <c r="O1281" t="s">
        <v>643</v>
      </c>
      <c r="R1281" s="6"/>
    </row>
    <row r="1282" spans="1:18">
      <c r="A1282">
        <v>1331</v>
      </c>
      <c r="B1282" t="s">
        <v>5217</v>
      </c>
      <c r="C1282" s="1">
        <v>24866000000</v>
      </c>
      <c r="D1282" t="s">
        <v>10</v>
      </c>
      <c r="E1282" t="s">
        <v>5218</v>
      </c>
      <c r="F1282">
        <v>9</v>
      </c>
      <c r="G1282">
        <v>29</v>
      </c>
      <c r="H1282">
        <v>2013</v>
      </c>
      <c r="I1282" s="5" t="s">
        <v>5219</v>
      </c>
      <c r="J1282" t="s">
        <v>5220</v>
      </c>
      <c r="K1282" t="s">
        <v>5221</v>
      </c>
      <c r="L1282" t="s">
        <v>5222</v>
      </c>
      <c r="M1282" t="s">
        <v>15</v>
      </c>
      <c r="N1282" t="s">
        <v>62</v>
      </c>
      <c r="O1282" t="s">
        <v>175</v>
      </c>
      <c r="R1282" s="6"/>
    </row>
    <row r="1283" spans="1:18">
      <c r="A1283">
        <v>1332</v>
      </c>
      <c r="B1283" t="s">
        <v>5217</v>
      </c>
      <c r="C1283" s="1">
        <v>26487000000</v>
      </c>
      <c r="D1283" t="s">
        <v>19</v>
      </c>
      <c r="E1283" t="s">
        <v>5223</v>
      </c>
      <c r="F1283">
        <v>9</v>
      </c>
      <c r="G1283">
        <v>28</v>
      </c>
      <c r="H1283">
        <v>2014</v>
      </c>
      <c r="I1283" s="5" t="s">
        <v>5224</v>
      </c>
      <c r="J1283" t="s">
        <v>5225</v>
      </c>
      <c r="K1283" t="s">
        <v>4362</v>
      </c>
      <c r="L1283" t="s">
        <v>5226</v>
      </c>
      <c r="M1283" t="s">
        <v>15</v>
      </c>
      <c r="N1283" t="s">
        <v>62</v>
      </c>
      <c r="O1283" t="s">
        <v>175</v>
      </c>
      <c r="R1283" s="6"/>
    </row>
    <row r="1284" spans="1:18">
      <c r="A1284">
        <v>1333</v>
      </c>
      <c r="B1284" t="s">
        <v>5217</v>
      </c>
      <c r="C1284" s="1">
        <v>25281000000</v>
      </c>
      <c r="D1284" t="s">
        <v>25</v>
      </c>
      <c r="E1284" t="s">
        <v>5227</v>
      </c>
      <c r="F1284">
        <v>9</v>
      </c>
      <c r="G1284">
        <v>27</v>
      </c>
      <c r="H1284">
        <v>2015</v>
      </c>
      <c r="I1284" s="5" t="s">
        <v>5228</v>
      </c>
      <c r="J1284" t="s">
        <v>5229</v>
      </c>
      <c r="K1284" t="s">
        <v>5230</v>
      </c>
      <c r="L1284" t="s">
        <v>5231</v>
      </c>
      <c r="M1284" t="s">
        <v>15</v>
      </c>
      <c r="N1284" t="s">
        <v>62</v>
      </c>
      <c r="O1284" t="s">
        <v>175</v>
      </c>
      <c r="R1284" s="6"/>
    </row>
    <row r="1285" spans="1:18">
      <c r="A1285">
        <v>1334</v>
      </c>
      <c r="B1285" t="s">
        <v>5217</v>
      </c>
      <c r="C1285" s="1">
        <v>23554000000</v>
      </c>
      <c r="D1285" t="s">
        <v>31</v>
      </c>
      <c r="E1285" t="s">
        <v>5232</v>
      </c>
      <c r="F1285">
        <v>9</v>
      </c>
      <c r="G1285">
        <v>25</v>
      </c>
      <c r="H1285">
        <v>2016</v>
      </c>
      <c r="I1285" s="5" t="s">
        <v>5233</v>
      </c>
      <c r="J1285" t="s">
        <v>5234</v>
      </c>
      <c r="K1285" t="s">
        <v>5235</v>
      </c>
      <c r="L1285" t="s">
        <v>5236</v>
      </c>
      <c r="M1285" t="s">
        <v>15</v>
      </c>
      <c r="N1285" t="s">
        <v>62</v>
      </c>
      <c r="O1285" t="s">
        <v>175</v>
      </c>
      <c r="R1285" s="6"/>
    </row>
    <row r="1286" spans="1:18">
      <c r="A1286">
        <v>1335</v>
      </c>
      <c r="B1286" t="s">
        <v>5237</v>
      </c>
      <c r="C1286" s="1">
        <v>1148231000</v>
      </c>
      <c r="D1286" t="s">
        <v>10</v>
      </c>
      <c r="E1286" t="s">
        <v>3739</v>
      </c>
      <c r="F1286">
        <v>3</v>
      </c>
      <c r="G1286">
        <v>29</v>
      </c>
      <c r="H1286">
        <v>2014</v>
      </c>
      <c r="I1286" s="5" t="s">
        <v>5238</v>
      </c>
      <c r="J1286" t="s">
        <v>5239</v>
      </c>
      <c r="K1286" t="s">
        <v>5240</v>
      </c>
      <c r="L1286" t="s">
        <v>5241</v>
      </c>
      <c r="M1286" t="s">
        <v>15</v>
      </c>
      <c r="N1286" t="s">
        <v>62</v>
      </c>
      <c r="O1286" t="s">
        <v>175</v>
      </c>
      <c r="R1286" s="6"/>
    </row>
    <row r="1287" spans="1:18">
      <c r="A1287">
        <v>1336</v>
      </c>
      <c r="B1287" t="s">
        <v>5237</v>
      </c>
      <c r="C1287" s="1">
        <v>1710966000</v>
      </c>
      <c r="D1287" t="s">
        <v>19</v>
      </c>
      <c r="E1287" t="s">
        <v>3744</v>
      </c>
      <c r="F1287">
        <v>3</v>
      </c>
      <c r="G1287">
        <v>28</v>
      </c>
      <c r="H1287">
        <v>2015</v>
      </c>
      <c r="I1287" s="5" t="s">
        <v>5242</v>
      </c>
      <c r="J1287" t="s">
        <v>5243</v>
      </c>
      <c r="K1287" t="s">
        <v>5244</v>
      </c>
      <c r="L1287" t="s">
        <v>5245</v>
      </c>
      <c r="M1287" t="s">
        <v>15</v>
      </c>
      <c r="N1287" t="s">
        <v>62</v>
      </c>
      <c r="O1287" t="s">
        <v>175</v>
      </c>
      <c r="R1287" s="6"/>
    </row>
    <row r="1288" spans="1:18">
      <c r="A1288">
        <v>1337</v>
      </c>
      <c r="B1288" t="s">
        <v>5237</v>
      </c>
      <c r="C1288" s="1">
        <v>2610726000</v>
      </c>
      <c r="D1288" t="s">
        <v>25</v>
      </c>
      <c r="E1288" t="s">
        <v>3748</v>
      </c>
      <c r="F1288">
        <v>4</v>
      </c>
      <c r="G1288">
        <v>2</v>
      </c>
      <c r="H1288">
        <v>2016</v>
      </c>
      <c r="I1288" s="5" t="s">
        <v>5246</v>
      </c>
      <c r="J1288" t="s">
        <v>5247</v>
      </c>
      <c r="K1288" t="s">
        <v>5248</v>
      </c>
      <c r="L1288" t="s">
        <v>5249</v>
      </c>
      <c r="M1288" t="s">
        <v>15</v>
      </c>
      <c r="N1288" t="s">
        <v>62</v>
      </c>
      <c r="O1288" t="s">
        <v>175</v>
      </c>
      <c r="R1288" s="6"/>
    </row>
    <row r="1289" spans="1:18">
      <c r="A1289">
        <v>1338</v>
      </c>
      <c r="B1289" t="s">
        <v>5250</v>
      </c>
      <c r="C1289" s="1">
        <v>6419285000</v>
      </c>
      <c r="D1289" t="s">
        <v>10</v>
      </c>
      <c r="E1289" t="s">
        <v>20</v>
      </c>
      <c r="F1289">
        <v>12</v>
      </c>
      <c r="G1289">
        <v>31</v>
      </c>
      <c r="H1289">
        <v>2013</v>
      </c>
      <c r="I1289" s="5" t="s">
        <v>5251</v>
      </c>
      <c r="J1289" t="s">
        <v>5252</v>
      </c>
      <c r="K1289" t="s">
        <v>5253</v>
      </c>
      <c r="L1289" t="s">
        <v>15</v>
      </c>
      <c r="M1289" t="s">
        <v>15</v>
      </c>
      <c r="N1289" t="s">
        <v>17</v>
      </c>
      <c r="O1289" t="s">
        <v>1515</v>
      </c>
      <c r="R1289" s="6"/>
    </row>
    <row r="1290" spans="1:18">
      <c r="A1290">
        <v>1339</v>
      </c>
      <c r="B1290" t="s">
        <v>5250</v>
      </c>
      <c r="C1290" s="1">
        <v>6638774000</v>
      </c>
      <c r="D1290" t="s">
        <v>19</v>
      </c>
      <c r="E1290" t="s">
        <v>26</v>
      </c>
      <c r="F1290">
        <v>12</v>
      </c>
      <c r="G1290">
        <v>31</v>
      </c>
      <c r="H1290">
        <v>2014</v>
      </c>
      <c r="I1290" s="5" t="s">
        <v>5254</v>
      </c>
      <c r="J1290" t="s">
        <v>5255</v>
      </c>
      <c r="K1290" t="s">
        <v>5256</v>
      </c>
      <c r="L1290" t="s">
        <v>15</v>
      </c>
      <c r="M1290" t="s">
        <v>15</v>
      </c>
      <c r="N1290" t="s">
        <v>17</v>
      </c>
      <c r="O1290" t="s">
        <v>1515</v>
      </c>
      <c r="R1290" s="6"/>
    </row>
    <row r="1291" spans="1:18">
      <c r="A1291">
        <v>1340</v>
      </c>
      <c r="B1291" t="s">
        <v>5250</v>
      </c>
      <c r="C1291" s="1">
        <v>6571893000</v>
      </c>
      <c r="D1291" t="s">
        <v>25</v>
      </c>
      <c r="E1291" t="s">
        <v>32</v>
      </c>
      <c r="F1291">
        <v>12</v>
      </c>
      <c r="G1291">
        <v>31</v>
      </c>
      <c r="H1291">
        <v>2015</v>
      </c>
      <c r="I1291" s="5" t="s">
        <v>5257</v>
      </c>
      <c r="J1291" t="s">
        <v>5258</v>
      </c>
      <c r="K1291" t="s">
        <v>5259</v>
      </c>
      <c r="L1291" t="s">
        <v>15</v>
      </c>
      <c r="M1291" t="s">
        <v>15</v>
      </c>
      <c r="N1291" t="s">
        <v>17</v>
      </c>
      <c r="O1291" t="s">
        <v>1515</v>
      </c>
      <c r="R1291" s="6"/>
    </row>
    <row r="1292" spans="1:18">
      <c r="A1292">
        <v>1341</v>
      </c>
      <c r="B1292" t="s">
        <v>5250</v>
      </c>
      <c r="C1292" s="1">
        <v>6786984000</v>
      </c>
      <c r="D1292" t="s">
        <v>31</v>
      </c>
      <c r="E1292" t="s">
        <v>348</v>
      </c>
      <c r="F1292">
        <v>12</v>
      </c>
      <c r="G1292">
        <v>31</v>
      </c>
      <c r="H1292">
        <v>2016</v>
      </c>
      <c r="I1292" s="5" t="s">
        <v>5260</v>
      </c>
      <c r="J1292" t="s">
        <v>5261</v>
      </c>
      <c r="K1292" t="s">
        <v>5262</v>
      </c>
      <c r="L1292" t="s">
        <v>15</v>
      </c>
      <c r="M1292" t="s">
        <v>15</v>
      </c>
      <c r="N1292" t="s">
        <v>17</v>
      </c>
      <c r="O1292" t="s">
        <v>1515</v>
      </c>
      <c r="R1292" s="6"/>
    </row>
    <row r="1293" spans="1:18">
      <c r="A1293">
        <v>1342</v>
      </c>
      <c r="B1293" t="s">
        <v>5263</v>
      </c>
      <c r="C1293" s="1">
        <v>7688024000</v>
      </c>
      <c r="D1293" t="s">
        <v>10</v>
      </c>
      <c r="E1293" t="s">
        <v>11</v>
      </c>
      <c r="F1293">
        <v>12</v>
      </c>
      <c r="G1293">
        <v>31</v>
      </c>
      <c r="H1293">
        <v>2012</v>
      </c>
      <c r="I1293" s="5" t="s">
        <v>5264</v>
      </c>
      <c r="J1293" t="s">
        <v>5265</v>
      </c>
      <c r="K1293" t="s">
        <v>5266</v>
      </c>
      <c r="L1293" t="s">
        <v>15</v>
      </c>
      <c r="M1293" t="s">
        <v>5267</v>
      </c>
      <c r="N1293" t="s">
        <v>42</v>
      </c>
      <c r="O1293" t="s">
        <v>1174</v>
      </c>
      <c r="R1293" s="6"/>
    </row>
    <row r="1294" spans="1:18">
      <c r="A1294">
        <v>1343</v>
      </c>
      <c r="B1294" t="s">
        <v>5263</v>
      </c>
      <c r="C1294" s="1">
        <v>7959894000</v>
      </c>
      <c r="D1294" t="s">
        <v>19</v>
      </c>
      <c r="E1294" t="s">
        <v>20</v>
      </c>
      <c r="F1294">
        <v>12</v>
      </c>
      <c r="G1294">
        <v>31</v>
      </c>
      <c r="H1294">
        <v>2013</v>
      </c>
      <c r="I1294" s="5" t="s">
        <v>5268</v>
      </c>
      <c r="J1294" t="s">
        <v>5269</v>
      </c>
      <c r="K1294" t="s">
        <v>5270</v>
      </c>
      <c r="L1294" t="s">
        <v>15</v>
      </c>
      <c r="M1294" t="s">
        <v>5271</v>
      </c>
      <c r="N1294" t="s">
        <v>42</v>
      </c>
      <c r="O1294" t="s">
        <v>1174</v>
      </c>
      <c r="R1294" s="6"/>
    </row>
    <row r="1295" spans="1:18">
      <c r="A1295">
        <v>1344</v>
      </c>
      <c r="B1295" t="s">
        <v>5263</v>
      </c>
      <c r="C1295" s="1">
        <v>8073855000</v>
      </c>
      <c r="D1295" t="s">
        <v>25</v>
      </c>
      <c r="E1295" t="s">
        <v>26</v>
      </c>
      <c r="F1295">
        <v>12</v>
      </c>
      <c r="G1295">
        <v>31</v>
      </c>
      <c r="H1295">
        <v>2014</v>
      </c>
      <c r="I1295" s="5" t="s">
        <v>5272</v>
      </c>
      <c r="J1295" t="s">
        <v>5273</v>
      </c>
      <c r="K1295" t="s">
        <v>5274</v>
      </c>
      <c r="L1295" t="s">
        <v>15</v>
      </c>
      <c r="M1295" t="s">
        <v>5275</v>
      </c>
      <c r="N1295" t="s">
        <v>42</v>
      </c>
      <c r="O1295" t="s">
        <v>1174</v>
      </c>
      <c r="R1295" s="6"/>
    </row>
    <row r="1296" spans="1:18">
      <c r="A1296">
        <v>1345</v>
      </c>
      <c r="B1296" t="s">
        <v>5263</v>
      </c>
      <c r="C1296" s="1">
        <v>8299074000</v>
      </c>
      <c r="D1296" t="s">
        <v>31</v>
      </c>
      <c r="E1296" t="s">
        <v>32</v>
      </c>
      <c r="F1296">
        <v>12</v>
      </c>
      <c r="G1296">
        <v>31</v>
      </c>
      <c r="H1296">
        <v>2015</v>
      </c>
      <c r="I1296" s="5" t="s">
        <v>5276</v>
      </c>
      <c r="J1296" t="s">
        <v>5277</v>
      </c>
      <c r="K1296" t="s">
        <v>5278</v>
      </c>
      <c r="L1296" t="s">
        <v>15</v>
      </c>
      <c r="M1296" t="s">
        <v>5279</v>
      </c>
      <c r="N1296" t="s">
        <v>42</v>
      </c>
      <c r="O1296" t="s">
        <v>1174</v>
      </c>
      <c r="R1296" s="6"/>
    </row>
    <row r="1297" spans="1:18">
      <c r="A1297">
        <v>1346</v>
      </c>
      <c r="B1297" t="s">
        <v>5280</v>
      </c>
      <c r="C1297" s="1">
        <v>2104745000</v>
      </c>
      <c r="D1297" t="s">
        <v>10</v>
      </c>
      <c r="E1297" t="s">
        <v>20</v>
      </c>
      <c r="F1297">
        <v>12</v>
      </c>
      <c r="G1297">
        <v>31</v>
      </c>
      <c r="H1297">
        <v>2013</v>
      </c>
      <c r="I1297" s="5" t="s">
        <v>4971</v>
      </c>
      <c r="J1297" t="s">
        <v>4972</v>
      </c>
      <c r="K1297" t="s">
        <v>4973</v>
      </c>
      <c r="L1297" t="s">
        <v>4974</v>
      </c>
      <c r="M1297" t="s">
        <v>15</v>
      </c>
      <c r="N1297" t="s">
        <v>84</v>
      </c>
      <c r="O1297" t="s">
        <v>446</v>
      </c>
      <c r="R1297" s="6"/>
    </row>
    <row r="1298" spans="1:18">
      <c r="A1298">
        <v>1347</v>
      </c>
      <c r="B1298" t="s">
        <v>5280</v>
      </c>
      <c r="C1298" s="1">
        <v>2819557000</v>
      </c>
      <c r="D1298" t="s">
        <v>19</v>
      </c>
      <c r="E1298" t="s">
        <v>26</v>
      </c>
      <c r="F1298">
        <v>12</v>
      </c>
      <c r="G1298">
        <v>31</v>
      </c>
      <c r="H1298">
        <v>2014</v>
      </c>
      <c r="I1298" s="5" t="s">
        <v>4975</v>
      </c>
      <c r="J1298" t="s">
        <v>4976</v>
      </c>
      <c r="K1298" t="s">
        <v>4977</v>
      </c>
      <c r="L1298" t="s">
        <v>4978</v>
      </c>
      <c r="M1298" t="s">
        <v>15</v>
      </c>
      <c r="N1298" t="s">
        <v>84</v>
      </c>
      <c r="O1298" t="s">
        <v>446</v>
      </c>
      <c r="R1298" s="6"/>
    </row>
    <row r="1299" spans="1:18">
      <c r="A1299">
        <v>1348</v>
      </c>
      <c r="B1299" t="s">
        <v>5280</v>
      </c>
      <c r="C1299" s="1">
        <v>4103728000</v>
      </c>
      <c r="D1299" t="s">
        <v>25</v>
      </c>
      <c r="E1299" t="s">
        <v>32</v>
      </c>
      <c r="F1299">
        <v>12</v>
      </c>
      <c r="G1299">
        <v>31</v>
      </c>
      <c r="H1299">
        <v>2015</v>
      </c>
      <c r="I1299" s="5" t="s">
        <v>4979</v>
      </c>
      <c r="J1299" t="s">
        <v>4980</v>
      </c>
      <c r="K1299" t="s">
        <v>4981</v>
      </c>
      <c r="L1299" t="s">
        <v>4982</v>
      </c>
      <c r="M1299" t="s">
        <v>15</v>
      </c>
      <c r="N1299" t="s">
        <v>84</v>
      </c>
      <c r="O1299" t="s">
        <v>446</v>
      </c>
      <c r="R1299" s="6"/>
    </row>
    <row r="1300" spans="1:18">
      <c r="A1300">
        <v>1349</v>
      </c>
      <c r="B1300" t="s">
        <v>5280</v>
      </c>
      <c r="C1300" s="1">
        <v>4860427000</v>
      </c>
      <c r="D1300" t="s">
        <v>31</v>
      </c>
      <c r="E1300" t="s">
        <v>348</v>
      </c>
      <c r="F1300">
        <v>12</v>
      </c>
      <c r="G1300">
        <v>31</v>
      </c>
      <c r="H1300">
        <v>2016</v>
      </c>
      <c r="I1300" s="5" t="s">
        <v>4983</v>
      </c>
      <c r="J1300" t="s">
        <v>4984</v>
      </c>
      <c r="K1300" t="s">
        <v>4985</v>
      </c>
      <c r="L1300" t="s">
        <v>4986</v>
      </c>
      <c r="M1300" t="s">
        <v>15</v>
      </c>
      <c r="N1300" t="s">
        <v>84</v>
      </c>
      <c r="O1300" t="s">
        <v>446</v>
      </c>
      <c r="R1300" s="6"/>
    </row>
    <row r="1301" spans="1:18">
      <c r="A1301">
        <v>1350</v>
      </c>
      <c r="B1301" t="s">
        <v>5281</v>
      </c>
      <c r="C1301" s="1">
        <v>4245895000</v>
      </c>
      <c r="D1301" t="s">
        <v>10</v>
      </c>
      <c r="E1301" t="s">
        <v>20</v>
      </c>
      <c r="F1301">
        <v>12</v>
      </c>
      <c r="G1301">
        <v>31</v>
      </c>
      <c r="H1301">
        <v>2013</v>
      </c>
      <c r="I1301" s="5" t="s">
        <v>5282</v>
      </c>
      <c r="J1301" t="s">
        <v>5283</v>
      </c>
      <c r="K1301" t="s">
        <v>5284</v>
      </c>
      <c r="L1301" t="s">
        <v>15</v>
      </c>
      <c r="M1301" t="s">
        <v>5285</v>
      </c>
      <c r="N1301" t="s">
        <v>17</v>
      </c>
      <c r="O1301" t="s">
        <v>5286</v>
      </c>
      <c r="R1301" s="6"/>
    </row>
    <row r="1302" spans="1:18">
      <c r="A1302">
        <v>1351</v>
      </c>
      <c r="B1302" t="s">
        <v>5281</v>
      </c>
      <c r="C1302" s="1">
        <v>4695014000</v>
      </c>
      <c r="D1302" t="s">
        <v>19</v>
      </c>
      <c r="E1302" t="s">
        <v>26</v>
      </c>
      <c r="F1302">
        <v>12</v>
      </c>
      <c r="G1302">
        <v>31</v>
      </c>
      <c r="H1302">
        <v>2014</v>
      </c>
      <c r="I1302" s="5" t="s">
        <v>5287</v>
      </c>
      <c r="J1302" t="s">
        <v>5288</v>
      </c>
      <c r="K1302" t="s">
        <v>5289</v>
      </c>
      <c r="L1302" t="s">
        <v>15</v>
      </c>
      <c r="M1302" t="s">
        <v>5290</v>
      </c>
      <c r="N1302" t="s">
        <v>17</v>
      </c>
      <c r="O1302" t="s">
        <v>5286</v>
      </c>
      <c r="R1302" s="6"/>
    </row>
    <row r="1303" spans="1:18">
      <c r="A1303">
        <v>1352</v>
      </c>
      <c r="B1303" t="s">
        <v>5281</v>
      </c>
      <c r="C1303" s="1">
        <v>5094933000</v>
      </c>
      <c r="D1303" t="s">
        <v>25</v>
      </c>
      <c r="E1303" t="s">
        <v>32</v>
      </c>
      <c r="F1303">
        <v>12</v>
      </c>
      <c r="G1303">
        <v>31</v>
      </c>
      <c r="H1303">
        <v>2015</v>
      </c>
      <c r="I1303" s="5" t="s">
        <v>5291</v>
      </c>
      <c r="J1303" t="s">
        <v>5292</v>
      </c>
      <c r="K1303" t="s">
        <v>5293</v>
      </c>
      <c r="L1303" t="s">
        <v>15</v>
      </c>
      <c r="M1303" t="s">
        <v>5294</v>
      </c>
      <c r="N1303" t="s">
        <v>17</v>
      </c>
      <c r="O1303" t="s">
        <v>5286</v>
      </c>
      <c r="R1303" s="6"/>
    </row>
    <row r="1304" spans="1:18">
      <c r="A1304">
        <v>1353</v>
      </c>
      <c r="B1304" t="s">
        <v>5281</v>
      </c>
      <c r="C1304" s="1">
        <v>5250399000</v>
      </c>
      <c r="D1304" t="s">
        <v>31</v>
      </c>
      <c r="E1304" t="s">
        <v>348</v>
      </c>
      <c r="F1304">
        <v>12</v>
      </c>
      <c r="G1304">
        <v>31</v>
      </c>
      <c r="H1304">
        <v>2016</v>
      </c>
      <c r="I1304" s="5" t="s">
        <v>5295</v>
      </c>
      <c r="J1304" t="s">
        <v>5296</v>
      </c>
      <c r="K1304" t="s">
        <v>5297</v>
      </c>
      <c r="L1304" t="s">
        <v>15</v>
      </c>
      <c r="M1304" t="s">
        <v>5298</v>
      </c>
      <c r="N1304" t="s">
        <v>17</v>
      </c>
      <c r="O1304" t="s">
        <v>5286</v>
      </c>
      <c r="R1304" s="6"/>
    </row>
    <row r="1305" spans="1:18">
      <c r="A1305">
        <v>1354</v>
      </c>
      <c r="B1305" t="s">
        <v>5299</v>
      </c>
      <c r="C1305" s="1">
        <v>1328817000</v>
      </c>
      <c r="D1305" t="s">
        <v>10</v>
      </c>
      <c r="E1305" t="s">
        <v>3705</v>
      </c>
      <c r="F1305">
        <v>2</v>
      </c>
      <c r="G1305">
        <v>28</v>
      </c>
      <c r="H1305">
        <v>2013</v>
      </c>
      <c r="I1305" s="5" t="s">
        <v>5300</v>
      </c>
      <c r="J1305" t="s">
        <v>5301</v>
      </c>
      <c r="K1305" t="s">
        <v>5302</v>
      </c>
      <c r="L1305" t="s">
        <v>5303</v>
      </c>
      <c r="M1305" t="s">
        <v>15</v>
      </c>
      <c r="N1305" t="s">
        <v>62</v>
      </c>
      <c r="O1305" t="s">
        <v>4436</v>
      </c>
      <c r="R1305" s="6"/>
    </row>
    <row r="1306" spans="1:18">
      <c r="A1306">
        <v>1355</v>
      </c>
      <c r="B1306" t="s">
        <v>5299</v>
      </c>
      <c r="C1306" s="1">
        <v>1534615000</v>
      </c>
      <c r="D1306" t="s">
        <v>19</v>
      </c>
      <c r="E1306" t="s">
        <v>3709</v>
      </c>
      <c r="F1306">
        <v>2</v>
      </c>
      <c r="G1306">
        <v>28</v>
      </c>
      <c r="H1306">
        <v>2014</v>
      </c>
      <c r="I1306" s="5" t="s">
        <v>5304</v>
      </c>
      <c r="J1306" t="s">
        <v>5305</v>
      </c>
      <c r="K1306" t="s">
        <v>5306</v>
      </c>
      <c r="L1306" t="s">
        <v>5307</v>
      </c>
      <c r="M1306" t="s">
        <v>15</v>
      </c>
      <c r="N1306" t="s">
        <v>62</v>
      </c>
      <c r="O1306" t="s">
        <v>4436</v>
      </c>
      <c r="R1306" s="6"/>
    </row>
    <row r="1307" spans="1:18">
      <c r="A1307">
        <v>1356</v>
      </c>
      <c r="B1307" t="s">
        <v>5299</v>
      </c>
      <c r="C1307" s="1">
        <v>1789489000</v>
      </c>
      <c r="D1307" t="s">
        <v>25</v>
      </c>
      <c r="E1307" t="s">
        <v>864</v>
      </c>
      <c r="F1307">
        <v>2</v>
      </c>
      <c r="G1307">
        <v>28</v>
      </c>
      <c r="H1307">
        <v>2015</v>
      </c>
      <c r="I1307" s="5" t="s">
        <v>5308</v>
      </c>
      <c r="J1307" t="s">
        <v>5309</v>
      </c>
      <c r="K1307" t="s">
        <v>5310</v>
      </c>
      <c r="L1307" t="s">
        <v>5311</v>
      </c>
      <c r="M1307" t="s">
        <v>15</v>
      </c>
      <c r="N1307" t="s">
        <v>62</v>
      </c>
      <c r="O1307" t="s">
        <v>4436</v>
      </c>
      <c r="R1307" s="6"/>
    </row>
    <row r="1308" spans="1:18">
      <c r="A1308">
        <v>1357</v>
      </c>
      <c r="B1308" t="s">
        <v>5299</v>
      </c>
      <c r="C1308" s="1">
        <v>2052230000</v>
      </c>
      <c r="D1308" t="s">
        <v>31</v>
      </c>
      <c r="E1308" t="s">
        <v>3716</v>
      </c>
      <c r="F1308">
        <v>2</v>
      </c>
      <c r="G1308">
        <v>29</v>
      </c>
      <c r="H1308">
        <v>2016</v>
      </c>
      <c r="I1308" s="5" t="s">
        <v>5312</v>
      </c>
      <c r="J1308" t="s">
        <v>5313</v>
      </c>
      <c r="K1308" t="s">
        <v>5314</v>
      </c>
      <c r="L1308" t="s">
        <v>5315</v>
      </c>
      <c r="M1308" t="s">
        <v>15</v>
      </c>
      <c r="N1308" t="s">
        <v>62</v>
      </c>
      <c r="O1308" t="s">
        <v>4436</v>
      </c>
      <c r="R1308" s="6"/>
    </row>
    <row r="1309" spans="1:18">
      <c r="A1309">
        <v>1358</v>
      </c>
      <c r="B1309" t="s">
        <v>5316</v>
      </c>
      <c r="C1309" s="1">
        <v>6945000000</v>
      </c>
      <c r="D1309" t="s">
        <v>10</v>
      </c>
      <c r="E1309" t="s">
        <v>3734</v>
      </c>
      <c r="F1309">
        <v>3</v>
      </c>
      <c r="G1309">
        <v>30</v>
      </c>
      <c r="H1309">
        <v>2013</v>
      </c>
      <c r="I1309" s="5" t="s">
        <v>5317</v>
      </c>
      <c r="J1309" t="s">
        <v>5318</v>
      </c>
      <c r="K1309" t="s">
        <v>5319</v>
      </c>
      <c r="L1309" t="s">
        <v>15</v>
      </c>
      <c r="M1309" t="s">
        <v>1387</v>
      </c>
      <c r="N1309" t="s">
        <v>42</v>
      </c>
      <c r="O1309" t="s">
        <v>3032</v>
      </c>
      <c r="R1309" s="6"/>
    </row>
    <row r="1310" spans="1:18">
      <c r="A1310">
        <v>1359</v>
      </c>
      <c r="B1310" t="s">
        <v>5316</v>
      </c>
      <c r="C1310" s="1">
        <v>7450000000</v>
      </c>
      <c r="D1310" t="s">
        <v>19</v>
      </c>
      <c r="E1310" t="s">
        <v>3739</v>
      </c>
      <c r="F1310">
        <v>3</v>
      </c>
      <c r="G1310">
        <v>29</v>
      </c>
      <c r="H1310">
        <v>2014</v>
      </c>
      <c r="I1310" s="5" t="s">
        <v>5320</v>
      </c>
      <c r="J1310" t="s">
        <v>4315</v>
      </c>
      <c r="K1310" t="s">
        <v>1253</v>
      </c>
      <c r="L1310" t="s">
        <v>15</v>
      </c>
      <c r="M1310" t="s">
        <v>5321</v>
      </c>
      <c r="N1310" t="s">
        <v>42</v>
      </c>
      <c r="O1310" t="s">
        <v>3032</v>
      </c>
      <c r="R1310" s="6"/>
    </row>
    <row r="1311" spans="1:18">
      <c r="A1311">
        <v>1360</v>
      </c>
      <c r="B1311" t="s">
        <v>5316</v>
      </c>
      <c r="C1311" s="1">
        <v>7620000000</v>
      </c>
      <c r="D1311" t="s">
        <v>25</v>
      </c>
      <c r="E1311" t="s">
        <v>3744</v>
      </c>
      <c r="F1311">
        <v>3</v>
      </c>
      <c r="G1311">
        <v>28</v>
      </c>
      <c r="H1311">
        <v>2015</v>
      </c>
      <c r="I1311" s="5" t="s">
        <v>5322</v>
      </c>
      <c r="J1311" t="s">
        <v>5323</v>
      </c>
      <c r="K1311" t="s">
        <v>5324</v>
      </c>
      <c r="L1311" t="s">
        <v>15</v>
      </c>
      <c r="M1311" t="s">
        <v>3445</v>
      </c>
      <c r="N1311" t="s">
        <v>42</v>
      </c>
      <c r="O1311" t="s">
        <v>3032</v>
      </c>
      <c r="R1311" s="6"/>
    </row>
    <row r="1312" spans="1:18">
      <c r="A1312">
        <v>1361</v>
      </c>
      <c r="B1312" t="s">
        <v>5316</v>
      </c>
      <c r="C1312" s="1">
        <v>7405000000</v>
      </c>
      <c r="D1312" t="s">
        <v>31</v>
      </c>
      <c r="E1312" t="s">
        <v>3748</v>
      </c>
      <c r="F1312">
        <v>4</v>
      </c>
      <c r="G1312">
        <v>2</v>
      </c>
      <c r="H1312">
        <v>2016</v>
      </c>
      <c r="I1312" s="5" t="s">
        <v>5325</v>
      </c>
      <c r="J1312" t="s">
        <v>5326</v>
      </c>
      <c r="K1312" t="s">
        <v>5327</v>
      </c>
      <c r="L1312" t="s">
        <v>15</v>
      </c>
      <c r="M1312" t="s">
        <v>5328</v>
      </c>
      <c r="N1312" t="s">
        <v>42</v>
      </c>
      <c r="O1312" t="s">
        <v>3032</v>
      </c>
      <c r="R1312" s="6"/>
    </row>
    <row r="1313" spans="1:18">
      <c r="A1313">
        <v>1362</v>
      </c>
      <c r="B1313" t="s">
        <v>5329</v>
      </c>
      <c r="C1313" s="1">
        <v>6351900000</v>
      </c>
      <c r="D1313" t="s">
        <v>10</v>
      </c>
      <c r="E1313" t="s">
        <v>99</v>
      </c>
      <c r="F1313">
        <v>9</v>
      </c>
      <c r="G1313">
        <v>30</v>
      </c>
      <c r="H1313">
        <v>2013</v>
      </c>
      <c r="I1313" s="5" t="s">
        <v>5330</v>
      </c>
      <c r="J1313" t="s">
        <v>5331</v>
      </c>
      <c r="K1313" t="s">
        <v>5332</v>
      </c>
      <c r="L1313" t="s">
        <v>15</v>
      </c>
      <c r="M1313" t="s">
        <v>15</v>
      </c>
      <c r="N1313" t="s">
        <v>17</v>
      </c>
      <c r="O1313" t="s">
        <v>1515</v>
      </c>
      <c r="R1313" s="6"/>
    </row>
    <row r="1314" spans="1:18">
      <c r="A1314">
        <v>1363</v>
      </c>
      <c r="B1314" t="s">
        <v>5329</v>
      </c>
      <c r="C1314" s="1">
        <v>6623500000</v>
      </c>
      <c r="D1314" t="s">
        <v>19</v>
      </c>
      <c r="E1314" t="s">
        <v>105</v>
      </c>
      <c r="F1314">
        <v>9</v>
      </c>
      <c r="G1314">
        <v>30</v>
      </c>
      <c r="H1314">
        <v>2014</v>
      </c>
      <c r="I1314" s="5" t="s">
        <v>5333</v>
      </c>
      <c r="J1314" t="s">
        <v>5334</v>
      </c>
      <c r="K1314" t="s">
        <v>5335</v>
      </c>
      <c r="L1314" t="s">
        <v>15</v>
      </c>
      <c r="M1314" t="s">
        <v>15</v>
      </c>
      <c r="N1314" t="s">
        <v>17</v>
      </c>
      <c r="O1314" t="s">
        <v>1515</v>
      </c>
      <c r="R1314" s="6"/>
    </row>
    <row r="1315" spans="1:18">
      <c r="A1315">
        <v>1364</v>
      </c>
      <c r="B1315" t="s">
        <v>5329</v>
      </c>
      <c r="C1315" s="1">
        <v>6307900000</v>
      </c>
      <c r="D1315" t="s">
        <v>25</v>
      </c>
      <c r="E1315" t="s">
        <v>110</v>
      </c>
      <c r="F1315">
        <v>9</v>
      </c>
      <c r="G1315">
        <v>30</v>
      </c>
      <c r="H1315">
        <v>2015</v>
      </c>
      <c r="I1315" s="5" t="s">
        <v>5336</v>
      </c>
      <c r="J1315" t="s">
        <v>5337</v>
      </c>
      <c r="K1315" t="s">
        <v>5338</v>
      </c>
      <c r="L1315" t="s">
        <v>15</v>
      </c>
      <c r="M1315" t="s">
        <v>15</v>
      </c>
      <c r="N1315" t="s">
        <v>17</v>
      </c>
      <c r="O1315" t="s">
        <v>1515</v>
      </c>
      <c r="R1315" s="6"/>
    </row>
    <row r="1316" spans="1:18">
      <c r="A1316">
        <v>1365</v>
      </c>
      <c r="B1316" t="s">
        <v>5329</v>
      </c>
      <c r="C1316" s="1">
        <v>5879500000</v>
      </c>
      <c r="D1316" t="s">
        <v>31</v>
      </c>
      <c r="E1316" t="s">
        <v>115</v>
      </c>
      <c r="F1316">
        <v>9</v>
      </c>
      <c r="G1316">
        <v>30</v>
      </c>
      <c r="H1316">
        <v>2016</v>
      </c>
      <c r="I1316" s="5" t="s">
        <v>5339</v>
      </c>
      <c r="J1316" t="s">
        <v>5340</v>
      </c>
      <c r="K1316" t="s">
        <v>5341</v>
      </c>
      <c r="L1316" t="s">
        <v>15</v>
      </c>
      <c r="M1316" t="s">
        <v>15</v>
      </c>
      <c r="N1316" t="s">
        <v>17</v>
      </c>
      <c r="O1316" t="s">
        <v>1515</v>
      </c>
      <c r="R1316" s="6"/>
    </row>
    <row r="1317" spans="1:18">
      <c r="A1317">
        <v>1366</v>
      </c>
      <c r="B1317" t="s">
        <v>5342</v>
      </c>
      <c r="C1317" s="1">
        <v>2993489000</v>
      </c>
      <c r="D1317" t="s">
        <v>10</v>
      </c>
      <c r="E1317" t="s">
        <v>11</v>
      </c>
      <c r="F1317">
        <v>12</v>
      </c>
      <c r="G1317">
        <v>31</v>
      </c>
      <c r="H1317">
        <v>2012</v>
      </c>
      <c r="I1317" s="5" t="s">
        <v>5343</v>
      </c>
      <c r="J1317" t="s">
        <v>5344</v>
      </c>
      <c r="K1317" t="s">
        <v>5345</v>
      </c>
      <c r="L1317" t="s">
        <v>15</v>
      </c>
      <c r="M1317" t="s">
        <v>15</v>
      </c>
      <c r="N1317" t="s">
        <v>17</v>
      </c>
      <c r="O1317" t="s">
        <v>1515</v>
      </c>
      <c r="R1317" s="6"/>
    </row>
    <row r="1318" spans="1:18">
      <c r="A1318">
        <v>1367</v>
      </c>
      <c r="B1318" t="s">
        <v>5342</v>
      </c>
      <c r="C1318" s="1">
        <v>3238128000</v>
      </c>
      <c r="D1318" t="s">
        <v>19</v>
      </c>
      <c r="E1318" t="s">
        <v>20</v>
      </c>
      <c r="F1318">
        <v>12</v>
      </c>
      <c r="G1318">
        <v>31</v>
      </c>
      <c r="H1318">
        <v>2013</v>
      </c>
      <c r="I1318" s="5" t="s">
        <v>5346</v>
      </c>
      <c r="J1318" t="s">
        <v>5347</v>
      </c>
      <c r="K1318" t="s">
        <v>5348</v>
      </c>
      <c r="L1318" t="s">
        <v>15</v>
      </c>
      <c r="M1318" t="s">
        <v>15</v>
      </c>
      <c r="N1318" t="s">
        <v>17</v>
      </c>
      <c r="O1318" t="s">
        <v>1515</v>
      </c>
      <c r="R1318" s="6"/>
    </row>
    <row r="1319" spans="1:18">
      <c r="A1319">
        <v>1368</v>
      </c>
      <c r="B1319" t="s">
        <v>5342</v>
      </c>
      <c r="C1319" s="1">
        <v>3549494000</v>
      </c>
      <c r="D1319" t="s">
        <v>25</v>
      </c>
      <c r="E1319" t="s">
        <v>26</v>
      </c>
      <c r="F1319">
        <v>12</v>
      </c>
      <c r="G1319">
        <v>31</v>
      </c>
      <c r="H1319">
        <v>2014</v>
      </c>
      <c r="I1319" s="5" t="s">
        <v>5349</v>
      </c>
      <c r="J1319" t="s">
        <v>5350</v>
      </c>
      <c r="K1319" t="s">
        <v>5351</v>
      </c>
      <c r="L1319" t="s">
        <v>15</v>
      </c>
      <c r="M1319" t="s">
        <v>15</v>
      </c>
      <c r="N1319" t="s">
        <v>17</v>
      </c>
      <c r="O1319" t="s">
        <v>1515</v>
      </c>
      <c r="R1319" s="6"/>
    </row>
    <row r="1320" spans="1:18">
      <c r="A1320">
        <v>1369</v>
      </c>
      <c r="B1320" t="s">
        <v>5342</v>
      </c>
      <c r="C1320" s="1">
        <v>3582395000</v>
      </c>
      <c r="D1320" t="s">
        <v>31</v>
      </c>
      <c r="E1320" t="s">
        <v>32</v>
      </c>
      <c r="F1320">
        <v>12</v>
      </c>
      <c r="G1320">
        <v>31</v>
      </c>
      <c r="H1320">
        <v>2015</v>
      </c>
      <c r="I1320" s="5" t="s">
        <v>5352</v>
      </c>
      <c r="J1320" t="s">
        <v>5353</v>
      </c>
      <c r="K1320" t="s">
        <v>5354</v>
      </c>
      <c r="L1320" t="s">
        <v>15</v>
      </c>
      <c r="M1320" t="s">
        <v>15</v>
      </c>
      <c r="N1320" t="s">
        <v>17</v>
      </c>
      <c r="O1320" t="s">
        <v>1515</v>
      </c>
      <c r="R1320" s="6"/>
    </row>
    <row r="1321" spans="1:18">
      <c r="A1321">
        <v>1370</v>
      </c>
      <c r="B1321" t="s">
        <v>5355</v>
      </c>
      <c r="C1321" s="1">
        <v>9721065000</v>
      </c>
      <c r="D1321" t="s">
        <v>10</v>
      </c>
      <c r="E1321" t="s">
        <v>2014</v>
      </c>
      <c r="F1321">
        <v>2</v>
      </c>
      <c r="G1321">
        <v>2</v>
      </c>
      <c r="H1321">
        <v>2013</v>
      </c>
      <c r="I1321" s="5" t="s">
        <v>5356</v>
      </c>
      <c r="J1321" t="s">
        <v>5357</v>
      </c>
      <c r="K1321" t="s">
        <v>5358</v>
      </c>
      <c r="L1321" t="s">
        <v>15</v>
      </c>
      <c r="M1321" t="s">
        <v>15</v>
      </c>
      <c r="N1321" t="s">
        <v>42</v>
      </c>
      <c r="O1321" t="s">
        <v>2663</v>
      </c>
      <c r="R1321" s="6"/>
    </row>
    <row r="1322" spans="1:18">
      <c r="A1322">
        <v>1371</v>
      </c>
      <c r="B1322" t="s">
        <v>5355</v>
      </c>
      <c r="C1322" s="1">
        <v>10230353000</v>
      </c>
      <c r="D1322" t="s">
        <v>19</v>
      </c>
      <c r="E1322" t="s">
        <v>894</v>
      </c>
      <c r="F1322">
        <v>2</v>
      </c>
      <c r="G1322">
        <v>1</v>
      </c>
      <c r="H1322">
        <v>2014</v>
      </c>
      <c r="I1322" s="5" t="s">
        <v>5359</v>
      </c>
      <c r="J1322" t="s">
        <v>5360</v>
      </c>
      <c r="K1322" t="s">
        <v>5361</v>
      </c>
      <c r="L1322" t="s">
        <v>15</v>
      </c>
      <c r="M1322" t="s">
        <v>15</v>
      </c>
      <c r="N1322" t="s">
        <v>42</v>
      </c>
      <c r="O1322" t="s">
        <v>2663</v>
      </c>
      <c r="R1322" s="6"/>
    </row>
    <row r="1323" spans="1:18">
      <c r="A1323">
        <v>1372</v>
      </c>
      <c r="B1323" t="s">
        <v>5355</v>
      </c>
      <c r="C1323" s="1">
        <v>11041677000</v>
      </c>
      <c r="D1323" t="s">
        <v>25</v>
      </c>
      <c r="E1323" t="s">
        <v>240</v>
      </c>
      <c r="F1323">
        <v>1</v>
      </c>
      <c r="G1323">
        <v>31</v>
      </c>
      <c r="H1323">
        <v>2015</v>
      </c>
      <c r="I1323" s="5" t="s">
        <v>5362</v>
      </c>
      <c r="J1323" t="s">
        <v>5363</v>
      </c>
      <c r="K1323" t="s">
        <v>5364</v>
      </c>
      <c r="L1323" t="s">
        <v>15</v>
      </c>
      <c r="M1323" t="s">
        <v>15</v>
      </c>
      <c r="N1323" t="s">
        <v>42</v>
      </c>
      <c r="O1323" t="s">
        <v>2663</v>
      </c>
      <c r="R1323" s="6"/>
    </row>
    <row r="1324" spans="1:18">
      <c r="A1324">
        <v>1373</v>
      </c>
      <c r="B1324" t="s">
        <v>5355</v>
      </c>
      <c r="C1324" s="1">
        <v>11939999000</v>
      </c>
      <c r="D1324" t="s">
        <v>31</v>
      </c>
      <c r="E1324" t="s">
        <v>901</v>
      </c>
      <c r="F1324">
        <v>1</v>
      </c>
      <c r="G1324">
        <v>30</v>
      </c>
      <c r="H1324">
        <v>2016</v>
      </c>
      <c r="I1324" s="5" t="s">
        <v>5365</v>
      </c>
      <c r="J1324" t="s">
        <v>5366</v>
      </c>
      <c r="K1324" t="s">
        <v>5367</v>
      </c>
      <c r="L1324" t="s">
        <v>15</v>
      </c>
      <c r="M1324" t="s">
        <v>15</v>
      </c>
      <c r="N1324" t="s">
        <v>42</v>
      </c>
      <c r="O1324" t="s">
        <v>2663</v>
      </c>
      <c r="R1324" s="6"/>
    </row>
    <row r="1325" spans="1:18">
      <c r="A1325">
        <v>1374</v>
      </c>
      <c r="B1325" t="s">
        <v>5368</v>
      </c>
      <c r="C1325" s="1">
        <v>1367135000</v>
      </c>
      <c r="D1325" t="s">
        <v>10</v>
      </c>
      <c r="E1325" t="s">
        <v>11</v>
      </c>
      <c r="F1325">
        <v>12</v>
      </c>
      <c r="G1325">
        <v>31</v>
      </c>
      <c r="H1325">
        <v>2012</v>
      </c>
      <c r="I1325" s="5" t="s">
        <v>5369</v>
      </c>
      <c r="J1325" t="s">
        <v>5370</v>
      </c>
      <c r="K1325" t="s">
        <v>5371</v>
      </c>
      <c r="L1325" t="s">
        <v>15</v>
      </c>
      <c r="M1325" t="s">
        <v>5372</v>
      </c>
      <c r="N1325" t="s">
        <v>608</v>
      </c>
      <c r="O1325" t="s">
        <v>609</v>
      </c>
      <c r="R1325" s="6"/>
    </row>
    <row r="1326" spans="1:18">
      <c r="A1326">
        <v>1375</v>
      </c>
      <c r="B1326" t="s">
        <v>5368</v>
      </c>
      <c r="C1326" s="1">
        <v>1832253000</v>
      </c>
      <c r="D1326" t="s">
        <v>19</v>
      </c>
      <c r="E1326" t="s">
        <v>20</v>
      </c>
      <c r="F1326">
        <v>12</v>
      </c>
      <c r="G1326">
        <v>31</v>
      </c>
      <c r="H1326">
        <v>2013</v>
      </c>
      <c r="I1326" s="5" t="s">
        <v>5373</v>
      </c>
      <c r="J1326" t="s">
        <v>5374</v>
      </c>
      <c r="K1326" t="s">
        <v>5375</v>
      </c>
      <c r="L1326" t="s">
        <v>15</v>
      </c>
      <c r="M1326" t="s">
        <v>5376</v>
      </c>
      <c r="N1326" t="s">
        <v>608</v>
      </c>
      <c r="O1326" t="s">
        <v>609</v>
      </c>
      <c r="R1326" s="6"/>
    </row>
    <row r="1327" spans="1:18">
      <c r="A1327">
        <v>1376</v>
      </c>
      <c r="B1327" t="s">
        <v>5368</v>
      </c>
      <c r="C1327" s="1">
        <v>2042537000</v>
      </c>
      <c r="D1327" t="s">
        <v>25</v>
      </c>
      <c r="E1327" t="s">
        <v>26</v>
      </c>
      <c r="F1327">
        <v>12</v>
      </c>
      <c r="G1327">
        <v>31</v>
      </c>
      <c r="H1327">
        <v>2014</v>
      </c>
      <c r="I1327" s="5" t="s">
        <v>5377</v>
      </c>
      <c r="J1327" t="s">
        <v>5378</v>
      </c>
      <c r="K1327" t="s">
        <v>5379</v>
      </c>
      <c r="L1327" t="s">
        <v>15</v>
      </c>
      <c r="M1327" t="s">
        <v>5380</v>
      </c>
      <c r="N1327" t="s">
        <v>608</v>
      </c>
      <c r="O1327" t="s">
        <v>609</v>
      </c>
      <c r="R1327" s="6"/>
    </row>
    <row r="1328" spans="1:18">
      <c r="A1328">
        <v>1377</v>
      </c>
      <c r="B1328" t="s">
        <v>5368</v>
      </c>
      <c r="C1328" s="1">
        <v>1181704000</v>
      </c>
      <c r="D1328" t="s">
        <v>31</v>
      </c>
      <c r="E1328" t="s">
        <v>32</v>
      </c>
      <c r="F1328">
        <v>12</v>
      </c>
      <c r="G1328">
        <v>31</v>
      </c>
      <c r="H1328">
        <v>2015</v>
      </c>
      <c r="I1328" s="5" t="s">
        <v>5381</v>
      </c>
      <c r="J1328" t="s">
        <v>5382</v>
      </c>
      <c r="K1328" t="s">
        <v>5383</v>
      </c>
      <c r="L1328" t="s">
        <v>15</v>
      </c>
      <c r="M1328" t="s">
        <v>5384</v>
      </c>
      <c r="N1328" t="s">
        <v>608</v>
      </c>
      <c r="O1328" t="s">
        <v>609</v>
      </c>
      <c r="R1328" s="6"/>
    </row>
    <row r="1329" spans="1:18">
      <c r="A1329">
        <v>1378</v>
      </c>
      <c r="B1329" t="s">
        <v>5385</v>
      </c>
      <c r="C1329" s="1">
        <v>8417200000</v>
      </c>
      <c r="D1329" t="s">
        <v>10</v>
      </c>
      <c r="E1329" t="s">
        <v>20</v>
      </c>
      <c r="F1329">
        <v>12</v>
      </c>
      <c r="G1329">
        <v>31</v>
      </c>
      <c r="H1329">
        <v>2013</v>
      </c>
      <c r="I1329" s="5" t="s">
        <v>5386</v>
      </c>
      <c r="J1329" t="s">
        <v>5387</v>
      </c>
      <c r="K1329" t="s">
        <v>5388</v>
      </c>
      <c r="L1329" t="s">
        <v>15</v>
      </c>
      <c r="M1329" t="s">
        <v>5389</v>
      </c>
      <c r="N1329" t="s">
        <v>17</v>
      </c>
      <c r="O1329" t="s">
        <v>1515</v>
      </c>
      <c r="R1329" s="6"/>
    </row>
    <row r="1330" spans="1:18">
      <c r="A1330">
        <v>1379</v>
      </c>
      <c r="B1330" t="s">
        <v>5385</v>
      </c>
      <c r="C1330" s="1">
        <v>8803300000</v>
      </c>
      <c r="D1330" t="s">
        <v>19</v>
      </c>
      <c r="E1330" t="s">
        <v>26</v>
      </c>
      <c r="F1330">
        <v>12</v>
      </c>
      <c r="G1330">
        <v>31</v>
      </c>
      <c r="H1330">
        <v>2014</v>
      </c>
      <c r="I1330" s="5" t="s">
        <v>5390</v>
      </c>
      <c r="J1330" t="s">
        <v>5391</v>
      </c>
      <c r="K1330" t="s">
        <v>5392</v>
      </c>
      <c r="L1330" t="s">
        <v>15</v>
      </c>
      <c r="M1330" t="s">
        <v>5393</v>
      </c>
      <c r="N1330" t="s">
        <v>17</v>
      </c>
      <c r="O1330" t="s">
        <v>1515</v>
      </c>
      <c r="R1330" s="6"/>
    </row>
    <row r="1331" spans="1:18">
      <c r="A1331">
        <v>1380</v>
      </c>
      <c r="B1331" t="s">
        <v>5385</v>
      </c>
      <c r="C1331" s="1">
        <v>9115000000</v>
      </c>
      <c r="D1331" t="s">
        <v>25</v>
      </c>
      <c r="E1331" t="s">
        <v>32</v>
      </c>
      <c r="F1331">
        <v>12</v>
      </c>
      <c r="G1331">
        <v>31</v>
      </c>
      <c r="H1331">
        <v>2015</v>
      </c>
      <c r="I1331" s="5" t="s">
        <v>5394</v>
      </c>
      <c r="J1331" t="s">
        <v>5395</v>
      </c>
      <c r="K1331" t="s">
        <v>5396</v>
      </c>
      <c r="L1331" t="s">
        <v>15</v>
      </c>
      <c r="M1331" t="s">
        <v>5397</v>
      </c>
      <c r="N1331" t="s">
        <v>17</v>
      </c>
      <c r="O1331" t="s">
        <v>1515</v>
      </c>
      <c r="R1331" s="6"/>
    </row>
    <row r="1332" spans="1:18">
      <c r="A1332">
        <v>1381</v>
      </c>
      <c r="B1332" t="s">
        <v>5385</v>
      </c>
      <c r="C1332" s="1">
        <v>9387700000</v>
      </c>
      <c r="D1332" t="s">
        <v>31</v>
      </c>
      <c r="E1332" t="s">
        <v>348</v>
      </c>
      <c r="F1332">
        <v>12</v>
      </c>
      <c r="G1332">
        <v>31</v>
      </c>
      <c r="H1332">
        <v>2016</v>
      </c>
      <c r="I1332" s="5" t="s">
        <v>5398</v>
      </c>
      <c r="J1332" t="s">
        <v>5399</v>
      </c>
      <c r="K1332" t="s">
        <v>5400</v>
      </c>
      <c r="L1332" t="s">
        <v>15</v>
      </c>
      <c r="M1332" t="s">
        <v>5401</v>
      </c>
      <c r="N1332" t="s">
        <v>17</v>
      </c>
      <c r="O1332" t="s">
        <v>1515</v>
      </c>
      <c r="R1332" s="6"/>
    </row>
    <row r="1333" spans="1:18">
      <c r="A1333">
        <v>1382</v>
      </c>
      <c r="B1333" t="s">
        <v>5402</v>
      </c>
      <c r="C1333" s="1">
        <v>14866800000</v>
      </c>
      <c r="D1333" t="s">
        <v>10</v>
      </c>
      <c r="E1333" t="s">
        <v>5218</v>
      </c>
      <c r="F1333">
        <v>9</v>
      </c>
      <c r="G1333">
        <v>29</v>
      </c>
      <c r="H1333">
        <v>2013</v>
      </c>
      <c r="I1333" s="5" t="s">
        <v>5403</v>
      </c>
      <c r="J1333" t="s">
        <v>5404</v>
      </c>
      <c r="K1333" t="s">
        <v>5405</v>
      </c>
      <c r="L1333" t="s">
        <v>15</v>
      </c>
      <c r="M1333" t="s">
        <v>5406</v>
      </c>
      <c r="N1333" t="s">
        <v>42</v>
      </c>
      <c r="O1333" t="s">
        <v>1401</v>
      </c>
      <c r="R1333" s="6"/>
    </row>
    <row r="1334" spans="1:18">
      <c r="A1334">
        <v>1383</v>
      </c>
      <c r="B1334" t="s">
        <v>5402</v>
      </c>
      <c r="C1334" s="1">
        <v>16447800000</v>
      </c>
      <c r="D1334" t="s">
        <v>19</v>
      </c>
      <c r="E1334" t="s">
        <v>5223</v>
      </c>
      <c r="F1334">
        <v>9</v>
      </c>
      <c r="G1334">
        <v>28</v>
      </c>
      <c r="H1334">
        <v>2014</v>
      </c>
      <c r="I1334" s="5" t="s">
        <v>5407</v>
      </c>
      <c r="J1334" t="s">
        <v>5408</v>
      </c>
      <c r="K1334" t="s">
        <v>5409</v>
      </c>
      <c r="L1334" t="s">
        <v>15</v>
      </c>
      <c r="M1334" t="s">
        <v>5410</v>
      </c>
      <c r="N1334" t="s">
        <v>42</v>
      </c>
      <c r="O1334" t="s">
        <v>1401</v>
      </c>
      <c r="R1334" s="6"/>
    </row>
    <row r="1335" spans="1:18">
      <c r="A1335">
        <v>1384</v>
      </c>
      <c r="B1335" t="s">
        <v>5402</v>
      </c>
      <c r="C1335" s="1">
        <v>19162700000</v>
      </c>
      <c r="D1335" t="s">
        <v>25</v>
      </c>
      <c r="E1335" t="s">
        <v>5227</v>
      </c>
      <c r="F1335">
        <v>9</v>
      </c>
      <c r="G1335">
        <v>27</v>
      </c>
      <c r="H1335">
        <v>2015</v>
      </c>
      <c r="I1335" s="5" t="s">
        <v>5411</v>
      </c>
      <c r="J1335" t="s">
        <v>5412</v>
      </c>
      <c r="K1335" t="s">
        <v>5413</v>
      </c>
      <c r="L1335" t="s">
        <v>15</v>
      </c>
      <c r="M1335" t="s">
        <v>5414</v>
      </c>
      <c r="N1335" t="s">
        <v>42</v>
      </c>
      <c r="O1335" t="s">
        <v>1401</v>
      </c>
      <c r="R1335" s="6"/>
    </row>
    <row r="1336" spans="1:18">
      <c r="A1336">
        <v>1385</v>
      </c>
      <c r="B1336" t="s">
        <v>5402</v>
      </c>
      <c r="C1336" s="1">
        <v>21315900000</v>
      </c>
      <c r="D1336" t="s">
        <v>31</v>
      </c>
      <c r="E1336" t="s">
        <v>5415</v>
      </c>
      <c r="F1336">
        <v>10</v>
      </c>
      <c r="G1336">
        <v>2</v>
      </c>
      <c r="H1336">
        <v>2016</v>
      </c>
      <c r="I1336" s="5" t="s">
        <v>5416</v>
      </c>
      <c r="J1336" t="s">
        <v>5417</v>
      </c>
      <c r="K1336" t="s">
        <v>5418</v>
      </c>
      <c r="L1336" t="s">
        <v>15</v>
      </c>
      <c r="M1336" t="s">
        <v>5419</v>
      </c>
      <c r="N1336" t="s">
        <v>42</v>
      </c>
      <c r="O1336" t="s">
        <v>1401</v>
      </c>
      <c r="R1336" s="6"/>
    </row>
    <row r="1337" spans="1:18">
      <c r="A1337">
        <v>1386</v>
      </c>
      <c r="B1337" t="s">
        <v>5420</v>
      </c>
      <c r="C1337" s="1">
        <v>4176000000</v>
      </c>
      <c r="D1337" t="s">
        <v>10</v>
      </c>
      <c r="E1337" t="s">
        <v>11</v>
      </c>
      <c r="F1337">
        <v>12</v>
      </c>
      <c r="G1337">
        <v>31</v>
      </c>
      <c r="H1337">
        <v>2012</v>
      </c>
      <c r="I1337" s="5" t="s">
        <v>5421</v>
      </c>
      <c r="J1337" t="s">
        <v>5422</v>
      </c>
      <c r="K1337" t="s">
        <v>5423</v>
      </c>
      <c r="L1337" t="s">
        <v>15</v>
      </c>
      <c r="M1337" t="s">
        <v>5424</v>
      </c>
      <c r="N1337" t="s">
        <v>257</v>
      </c>
      <c r="O1337" t="s">
        <v>258</v>
      </c>
      <c r="R1337" s="6"/>
    </row>
    <row r="1338" spans="1:18">
      <c r="A1338">
        <v>1387</v>
      </c>
      <c r="B1338" t="s">
        <v>5420</v>
      </c>
      <c r="C1338" s="1">
        <v>4495000000</v>
      </c>
      <c r="D1338" t="s">
        <v>19</v>
      </c>
      <c r="E1338" t="s">
        <v>20</v>
      </c>
      <c r="F1338">
        <v>12</v>
      </c>
      <c r="G1338">
        <v>31</v>
      </c>
      <c r="H1338">
        <v>2013</v>
      </c>
      <c r="I1338" s="5" t="s">
        <v>2843</v>
      </c>
      <c r="J1338" t="s">
        <v>5425</v>
      </c>
      <c r="K1338" t="s">
        <v>5426</v>
      </c>
      <c r="L1338" t="s">
        <v>15</v>
      </c>
      <c r="M1338" t="s">
        <v>5427</v>
      </c>
      <c r="N1338" t="s">
        <v>257</v>
      </c>
      <c r="O1338" t="s">
        <v>258</v>
      </c>
      <c r="R1338" s="6"/>
    </row>
    <row r="1339" spans="1:18">
      <c r="A1339">
        <v>1388</v>
      </c>
      <c r="B1339" t="s">
        <v>5420</v>
      </c>
      <c r="C1339" s="1">
        <v>4951000000</v>
      </c>
      <c r="D1339" t="s">
        <v>25</v>
      </c>
      <c r="E1339" t="s">
        <v>26</v>
      </c>
      <c r="F1339">
        <v>12</v>
      </c>
      <c r="G1339">
        <v>31</v>
      </c>
      <c r="H1339">
        <v>2014</v>
      </c>
      <c r="I1339" s="5" t="s">
        <v>5428</v>
      </c>
      <c r="J1339" t="s">
        <v>816</v>
      </c>
      <c r="K1339" t="s">
        <v>5429</v>
      </c>
      <c r="L1339" t="s">
        <v>15</v>
      </c>
      <c r="M1339" t="s">
        <v>955</v>
      </c>
      <c r="N1339" t="s">
        <v>257</v>
      </c>
      <c r="O1339" t="s">
        <v>258</v>
      </c>
      <c r="R1339" s="6"/>
    </row>
    <row r="1340" spans="1:18">
      <c r="A1340">
        <v>1389</v>
      </c>
      <c r="B1340" t="s">
        <v>5420</v>
      </c>
      <c r="C1340" s="1">
        <v>4380000000</v>
      </c>
      <c r="D1340" t="s">
        <v>31</v>
      </c>
      <c r="E1340" t="s">
        <v>32</v>
      </c>
      <c r="F1340">
        <v>12</v>
      </c>
      <c r="G1340">
        <v>31</v>
      </c>
      <c r="H1340">
        <v>2015</v>
      </c>
      <c r="I1340" s="5" t="s">
        <v>5430</v>
      </c>
      <c r="J1340" t="s">
        <v>5431</v>
      </c>
      <c r="K1340" t="s">
        <v>743</v>
      </c>
      <c r="L1340" t="s">
        <v>15</v>
      </c>
      <c r="M1340" t="s">
        <v>4613</v>
      </c>
      <c r="N1340" t="s">
        <v>257</v>
      </c>
      <c r="O1340" t="s">
        <v>258</v>
      </c>
      <c r="R1340" s="6"/>
    </row>
    <row r="1341" spans="1:18">
      <c r="A1341">
        <v>1394</v>
      </c>
      <c r="B1341" t="s">
        <v>5432</v>
      </c>
      <c r="C1341" s="1">
        <v>5075000000</v>
      </c>
      <c r="D1341" t="s">
        <v>10</v>
      </c>
      <c r="E1341" t="s">
        <v>11</v>
      </c>
      <c r="F1341">
        <v>12</v>
      </c>
      <c r="G1341">
        <v>31</v>
      </c>
      <c r="H1341">
        <v>2012</v>
      </c>
      <c r="I1341" s="5" t="s">
        <v>5433</v>
      </c>
      <c r="J1341" t="s">
        <v>3521</v>
      </c>
      <c r="K1341" t="s">
        <v>5434</v>
      </c>
      <c r="L1341" t="s">
        <v>15</v>
      </c>
      <c r="M1341" t="s">
        <v>5435</v>
      </c>
      <c r="N1341" t="s">
        <v>608</v>
      </c>
      <c r="O1341" t="s">
        <v>3692</v>
      </c>
      <c r="R1341" s="6"/>
    </row>
    <row r="1342" spans="1:18">
      <c r="A1342">
        <v>1395</v>
      </c>
      <c r="B1342" t="s">
        <v>5432</v>
      </c>
      <c r="C1342" s="1">
        <v>5518000000</v>
      </c>
      <c r="D1342" t="s">
        <v>19</v>
      </c>
      <c r="E1342" t="s">
        <v>20</v>
      </c>
      <c r="F1342">
        <v>12</v>
      </c>
      <c r="G1342">
        <v>31</v>
      </c>
      <c r="H1342">
        <v>2013</v>
      </c>
      <c r="I1342" s="5" t="s">
        <v>3175</v>
      </c>
      <c r="J1342" t="s">
        <v>5436</v>
      </c>
      <c r="K1342" t="s">
        <v>764</v>
      </c>
      <c r="L1342" t="s">
        <v>15</v>
      </c>
      <c r="M1342" t="s">
        <v>5437</v>
      </c>
      <c r="N1342" t="s">
        <v>608</v>
      </c>
      <c r="O1342" t="s">
        <v>3692</v>
      </c>
      <c r="R1342" s="6"/>
    </row>
    <row r="1343" spans="1:18">
      <c r="A1343">
        <v>1396</v>
      </c>
      <c r="B1343" t="s">
        <v>5432</v>
      </c>
      <c r="C1343" s="1">
        <v>5903000000</v>
      </c>
      <c r="D1343" t="s">
        <v>25</v>
      </c>
      <c r="E1343" t="s">
        <v>26</v>
      </c>
      <c r="F1343">
        <v>12</v>
      </c>
      <c r="G1343">
        <v>31</v>
      </c>
      <c r="H1343">
        <v>2014</v>
      </c>
      <c r="I1343" s="5" t="s">
        <v>5438</v>
      </c>
      <c r="J1343" t="s">
        <v>5439</v>
      </c>
      <c r="K1343" t="s">
        <v>5440</v>
      </c>
      <c r="L1343" t="s">
        <v>15</v>
      </c>
      <c r="M1343" t="s">
        <v>270</v>
      </c>
      <c r="N1343" t="s">
        <v>608</v>
      </c>
      <c r="O1343" t="s">
        <v>3692</v>
      </c>
      <c r="R1343" s="6"/>
    </row>
    <row r="1344" spans="1:18">
      <c r="A1344">
        <v>1397</v>
      </c>
      <c r="B1344" t="s">
        <v>5432</v>
      </c>
      <c r="C1344" s="1">
        <v>5234000000</v>
      </c>
      <c r="D1344" t="s">
        <v>31</v>
      </c>
      <c r="E1344" t="s">
        <v>32</v>
      </c>
      <c r="F1344">
        <v>12</v>
      </c>
      <c r="G1344">
        <v>31</v>
      </c>
      <c r="H1344">
        <v>2015</v>
      </c>
      <c r="I1344" s="5" t="s">
        <v>5441</v>
      </c>
      <c r="J1344" t="s">
        <v>2062</v>
      </c>
      <c r="K1344" t="s">
        <v>5442</v>
      </c>
      <c r="L1344" t="s">
        <v>15</v>
      </c>
      <c r="M1344" t="s">
        <v>5443</v>
      </c>
      <c r="N1344" t="s">
        <v>608</v>
      </c>
      <c r="O1344" t="s">
        <v>3692</v>
      </c>
      <c r="R1344" s="6"/>
    </row>
    <row r="1345" spans="1:18">
      <c r="A1345">
        <v>1398</v>
      </c>
      <c r="B1345" t="s">
        <v>5444</v>
      </c>
      <c r="C1345" s="1">
        <v>7690800000</v>
      </c>
      <c r="D1345" t="s">
        <v>10</v>
      </c>
      <c r="E1345" t="s">
        <v>20</v>
      </c>
      <c r="F1345">
        <v>12</v>
      </c>
      <c r="G1345">
        <v>31</v>
      </c>
      <c r="H1345">
        <v>2013</v>
      </c>
      <c r="I1345" s="5" t="s">
        <v>5445</v>
      </c>
      <c r="J1345" t="s">
        <v>5446</v>
      </c>
      <c r="K1345" t="s">
        <v>5447</v>
      </c>
      <c r="L1345" t="s">
        <v>15</v>
      </c>
      <c r="M1345" t="s">
        <v>5448</v>
      </c>
      <c r="N1345" t="s">
        <v>379</v>
      </c>
      <c r="O1345" t="s">
        <v>725</v>
      </c>
      <c r="R1345" s="6"/>
    </row>
    <row r="1346" spans="1:18">
      <c r="A1346">
        <v>1399</v>
      </c>
      <c r="B1346" t="s">
        <v>5444</v>
      </c>
      <c r="C1346" s="1">
        <v>7750500000</v>
      </c>
      <c r="D1346" t="s">
        <v>19</v>
      </c>
      <c r="E1346" t="s">
        <v>26</v>
      </c>
      <c r="F1346">
        <v>12</v>
      </c>
      <c r="G1346">
        <v>31</v>
      </c>
      <c r="H1346">
        <v>2014</v>
      </c>
      <c r="I1346" s="5" t="s">
        <v>5449</v>
      </c>
      <c r="J1346" t="s">
        <v>5450</v>
      </c>
      <c r="K1346" t="s">
        <v>5451</v>
      </c>
      <c r="L1346" t="s">
        <v>15</v>
      </c>
      <c r="M1346" t="s">
        <v>5452</v>
      </c>
      <c r="N1346" t="s">
        <v>379</v>
      </c>
      <c r="O1346" t="s">
        <v>725</v>
      </c>
      <c r="R1346" s="6"/>
    </row>
    <row r="1347" spans="1:18">
      <c r="A1347">
        <v>1400</v>
      </c>
      <c r="B1347" t="s">
        <v>5444</v>
      </c>
      <c r="C1347" s="1">
        <v>7031500000</v>
      </c>
      <c r="D1347" t="s">
        <v>25</v>
      </c>
      <c r="E1347" t="s">
        <v>32</v>
      </c>
      <c r="F1347">
        <v>12</v>
      </c>
      <c r="G1347">
        <v>31</v>
      </c>
      <c r="H1347">
        <v>2015</v>
      </c>
      <c r="I1347" s="5" t="s">
        <v>5453</v>
      </c>
      <c r="J1347" t="s">
        <v>5454</v>
      </c>
      <c r="K1347" t="s">
        <v>5455</v>
      </c>
      <c r="L1347" t="s">
        <v>15</v>
      </c>
      <c r="M1347" t="s">
        <v>5456</v>
      </c>
      <c r="N1347" t="s">
        <v>379</v>
      </c>
      <c r="O1347" t="s">
        <v>725</v>
      </c>
      <c r="R1347" s="6"/>
    </row>
    <row r="1348" spans="1:18">
      <c r="A1348">
        <v>1401</v>
      </c>
      <c r="B1348" t="s">
        <v>5444</v>
      </c>
      <c r="C1348" s="1">
        <v>6778300000</v>
      </c>
      <c r="D1348" t="s">
        <v>31</v>
      </c>
      <c r="E1348" t="s">
        <v>348</v>
      </c>
      <c r="F1348">
        <v>12</v>
      </c>
      <c r="G1348">
        <v>31</v>
      </c>
      <c r="H1348">
        <v>2016</v>
      </c>
      <c r="I1348" s="5" t="s">
        <v>5457</v>
      </c>
      <c r="J1348" t="s">
        <v>5458</v>
      </c>
      <c r="K1348" t="s">
        <v>5459</v>
      </c>
      <c r="L1348" t="s">
        <v>15</v>
      </c>
      <c r="M1348" t="s">
        <v>5460</v>
      </c>
      <c r="N1348" t="s">
        <v>379</v>
      </c>
      <c r="O1348" t="s">
        <v>725</v>
      </c>
      <c r="R1348" s="6"/>
    </row>
    <row r="1349" spans="1:18">
      <c r="A1349">
        <v>1402</v>
      </c>
      <c r="B1349" t="s">
        <v>5461</v>
      </c>
      <c r="C1349" s="1">
        <v>9534462000</v>
      </c>
      <c r="D1349" t="s">
        <v>10</v>
      </c>
      <c r="E1349" t="s">
        <v>11</v>
      </c>
      <c r="F1349">
        <v>12</v>
      </c>
      <c r="G1349">
        <v>31</v>
      </c>
      <c r="H1349">
        <v>2012</v>
      </c>
      <c r="I1349" s="5" t="s">
        <v>5462</v>
      </c>
      <c r="J1349" t="s">
        <v>5463</v>
      </c>
      <c r="K1349" t="s">
        <v>5464</v>
      </c>
      <c r="L1349" t="s">
        <v>15</v>
      </c>
      <c r="M1349" t="s">
        <v>15</v>
      </c>
      <c r="N1349" t="s">
        <v>379</v>
      </c>
      <c r="O1349" t="s">
        <v>380</v>
      </c>
      <c r="R1349" s="6"/>
    </row>
    <row r="1350" spans="1:18">
      <c r="A1350">
        <v>1403</v>
      </c>
      <c r="B1350" t="s">
        <v>5461</v>
      </c>
      <c r="C1350" s="1">
        <v>10185532000</v>
      </c>
      <c r="D1350" t="s">
        <v>19</v>
      </c>
      <c r="E1350" t="s">
        <v>20</v>
      </c>
      <c r="F1350">
        <v>12</v>
      </c>
      <c r="G1350">
        <v>31</v>
      </c>
      <c r="H1350">
        <v>2013</v>
      </c>
      <c r="I1350" s="5" t="s">
        <v>5465</v>
      </c>
      <c r="J1350" t="s">
        <v>5466</v>
      </c>
      <c r="K1350" t="s">
        <v>5467</v>
      </c>
      <c r="L1350" t="s">
        <v>15</v>
      </c>
      <c r="M1350" t="s">
        <v>15</v>
      </c>
      <c r="N1350" t="s">
        <v>379</v>
      </c>
      <c r="O1350" t="s">
        <v>380</v>
      </c>
      <c r="R1350" s="6"/>
    </row>
    <row r="1351" spans="1:18">
      <c r="A1351">
        <v>1404</v>
      </c>
      <c r="B1351" t="s">
        <v>5461</v>
      </c>
      <c r="C1351" s="1">
        <v>11129533000</v>
      </c>
      <c r="D1351" t="s">
        <v>25</v>
      </c>
      <c r="E1351" t="s">
        <v>26</v>
      </c>
      <c r="F1351">
        <v>12</v>
      </c>
      <c r="G1351">
        <v>31</v>
      </c>
      <c r="H1351">
        <v>2014</v>
      </c>
      <c r="I1351" s="5" t="s">
        <v>5468</v>
      </c>
      <c r="J1351" t="s">
        <v>5469</v>
      </c>
      <c r="K1351" t="s">
        <v>5470</v>
      </c>
      <c r="L1351" t="s">
        <v>15</v>
      </c>
      <c r="M1351" t="s">
        <v>15</v>
      </c>
      <c r="N1351" t="s">
        <v>379</v>
      </c>
      <c r="O1351" t="s">
        <v>380</v>
      </c>
      <c r="R1351" s="6"/>
    </row>
    <row r="1352" spans="1:18">
      <c r="A1352">
        <v>1405</v>
      </c>
      <c r="B1352" t="s">
        <v>5461</v>
      </c>
      <c r="C1352" s="1">
        <v>11339304000</v>
      </c>
      <c r="D1352" t="s">
        <v>31</v>
      </c>
      <c r="E1352" t="s">
        <v>32</v>
      </c>
      <c r="F1352">
        <v>12</v>
      </c>
      <c r="G1352">
        <v>31</v>
      </c>
      <c r="H1352">
        <v>2015</v>
      </c>
      <c r="I1352" s="5" t="s">
        <v>5471</v>
      </c>
      <c r="J1352" t="s">
        <v>5472</v>
      </c>
      <c r="K1352" t="s">
        <v>5473</v>
      </c>
      <c r="L1352" t="s">
        <v>15</v>
      </c>
      <c r="M1352" t="s">
        <v>15</v>
      </c>
      <c r="N1352" t="s">
        <v>379</v>
      </c>
      <c r="O1352" t="s">
        <v>380</v>
      </c>
      <c r="R1352" s="6"/>
    </row>
    <row r="1353" spans="1:18">
      <c r="A1353">
        <v>1406</v>
      </c>
      <c r="B1353" t="s">
        <v>5474</v>
      </c>
      <c r="C1353" s="1">
        <v>3983400000</v>
      </c>
      <c r="D1353" t="s">
        <v>10</v>
      </c>
      <c r="E1353" t="s">
        <v>2014</v>
      </c>
      <c r="F1353">
        <v>2</v>
      </c>
      <c r="G1353">
        <v>2</v>
      </c>
      <c r="H1353">
        <v>2013</v>
      </c>
      <c r="I1353" s="5" t="s">
        <v>5475</v>
      </c>
      <c r="J1353" t="s">
        <v>5476</v>
      </c>
      <c r="K1353" t="s">
        <v>5477</v>
      </c>
      <c r="L1353" t="s">
        <v>15</v>
      </c>
      <c r="M1353" t="s">
        <v>15</v>
      </c>
      <c r="N1353" t="s">
        <v>42</v>
      </c>
      <c r="O1353" t="s">
        <v>573</v>
      </c>
      <c r="R1353" s="6"/>
    </row>
    <row r="1354" spans="1:18">
      <c r="A1354">
        <v>1407</v>
      </c>
      <c r="B1354" t="s">
        <v>5474</v>
      </c>
      <c r="C1354" s="1">
        <v>4209200000</v>
      </c>
      <c r="D1354" t="s">
        <v>19</v>
      </c>
      <c r="E1354" t="s">
        <v>894</v>
      </c>
      <c r="F1354">
        <v>2</v>
      </c>
      <c r="G1354">
        <v>1</v>
      </c>
      <c r="H1354">
        <v>2014</v>
      </c>
      <c r="I1354" s="5" t="s">
        <v>5478</v>
      </c>
      <c r="J1354" t="s">
        <v>5479</v>
      </c>
      <c r="K1354" t="s">
        <v>5480</v>
      </c>
      <c r="L1354" t="s">
        <v>15</v>
      </c>
      <c r="M1354" t="s">
        <v>15</v>
      </c>
      <c r="N1354" t="s">
        <v>42</v>
      </c>
      <c r="O1354" t="s">
        <v>573</v>
      </c>
      <c r="R1354" s="6"/>
    </row>
    <row r="1355" spans="1:18">
      <c r="A1355">
        <v>1408</v>
      </c>
      <c r="B1355" t="s">
        <v>5474</v>
      </c>
      <c r="C1355" s="1">
        <v>5736300000</v>
      </c>
      <c r="D1355" t="s">
        <v>25</v>
      </c>
      <c r="E1355" t="s">
        <v>5481</v>
      </c>
      <c r="F1355">
        <v>2</v>
      </c>
      <c r="G1355">
        <v>2</v>
      </c>
      <c r="H1355">
        <v>2015</v>
      </c>
      <c r="I1355" s="5" t="s">
        <v>5482</v>
      </c>
      <c r="J1355" t="s">
        <v>5483</v>
      </c>
      <c r="K1355" t="s">
        <v>5484</v>
      </c>
      <c r="L1355" t="s">
        <v>15</v>
      </c>
      <c r="M1355" t="s">
        <v>15</v>
      </c>
      <c r="N1355" t="s">
        <v>42</v>
      </c>
      <c r="O1355" t="s">
        <v>573</v>
      </c>
      <c r="R1355" s="6"/>
    </row>
    <row r="1356" spans="1:18">
      <c r="A1356">
        <v>1409</v>
      </c>
      <c r="B1356" t="s">
        <v>5474</v>
      </c>
      <c r="C1356" s="1">
        <v>6550200000</v>
      </c>
      <c r="D1356" t="s">
        <v>31</v>
      </c>
      <c r="E1356" t="s">
        <v>901</v>
      </c>
      <c r="F1356">
        <v>1</v>
      </c>
      <c r="G1356">
        <v>30</v>
      </c>
      <c r="H1356">
        <v>2016</v>
      </c>
      <c r="I1356" s="5" t="s">
        <v>5485</v>
      </c>
      <c r="J1356" t="s">
        <v>5486</v>
      </c>
      <c r="K1356" t="s">
        <v>5487</v>
      </c>
      <c r="L1356" t="s">
        <v>15</v>
      </c>
      <c r="M1356" t="s">
        <v>15</v>
      </c>
      <c r="N1356" t="s">
        <v>42</v>
      </c>
      <c r="O1356" t="s">
        <v>573</v>
      </c>
      <c r="R1356" s="6"/>
    </row>
    <row r="1357" spans="1:18">
      <c r="A1357">
        <v>1410</v>
      </c>
      <c r="B1357" t="s">
        <v>5488</v>
      </c>
      <c r="C1357" s="1">
        <v>5897700000</v>
      </c>
      <c r="D1357" t="s">
        <v>10</v>
      </c>
      <c r="E1357" t="s">
        <v>3240</v>
      </c>
      <c r="F1357">
        <v>4</v>
      </c>
      <c r="G1357">
        <v>30</v>
      </c>
      <c r="H1357">
        <v>2013</v>
      </c>
      <c r="I1357" s="5" t="s">
        <v>5489</v>
      </c>
      <c r="J1357" t="s">
        <v>5490</v>
      </c>
      <c r="K1357" t="s">
        <v>5491</v>
      </c>
      <c r="L1357" t="s">
        <v>15</v>
      </c>
      <c r="M1357" t="s">
        <v>5492</v>
      </c>
      <c r="N1357" t="s">
        <v>198</v>
      </c>
      <c r="O1357" t="s">
        <v>1068</v>
      </c>
      <c r="R1357" s="6"/>
    </row>
    <row r="1358" spans="1:18">
      <c r="A1358">
        <v>1411</v>
      </c>
      <c r="B1358" t="s">
        <v>5488</v>
      </c>
      <c r="C1358" s="1">
        <v>5610600000</v>
      </c>
      <c r="D1358" t="s">
        <v>19</v>
      </c>
      <c r="E1358" t="s">
        <v>3245</v>
      </c>
      <c r="F1358">
        <v>4</v>
      </c>
      <c r="G1358">
        <v>30</v>
      </c>
      <c r="H1358">
        <v>2014</v>
      </c>
      <c r="I1358" s="5" t="s">
        <v>5493</v>
      </c>
      <c r="J1358" t="s">
        <v>5494</v>
      </c>
      <c r="K1358" t="s">
        <v>5495</v>
      </c>
      <c r="L1358" t="s">
        <v>15</v>
      </c>
      <c r="M1358" t="s">
        <v>5496</v>
      </c>
      <c r="N1358" t="s">
        <v>198</v>
      </c>
      <c r="O1358" t="s">
        <v>1068</v>
      </c>
      <c r="R1358" s="6"/>
    </row>
    <row r="1359" spans="1:18">
      <c r="A1359">
        <v>1412</v>
      </c>
      <c r="B1359" t="s">
        <v>5488</v>
      </c>
      <c r="C1359" s="1">
        <v>5692700000</v>
      </c>
      <c r="D1359" t="s">
        <v>25</v>
      </c>
      <c r="E1359" t="s">
        <v>3250</v>
      </c>
      <c r="F1359">
        <v>4</v>
      </c>
      <c r="G1359">
        <v>30</v>
      </c>
      <c r="H1359">
        <v>2015</v>
      </c>
      <c r="I1359" s="5" t="s">
        <v>5497</v>
      </c>
      <c r="J1359" t="s">
        <v>5498</v>
      </c>
      <c r="K1359" t="s">
        <v>5499</v>
      </c>
      <c r="L1359" t="s">
        <v>15</v>
      </c>
      <c r="M1359" t="s">
        <v>5500</v>
      </c>
      <c r="N1359" t="s">
        <v>198</v>
      </c>
      <c r="O1359" t="s">
        <v>1068</v>
      </c>
      <c r="R1359" s="6"/>
    </row>
    <row r="1360" spans="1:18">
      <c r="A1360">
        <v>1413</v>
      </c>
      <c r="B1360" t="s">
        <v>5488</v>
      </c>
      <c r="C1360" s="1">
        <v>7811200000</v>
      </c>
      <c r="D1360" t="s">
        <v>31</v>
      </c>
      <c r="E1360" t="s">
        <v>3255</v>
      </c>
      <c r="F1360">
        <v>4</v>
      </c>
      <c r="G1360">
        <v>30</v>
      </c>
      <c r="H1360">
        <v>2016</v>
      </c>
      <c r="I1360" s="5" t="s">
        <v>5501</v>
      </c>
      <c r="J1360" t="s">
        <v>5502</v>
      </c>
      <c r="K1360" t="s">
        <v>5503</v>
      </c>
      <c r="L1360" t="s">
        <v>15</v>
      </c>
      <c r="M1360" t="s">
        <v>5504</v>
      </c>
      <c r="N1360" t="s">
        <v>198</v>
      </c>
      <c r="O1360" t="s">
        <v>1068</v>
      </c>
      <c r="R1360" s="6"/>
    </row>
    <row r="1361" spans="1:18">
      <c r="A1361">
        <v>1414</v>
      </c>
      <c r="B1361" t="s">
        <v>5505</v>
      </c>
      <c r="C1361" s="1">
        <v>1290052000</v>
      </c>
      <c r="D1361" t="s">
        <v>10</v>
      </c>
      <c r="E1361" t="s">
        <v>11</v>
      </c>
      <c r="F1361">
        <v>12</v>
      </c>
      <c r="G1361">
        <v>31</v>
      </c>
      <c r="H1361">
        <v>2012</v>
      </c>
      <c r="I1361" s="5" t="s">
        <v>5506</v>
      </c>
      <c r="J1361" t="s">
        <v>5507</v>
      </c>
      <c r="K1361" t="s">
        <v>5508</v>
      </c>
      <c r="L1361" t="s">
        <v>15</v>
      </c>
      <c r="M1361" t="s">
        <v>5509</v>
      </c>
      <c r="N1361" t="s">
        <v>323</v>
      </c>
      <c r="O1361" t="s">
        <v>5510</v>
      </c>
      <c r="R1361" s="6"/>
    </row>
    <row r="1362" spans="1:18">
      <c r="A1362">
        <v>1415</v>
      </c>
      <c r="B1362" t="s">
        <v>5505</v>
      </c>
      <c r="C1362" s="1">
        <v>1371065000</v>
      </c>
      <c r="D1362" t="s">
        <v>19</v>
      </c>
      <c r="E1362" t="s">
        <v>20</v>
      </c>
      <c r="F1362">
        <v>12</v>
      </c>
      <c r="G1362">
        <v>31</v>
      </c>
      <c r="H1362">
        <v>2013</v>
      </c>
      <c r="I1362" s="5" t="s">
        <v>5511</v>
      </c>
      <c r="J1362" t="s">
        <v>5512</v>
      </c>
      <c r="K1362" t="s">
        <v>5513</v>
      </c>
      <c r="L1362" t="s">
        <v>15</v>
      </c>
      <c r="M1362" t="s">
        <v>5514</v>
      </c>
      <c r="N1362" t="s">
        <v>323</v>
      </c>
      <c r="O1362" t="s">
        <v>5510</v>
      </c>
      <c r="R1362" s="6"/>
    </row>
    <row r="1363" spans="1:18">
      <c r="A1363">
        <v>1416</v>
      </c>
      <c r="B1363" t="s">
        <v>5505</v>
      </c>
      <c r="C1363" s="1">
        <v>1519978000</v>
      </c>
      <c r="D1363" t="s">
        <v>25</v>
      </c>
      <c r="E1363" t="s">
        <v>26</v>
      </c>
      <c r="F1363">
        <v>12</v>
      </c>
      <c r="G1363">
        <v>31</v>
      </c>
      <c r="H1363">
        <v>2014</v>
      </c>
      <c r="I1363" s="5" t="s">
        <v>5515</v>
      </c>
      <c r="J1363" t="s">
        <v>5516</v>
      </c>
      <c r="K1363" t="s">
        <v>5517</v>
      </c>
      <c r="L1363" t="s">
        <v>15</v>
      </c>
      <c r="M1363" t="s">
        <v>5518</v>
      </c>
      <c r="N1363" t="s">
        <v>323</v>
      </c>
      <c r="O1363" t="s">
        <v>5510</v>
      </c>
      <c r="R1363" s="6"/>
    </row>
    <row r="1364" spans="1:18">
      <c r="A1364">
        <v>1417</v>
      </c>
      <c r="B1364" t="s">
        <v>5505</v>
      </c>
      <c r="C1364" s="1">
        <v>1662829000</v>
      </c>
      <c r="D1364" t="s">
        <v>31</v>
      </c>
      <c r="E1364" t="s">
        <v>32</v>
      </c>
      <c r="F1364">
        <v>12</v>
      </c>
      <c r="G1364">
        <v>31</v>
      </c>
      <c r="H1364">
        <v>2015</v>
      </c>
      <c r="I1364" s="5" t="s">
        <v>5519</v>
      </c>
      <c r="J1364" t="s">
        <v>5520</v>
      </c>
      <c r="K1364" t="s">
        <v>5521</v>
      </c>
      <c r="L1364" t="s">
        <v>15</v>
      </c>
      <c r="M1364" t="s">
        <v>5522</v>
      </c>
      <c r="N1364" t="s">
        <v>323</v>
      </c>
      <c r="O1364" t="s">
        <v>5510</v>
      </c>
      <c r="R1364" s="6"/>
    </row>
    <row r="1365" spans="1:18">
      <c r="A1365">
        <v>1418</v>
      </c>
      <c r="B1365" t="s">
        <v>5523</v>
      </c>
      <c r="C1365" s="1">
        <v>3237500000</v>
      </c>
      <c r="D1365" t="s">
        <v>10</v>
      </c>
      <c r="E1365" t="s">
        <v>20</v>
      </c>
      <c r="F1365">
        <v>12</v>
      </c>
      <c r="G1365">
        <v>31</v>
      </c>
      <c r="H1365">
        <v>2013</v>
      </c>
      <c r="I1365" s="5" t="s">
        <v>5524</v>
      </c>
      <c r="J1365" t="s">
        <v>5525</v>
      </c>
      <c r="K1365" t="s">
        <v>5526</v>
      </c>
      <c r="L1365" t="s">
        <v>15</v>
      </c>
      <c r="M1365" t="s">
        <v>15</v>
      </c>
      <c r="N1365" t="s">
        <v>42</v>
      </c>
      <c r="O1365" t="s">
        <v>5527</v>
      </c>
      <c r="R1365" s="6"/>
    </row>
    <row r="1366" spans="1:18">
      <c r="A1366">
        <v>1419</v>
      </c>
      <c r="B1366" t="s">
        <v>5523</v>
      </c>
      <c r="C1366" s="1">
        <v>3492600000</v>
      </c>
      <c r="D1366" t="s">
        <v>19</v>
      </c>
      <c r="E1366" t="s">
        <v>48</v>
      </c>
      <c r="F1366">
        <v>1</v>
      </c>
      <c r="G1366">
        <v>3</v>
      </c>
      <c r="H1366">
        <v>2015</v>
      </c>
      <c r="I1366" s="5" t="s">
        <v>5528</v>
      </c>
      <c r="J1366" t="s">
        <v>5529</v>
      </c>
      <c r="K1366" t="s">
        <v>5530</v>
      </c>
      <c r="L1366" t="s">
        <v>15</v>
      </c>
      <c r="M1366" t="s">
        <v>15</v>
      </c>
      <c r="N1366" t="s">
        <v>42</v>
      </c>
      <c r="O1366" t="s">
        <v>5527</v>
      </c>
      <c r="R1366" s="6"/>
    </row>
    <row r="1367" spans="1:18">
      <c r="A1367">
        <v>1420</v>
      </c>
      <c r="B1367" t="s">
        <v>5523</v>
      </c>
      <c r="C1367" s="1">
        <v>3593100000</v>
      </c>
      <c r="D1367" t="s">
        <v>25</v>
      </c>
      <c r="E1367" t="s">
        <v>52</v>
      </c>
      <c r="F1367">
        <v>1</v>
      </c>
      <c r="G1367">
        <v>2</v>
      </c>
      <c r="H1367">
        <v>2016</v>
      </c>
      <c r="I1367" s="5" t="s">
        <v>5531</v>
      </c>
      <c r="J1367" t="s">
        <v>5532</v>
      </c>
      <c r="K1367" t="s">
        <v>5533</v>
      </c>
      <c r="L1367" t="s">
        <v>15</v>
      </c>
      <c r="M1367" t="s">
        <v>15</v>
      </c>
      <c r="N1367" t="s">
        <v>42</v>
      </c>
      <c r="O1367" t="s">
        <v>5527</v>
      </c>
      <c r="R1367" s="6"/>
    </row>
    <row r="1368" spans="1:18">
      <c r="A1368">
        <v>1421</v>
      </c>
      <c r="B1368" t="s">
        <v>5523</v>
      </c>
      <c r="C1368" s="1">
        <v>3711800000</v>
      </c>
      <c r="D1368" t="s">
        <v>31</v>
      </c>
      <c r="E1368" t="s">
        <v>348</v>
      </c>
      <c r="F1368">
        <v>12</v>
      </c>
      <c r="G1368">
        <v>31</v>
      </c>
      <c r="H1368">
        <v>2016</v>
      </c>
      <c r="I1368" s="5" t="s">
        <v>5534</v>
      </c>
      <c r="J1368" t="s">
        <v>5535</v>
      </c>
      <c r="K1368" t="s">
        <v>5536</v>
      </c>
      <c r="L1368" t="s">
        <v>15</v>
      </c>
      <c r="M1368" t="s">
        <v>15</v>
      </c>
      <c r="N1368" t="s">
        <v>42</v>
      </c>
      <c r="O1368" t="s">
        <v>5527</v>
      </c>
      <c r="R1368" s="6"/>
    </row>
    <row r="1369" spans="1:18">
      <c r="A1369">
        <v>1422</v>
      </c>
      <c r="B1369" t="s">
        <v>5537</v>
      </c>
      <c r="C1369" s="1">
        <v>2307182000</v>
      </c>
      <c r="D1369" t="s">
        <v>10</v>
      </c>
      <c r="E1369" t="s">
        <v>11</v>
      </c>
      <c r="F1369">
        <v>12</v>
      </c>
      <c r="G1369">
        <v>31</v>
      </c>
      <c r="H1369">
        <v>2012</v>
      </c>
      <c r="I1369" s="5" t="s">
        <v>5538</v>
      </c>
      <c r="J1369" t="s">
        <v>5539</v>
      </c>
      <c r="K1369" t="s">
        <v>5540</v>
      </c>
      <c r="L1369" t="s">
        <v>15</v>
      </c>
      <c r="M1369" t="s">
        <v>5541</v>
      </c>
      <c r="N1369" t="s">
        <v>42</v>
      </c>
      <c r="O1369" t="s">
        <v>1948</v>
      </c>
      <c r="R1369" s="6"/>
    </row>
    <row r="1370" spans="1:18">
      <c r="A1370">
        <v>1423</v>
      </c>
      <c r="B1370" t="s">
        <v>5537</v>
      </c>
      <c r="C1370" s="1">
        <v>2530809000</v>
      </c>
      <c r="D1370" t="s">
        <v>19</v>
      </c>
      <c r="E1370" t="s">
        <v>20</v>
      </c>
      <c r="F1370">
        <v>12</v>
      </c>
      <c r="G1370">
        <v>31</v>
      </c>
      <c r="H1370">
        <v>2013</v>
      </c>
      <c r="I1370" s="5" t="s">
        <v>5542</v>
      </c>
      <c r="J1370" t="s">
        <v>5543</v>
      </c>
      <c r="K1370" t="s">
        <v>5544</v>
      </c>
      <c r="L1370" t="s">
        <v>15</v>
      </c>
      <c r="M1370" t="s">
        <v>5545</v>
      </c>
      <c r="N1370" t="s">
        <v>42</v>
      </c>
      <c r="O1370" t="s">
        <v>1948</v>
      </c>
      <c r="R1370" s="6"/>
    </row>
    <row r="1371" spans="1:18">
      <c r="A1371">
        <v>1424</v>
      </c>
      <c r="B1371" t="s">
        <v>5537</v>
      </c>
      <c r="C1371" s="1">
        <v>2665456000</v>
      </c>
      <c r="D1371" t="s">
        <v>25</v>
      </c>
      <c r="E1371" t="s">
        <v>26</v>
      </c>
      <c r="F1371">
        <v>12</v>
      </c>
      <c r="G1371">
        <v>31</v>
      </c>
      <c r="H1371">
        <v>2014</v>
      </c>
      <c r="I1371" s="5" t="s">
        <v>5546</v>
      </c>
      <c r="J1371" t="s">
        <v>5547</v>
      </c>
      <c r="K1371" t="s">
        <v>5548</v>
      </c>
      <c r="L1371" t="s">
        <v>15</v>
      </c>
      <c r="M1371" t="s">
        <v>5549</v>
      </c>
      <c r="N1371" t="s">
        <v>42</v>
      </c>
      <c r="O1371" t="s">
        <v>1948</v>
      </c>
      <c r="R1371" s="6"/>
    </row>
    <row r="1372" spans="1:18">
      <c r="A1372">
        <v>1425</v>
      </c>
      <c r="B1372" t="s">
        <v>5537</v>
      </c>
      <c r="C1372" s="1">
        <v>3018227000</v>
      </c>
      <c r="D1372" t="s">
        <v>31</v>
      </c>
      <c r="E1372" t="s">
        <v>32</v>
      </c>
      <c r="F1372">
        <v>12</v>
      </c>
      <c r="G1372">
        <v>31</v>
      </c>
      <c r="H1372">
        <v>2015</v>
      </c>
      <c r="I1372" s="5" t="s">
        <v>5550</v>
      </c>
      <c r="J1372" t="s">
        <v>5551</v>
      </c>
      <c r="K1372" t="s">
        <v>5552</v>
      </c>
      <c r="L1372" t="s">
        <v>15</v>
      </c>
      <c r="M1372" t="s">
        <v>5553</v>
      </c>
      <c r="N1372" t="s">
        <v>42</v>
      </c>
      <c r="O1372" t="s">
        <v>1948</v>
      </c>
      <c r="R1372" s="6"/>
    </row>
    <row r="1373" spans="1:18">
      <c r="A1373">
        <v>1426</v>
      </c>
      <c r="B1373" t="s">
        <v>5554</v>
      </c>
      <c r="C1373" s="1">
        <v>16537000000</v>
      </c>
      <c r="D1373" t="s">
        <v>10</v>
      </c>
      <c r="E1373" t="s">
        <v>11</v>
      </c>
      <c r="F1373">
        <v>12</v>
      </c>
      <c r="G1373">
        <v>31</v>
      </c>
      <c r="H1373">
        <v>2012</v>
      </c>
      <c r="I1373" s="5" t="s">
        <v>5555</v>
      </c>
      <c r="J1373" t="s">
        <v>5556</v>
      </c>
      <c r="K1373" t="s">
        <v>3277</v>
      </c>
      <c r="L1373" t="s">
        <v>15</v>
      </c>
      <c r="M1373" t="s">
        <v>5557</v>
      </c>
      <c r="N1373" t="s">
        <v>257</v>
      </c>
      <c r="O1373" t="s">
        <v>276</v>
      </c>
      <c r="R1373" s="6"/>
    </row>
    <row r="1374" spans="1:18">
      <c r="A1374">
        <v>1427</v>
      </c>
      <c r="B1374" t="s">
        <v>5554</v>
      </c>
      <c r="C1374" s="1">
        <v>17087000000</v>
      </c>
      <c r="D1374" t="s">
        <v>19</v>
      </c>
      <c r="E1374" t="s">
        <v>20</v>
      </c>
      <c r="F1374">
        <v>12</v>
      </c>
      <c r="G1374">
        <v>31</v>
      </c>
      <c r="H1374">
        <v>2013</v>
      </c>
      <c r="I1374" s="5" t="s">
        <v>5558</v>
      </c>
      <c r="J1374" t="s">
        <v>5559</v>
      </c>
      <c r="K1374" t="s">
        <v>3785</v>
      </c>
      <c r="L1374" t="s">
        <v>15</v>
      </c>
      <c r="M1374" t="s">
        <v>5560</v>
      </c>
      <c r="N1374" t="s">
        <v>257</v>
      </c>
      <c r="O1374" t="s">
        <v>276</v>
      </c>
      <c r="R1374" s="6"/>
    </row>
    <row r="1375" spans="1:18">
      <c r="A1375">
        <v>1428</v>
      </c>
      <c r="B1375" t="s">
        <v>5554</v>
      </c>
      <c r="C1375" s="1">
        <v>18467000000</v>
      </c>
      <c r="D1375" t="s">
        <v>25</v>
      </c>
      <c r="E1375" t="s">
        <v>26</v>
      </c>
      <c r="F1375">
        <v>12</v>
      </c>
      <c r="G1375">
        <v>31</v>
      </c>
      <c r="H1375">
        <v>2014</v>
      </c>
      <c r="I1375" s="5" t="s">
        <v>5561</v>
      </c>
      <c r="J1375" t="s">
        <v>5562</v>
      </c>
      <c r="K1375" t="s">
        <v>5563</v>
      </c>
      <c r="L1375" t="s">
        <v>15</v>
      </c>
      <c r="M1375" t="s">
        <v>5564</v>
      </c>
      <c r="N1375" t="s">
        <v>257</v>
      </c>
      <c r="O1375" t="s">
        <v>276</v>
      </c>
      <c r="R1375" s="6"/>
    </row>
    <row r="1376" spans="1:18">
      <c r="A1376">
        <v>1429</v>
      </c>
      <c r="B1376" t="s">
        <v>5554</v>
      </c>
      <c r="C1376" s="1">
        <v>17489000000</v>
      </c>
      <c r="D1376" t="s">
        <v>31</v>
      </c>
      <c r="E1376" t="s">
        <v>32</v>
      </c>
      <c r="F1376">
        <v>12</v>
      </c>
      <c r="G1376">
        <v>31</v>
      </c>
      <c r="H1376">
        <v>2015</v>
      </c>
      <c r="I1376" s="5" t="s">
        <v>5565</v>
      </c>
      <c r="J1376" t="s">
        <v>5566</v>
      </c>
      <c r="K1376" t="s">
        <v>673</v>
      </c>
      <c r="L1376" t="s">
        <v>15</v>
      </c>
      <c r="M1376" t="s">
        <v>5567</v>
      </c>
      <c r="N1376" t="s">
        <v>257</v>
      </c>
      <c r="O1376" t="s">
        <v>276</v>
      </c>
      <c r="R1376" s="6"/>
    </row>
    <row r="1377" spans="1:18">
      <c r="A1377">
        <v>1430</v>
      </c>
      <c r="B1377" t="s">
        <v>5568</v>
      </c>
      <c r="C1377" s="1">
        <v>4256157000</v>
      </c>
      <c r="D1377" t="s">
        <v>10</v>
      </c>
      <c r="E1377" t="s">
        <v>11</v>
      </c>
      <c r="F1377">
        <v>12</v>
      </c>
      <c r="G1377">
        <v>31</v>
      </c>
      <c r="H1377">
        <v>2012</v>
      </c>
      <c r="I1377" s="5" t="s">
        <v>5569</v>
      </c>
      <c r="J1377" t="s">
        <v>5570</v>
      </c>
      <c r="K1377" t="s">
        <v>5571</v>
      </c>
      <c r="L1377" t="s">
        <v>15</v>
      </c>
      <c r="M1377" t="s">
        <v>5572</v>
      </c>
      <c r="N1377" t="s">
        <v>323</v>
      </c>
      <c r="O1377" t="s">
        <v>324</v>
      </c>
      <c r="R1377" s="6"/>
    </row>
    <row r="1378" spans="1:18">
      <c r="A1378">
        <v>1431</v>
      </c>
      <c r="B1378" t="s">
        <v>5568</v>
      </c>
      <c r="C1378" s="1">
        <v>4543849000</v>
      </c>
      <c r="D1378" t="s">
        <v>19</v>
      </c>
      <c r="E1378" t="s">
        <v>20</v>
      </c>
      <c r="F1378">
        <v>12</v>
      </c>
      <c r="G1378">
        <v>31</v>
      </c>
      <c r="H1378">
        <v>2013</v>
      </c>
      <c r="I1378" s="5" t="s">
        <v>5573</v>
      </c>
      <c r="J1378" t="s">
        <v>5574</v>
      </c>
      <c r="K1378" t="s">
        <v>5575</v>
      </c>
      <c r="L1378" t="s">
        <v>15</v>
      </c>
      <c r="M1378" t="s">
        <v>5576</v>
      </c>
      <c r="N1378" t="s">
        <v>323</v>
      </c>
      <c r="O1378" t="s">
        <v>324</v>
      </c>
      <c r="R1378" s="6"/>
    </row>
    <row r="1379" spans="1:18">
      <c r="A1379">
        <v>1432</v>
      </c>
      <c r="B1379" t="s">
        <v>5568</v>
      </c>
      <c r="C1379" s="1">
        <v>4870818000</v>
      </c>
      <c r="D1379" t="s">
        <v>25</v>
      </c>
      <c r="E1379" t="s">
        <v>26</v>
      </c>
      <c r="F1379">
        <v>12</v>
      </c>
      <c r="G1379">
        <v>31</v>
      </c>
      <c r="H1379">
        <v>2014</v>
      </c>
      <c r="I1379" s="5" t="s">
        <v>5577</v>
      </c>
      <c r="J1379" t="s">
        <v>5578</v>
      </c>
      <c r="K1379" t="s">
        <v>5579</v>
      </c>
      <c r="L1379" t="s">
        <v>15</v>
      </c>
      <c r="M1379" t="s">
        <v>5580</v>
      </c>
      <c r="N1379" t="s">
        <v>323</v>
      </c>
      <c r="O1379" t="s">
        <v>324</v>
      </c>
      <c r="R1379" s="6"/>
    </row>
    <row r="1380" spans="1:18">
      <c r="A1380">
        <v>1433</v>
      </c>
      <c r="B1380" t="s">
        <v>5568</v>
      </c>
      <c r="C1380" s="1">
        <v>5266103000</v>
      </c>
      <c r="D1380" t="s">
        <v>31</v>
      </c>
      <c r="E1380" t="s">
        <v>32</v>
      </c>
      <c r="F1380">
        <v>12</v>
      </c>
      <c r="G1380">
        <v>31</v>
      </c>
      <c r="H1380">
        <v>2015</v>
      </c>
      <c r="I1380" s="5" t="s">
        <v>5581</v>
      </c>
      <c r="J1380" t="s">
        <v>5582</v>
      </c>
      <c r="K1380" t="s">
        <v>5583</v>
      </c>
      <c r="L1380" t="s">
        <v>15</v>
      </c>
      <c r="M1380" t="s">
        <v>5584</v>
      </c>
      <c r="N1380" t="s">
        <v>323</v>
      </c>
      <c r="O1380" t="s">
        <v>324</v>
      </c>
      <c r="R1380" s="6"/>
    </row>
    <row r="1381" spans="1:18">
      <c r="A1381">
        <v>1438</v>
      </c>
      <c r="B1381" t="s">
        <v>5585</v>
      </c>
      <c r="C1381" s="1">
        <v>24380510000</v>
      </c>
      <c r="D1381" t="s">
        <v>10</v>
      </c>
      <c r="E1381" t="s">
        <v>2014</v>
      </c>
      <c r="F1381">
        <v>2</v>
      </c>
      <c r="G1381">
        <v>2</v>
      </c>
      <c r="H1381">
        <v>2013</v>
      </c>
      <c r="I1381" s="5" t="s">
        <v>5586</v>
      </c>
      <c r="J1381" t="s">
        <v>5587</v>
      </c>
      <c r="K1381" t="s">
        <v>5588</v>
      </c>
      <c r="L1381" t="s">
        <v>15</v>
      </c>
      <c r="M1381" t="s">
        <v>5589</v>
      </c>
      <c r="N1381" t="s">
        <v>42</v>
      </c>
      <c r="O1381" t="s">
        <v>573</v>
      </c>
      <c r="R1381" s="6"/>
    </row>
    <row r="1382" spans="1:18">
      <c r="A1382">
        <v>1439</v>
      </c>
      <c r="B1382" t="s">
        <v>5585</v>
      </c>
      <c r="C1382" s="1">
        <v>23114000000</v>
      </c>
      <c r="D1382" t="s">
        <v>19</v>
      </c>
      <c r="E1382" t="s">
        <v>894</v>
      </c>
      <c r="F1382">
        <v>2</v>
      </c>
      <c r="G1382">
        <v>1</v>
      </c>
      <c r="H1382">
        <v>2014</v>
      </c>
      <c r="I1382" s="5" t="s">
        <v>5590</v>
      </c>
      <c r="J1382" t="s">
        <v>5591</v>
      </c>
      <c r="K1382" t="s">
        <v>5592</v>
      </c>
      <c r="L1382" t="s">
        <v>15</v>
      </c>
      <c r="M1382" t="s">
        <v>1381</v>
      </c>
      <c r="N1382" t="s">
        <v>42</v>
      </c>
      <c r="O1382" t="s">
        <v>573</v>
      </c>
      <c r="R1382" s="6"/>
    </row>
    <row r="1383" spans="1:18">
      <c r="A1383">
        <v>1440</v>
      </c>
      <c r="B1383" t="s">
        <v>5585</v>
      </c>
      <c r="C1383" s="1">
        <v>22492000000</v>
      </c>
      <c r="D1383" t="s">
        <v>25</v>
      </c>
      <c r="E1383" t="s">
        <v>240</v>
      </c>
      <c r="F1383">
        <v>1</v>
      </c>
      <c r="G1383">
        <v>31</v>
      </c>
      <c r="H1383">
        <v>2015</v>
      </c>
      <c r="I1383" s="5" t="s">
        <v>5593</v>
      </c>
      <c r="J1383" t="s">
        <v>5594</v>
      </c>
      <c r="K1383" t="s">
        <v>2541</v>
      </c>
      <c r="L1383" t="s">
        <v>15</v>
      </c>
      <c r="M1383" t="s">
        <v>1317</v>
      </c>
      <c r="N1383" t="s">
        <v>42</v>
      </c>
      <c r="O1383" t="s">
        <v>573</v>
      </c>
      <c r="R1383" s="6"/>
    </row>
    <row r="1384" spans="1:18">
      <c r="A1384">
        <v>1441</v>
      </c>
      <c r="B1384" t="s">
        <v>5585</v>
      </c>
      <c r="C1384" s="1">
        <v>21059000000</v>
      </c>
      <c r="D1384" t="s">
        <v>31</v>
      </c>
      <c r="E1384" t="s">
        <v>901</v>
      </c>
      <c r="F1384">
        <v>1</v>
      </c>
      <c r="G1384">
        <v>30</v>
      </c>
      <c r="H1384">
        <v>2016</v>
      </c>
      <c r="I1384" s="5" t="s">
        <v>5595</v>
      </c>
      <c r="J1384" t="s">
        <v>5596</v>
      </c>
      <c r="K1384" t="s">
        <v>5597</v>
      </c>
      <c r="L1384" t="s">
        <v>15</v>
      </c>
      <c r="M1384" t="s">
        <v>5598</v>
      </c>
      <c r="N1384" t="s">
        <v>42</v>
      </c>
      <c r="O1384" t="s">
        <v>573</v>
      </c>
      <c r="R1384" s="6"/>
    </row>
    <row r="1385" spans="1:18">
      <c r="A1385">
        <v>1442</v>
      </c>
      <c r="B1385" t="s">
        <v>5599</v>
      </c>
      <c r="C1385" s="1">
        <v>1913149000</v>
      </c>
      <c r="D1385" t="s">
        <v>10</v>
      </c>
      <c r="E1385" t="s">
        <v>11</v>
      </c>
      <c r="F1385">
        <v>12</v>
      </c>
      <c r="G1385">
        <v>31</v>
      </c>
      <c r="H1385">
        <v>2012</v>
      </c>
      <c r="I1385" s="5" t="s">
        <v>5600</v>
      </c>
      <c r="J1385" t="s">
        <v>5601</v>
      </c>
      <c r="K1385" t="s">
        <v>5602</v>
      </c>
      <c r="L1385" t="s">
        <v>15</v>
      </c>
      <c r="M1385" t="s">
        <v>5603</v>
      </c>
      <c r="N1385" t="s">
        <v>17</v>
      </c>
      <c r="O1385" t="s">
        <v>1515</v>
      </c>
      <c r="R1385" s="6"/>
    </row>
    <row r="1386" spans="1:18">
      <c r="A1386">
        <v>1443</v>
      </c>
      <c r="B1386" t="s">
        <v>5599</v>
      </c>
      <c r="C1386" s="1">
        <v>2142807000</v>
      </c>
      <c r="D1386" t="s">
        <v>19</v>
      </c>
      <c r="E1386" t="s">
        <v>20</v>
      </c>
      <c r="F1386">
        <v>12</v>
      </c>
      <c r="G1386">
        <v>31</v>
      </c>
      <c r="H1386">
        <v>2013</v>
      </c>
      <c r="I1386" s="5" t="s">
        <v>5604</v>
      </c>
      <c r="J1386" t="s">
        <v>5605</v>
      </c>
      <c r="K1386" t="s">
        <v>5606</v>
      </c>
      <c r="L1386" t="s">
        <v>15</v>
      </c>
      <c r="M1386" t="s">
        <v>5607</v>
      </c>
      <c r="N1386" t="s">
        <v>17</v>
      </c>
      <c r="O1386" t="s">
        <v>1515</v>
      </c>
      <c r="R1386" s="6"/>
    </row>
    <row r="1387" spans="1:18">
      <c r="A1387">
        <v>1444</v>
      </c>
      <c r="B1387" t="s">
        <v>5599</v>
      </c>
      <c r="C1387" s="1">
        <v>2555601000</v>
      </c>
      <c r="D1387" t="s">
        <v>25</v>
      </c>
      <c r="E1387" t="s">
        <v>26</v>
      </c>
      <c r="F1387">
        <v>12</v>
      </c>
      <c r="G1387">
        <v>31</v>
      </c>
      <c r="H1387">
        <v>2014</v>
      </c>
      <c r="I1387" s="5" t="s">
        <v>5608</v>
      </c>
      <c r="J1387" t="s">
        <v>5609</v>
      </c>
      <c r="K1387" t="s">
        <v>5610</v>
      </c>
      <c r="L1387" t="s">
        <v>15</v>
      </c>
      <c r="M1387" t="s">
        <v>5611</v>
      </c>
      <c r="N1387" t="s">
        <v>17</v>
      </c>
      <c r="O1387" t="s">
        <v>1515</v>
      </c>
      <c r="R1387" s="6"/>
    </row>
    <row r="1388" spans="1:18">
      <c r="A1388">
        <v>1445</v>
      </c>
      <c r="B1388" t="s">
        <v>5599</v>
      </c>
      <c r="C1388" s="1">
        <v>2985908000</v>
      </c>
      <c r="D1388" t="s">
        <v>31</v>
      </c>
      <c r="E1388" t="s">
        <v>32</v>
      </c>
      <c r="F1388">
        <v>12</v>
      </c>
      <c r="G1388">
        <v>31</v>
      </c>
      <c r="H1388">
        <v>2015</v>
      </c>
      <c r="I1388" s="5" t="s">
        <v>5612</v>
      </c>
      <c r="J1388" t="s">
        <v>5613</v>
      </c>
      <c r="K1388" t="s">
        <v>5614</v>
      </c>
      <c r="L1388" t="s">
        <v>15</v>
      </c>
      <c r="M1388" t="s">
        <v>5615</v>
      </c>
      <c r="N1388" t="s">
        <v>17</v>
      </c>
      <c r="O1388" t="s">
        <v>1515</v>
      </c>
      <c r="R1388" s="6"/>
    </row>
    <row r="1389" spans="1:18">
      <c r="A1389">
        <v>1446</v>
      </c>
      <c r="B1389" t="s">
        <v>5616</v>
      </c>
      <c r="C1389" s="1">
        <v>9647000000</v>
      </c>
      <c r="D1389" t="s">
        <v>10</v>
      </c>
      <c r="E1389" t="s">
        <v>11</v>
      </c>
      <c r="F1389">
        <v>12</v>
      </c>
      <c r="G1389">
        <v>31</v>
      </c>
      <c r="H1389">
        <v>2012</v>
      </c>
      <c r="I1389" s="5" t="s">
        <v>5617</v>
      </c>
      <c r="J1389" t="s">
        <v>3810</v>
      </c>
      <c r="K1389" t="s">
        <v>1641</v>
      </c>
      <c r="L1389" t="s">
        <v>15</v>
      </c>
      <c r="M1389" t="s">
        <v>5618</v>
      </c>
      <c r="N1389" t="s">
        <v>257</v>
      </c>
      <c r="O1389" t="s">
        <v>258</v>
      </c>
      <c r="R1389" s="6"/>
    </row>
    <row r="1390" spans="1:18">
      <c r="A1390">
        <v>1447</v>
      </c>
      <c r="B1390" t="s">
        <v>5616</v>
      </c>
      <c r="C1390" s="1">
        <v>10557000000</v>
      </c>
      <c r="D1390" t="s">
        <v>19</v>
      </c>
      <c r="E1390" t="s">
        <v>20</v>
      </c>
      <c r="F1390">
        <v>12</v>
      </c>
      <c r="G1390">
        <v>31</v>
      </c>
      <c r="H1390">
        <v>2013</v>
      </c>
      <c r="I1390" s="5" t="s">
        <v>5619</v>
      </c>
      <c r="J1390" t="s">
        <v>5620</v>
      </c>
      <c r="K1390" t="s">
        <v>3499</v>
      </c>
      <c r="L1390" t="s">
        <v>15</v>
      </c>
      <c r="M1390" t="s">
        <v>5621</v>
      </c>
      <c r="N1390" t="s">
        <v>257</v>
      </c>
      <c r="O1390" t="s">
        <v>258</v>
      </c>
      <c r="R1390" s="6"/>
    </row>
    <row r="1391" spans="1:18">
      <c r="A1391">
        <v>1448</v>
      </c>
      <c r="B1391" t="s">
        <v>5616</v>
      </c>
      <c r="C1391" s="1">
        <v>11035000000</v>
      </c>
      <c r="D1391" t="s">
        <v>25</v>
      </c>
      <c r="E1391" t="s">
        <v>26</v>
      </c>
      <c r="F1391">
        <v>12</v>
      </c>
      <c r="G1391">
        <v>31</v>
      </c>
      <c r="H1391">
        <v>2014</v>
      </c>
      <c r="I1391" s="5" t="s">
        <v>5622</v>
      </c>
      <c r="J1391" t="s">
        <v>5623</v>
      </c>
      <c r="K1391" t="s">
        <v>5624</v>
      </c>
      <c r="L1391" t="s">
        <v>15</v>
      </c>
      <c r="M1391" t="s">
        <v>5625</v>
      </c>
      <c r="N1391" t="s">
        <v>257</v>
      </c>
      <c r="O1391" t="s">
        <v>258</v>
      </c>
      <c r="R1391" s="6"/>
    </row>
    <row r="1392" spans="1:18">
      <c r="A1392">
        <v>1449</v>
      </c>
      <c r="B1392" t="s">
        <v>5616</v>
      </c>
      <c r="C1392" s="1">
        <v>10231000000</v>
      </c>
      <c r="D1392" t="s">
        <v>31</v>
      </c>
      <c r="E1392" t="s">
        <v>32</v>
      </c>
      <c r="F1392">
        <v>12</v>
      </c>
      <c r="G1392">
        <v>31</v>
      </c>
      <c r="H1392">
        <v>2015</v>
      </c>
      <c r="I1392" s="5" t="s">
        <v>5626</v>
      </c>
      <c r="J1392" t="s">
        <v>5627</v>
      </c>
      <c r="K1392" t="s">
        <v>5628</v>
      </c>
      <c r="L1392" t="s">
        <v>15</v>
      </c>
      <c r="M1392" t="s">
        <v>5629</v>
      </c>
      <c r="N1392" t="s">
        <v>257</v>
      </c>
      <c r="O1392" t="s">
        <v>258</v>
      </c>
      <c r="R1392" s="6"/>
    </row>
    <row r="1393" spans="1:18">
      <c r="A1393">
        <v>1450</v>
      </c>
      <c r="B1393" t="s">
        <v>5630</v>
      </c>
      <c r="C1393" s="1">
        <v>11240000000</v>
      </c>
      <c r="D1393" t="s">
        <v>10</v>
      </c>
      <c r="E1393" t="s">
        <v>11</v>
      </c>
      <c r="F1393">
        <v>12</v>
      </c>
      <c r="G1393">
        <v>31</v>
      </c>
      <c r="H1393">
        <v>2012</v>
      </c>
      <c r="I1393" s="5" t="s">
        <v>5631</v>
      </c>
      <c r="J1393" t="s">
        <v>874</v>
      </c>
      <c r="K1393" t="s">
        <v>3804</v>
      </c>
      <c r="L1393" t="s">
        <v>15</v>
      </c>
      <c r="M1393" t="s">
        <v>5632</v>
      </c>
      <c r="N1393" t="s">
        <v>293</v>
      </c>
      <c r="O1393" t="s">
        <v>826</v>
      </c>
      <c r="R1393" s="6"/>
    </row>
    <row r="1394" spans="1:18">
      <c r="A1394">
        <v>1451</v>
      </c>
      <c r="B1394" t="s">
        <v>5630</v>
      </c>
      <c r="C1394" s="1">
        <v>8602000000</v>
      </c>
      <c r="D1394" t="s">
        <v>19</v>
      </c>
      <c r="E1394" t="s">
        <v>20</v>
      </c>
      <c r="F1394">
        <v>12</v>
      </c>
      <c r="G1394">
        <v>31</v>
      </c>
      <c r="H1394">
        <v>2013</v>
      </c>
      <c r="I1394" s="5" t="s">
        <v>5633</v>
      </c>
      <c r="J1394" t="s">
        <v>3422</v>
      </c>
      <c r="K1394" t="s">
        <v>5634</v>
      </c>
      <c r="L1394" t="s">
        <v>15</v>
      </c>
      <c r="M1394" t="s">
        <v>5635</v>
      </c>
      <c r="N1394" t="s">
        <v>293</v>
      </c>
      <c r="O1394" t="s">
        <v>826</v>
      </c>
      <c r="R1394" s="6"/>
    </row>
    <row r="1395" spans="1:18">
      <c r="A1395">
        <v>1452</v>
      </c>
      <c r="B1395" t="s">
        <v>5630</v>
      </c>
      <c r="C1395" s="1">
        <v>8707000000</v>
      </c>
      <c r="D1395" t="s">
        <v>25</v>
      </c>
      <c r="E1395" t="s">
        <v>26</v>
      </c>
      <c r="F1395">
        <v>12</v>
      </c>
      <c r="G1395">
        <v>31</v>
      </c>
      <c r="H1395">
        <v>2014</v>
      </c>
      <c r="I1395" s="5" t="s">
        <v>5636</v>
      </c>
      <c r="J1395" t="s">
        <v>5637</v>
      </c>
      <c r="K1395" t="s">
        <v>3175</v>
      </c>
      <c r="L1395" t="s">
        <v>15</v>
      </c>
      <c r="M1395" t="s">
        <v>5638</v>
      </c>
      <c r="N1395" t="s">
        <v>293</v>
      </c>
      <c r="O1395" t="s">
        <v>826</v>
      </c>
      <c r="R1395" s="6"/>
    </row>
    <row r="1396" spans="1:18">
      <c r="A1396">
        <v>1453</v>
      </c>
      <c r="B1396" t="s">
        <v>5630</v>
      </c>
      <c r="C1396" s="1">
        <v>8533000000</v>
      </c>
      <c r="D1396" t="s">
        <v>31</v>
      </c>
      <c r="E1396" t="s">
        <v>32</v>
      </c>
      <c r="F1396">
        <v>12</v>
      </c>
      <c r="G1396">
        <v>31</v>
      </c>
      <c r="H1396">
        <v>2015</v>
      </c>
      <c r="I1396" s="5" t="s">
        <v>5639</v>
      </c>
      <c r="J1396" t="s">
        <v>5640</v>
      </c>
      <c r="K1396" t="s">
        <v>5641</v>
      </c>
      <c r="L1396" t="s">
        <v>15</v>
      </c>
      <c r="M1396" t="s">
        <v>5642</v>
      </c>
      <c r="N1396" t="s">
        <v>293</v>
      </c>
      <c r="O1396" t="s">
        <v>826</v>
      </c>
      <c r="R1396" s="6"/>
    </row>
    <row r="1397" spans="1:18">
      <c r="A1397">
        <v>1458</v>
      </c>
      <c r="B1397" t="s">
        <v>5643</v>
      </c>
      <c r="C1397" s="1">
        <v>14351000000</v>
      </c>
      <c r="D1397" t="s">
        <v>10</v>
      </c>
      <c r="E1397" t="s">
        <v>3274</v>
      </c>
      <c r="F1397">
        <v>6</v>
      </c>
      <c r="G1397">
        <v>28</v>
      </c>
      <c r="H1397">
        <v>2013</v>
      </c>
      <c r="I1397" s="5" t="s">
        <v>5644</v>
      </c>
      <c r="J1397" t="s">
        <v>4435</v>
      </c>
      <c r="K1397" t="s">
        <v>5645</v>
      </c>
      <c r="L1397" t="s">
        <v>5646</v>
      </c>
      <c r="M1397" t="s">
        <v>1904</v>
      </c>
      <c r="N1397" t="s">
        <v>62</v>
      </c>
      <c r="O1397" t="s">
        <v>5647</v>
      </c>
      <c r="R1397" s="6"/>
    </row>
    <row r="1398" spans="1:18">
      <c r="A1398">
        <v>1459</v>
      </c>
      <c r="B1398" t="s">
        <v>5643</v>
      </c>
      <c r="C1398" s="1">
        <v>13724000000</v>
      </c>
      <c r="D1398" t="s">
        <v>19</v>
      </c>
      <c r="E1398" t="s">
        <v>3279</v>
      </c>
      <c r="F1398">
        <v>6</v>
      </c>
      <c r="G1398">
        <v>27</v>
      </c>
      <c r="H1398">
        <v>2014</v>
      </c>
      <c r="I1398" s="5" t="s">
        <v>5648</v>
      </c>
      <c r="J1398" t="s">
        <v>5649</v>
      </c>
      <c r="K1398" t="s">
        <v>3308</v>
      </c>
      <c r="L1398" t="s">
        <v>5650</v>
      </c>
      <c r="M1398" t="s">
        <v>4909</v>
      </c>
      <c r="N1398" t="s">
        <v>62</v>
      </c>
      <c r="O1398" t="s">
        <v>5647</v>
      </c>
      <c r="R1398" s="6"/>
    </row>
    <row r="1399" spans="1:18">
      <c r="A1399">
        <v>1460</v>
      </c>
      <c r="B1399" t="s">
        <v>5643</v>
      </c>
      <c r="C1399" s="1">
        <v>13739000000</v>
      </c>
      <c r="D1399" t="s">
        <v>25</v>
      </c>
      <c r="E1399" t="s">
        <v>3283</v>
      </c>
      <c r="F1399">
        <v>7</v>
      </c>
      <c r="G1399">
        <v>3</v>
      </c>
      <c r="H1399">
        <v>2015</v>
      </c>
      <c r="I1399" s="5" t="s">
        <v>5651</v>
      </c>
      <c r="J1399" t="s">
        <v>5652</v>
      </c>
      <c r="K1399" t="s">
        <v>1260</v>
      </c>
      <c r="L1399" t="s">
        <v>5653</v>
      </c>
      <c r="M1399" t="s">
        <v>3229</v>
      </c>
      <c r="N1399" t="s">
        <v>62</v>
      </c>
      <c r="O1399" t="s">
        <v>5647</v>
      </c>
      <c r="R1399" s="6"/>
    </row>
    <row r="1400" spans="1:18">
      <c r="A1400">
        <v>1461</v>
      </c>
      <c r="B1400" t="s">
        <v>5643</v>
      </c>
      <c r="C1400" s="1">
        <v>11160000000</v>
      </c>
      <c r="D1400" t="s">
        <v>31</v>
      </c>
      <c r="E1400" t="s">
        <v>3287</v>
      </c>
      <c r="F1400">
        <v>7</v>
      </c>
      <c r="G1400">
        <v>1</v>
      </c>
      <c r="H1400">
        <v>2016</v>
      </c>
      <c r="I1400" s="5" t="s">
        <v>5654</v>
      </c>
      <c r="J1400" t="s">
        <v>5655</v>
      </c>
      <c r="K1400" t="s">
        <v>5645</v>
      </c>
      <c r="L1400" t="s">
        <v>5656</v>
      </c>
      <c r="M1400" t="s">
        <v>5657</v>
      </c>
      <c r="N1400" t="s">
        <v>62</v>
      </c>
      <c r="O1400" t="s">
        <v>5647</v>
      </c>
      <c r="R1400" s="6"/>
    </row>
    <row r="1401" spans="1:18">
      <c r="A1401">
        <v>1462</v>
      </c>
      <c r="B1401" t="s">
        <v>5658</v>
      </c>
      <c r="C1401" s="1">
        <v>2796100000</v>
      </c>
      <c r="D1401" t="s">
        <v>10</v>
      </c>
      <c r="E1401" t="s">
        <v>3705</v>
      </c>
      <c r="F1401">
        <v>2</v>
      </c>
      <c r="G1401">
        <v>28</v>
      </c>
      <c r="H1401">
        <v>2013</v>
      </c>
      <c r="I1401" s="5" t="s">
        <v>5659</v>
      </c>
      <c r="J1401" t="s">
        <v>5660</v>
      </c>
      <c r="K1401" t="s">
        <v>5661</v>
      </c>
      <c r="L1401" t="s">
        <v>15</v>
      </c>
      <c r="M1401" t="s">
        <v>15</v>
      </c>
      <c r="N1401" t="s">
        <v>198</v>
      </c>
      <c r="O1401" t="s">
        <v>5662</v>
      </c>
      <c r="R1401" s="6"/>
    </row>
    <row r="1402" spans="1:18">
      <c r="A1402">
        <v>1463</v>
      </c>
      <c r="B1402" t="s">
        <v>5658</v>
      </c>
      <c r="C1402" s="1">
        <v>4867700000</v>
      </c>
      <c r="D1402" t="s">
        <v>19</v>
      </c>
      <c r="E1402" t="s">
        <v>3709</v>
      </c>
      <c r="F1402">
        <v>2</v>
      </c>
      <c r="G1402">
        <v>28</v>
      </c>
      <c r="H1402">
        <v>2014</v>
      </c>
      <c r="I1402" s="5" t="s">
        <v>5663</v>
      </c>
      <c r="J1402" t="s">
        <v>5664</v>
      </c>
      <c r="K1402" t="s">
        <v>5665</v>
      </c>
      <c r="L1402" t="s">
        <v>15</v>
      </c>
      <c r="M1402" t="s">
        <v>15</v>
      </c>
      <c r="N1402" t="s">
        <v>198</v>
      </c>
      <c r="O1402" t="s">
        <v>5662</v>
      </c>
      <c r="R1402" s="6"/>
    </row>
    <row r="1403" spans="1:18">
      <c r="A1403">
        <v>1464</v>
      </c>
      <c r="B1403" t="s">
        <v>5658</v>
      </c>
      <c r="C1403" s="1">
        <v>6028000000</v>
      </c>
      <c r="D1403" t="s">
        <v>25</v>
      </c>
      <c r="E1403" t="s">
        <v>864</v>
      </c>
      <c r="F1403">
        <v>2</v>
      </c>
      <c r="G1403">
        <v>28</v>
      </c>
      <c r="H1403">
        <v>2015</v>
      </c>
      <c r="I1403" s="5" t="s">
        <v>5666</v>
      </c>
      <c r="J1403" t="s">
        <v>5667</v>
      </c>
      <c r="K1403" t="s">
        <v>5668</v>
      </c>
      <c r="L1403" t="s">
        <v>15</v>
      </c>
      <c r="M1403" t="s">
        <v>15</v>
      </c>
      <c r="N1403" t="s">
        <v>198</v>
      </c>
      <c r="O1403" t="s">
        <v>5662</v>
      </c>
      <c r="R1403" s="6"/>
    </row>
    <row r="1404" spans="1:18">
      <c r="A1404">
        <v>1465</v>
      </c>
      <c r="B1404" t="s">
        <v>5658</v>
      </c>
      <c r="C1404" s="1">
        <v>6548400000</v>
      </c>
      <c r="D1404" t="s">
        <v>31</v>
      </c>
      <c r="E1404" t="s">
        <v>3716</v>
      </c>
      <c r="F1404">
        <v>2</v>
      </c>
      <c r="G1404">
        <v>29</v>
      </c>
      <c r="H1404">
        <v>2016</v>
      </c>
      <c r="I1404" s="5" t="s">
        <v>5669</v>
      </c>
      <c r="J1404" t="s">
        <v>5670</v>
      </c>
      <c r="K1404" t="s">
        <v>5671</v>
      </c>
      <c r="L1404" t="s">
        <v>15</v>
      </c>
      <c r="M1404" t="s">
        <v>15</v>
      </c>
      <c r="N1404" t="s">
        <v>198</v>
      </c>
      <c r="O1404" t="s">
        <v>5662</v>
      </c>
      <c r="R1404" s="6"/>
    </row>
    <row r="1405" spans="1:18">
      <c r="A1405">
        <v>1466</v>
      </c>
      <c r="B1405" t="s">
        <v>5672</v>
      </c>
      <c r="C1405" s="1">
        <v>10889500000</v>
      </c>
      <c r="D1405" t="s">
        <v>10</v>
      </c>
      <c r="E1405" t="s">
        <v>44</v>
      </c>
      <c r="F1405">
        <v>12</v>
      </c>
      <c r="G1405">
        <v>28</v>
      </c>
      <c r="H1405">
        <v>2013</v>
      </c>
      <c r="I1405" s="5" t="s">
        <v>5673</v>
      </c>
      <c r="J1405" t="s">
        <v>5674</v>
      </c>
      <c r="K1405" t="s">
        <v>5675</v>
      </c>
      <c r="L1405" t="s">
        <v>15</v>
      </c>
      <c r="M1405" t="s">
        <v>15</v>
      </c>
      <c r="N1405" t="s">
        <v>42</v>
      </c>
      <c r="O1405" t="s">
        <v>5527</v>
      </c>
      <c r="R1405" s="6"/>
    </row>
    <row r="1406" spans="1:18">
      <c r="A1406">
        <v>1467</v>
      </c>
      <c r="B1406" t="s">
        <v>5672</v>
      </c>
      <c r="C1406" s="1">
        <v>11338600000</v>
      </c>
      <c r="D1406" t="s">
        <v>19</v>
      </c>
      <c r="E1406" t="s">
        <v>48</v>
      </c>
      <c r="F1406">
        <v>1</v>
      </c>
      <c r="G1406">
        <v>3</v>
      </c>
      <c r="H1406">
        <v>2015</v>
      </c>
      <c r="I1406" s="5" t="s">
        <v>5676</v>
      </c>
      <c r="J1406" t="s">
        <v>5677</v>
      </c>
      <c r="K1406" t="s">
        <v>5678</v>
      </c>
      <c r="L1406" t="s">
        <v>15</v>
      </c>
      <c r="M1406" t="s">
        <v>15</v>
      </c>
      <c r="N1406" t="s">
        <v>42</v>
      </c>
      <c r="O1406" t="s">
        <v>5527</v>
      </c>
      <c r="R1406" s="6"/>
    </row>
    <row r="1407" spans="1:18">
      <c r="A1407">
        <v>1468</v>
      </c>
      <c r="B1407" t="s">
        <v>5672</v>
      </c>
      <c r="C1407" s="1">
        <v>11171800000</v>
      </c>
      <c r="D1407" t="s">
        <v>25</v>
      </c>
      <c r="E1407" t="s">
        <v>52</v>
      </c>
      <c r="F1407">
        <v>1</v>
      </c>
      <c r="G1407">
        <v>2</v>
      </c>
      <c r="H1407">
        <v>2016</v>
      </c>
      <c r="I1407" s="5" t="s">
        <v>5679</v>
      </c>
      <c r="J1407" t="s">
        <v>5680</v>
      </c>
      <c r="K1407" t="s">
        <v>5681</v>
      </c>
      <c r="L1407" t="s">
        <v>15</v>
      </c>
      <c r="M1407" t="s">
        <v>15</v>
      </c>
      <c r="N1407" t="s">
        <v>42</v>
      </c>
      <c r="O1407" t="s">
        <v>5527</v>
      </c>
      <c r="R1407" s="6"/>
    </row>
    <row r="1408" spans="1:18">
      <c r="A1408">
        <v>1469</v>
      </c>
      <c r="B1408" t="s">
        <v>5672</v>
      </c>
      <c r="C1408" s="1">
        <v>11406900000</v>
      </c>
      <c r="D1408" t="s">
        <v>31</v>
      </c>
      <c r="E1408" t="s">
        <v>348</v>
      </c>
      <c r="F1408">
        <v>12</v>
      </c>
      <c r="G1408">
        <v>31</v>
      </c>
      <c r="H1408">
        <v>2016</v>
      </c>
      <c r="I1408" s="5" t="s">
        <v>5682</v>
      </c>
      <c r="J1408" t="s">
        <v>5683</v>
      </c>
      <c r="K1408" t="s">
        <v>5684</v>
      </c>
      <c r="L1408" t="s">
        <v>15</v>
      </c>
      <c r="M1408" t="s">
        <v>15</v>
      </c>
      <c r="N1408" t="s">
        <v>42</v>
      </c>
      <c r="O1408" t="s">
        <v>5527</v>
      </c>
      <c r="R1408" s="6"/>
    </row>
    <row r="1409" spans="1:18">
      <c r="A1409">
        <v>1470</v>
      </c>
      <c r="B1409" t="s">
        <v>5685</v>
      </c>
      <c r="C1409" s="1">
        <v>1792000000</v>
      </c>
      <c r="D1409" t="s">
        <v>10</v>
      </c>
      <c r="E1409" t="s">
        <v>3554</v>
      </c>
      <c r="F1409">
        <v>9</v>
      </c>
      <c r="G1409">
        <v>27</v>
      </c>
      <c r="H1409">
        <v>2013</v>
      </c>
      <c r="I1409" s="5" t="s">
        <v>2137</v>
      </c>
      <c r="J1409" t="s">
        <v>5686</v>
      </c>
      <c r="K1409" t="s">
        <v>5687</v>
      </c>
      <c r="L1409" t="s">
        <v>5688</v>
      </c>
      <c r="M1409" t="s">
        <v>5689</v>
      </c>
      <c r="N1409" t="s">
        <v>62</v>
      </c>
      <c r="O1409" t="s">
        <v>175</v>
      </c>
      <c r="R1409" s="6"/>
    </row>
    <row r="1410" spans="1:18">
      <c r="A1410">
        <v>1471</v>
      </c>
      <c r="B1410" t="s">
        <v>5685</v>
      </c>
      <c r="C1410" s="1">
        <v>2291500000</v>
      </c>
      <c r="D1410" t="s">
        <v>19</v>
      </c>
      <c r="E1410" t="s">
        <v>5690</v>
      </c>
      <c r="F1410">
        <v>10</v>
      </c>
      <c r="G1410">
        <v>3</v>
      </c>
      <c r="H1410">
        <v>2014</v>
      </c>
      <c r="I1410" s="5" t="s">
        <v>5691</v>
      </c>
      <c r="J1410" t="s">
        <v>5692</v>
      </c>
      <c r="K1410" t="s">
        <v>5693</v>
      </c>
      <c r="L1410" t="s">
        <v>5694</v>
      </c>
      <c r="M1410" t="s">
        <v>5695</v>
      </c>
      <c r="N1410" t="s">
        <v>62</v>
      </c>
      <c r="O1410" t="s">
        <v>175</v>
      </c>
      <c r="R1410" s="6"/>
    </row>
    <row r="1411" spans="1:18">
      <c r="A1411">
        <v>1472</v>
      </c>
      <c r="B1411" t="s">
        <v>5685</v>
      </c>
      <c r="C1411" s="1">
        <v>3258400000</v>
      </c>
      <c r="D1411" t="s">
        <v>25</v>
      </c>
      <c r="E1411" t="s">
        <v>3562</v>
      </c>
      <c r="F1411">
        <v>10</v>
      </c>
      <c r="G1411">
        <v>2</v>
      </c>
      <c r="H1411">
        <v>2015</v>
      </c>
      <c r="I1411" s="5" t="s">
        <v>5696</v>
      </c>
      <c r="J1411" t="s">
        <v>5697</v>
      </c>
      <c r="K1411" t="s">
        <v>5698</v>
      </c>
      <c r="L1411" t="s">
        <v>5699</v>
      </c>
      <c r="M1411" t="s">
        <v>5700</v>
      </c>
      <c r="N1411" t="s">
        <v>62</v>
      </c>
      <c r="O1411" t="s">
        <v>175</v>
      </c>
      <c r="R1411" s="6"/>
    </row>
    <row r="1412" spans="1:18">
      <c r="A1412">
        <v>1473</v>
      </c>
      <c r="B1412" t="s">
        <v>5685</v>
      </c>
      <c r="C1412" s="1">
        <v>3289000000</v>
      </c>
      <c r="D1412" t="s">
        <v>31</v>
      </c>
      <c r="E1412" t="s">
        <v>115</v>
      </c>
      <c r="F1412">
        <v>9</v>
      </c>
      <c r="G1412">
        <v>30</v>
      </c>
      <c r="H1412">
        <v>2016</v>
      </c>
      <c r="I1412" s="5" t="s">
        <v>5701</v>
      </c>
      <c r="J1412" t="s">
        <v>5702</v>
      </c>
      <c r="K1412" t="s">
        <v>5703</v>
      </c>
      <c r="L1412" t="s">
        <v>5704</v>
      </c>
      <c r="M1412" t="s">
        <v>5705</v>
      </c>
      <c r="N1412" t="s">
        <v>62</v>
      </c>
      <c r="O1412" t="s">
        <v>175</v>
      </c>
      <c r="R1412" s="6"/>
    </row>
    <row r="1413" spans="1:18">
      <c r="A1413">
        <v>1474</v>
      </c>
      <c r="B1413" t="s">
        <v>5706</v>
      </c>
      <c r="C1413" s="1">
        <v>2730000000</v>
      </c>
      <c r="D1413" t="s">
        <v>10</v>
      </c>
      <c r="E1413" t="s">
        <v>11</v>
      </c>
      <c r="F1413">
        <v>12</v>
      </c>
      <c r="G1413">
        <v>31</v>
      </c>
      <c r="H1413">
        <v>2012</v>
      </c>
      <c r="I1413" s="5" t="s">
        <v>5707</v>
      </c>
      <c r="J1413" t="s">
        <v>3519</v>
      </c>
      <c r="K1413" t="s">
        <v>5708</v>
      </c>
      <c r="L1413" t="s">
        <v>15</v>
      </c>
      <c r="M1413" t="s">
        <v>1446</v>
      </c>
      <c r="N1413" t="s">
        <v>608</v>
      </c>
      <c r="O1413" t="s">
        <v>609</v>
      </c>
      <c r="R1413" s="6"/>
    </row>
    <row r="1414" spans="1:18">
      <c r="A1414">
        <v>1475</v>
      </c>
      <c r="B1414" t="s">
        <v>5706</v>
      </c>
      <c r="C1414" s="1">
        <v>3371000000</v>
      </c>
      <c r="D1414" t="s">
        <v>19</v>
      </c>
      <c r="E1414" t="s">
        <v>20</v>
      </c>
      <c r="F1414">
        <v>12</v>
      </c>
      <c r="G1414">
        <v>31</v>
      </c>
      <c r="H1414">
        <v>2013</v>
      </c>
      <c r="I1414" s="5" t="s">
        <v>5709</v>
      </c>
      <c r="J1414" t="s">
        <v>5710</v>
      </c>
      <c r="K1414" t="s">
        <v>5711</v>
      </c>
      <c r="L1414" t="s">
        <v>15</v>
      </c>
      <c r="M1414" t="s">
        <v>5712</v>
      </c>
      <c r="N1414" t="s">
        <v>608</v>
      </c>
      <c r="O1414" t="s">
        <v>609</v>
      </c>
      <c r="R1414" s="6"/>
    </row>
    <row r="1415" spans="1:18">
      <c r="A1415">
        <v>1476</v>
      </c>
      <c r="B1415" t="s">
        <v>5706</v>
      </c>
      <c r="C1415" s="1">
        <v>4038000000</v>
      </c>
      <c r="D1415" t="s">
        <v>25</v>
      </c>
      <c r="E1415" t="s">
        <v>26</v>
      </c>
      <c r="F1415">
        <v>12</v>
      </c>
      <c r="G1415">
        <v>31</v>
      </c>
      <c r="H1415">
        <v>2014</v>
      </c>
      <c r="I1415" s="5" t="s">
        <v>5713</v>
      </c>
      <c r="J1415" t="s">
        <v>5714</v>
      </c>
      <c r="K1415" t="s">
        <v>5215</v>
      </c>
      <c r="L1415" t="s">
        <v>15</v>
      </c>
      <c r="M1415" t="s">
        <v>5715</v>
      </c>
      <c r="N1415" t="s">
        <v>608</v>
      </c>
      <c r="O1415" t="s">
        <v>609</v>
      </c>
      <c r="R1415" s="6"/>
    </row>
    <row r="1416" spans="1:18">
      <c r="A1416">
        <v>1477</v>
      </c>
      <c r="B1416" t="s">
        <v>5706</v>
      </c>
      <c r="C1416" s="1">
        <v>3133000000</v>
      </c>
      <c r="D1416" t="s">
        <v>31</v>
      </c>
      <c r="E1416" t="s">
        <v>32</v>
      </c>
      <c r="F1416">
        <v>12</v>
      </c>
      <c r="G1416">
        <v>31</v>
      </c>
      <c r="H1416">
        <v>2015</v>
      </c>
      <c r="I1416" s="5" t="s">
        <v>5716</v>
      </c>
      <c r="J1416" t="s">
        <v>5717</v>
      </c>
      <c r="K1416" t="s">
        <v>1675</v>
      </c>
      <c r="L1416" t="s">
        <v>15</v>
      </c>
      <c r="M1416" t="s">
        <v>1492</v>
      </c>
      <c r="N1416" t="s">
        <v>608</v>
      </c>
      <c r="O1416" t="s">
        <v>609</v>
      </c>
      <c r="R1416" s="6"/>
    </row>
    <row r="1417" spans="1:18">
      <c r="A1417">
        <v>1478</v>
      </c>
      <c r="B1417" t="s">
        <v>5718</v>
      </c>
      <c r="C1417" s="1">
        <v>10793000000</v>
      </c>
      <c r="D1417" t="s">
        <v>10</v>
      </c>
      <c r="E1417" t="s">
        <v>11</v>
      </c>
      <c r="F1417">
        <v>12</v>
      </c>
      <c r="G1417">
        <v>31</v>
      </c>
      <c r="H1417">
        <v>2012</v>
      </c>
      <c r="I1417" s="5" t="s">
        <v>5719</v>
      </c>
      <c r="J1417" t="s">
        <v>5720</v>
      </c>
      <c r="K1417" t="s">
        <v>5721</v>
      </c>
      <c r="L1417" t="s">
        <v>15</v>
      </c>
      <c r="M1417" t="s">
        <v>5722</v>
      </c>
      <c r="N1417" t="s">
        <v>293</v>
      </c>
      <c r="O1417" t="s">
        <v>758</v>
      </c>
      <c r="R1417" s="6"/>
    </row>
    <row r="1418" spans="1:18">
      <c r="A1418">
        <v>1479</v>
      </c>
      <c r="B1418" t="s">
        <v>5718</v>
      </c>
      <c r="C1418" s="1">
        <v>11813000000</v>
      </c>
      <c r="D1418" t="s">
        <v>19</v>
      </c>
      <c r="E1418" t="s">
        <v>20</v>
      </c>
      <c r="F1418">
        <v>12</v>
      </c>
      <c r="G1418">
        <v>31</v>
      </c>
      <c r="H1418">
        <v>2013</v>
      </c>
      <c r="I1418" s="5" t="s">
        <v>5723</v>
      </c>
      <c r="J1418" t="s">
        <v>1476</v>
      </c>
      <c r="K1418" t="s">
        <v>5724</v>
      </c>
      <c r="L1418" t="s">
        <v>15</v>
      </c>
      <c r="M1418" t="s">
        <v>5725</v>
      </c>
      <c r="N1418" t="s">
        <v>293</v>
      </c>
      <c r="O1418" t="s">
        <v>758</v>
      </c>
      <c r="R1418" s="6"/>
    </row>
    <row r="1419" spans="1:18">
      <c r="A1419">
        <v>1480</v>
      </c>
      <c r="B1419" t="s">
        <v>5718</v>
      </c>
      <c r="C1419" s="1">
        <v>12727000000</v>
      </c>
      <c r="D1419" t="s">
        <v>25</v>
      </c>
      <c r="E1419" t="s">
        <v>26</v>
      </c>
      <c r="F1419">
        <v>12</v>
      </c>
      <c r="G1419">
        <v>31</v>
      </c>
      <c r="H1419">
        <v>2014</v>
      </c>
      <c r="I1419" s="5" t="s">
        <v>5726</v>
      </c>
      <c r="J1419" t="s">
        <v>5727</v>
      </c>
      <c r="K1419" t="s">
        <v>5728</v>
      </c>
      <c r="L1419" t="s">
        <v>15</v>
      </c>
      <c r="M1419" t="s">
        <v>5729</v>
      </c>
      <c r="N1419" t="s">
        <v>293</v>
      </c>
      <c r="O1419" t="s">
        <v>758</v>
      </c>
      <c r="R1419" s="6"/>
    </row>
    <row r="1420" spans="1:18">
      <c r="A1420">
        <v>1481</v>
      </c>
      <c r="B1420" t="s">
        <v>5718</v>
      </c>
      <c r="C1420" s="1">
        <v>13620000000</v>
      </c>
      <c r="D1420" t="s">
        <v>31</v>
      </c>
      <c r="E1420" t="s">
        <v>32</v>
      </c>
      <c r="F1420">
        <v>12</v>
      </c>
      <c r="G1420">
        <v>31</v>
      </c>
      <c r="H1420">
        <v>2015</v>
      </c>
      <c r="I1420" s="5" t="s">
        <v>5730</v>
      </c>
      <c r="J1420" t="s">
        <v>5731</v>
      </c>
      <c r="K1420" t="s">
        <v>5732</v>
      </c>
      <c r="L1420" t="s">
        <v>15</v>
      </c>
      <c r="M1420" t="s">
        <v>5733</v>
      </c>
      <c r="N1420" t="s">
        <v>293</v>
      </c>
      <c r="O1420" t="s">
        <v>758</v>
      </c>
      <c r="R1420" s="6"/>
    </row>
    <row r="1421" spans="1:18">
      <c r="A1421">
        <v>1482</v>
      </c>
      <c r="B1421" t="s">
        <v>5734</v>
      </c>
      <c r="C1421" s="1">
        <v>9021000000</v>
      </c>
      <c r="D1421" t="s">
        <v>10</v>
      </c>
      <c r="E1421" t="s">
        <v>20</v>
      </c>
      <c r="F1421">
        <v>12</v>
      </c>
      <c r="G1421">
        <v>31</v>
      </c>
      <c r="H1421">
        <v>2013</v>
      </c>
      <c r="I1421" s="5" t="s">
        <v>5735</v>
      </c>
      <c r="J1421" t="s">
        <v>4659</v>
      </c>
      <c r="K1421" t="s">
        <v>5736</v>
      </c>
      <c r="L1421" t="s">
        <v>5737</v>
      </c>
      <c r="M1421" t="s">
        <v>4554</v>
      </c>
      <c r="N1421" t="s">
        <v>84</v>
      </c>
      <c r="O1421" t="s">
        <v>126</v>
      </c>
      <c r="R1421" s="6"/>
    </row>
    <row r="1422" spans="1:18">
      <c r="A1422">
        <v>1483</v>
      </c>
      <c r="B1422" t="s">
        <v>5734</v>
      </c>
      <c r="C1422" s="1">
        <v>9675000000</v>
      </c>
      <c r="D1422" t="s">
        <v>19</v>
      </c>
      <c r="E1422" t="s">
        <v>26</v>
      </c>
      <c r="F1422">
        <v>12</v>
      </c>
      <c r="G1422">
        <v>31</v>
      </c>
      <c r="H1422">
        <v>2014</v>
      </c>
      <c r="I1422" s="5" t="s">
        <v>5738</v>
      </c>
      <c r="J1422" t="s">
        <v>2129</v>
      </c>
      <c r="K1422" t="s">
        <v>5739</v>
      </c>
      <c r="L1422" t="s">
        <v>1871</v>
      </c>
      <c r="M1422" t="s">
        <v>5740</v>
      </c>
      <c r="N1422" t="s">
        <v>84</v>
      </c>
      <c r="O1422" t="s">
        <v>126</v>
      </c>
      <c r="R1422" s="6"/>
    </row>
    <row r="1423" spans="1:18">
      <c r="A1423">
        <v>1484</v>
      </c>
      <c r="B1423" t="s">
        <v>5734</v>
      </c>
      <c r="C1423" s="1">
        <v>9946000000</v>
      </c>
      <c r="D1423" t="s">
        <v>25</v>
      </c>
      <c r="E1423" t="s">
        <v>32</v>
      </c>
      <c r="F1423">
        <v>12</v>
      </c>
      <c r="G1423">
        <v>31</v>
      </c>
      <c r="H1423">
        <v>2015</v>
      </c>
      <c r="I1423" s="5" t="s">
        <v>5741</v>
      </c>
      <c r="J1423" t="s">
        <v>5742</v>
      </c>
      <c r="K1423" t="s">
        <v>5743</v>
      </c>
      <c r="L1423" t="s">
        <v>2402</v>
      </c>
      <c r="M1423" t="s">
        <v>2572</v>
      </c>
      <c r="N1423" t="s">
        <v>84</v>
      </c>
      <c r="O1423" t="s">
        <v>126</v>
      </c>
      <c r="R1423" s="6"/>
    </row>
    <row r="1424" spans="1:18">
      <c r="A1424">
        <v>1485</v>
      </c>
      <c r="B1424" t="s">
        <v>5734</v>
      </c>
      <c r="C1424" s="1">
        <v>11325000000</v>
      </c>
      <c r="D1424" t="s">
        <v>31</v>
      </c>
      <c r="E1424" t="s">
        <v>348</v>
      </c>
      <c r="F1424">
        <v>12</v>
      </c>
      <c r="G1424">
        <v>31</v>
      </c>
      <c r="H1424">
        <v>2016</v>
      </c>
      <c r="I1424" s="5" t="s">
        <v>4420</v>
      </c>
      <c r="J1424" t="s">
        <v>5744</v>
      </c>
      <c r="K1424" t="s">
        <v>5745</v>
      </c>
      <c r="L1424" t="s">
        <v>5746</v>
      </c>
      <c r="M1424" t="s">
        <v>1244</v>
      </c>
      <c r="N1424" t="s">
        <v>84</v>
      </c>
      <c r="O1424" t="s">
        <v>126</v>
      </c>
      <c r="R1424" s="6"/>
    </row>
    <row r="1425" spans="1:18">
      <c r="A1425">
        <v>1486</v>
      </c>
      <c r="B1425" t="s">
        <v>5747</v>
      </c>
      <c r="C1425" s="1">
        <v>6906000000</v>
      </c>
      <c r="D1425" t="s">
        <v>10</v>
      </c>
      <c r="E1425" t="s">
        <v>5748</v>
      </c>
      <c r="F1425">
        <v>3</v>
      </c>
      <c r="G1425">
        <v>29</v>
      </c>
      <c r="H1425">
        <v>2013</v>
      </c>
      <c r="I1425" s="5" t="s">
        <v>5749</v>
      </c>
      <c r="J1425" t="s">
        <v>4288</v>
      </c>
      <c r="K1425" t="s">
        <v>5750</v>
      </c>
      <c r="L1425" t="s">
        <v>4669</v>
      </c>
      <c r="M1425" t="s">
        <v>5751</v>
      </c>
      <c r="N1425" t="s">
        <v>62</v>
      </c>
      <c r="O1425" t="s">
        <v>149</v>
      </c>
      <c r="R1425" s="6"/>
    </row>
    <row r="1426" spans="1:18">
      <c r="A1426">
        <v>1487</v>
      </c>
      <c r="B1426" t="s">
        <v>5747</v>
      </c>
      <c r="C1426" s="1">
        <v>4183000000</v>
      </c>
      <c r="D1426" t="s">
        <v>19</v>
      </c>
      <c r="E1426" t="s">
        <v>5752</v>
      </c>
      <c r="F1426">
        <v>3</v>
      </c>
      <c r="G1426">
        <v>28</v>
      </c>
      <c r="H1426">
        <v>2014</v>
      </c>
      <c r="I1426" s="5" t="s">
        <v>5753</v>
      </c>
      <c r="J1426" t="s">
        <v>620</v>
      </c>
      <c r="K1426" t="s">
        <v>5754</v>
      </c>
      <c r="L1426" t="s">
        <v>3308</v>
      </c>
      <c r="M1426" t="s">
        <v>1991</v>
      </c>
      <c r="N1426" t="s">
        <v>62</v>
      </c>
      <c r="O1426" t="s">
        <v>149</v>
      </c>
      <c r="R1426" s="6"/>
    </row>
    <row r="1427" spans="1:18">
      <c r="A1427">
        <v>1488</v>
      </c>
      <c r="B1427" t="s">
        <v>5747</v>
      </c>
      <c r="C1427" s="1">
        <v>3956000000</v>
      </c>
      <c r="D1427" t="s">
        <v>25</v>
      </c>
      <c r="E1427" t="s">
        <v>1649</v>
      </c>
      <c r="F1427">
        <v>4</v>
      </c>
      <c r="G1427">
        <v>3</v>
      </c>
      <c r="H1427">
        <v>2015</v>
      </c>
      <c r="I1427" s="5" t="s">
        <v>5755</v>
      </c>
      <c r="J1427" t="s">
        <v>5756</v>
      </c>
      <c r="K1427" t="s">
        <v>1457</v>
      </c>
      <c r="L1427" t="s">
        <v>5757</v>
      </c>
      <c r="M1427" t="s">
        <v>5758</v>
      </c>
      <c r="N1427" t="s">
        <v>62</v>
      </c>
      <c r="O1427" t="s">
        <v>149</v>
      </c>
      <c r="R1427" s="6"/>
    </row>
    <row r="1428" spans="1:18">
      <c r="A1428">
        <v>1489</v>
      </c>
      <c r="B1428" t="s">
        <v>5747</v>
      </c>
      <c r="C1428" s="1">
        <v>3600000000</v>
      </c>
      <c r="D1428" t="s">
        <v>31</v>
      </c>
      <c r="E1428" t="s">
        <v>1655</v>
      </c>
      <c r="F1428">
        <v>4</v>
      </c>
      <c r="G1428">
        <v>1</v>
      </c>
      <c r="H1428">
        <v>2016</v>
      </c>
      <c r="I1428" s="5" t="s">
        <v>5759</v>
      </c>
      <c r="J1428" t="s">
        <v>5760</v>
      </c>
      <c r="K1428" t="s">
        <v>5761</v>
      </c>
      <c r="L1428" t="s">
        <v>5762</v>
      </c>
      <c r="M1428" t="s">
        <v>5763</v>
      </c>
      <c r="N1428" t="s">
        <v>62</v>
      </c>
      <c r="O1428" t="s">
        <v>149</v>
      </c>
      <c r="R1428" s="6"/>
    </row>
    <row r="1429" spans="1:18">
      <c r="A1429">
        <v>1490</v>
      </c>
      <c r="B1429" t="s">
        <v>5764</v>
      </c>
      <c r="C1429" s="1">
        <v>44411233000</v>
      </c>
      <c r="D1429" t="s">
        <v>10</v>
      </c>
      <c r="E1429" t="s">
        <v>5765</v>
      </c>
      <c r="F1429">
        <v>6</v>
      </c>
      <c r="G1429">
        <v>29</v>
      </c>
      <c r="H1429">
        <v>2013</v>
      </c>
      <c r="I1429" s="5" t="s">
        <v>5766</v>
      </c>
      <c r="J1429" t="s">
        <v>5767</v>
      </c>
      <c r="K1429" t="s">
        <v>5768</v>
      </c>
      <c r="L1429" t="s">
        <v>15</v>
      </c>
      <c r="M1429" t="s">
        <v>15</v>
      </c>
      <c r="N1429" t="s">
        <v>198</v>
      </c>
      <c r="O1429" t="s">
        <v>5769</v>
      </c>
      <c r="R1429" s="6"/>
    </row>
    <row r="1430" spans="1:18">
      <c r="A1430">
        <v>1491</v>
      </c>
      <c r="B1430" t="s">
        <v>5764</v>
      </c>
      <c r="C1430" s="1">
        <v>46516712000</v>
      </c>
      <c r="D1430" t="s">
        <v>19</v>
      </c>
      <c r="E1430" t="s">
        <v>5770</v>
      </c>
      <c r="F1430">
        <v>6</v>
      </c>
      <c r="G1430">
        <v>28</v>
      </c>
      <c r="H1430">
        <v>2014</v>
      </c>
      <c r="I1430" s="5" t="s">
        <v>5771</v>
      </c>
      <c r="J1430" t="s">
        <v>5772</v>
      </c>
      <c r="K1430" t="s">
        <v>15</v>
      </c>
      <c r="L1430" t="s">
        <v>15</v>
      </c>
      <c r="M1430" t="s">
        <v>15</v>
      </c>
      <c r="N1430" t="s">
        <v>198</v>
      </c>
      <c r="O1430" t="s">
        <v>5769</v>
      </c>
      <c r="R1430" s="6"/>
    </row>
    <row r="1431" spans="1:18">
      <c r="A1431">
        <v>1492</v>
      </c>
      <c r="B1431" t="s">
        <v>5764</v>
      </c>
      <c r="C1431" s="1">
        <v>48680752000</v>
      </c>
      <c r="D1431" t="s">
        <v>25</v>
      </c>
      <c r="E1431" t="s">
        <v>5773</v>
      </c>
      <c r="F1431">
        <v>6</v>
      </c>
      <c r="G1431">
        <v>27</v>
      </c>
      <c r="H1431">
        <v>2015</v>
      </c>
      <c r="I1431" s="5" t="s">
        <v>5774</v>
      </c>
      <c r="J1431" t="s">
        <v>5775</v>
      </c>
      <c r="K1431" t="s">
        <v>15</v>
      </c>
      <c r="L1431" t="s">
        <v>15</v>
      </c>
      <c r="M1431" t="s">
        <v>15</v>
      </c>
      <c r="N1431" t="s">
        <v>198</v>
      </c>
      <c r="O1431" t="s">
        <v>5769</v>
      </c>
      <c r="R1431" s="6"/>
    </row>
    <row r="1432" spans="1:18">
      <c r="A1432">
        <v>1493</v>
      </c>
      <c r="B1432" t="s">
        <v>5764</v>
      </c>
      <c r="C1432" s="1">
        <v>50366919000</v>
      </c>
      <c r="D1432" t="s">
        <v>31</v>
      </c>
      <c r="E1432" t="s">
        <v>5776</v>
      </c>
      <c r="F1432">
        <v>7</v>
      </c>
      <c r="G1432">
        <v>2</v>
      </c>
      <c r="H1432">
        <v>2016</v>
      </c>
      <c r="I1432" s="5" t="s">
        <v>5777</v>
      </c>
      <c r="J1432" t="s">
        <v>5778</v>
      </c>
      <c r="K1432" t="s">
        <v>15</v>
      </c>
      <c r="L1432" t="s">
        <v>15</v>
      </c>
      <c r="M1432" t="s">
        <v>15</v>
      </c>
      <c r="N1432" t="s">
        <v>198</v>
      </c>
      <c r="O1432" t="s">
        <v>5769</v>
      </c>
      <c r="R1432" s="6"/>
    </row>
    <row r="1433" spans="1:18">
      <c r="A1433">
        <v>1494</v>
      </c>
      <c r="B1433" t="s">
        <v>5779</v>
      </c>
      <c r="C1433" s="1">
        <v>127434000000</v>
      </c>
      <c r="D1433" t="s">
        <v>10</v>
      </c>
      <c r="E1433" t="s">
        <v>11</v>
      </c>
      <c r="F1433">
        <v>12</v>
      </c>
      <c r="G1433">
        <v>31</v>
      </c>
      <c r="H1433">
        <v>2012</v>
      </c>
      <c r="I1433" s="5" t="s">
        <v>5780</v>
      </c>
      <c r="J1433" t="s">
        <v>5781</v>
      </c>
      <c r="K1433" t="s">
        <v>5782</v>
      </c>
      <c r="L1433" t="s">
        <v>15</v>
      </c>
      <c r="M1433" t="s">
        <v>5783</v>
      </c>
      <c r="N1433" t="s">
        <v>1703</v>
      </c>
      <c r="O1433" t="s">
        <v>1704</v>
      </c>
      <c r="R1433" s="6"/>
    </row>
    <row r="1434" spans="1:18">
      <c r="A1434">
        <v>1495</v>
      </c>
      <c r="B1434" t="s">
        <v>5779</v>
      </c>
      <c r="C1434" s="1">
        <v>128752000000</v>
      </c>
      <c r="D1434" t="s">
        <v>19</v>
      </c>
      <c r="E1434" t="s">
        <v>20</v>
      </c>
      <c r="F1434">
        <v>12</v>
      </c>
      <c r="G1434">
        <v>31</v>
      </c>
      <c r="H1434">
        <v>2013</v>
      </c>
      <c r="I1434" s="5" t="s">
        <v>5784</v>
      </c>
      <c r="J1434" t="s">
        <v>5785</v>
      </c>
      <c r="K1434" t="s">
        <v>5786</v>
      </c>
      <c r="L1434" t="s">
        <v>15</v>
      </c>
      <c r="M1434" t="s">
        <v>5787</v>
      </c>
      <c r="N1434" t="s">
        <v>1703</v>
      </c>
      <c r="O1434" t="s">
        <v>1704</v>
      </c>
      <c r="R1434" s="6"/>
    </row>
    <row r="1435" spans="1:18">
      <c r="A1435">
        <v>1496</v>
      </c>
      <c r="B1435" t="s">
        <v>5779</v>
      </c>
      <c r="C1435" s="1">
        <v>132447000000</v>
      </c>
      <c r="D1435" t="s">
        <v>25</v>
      </c>
      <c r="E1435" t="s">
        <v>26</v>
      </c>
      <c r="F1435">
        <v>12</v>
      </c>
      <c r="G1435">
        <v>31</v>
      </c>
      <c r="H1435">
        <v>2014</v>
      </c>
      <c r="I1435" s="5" t="s">
        <v>5788</v>
      </c>
      <c r="J1435" t="s">
        <v>5789</v>
      </c>
      <c r="K1435" t="s">
        <v>5790</v>
      </c>
      <c r="L1435" t="s">
        <v>15</v>
      </c>
      <c r="M1435" t="s">
        <v>5791</v>
      </c>
      <c r="N1435" t="s">
        <v>1703</v>
      </c>
      <c r="O1435" t="s">
        <v>1704</v>
      </c>
      <c r="R1435" s="6"/>
    </row>
    <row r="1436" spans="1:18">
      <c r="A1436">
        <v>1497</v>
      </c>
      <c r="B1436" t="s">
        <v>5779</v>
      </c>
      <c r="C1436" s="1">
        <v>146801000000</v>
      </c>
      <c r="D1436" t="s">
        <v>31</v>
      </c>
      <c r="E1436" t="s">
        <v>32</v>
      </c>
      <c r="F1436">
        <v>12</v>
      </c>
      <c r="G1436">
        <v>31</v>
      </c>
      <c r="H1436">
        <v>2015</v>
      </c>
      <c r="I1436" s="5" t="s">
        <v>5792</v>
      </c>
      <c r="J1436" t="s">
        <v>5793</v>
      </c>
      <c r="K1436" t="s">
        <v>5794</v>
      </c>
      <c r="L1436" t="s">
        <v>15</v>
      </c>
      <c r="M1436" t="s">
        <v>5795</v>
      </c>
      <c r="N1436" t="s">
        <v>1703</v>
      </c>
      <c r="O1436" t="s">
        <v>1704</v>
      </c>
      <c r="R1436" s="6"/>
    </row>
    <row r="1437" spans="1:18">
      <c r="A1437">
        <v>1498</v>
      </c>
      <c r="B1437" t="s">
        <v>5796</v>
      </c>
      <c r="C1437" s="1">
        <v>4206100000</v>
      </c>
      <c r="D1437" t="s">
        <v>10</v>
      </c>
      <c r="E1437" t="s">
        <v>20</v>
      </c>
      <c r="F1437">
        <v>12</v>
      </c>
      <c r="G1437">
        <v>31</v>
      </c>
      <c r="H1437">
        <v>2013</v>
      </c>
      <c r="I1437" s="5" t="s">
        <v>5797</v>
      </c>
      <c r="J1437" t="s">
        <v>5798</v>
      </c>
      <c r="K1437" t="s">
        <v>5799</v>
      </c>
      <c r="L1437" t="s">
        <v>15</v>
      </c>
      <c r="M1437" t="s">
        <v>15</v>
      </c>
      <c r="N1437" t="s">
        <v>198</v>
      </c>
      <c r="O1437" t="s">
        <v>5800</v>
      </c>
      <c r="R1437" s="6"/>
    </row>
    <row r="1438" spans="1:18">
      <c r="A1438">
        <v>1499</v>
      </c>
      <c r="B1438" t="s">
        <v>5796</v>
      </c>
      <c r="C1438" s="1">
        <v>4146300000</v>
      </c>
      <c r="D1438" t="s">
        <v>19</v>
      </c>
      <c r="E1438" t="s">
        <v>26</v>
      </c>
      <c r="F1438">
        <v>12</v>
      </c>
      <c r="G1438">
        <v>31</v>
      </c>
      <c r="H1438">
        <v>2014</v>
      </c>
      <c r="I1438" s="5" t="s">
        <v>5801</v>
      </c>
      <c r="J1438" t="s">
        <v>5802</v>
      </c>
      <c r="K1438" t="s">
        <v>5803</v>
      </c>
      <c r="L1438" t="s">
        <v>15</v>
      </c>
      <c r="M1438" t="s">
        <v>15</v>
      </c>
      <c r="N1438" t="s">
        <v>198</v>
      </c>
      <c r="O1438" t="s">
        <v>5800</v>
      </c>
      <c r="R1438" s="6"/>
    </row>
    <row r="1439" spans="1:18">
      <c r="A1439">
        <v>1500</v>
      </c>
      <c r="B1439" t="s">
        <v>5796</v>
      </c>
      <c r="C1439" s="1">
        <v>3567500000</v>
      </c>
      <c r="D1439" t="s">
        <v>25</v>
      </c>
      <c r="E1439" t="s">
        <v>32</v>
      </c>
      <c r="F1439">
        <v>12</v>
      </c>
      <c r="G1439">
        <v>31</v>
      </c>
      <c r="H1439">
        <v>2015</v>
      </c>
      <c r="I1439" s="5" t="s">
        <v>5804</v>
      </c>
      <c r="J1439" t="s">
        <v>5805</v>
      </c>
      <c r="K1439" t="s">
        <v>5806</v>
      </c>
      <c r="L1439" t="s">
        <v>15</v>
      </c>
      <c r="M1439" t="s">
        <v>15</v>
      </c>
      <c r="N1439" t="s">
        <v>198</v>
      </c>
      <c r="O1439" t="s">
        <v>5800</v>
      </c>
      <c r="R1439" s="6"/>
    </row>
    <row r="1440" spans="1:18">
      <c r="A1440">
        <v>1501</v>
      </c>
      <c r="B1440" t="s">
        <v>5796</v>
      </c>
      <c r="C1440" s="1">
        <v>4885000000</v>
      </c>
      <c r="D1440" t="s">
        <v>31</v>
      </c>
      <c r="E1440" t="s">
        <v>348</v>
      </c>
      <c r="F1440">
        <v>12</v>
      </c>
      <c r="G1440">
        <v>31</v>
      </c>
      <c r="H1440">
        <v>2016</v>
      </c>
      <c r="I1440" s="5" t="s">
        <v>5807</v>
      </c>
      <c r="J1440" t="s">
        <v>5808</v>
      </c>
      <c r="K1440" t="s">
        <v>5809</v>
      </c>
      <c r="L1440" t="s">
        <v>15</v>
      </c>
      <c r="M1440" t="s">
        <v>15</v>
      </c>
      <c r="N1440" t="s">
        <v>198</v>
      </c>
      <c r="O1440" t="s">
        <v>5800</v>
      </c>
      <c r="R1440" s="6"/>
    </row>
    <row r="1441" spans="1:18">
      <c r="A1441">
        <v>1502</v>
      </c>
      <c r="B1441" t="s">
        <v>5810</v>
      </c>
      <c r="C1441" s="1">
        <v>2665000000</v>
      </c>
      <c r="D1441" t="s">
        <v>10</v>
      </c>
      <c r="E1441" t="s">
        <v>11</v>
      </c>
      <c r="F1441">
        <v>12</v>
      </c>
      <c r="G1441">
        <v>31</v>
      </c>
      <c r="H1441">
        <v>2012</v>
      </c>
      <c r="I1441" s="5" t="s">
        <v>5811</v>
      </c>
      <c r="J1441" t="s">
        <v>5812</v>
      </c>
      <c r="K1441" t="s">
        <v>5813</v>
      </c>
      <c r="L1441" t="s">
        <v>5814</v>
      </c>
      <c r="M1441" t="s">
        <v>15</v>
      </c>
      <c r="N1441" t="s">
        <v>62</v>
      </c>
      <c r="O1441" t="s">
        <v>149</v>
      </c>
      <c r="R1441" s="6"/>
    </row>
    <row r="1442" spans="1:18">
      <c r="A1442">
        <v>1503</v>
      </c>
      <c r="B1442" t="s">
        <v>5810</v>
      </c>
      <c r="C1442" s="1">
        <v>2692000000</v>
      </c>
      <c r="D1442" t="s">
        <v>19</v>
      </c>
      <c r="E1442" t="s">
        <v>20</v>
      </c>
      <c r="F1442">
        <v>12</v>
      </c>
      <c r="G1442">
        <v>31</v>
      </c>
      <c r="H1442">
        <v>2013</v>
      </c>
      <c r="I1442" s="5" t="s">
        <v>5815</v>
      </c>
      <c r="J1442" t="s">
        <v>5816</v>
      </c>
      <c r="K1442" t="s">
        <v>459</v>
      </c>
      <c r="L1442" t="s">
        <v>5817</v>
      </c>
      <c r="M1442" t="s">
        <v>15</v>
      </c>
      <c r="N1442" t="s">
        <v>62</v>
      </c>
      <c r="O1442" t="s">
        <v>149</v>
      </c>
      <c r="R1442" s="6"/>
    </row>
    <row r="1443" spans="1:18">
      <c r="A1443">
        <v>1504</v>
      </c>
      <c r="B1443" t="s">
        <v>5810</v>
      </c>
      <c r="C1443" s="1">
        <v>2732000000</v>
      </c>
      <c r="D1443" t="s">
        <v>25</v>
      </c>
      <c r="E1443" t="s">
        <v>26</v>
      </c>
      <c r="F1443">
        <v>12</v>
      </c>
      <c r="G1443">
        <v>31</v>
      </c>
      <c r="H1443">
        <v>2014</v>
      </c>
      <c r="I1443" s="5" t="s">
        <v>5818</v>
      </c>
      <c r="J1443" t="s">
        <v>5819</v>
      </c>
      <c r="K1443" t="s">
        <v>5820</v>
      </c>
      <c r="L1443" t="s">
        <v>4224</v>
      </c>
      <c r="M1443" t="s">
        <v>15</v>
      </c>
      <c r="N1443" t="s">
        <v>62</v>
      </c>
      <c r="O1443" t="s">
        <v>149</v>
      </c>
      <c r="R1443" s="6"/>
    </row>
    <row r="1444" spans="1:18">
      <c r="A1444">
        <v>1505</v>
      </c>
      <c r="B1444" t="s">
        <v>5810</v>
      </c>
      <c r="C1444" s="1">
        <v>2530000000</v>
      </c>
      <c r="D1444" t="s">
        <v>31</v>
      </c>
      <c r="E1444" t="s">
        <v>32</v>
      </c>
      <c r="F1444">
        <v>12</v>
      </c>
      <c r="G1444">
        <v>31</v>
      </c>
      <c r="H1444">
        <v>2015</v>
      </c>
      <c r="I1444" s="5" t="s">
        <v>5821</v>
      </c>
      <c r="J1444" t="s">
        <v>1369</v>
      </c>
      <c r="K1444" t="s">
        <v>5822</v>
      </c>
      <c r="L1444" t="s">
        <v>2972</v>
      </c>
      <c r="M1444" t="s">
        <v>15</v>
      </c>
      <c r="N1444" t="s">
        <v>62</v>
      </c>
      <c r="O1444" t="s">
        <v>149</v>
      </c>
      <c r="R1444" s="6"/>
    </row>
    <row r="1445" spans="1:18">
      <c r="A1445">
        <v>1506</v>
      </c>
      <c r="B1445" t="s">
        <v>5823</v>
      </c>
      <c r="C1445" s="1">
        <v>1924400000</v>
      </c>
      <c r="D1445" t="s">
        <v>10</v>
      </c>
      <c r="E1445" t="s">
        <v>99</v>
      </c>
      <c r="F1445">
        <v>9</v>
      </c>
      <c r="G1445">
        <v>30</v>
      </c>
      <c r="H1445">
        <v>2013</v>
      </c>
      <c r="I1445" s="5" t="s">
        <v>5824</v>
      </c>
      <c r="J1445" t="s">
        <v>5825</v>
      </c>
      <c r="K1445" t="s">
        <v>5826</v>
      </c>
      <c r="L1445" t="s">
        <v>15</v>
      </c>
      <c r="M1445" t="s">
        <v>5827</v>
      </c>
      <c r="N1445" t="s">
        <v>17</v>
      </c>
      <c r="O1445" t="s">
        <v>676</v>
      </c>
      <c r="R1445" s="6"/>
    </row>
    <row r="1446" spans="1:18">
      <c r="A1446">
        <v>1507</v>
      </c>
      <c r="B1446" t="s">
        <v>5823</v>
      </c>
      <c r="C1446" s="1">
        <v>2372906000</v>
      </c>
      <c r="D1446" t="s">
        <v>19</v>
      </c>
      <c r="E1446" t="s">
        <v>105</v>
      </c>
      <c r="F1446">
        <v>9</v>
      </c>
      <c r="G1446">
        <v>30</v>
      </c>
      <c r="H1446">
        <v>2014</v>
      </c>
      <c r="I1446" s="5" t="s">
        <v>5828</v>
      </c>
      <c r="J1446" t="s">
        <v>5829</v>
      </c>
      <c r="K1446" t="s">
        <v>5830</v>
      </c>
      <c r="L1446" t="s">
        <v>15</v>
      </c>
      <c r="M1446" t="s">
        <v>5831</v>
      </c>
      <c r="N1446" t="s">
        <v>17</v>
      </c>
      <c r="O1446" t="s">
        <v>676</v>
      </c>
      <c r="R1446" s="6"/>
    </row>
    <row r="1447" spans="1:18">
      <c r="A1447">
        <v>1508</v>
      </c>
      <c r="B1447" t="s">
        <v>5823</v>
      </c>
      <c r="C1447" s="1">
        <v>2707115000</v>
      </c>
      <c r="D1447" t="s">
        <v>25</v>
      </c>
      <c r="E1447" t="s">
        <v>110</v>
      </c>
      <c r="F1447">
        <v>9</v>
      </c>
      <c r="G1447">
        <v>30</v>
      </c>
      <c r="H1447">
        <v>2015</v>
      </c>
      <c r="I1447" s="5" t="s">
        <v>5832</v>
      </c>
      <c r="J1447" t="s">
        <v>5833</v>
      </c>
      <c r="K1447" t="s">
        <v>5834</v>
      </c>
      <c r="L1447" t="s">
        <v>15</v>
      </c>
      <c r="M1447" t="s">
        <v>5835</v>
      </c>
      <c r="N1447" t="s">
        <v>17</v>
      </c>
      <c r="O1447" t="s">
        <v>676</v>
      </c>
      <c r="R1447" s="6"/>
    </row>
    <row r="1448" spans="1:18">
      <c r="A1448">
        <v>1509</v>
      </c>
      <c r="B1448" t="s">
        <v>5823</v>
      </c>
      <c r="C1448" s="1">
        <v>3171411000</v>
      </c>
      <c r="D1448" t="s">
        <v>31</v>
      </c>
      <c r="E1448" t="s">
        <v>115</v>
      </c>
      <c r="F1448">
        <v>9</v>
      </c>
      <c r="G1448">
        <v>30</v>
      </c>
      <c r="H1448">
        <v>2016</v>
      </c>
      <c r="I1448" s="5" t="s">
        <v>5836</v>
      </c>
      <c r="J1448" t="s">
        <v>5837</v>
      </c>
      <c r="K1448" t="s">
        <v>5838</v>
      </c>
      <c r="L1448" t="s">
        <v>15</v>
      </c>
      <c r="M1448" t="s">
        <v>5839</v>
      </c>
      <c r="N1448" t="s">
        <v>17</v>
      </c>
      <c r="O1448" t="s">
        <v>676</v>
      </c>
      <c r="R1448" s="6"/>
    </row>
    <row r="1449" spans="1:18">
      <c r="A1449">
        <v>1510</v>
      </c>
      <c r="B1449" t="s">
        <v>5840</v>
      </c>
      <c r="C1449" s="1">
        <v>11390000000</v>
      </c>
      <c r="D1449" t="s">
        <v>10</v>
      </c>
      <c r="E1449" t="s">
        <v>3554</v>
      </c>
      <c r="F1449">
        <v>9</v>
      </c>
      <c r="G1449">
        <v>27</v>
      </c>
      <c r="H1449">
        <v>2013</v>
      </c>
      <c r="I1449" s="5" t="s">
        <v>5841</v>
      </c>
      <c r="J1449" t="s">
        <v>5842</v>
      </c>
      <c r="K1449" t="s">
        <v>5843</v>
      </c>
      <c r="L1449" t="s">
        <v>5844</v>
      </c>
      <c r="M1449" t="s">
        <v>15</v>
      </c>
      <c r="N1449" t="s">
        <v>62</v>
      </c>
      <c r="O1449" t="s">
        <v>5845</v>
      </c>
      <c r="R1449" s="6"/>
    </row>
    <row r="1450" spans="1:18">
      <c r="A1450">
        <v>1511</v>
      </c>
      <c r="B1450" t="s">
        <v>5840</v>
      </c>
      <c r="C1450" s="1">
        <v>11973000000</v>
      </c>
      <c r="D1450" t="s">
        <v>19</v>
      </c>
      <c r="E1450" t="s">
        <v>3558</v>
      </c>
      <c r="F1450">
        <v>9</v>
      </c>
      <c r="G1450">
        <v>26</v>
      </c>
      <c r="H1450">
        <v>2014</v>
      </c>
      <c r="I1450" s="5" t="s">
        <v>5846</v>
      </c>
      <c r="J1450" t="s">
        <v>5847</v>
      </c>
      <c r="K1450" t="s">
        <v>3440</v>
      </c>
      <c r="L1450" t="s">
        <v>5848</v>
      </c>
      <c r="M1450" t="s">
        <v>15</v>
      </c>
      <c r="N1450" t="s">
        <v>62</v>
      </c>
      <c r="O1450" t="s">
        <v>5845</v>
      </c>
      <c r="R1450" s="6"/>
    </row>
    <row r="1451" spans="1:18">
      <c r="A1451">
        <v>1512</v>
      </c>
      <c r="B1451" t="s">
        <v>5840</v>
      </c>
      <c r="C1451" s="1">
        <v>12233000000</v>
      </c>
      <c r="D1451" t="s">
        <v>25</v>
      </c>
      <c r="E1451" t="s">
        <v>5849</v>
      </c>
      <c r="F1451">
        <v>9</v>
      </c>
      <c r="G1451">
        <v>25</v>
      </c>
      <c r="H1451">
        <v>2015</v>
      </c>
      <c r="I1451" s="5" t="s">
        <v>5850</v>
      </c>
      <c r="J1451" t="s">
        <v>5851</v>
      </c>
      <c r="K1451" t="s">
        <v>5852</v>
      </c>
      <c r="L1451" t="s">
        <v>5853</v>
      </c>
      <c r="M1451" t="s">
        <v>15</v>
      </c>
      <c r="N1451" t="s">
        <v>62</v>
      </c>
      <c r="O1451" t="s">
        <v>5845</v>
      </c>
      <c r="R1451" s="6"/>
    </row>
    <row r="1452" spans="1:18">
      <c r="A1452">
        <v>1513</v>
      </c>
      <c r="B1452" t="s">
        <v>5840</v>
      </c>
      <c r="C1452" s="1">
        <v>12238000000</v>
      </c>
      <c r="D1452" t="s">
        <v>31</v>
      </c>
      <c r="E1452" t="s">
        <v>115</v>
      </c>
      <c r="F1452">
        <v>9</v>
      </c>
      <c r="G1452">
        <v>30</v>
      </c>
      <c r="H1452">
        <v>2016</v>
      </c>
      <c r="I1452" s="5" t="s">
        <v>5854</v>
      </c>
      <c r="J1452" t="s">
        <v>5855</v>
      </c>
      <c r="K1452" t="s">
        <v>5856</v>
      </c>
      <c r="L1452" t="s">
        <v>2252</v>
      </c>
      <c r="M1452" t="s">
        <v>15</v>
      </c>
      <c r="N1452" t="s">
        <v>62</v>
      </c>
      <c r="O1452" t="s">
        <v>5845</v>
      </c>
      <c r="R1452" s="6"/>
    </row>
    <row r="1453" spans="1:18">
      <c r="A1453">
        <v>1514</v>
      </c>
      <c r="B1453" t="s">
        <v>5857</v>
      </c>
      <c r="C1453" s="1">
        <v>5353197000</v>
      </c>
      <c r="D1453" t="s">
        <v>10</v>
      </c>
      <c r="E1453" t="s">
        <v>5031</v>
      </c>
      <c r="F1453">
        <v>12</v>
      </c>
      <c r="G1453">
        <v>30</v>
      </c>
      <c r="H1453">
        <v>2012</v>
      </c>
      <c r="I1453" s="5" t="s">
        <v>5858</v>
      </c>
      <c r="J1453" t="s">
        <v>5859</v>
      </c>
      <c r="K1453" t="s">
        <v>5860</v>
      </c>
      <c r="L1453" t="s">
        <v>15</v>
      </c>
      <c r="M1453" t="s">
        <v>5861</v>
      </c>
      <c r="N1453" t="s">
        <v>42</v>
      </c>
      <c r="O1453" t="s">
        <v>5862</v>
      </c>
      <c r="R1453" s="6"/>
    </row>
    <row r="1454" spans="1:18">
      <c r="A1454">
        <v>1515</v>
      </c>
      <c r="B1454" t="s">
        <v>5857</v>
      </c>
      <c r="C1454" s="1">
        <v>1603123000</v>
      </c>
      <c r="D1454" t="s">
        <v>19</v>
      </c>
      <c r="E1454" t="s">
        <v>2993</v>
      </c>
      <c r="F1454">
        <v>12</v>
      </c>
      <c r="G1454">
        <v>29</v>
      </c>
      <c r="H1454">
        <v>2013</v>
      </c>
      <c r="I1454" s="5" t="s">
        <v>5863</v>
      </c>
      <c r="J1454" t="s">
        <v>5864</v>
      </c>
      <c r="K1454" t="s">
        <v>5865</v>
      </c>
      <c r="L1454" t="s">
        <v>15</v>
      </c>
      <c r="M1454" t="s">
        <v>5866</v>
      </c>
      <c r="N1454" t="s">
        <v>42</v>
      </c>
      <c r="O1454" t="s">
        <v>5862</v>
      </c>
      <c r="R1454" s="6"/>
    </row>
    <row r="1455" spans="1:18">
      <c r="A1455">
        <v>1516</v>
      </c>
      <c r="B1455" t="s">
        <v>5857</v>
      </c>
      <c r="C1455" s="1">
        <v>2626141000</v>
      </c>
      <c r="D1455" t="s">
        <v>25</v>
      </c>
      <c r="E1455" t="s">
        <v>26</v>
      </c>
      <c r="F1455">
        <v>12</v>
      </c>
      <c r="G1455">
        <v>31</v>
      </c>
      <c r="H1455">
        <v>2014</v>
      </c>
      <c r="I1455" s="5" t="s">
        <v>5867</v>
      </c>
      <c r="J1455" t="s">
        <v>5868</v>
      </c>
      <c r="K1455" t="s">
        <v>5869</v>
      </c>
      <c r="L1455" t="s">
        <v>15</v>
      </c>
      <c r="M1455" t="s">
        <v>5870</v>
      </c>
      <c r="N1455" t="s">
        <v>42</v>
      </c>
      <c r="O1455" t="s">
        <v>5862</v>
      </c>
      <c r="R1455" s="6"/>
    </row>
    <row r="1456" spans="1:18">
      <c r="A1456">
        <v>1517</v>
      </c>
      <c r="B1456" t="s">
        <v>5857</v>
      </c>
      <c r="C1456" s="1">
        <v>3050945000</v>
      </c>
      <c r="D1456" t="s">
        <v>31</v>
      </c>
      <c r="E1456" t="s">
        <v>32</v>
      </c>
      <c r="F1456">
        <v>12</v>
      </c>
      <c r="G1456">
        <v>31</v>
      </c>
      <c r="H1456">
        <v>2015</v>
      </c>
      <c r="I1456" s="5" t="s">
        <v>5871</v>
      </c>
      <c r="J1456" t="s">
        <v>5872</v>
      </c>
      <c r="K1456" t="s">
        <v>5873</v>
      </c>
      <c r="L1456" t="s">
        <v>15</v>
      </c>
      <c r="M1456" t="s">
        <v>5874</v>
      </c>
      <c r="N1456" t="s">
        <v>42</v>
      </c>
      <c r="O1456" t="s">
        <v>5862</v>
      </c>
      <c r="R1456" s="6"/>
    </row>
    <row r="1457" spans="1:18">
      <c r="A1457">
        <v>1518</v>
      </c>
      <c r="B1457" t="s">
        <v>5875</v>
      </c>
      <c r="C1457" s="1">
        <v>73301000000</v>
      </c>
      <c r="D1457" t="s">
        <v>10</v>
      </c>
      <c r="E1457" t="s">
        <v>2014</v>
      </c>
      <c r="F1457">
        <v>2</v>
      </c>
      <c r="G1457">
        <v>2</v>
      </c>
      <c r="H1457">
        <v>2013</v>
      </c>
      <c r="I1457" s="5" t="s">
        <v>5876</v>
      </c>
      <c r="J1457" t="s">
        <v>5877</v>
      </c>
      <c r="K1457" t="s">
        <v>5878</v>
      </c>
      <c r="L1457" t="s">
        <v>15</v>
      </c>
      <c r="M1457" t="s">
        <v>766</v>
      </c>
      <c r="N1457" t="s">
        <v>42</v>
      </c>
      <c r="O1457" t="s">
        <v>1883</v>
      </c>
      <c r="R1457" s="6"/>
    </row>
    <row r="1458" spans="1:18">
      <c r="A1458">
        <v>1519</v>
      </c>
      <c r="B1458" t="s">
        <v>5875</v>
      </c>
      <c r="C1458" s="1">
        <v>71279000000</v>
      </c>
      <c r="D1458" t="s">
        <v>19</v>
      </c>
      <c r="E1458" t="s">
        <v>894</v>
      </c>
      <c r="F1458">
        <v>2</v>
      </c>
      <c r="G1458">
        <v>1</v>
      </c>
      <c r="H1458">
        <v>2014</v>
      </c>
      <c r="I1458" s="5" t="s">
        <v>5879</v>
      </c>
      <c r="J1458" t="s">
        <v>5880</v>
      </c>
      <c r="K1458" t="s">
        <v>5881</v>
      </c>
      <c r="L1458" t="s">
        <v>15</v>
      </c>
      <c r="M1458" t="s">
        <v>5882</v>
      </c>
      <c r="N1458" t="s">
        <v>42</v>
      </c>
      <c r="O1458" t="s">
        <v>1883</v>
      </c>
      <c r="R1458" s="6"/>
    </row>
    <row r="1459" spans="1:18">
      <c r="A1459">
        <v>1520</v>
      </c>
      <c r="B1459" t="s">
        <v>5875</v>
      </c>
      <c r="C1459" s="1">
        <v>72618000000</v>
      </c>
      <c r="D1459" t="s">
        <v>25</v>
      </c>
      <c r="E1459" t="s">
        <v>240</v>
      </c>
      <c r="F1459">
        <v>1</v>
      </c>
      <c r="G1459">
        <v>31</v>
      </c>
      <c r="H1459">
        <v>2015</v>
      </c>
      <c r="I1459" s="5" t="s">
        <v>5883</v>
      </c>
      <c r="J1459" t="s">
        <v>5884</v>
      </c>
      <c r="K1459" t="s">
        <v>5885</v>
      </c>
      <c r="L1459" t="s">
        <v>15</v>
      </c>
      <c r="M1459" t="s">
        <v>5886</v>
      </c>
      <c r="N1459" t="s">
        <v>42</v>
      </c>
      <c r="O1459" t="s">
        <v>1883</v>
      </c>
      <c r="R1459" s="6"/>
    </row>
    <row r="1460" spans="1:18">
      <c r="A1460">
        <v>1521</v>
      </c>
      <c r="B1460" t="s">
        <v>5875</v>
      </c>
      <c r="C1460" s="1">
        <v>73785000000</v>
      </c>
      <c r="D1460" t="s">
        <v>31</v>
      </c>
      <c r="E1460" t="s">
        <v>901</v>
      </c>
      <c r="F1460">
        <v>1</v>
      </c>
      <c r="G1460">
        <v>30</v>
      </c>
      <c r="H1460">
        <v>2016</v>
      </c>
      <c r="I1460" s="5" t="s">
        <v>5887</v>
      </c>
      <c r="J1460" t="s">
        <v>5888</v>
      </c>
      <c r="K1460" t="s">
        <v>5889</v>
      </c>
      <c r="L1460" t="s">
        <v>15</v>
      </c>
      <c r="M1460" t="s">
        <v>5890</v>
      </c>
      <c r="N1460" t="s">
        <v>42</v>
      </c>
      <c r="O1460" t="s">
        <v>1883</v>
      </c>
      <c r="R1460" s="6"/>
    </row>
    <row r="1461" spans="1:18">
      <c r="A1461">
        <v>1522</v>
      </c>
      <c r="B1461" t="s">
        <v>5891</v>
      </c>
      <c r="C1461" s="1">
        <v>3794249000</v>
      </c>
      <c r="D1461" t="s">
        <v>10</v>
      </c>
      <c r="E1461" t="s">
        <v>228</v>
      </c>
      <c r="F1461">
        <v>1</v>
      </c>
      <c r="G1461">
        <v>31</v>
      </c>
      <c r="H1461">
        <v>2013</v>
      </c>
      <c r="I1461" s="5" t="s">
        <v>5892</v>
      </c>
      <c r="J1461" t="s">
        <v>5893</v>
      </c>
      <c r="K1461" t="s">
        <v>5894</v>
      </c>
      <c r="L1461" t="s">
        <v>15</v>
      </c>
      <c r="M1461" t="s">
        <v>15</v>
      </c>
      <c r="N1461" t="s">
        <v>42</v>
      </c>
      <c r="O1461" t="s">
        <v>3032</v>
      </c>
      <c r="R1461" s="6"/>
    </row>
    <row r="1462" spans="1:18">
      <c r="A1462">
        <v>1523</v>
      </c>
      <c r="B1462" t="s">
        <v>5891</v>
      </c>
      <c r="C1462" s="1">
        <v>4031100000</v>
      </c>
      <c r="D1462" t="s">
        <v>19</v>
      </c>
      <c r="E1462" t="s">
        <v>234</v>
      </c>
      <c r="F1462">
        <v>1</v>
      </c>
      <c r="G1462">
        <v>31</v>
      </c>
      <c r="H1462">
        <v>2014</v>
      </c>
      <c r="I1462" s="5" t="s">
        <v>5895</v>
      </c>
      <c r="J1462" t="s">
        <v>5896</v>
      </c>
      <c r="K1462" t="s">
        <v>5897</v>
      </c>
      <c r="L1462" t="s">
        <v>15</v>
      </c>
      <c r="M1462" t="s">
        <v>15</v>
      </c>
      <c r="N1462" t="s">
        <v>42</v>
      </c>
      <c r="O1462" t="s">
        <v>3032</v>
      </c>
      <c r="R1462" s="6"/>
    </row>
    <row r="1463" spans="1:18">
      <c r="A1463">
        <v>1524</v>
      </c>
      <c r="B1463" t="s">
        <v>5891</v>
      </c>
      <c r="C1463" s="1">
        <v>4249900000</v>
      </c>
      <c r="D1463" t="s">
        <v>25</v>
      </c>
      <c r="E1463" t="s">
        <v>240</v>
      </c>
      <c r="F1463">
        <v>1</v>
      </c>
      <c r="G1463">
        <v>31</v>
      </c>
      <c r="H1463">
        <v>2015</v>
      </c>
      <c r="I1463" s="5" t="s">
        <v>5898</v>
      </c>
      <c r="J1463" t="s">
        <v>5899</v>
      </c>
      <c r="K1463" t="s">
        <v>5900</v>
      </c>
      <c r="L1463" t="s">
        <v>15</v>
      </c>
      <c r="M1463" t="s">
        <v>15</v>
      </c>
      <c r="N1463" t="s">
        <v>42</v>
      </c>
      <c r="O1463" t="s">
        <v>3032</v>
      </c>
      <c r="R1463" s="6"/>
    </row>
    <row r="1464" spans="1:18">
      <c r="A1464">
        <v>1525</v>
      </c>
      <c r="B1464" t="s">
        <v>5891</v>
      </c>
      <c r="C1464" s="1">
        <v>4104900000</v>
      </c>
      <c r="D1464" t="s">
        <v>31</v>
      </c>
      <c r="E1464" t="s">
        <v>246</v>
      </c>
      <c r="F1464">
        <v>1</v>
      </c>
      <c r="G1464">
        <v>31</v>
      </c>
      <c r="H1464">
        <v>2016</v>
      </c>
      <c r="I1464" s="5" t="s">
        <v>5901</v>
      </c>
      <c r="J1464" t="s">
        <v>5902</v>
      </c>
      <c r="K1464" t="s">
        <v>5903</v>
      </c>
      <c r="L1464" t="s">
        <v>15</v>
      </c>
      <c r="M1464" t="s">
        <v>15</v>
      </c>
      <c r="N1464" t="s">
        <v>42</v>
      </c>
      <c r="O1464" t="s">
        <v>3032</v>
      </c>
      <c r="R1464" s="6"/>
    </row>
    <row r="1465" spans="1:18">
      <c r="A1465">
        <v>1526</v>
      </c>
      <c r="B1465" t="s">
        <v>5904</v>
      </c>
      <c r="C1465" s="1">
        <v>25878372000</v>
      </c>
      <c r="D1465" t="s">
        <v>10</v>
      </c>
      <c r="E1465" t="s">
        <v>2014</v>
      </c>
      <c r="F1465">
        <v>2</v>
      </c>
      <c r="G1465">
        <v>2</v>
      </c>
      <c r="H1465">
        <v>2013</v>
      </c>
      <c r="I1465" s="5" t="s">
        <v>5905</v>
      </c>
      <c r="J1465" t="s">
        <v>5906</v>
      </c>
      <c r="K1465" t="s">
        <v>5907</v>
      </c>
      <c r="L1465" t="s">
        <v>15</v>
      </c>
      <c r="M1465" t="s">
        <v>15</v>
      </c>
      <c r="N1465" t="s">
        <v>42</v>
      </c>
      <c r="O1465" t="s">
        <v>2663</v>
      </c>
      <c r="R1465" s="6"/>
    </row>
    <row r="1466" spans="1:18">
      <c r="A1466">
        <v>1527</v>
      </c>
      <c r="B1466" t="s">
        <v>5904</v>
      </c>
      <c r="C1466" s="1">
        <v>27422696000</v>
      </c>
      <c r="D1466" t="s">
        <v>19</v>
      </c>
      <c r="E1466" t="s">
        <v>894</v>
      </c>
      <c r="F1466">
        <v>2</v>
      </c>
      <c r="G1466">
        <v>1</v>
      </c>
      <c r="H1466">
        <v>2014</v>
      </c>
      <c r="I1466" s="5" t="s">
        <v>5908</v>
      </c>
      <c r="J1466" t="s">
        <v>5909</v>
      </c>
      <c r="K1466" t="s">
        <v>5910</v>
      </c>
      <c r="L1466" t="s">
        <v>15</v>
      </c>
      <c r="M1466" t="s">
        <v>15</v>
      </c>
      <c r="N1466" t="s">
        <v>42</v>
      </c>
      <c r="O1466" t="s">
        <v>2663</v>
      </c>
      <c r="R1466" s="6"/>
    </row>
    <row r="1467" spans="1:18">
      <c r="A1467">
        <v>1528</v>
      </c>
      <c r="B1467" t="s">
        <v>5904</v>
      </c>
      <c r="C1467" s="1">
        <v>29078407000</v>
      </c>
      <c r="D1467" t="s">
        <v>25</v>
      </c>
      <c r="E1467" t="s">
        <v>240</v>
      </c>
      <c r="F1467">
        <v>1</v>
      </c>
      <c r="G1467">
        <v>31</v>
      </c>
      <c r="H1467">
        <v>2015</v>
      </c>
      <c r="I1467" s="5" t="s">
        <v>5911</v>
      </c>
      <c r="J1467" t="s">
        <v>5912</v>
      </c>
      <c r="K1467" t="s">
        <v>5913</v>
      </c>
      <c r="L1467" t="s">
        <v>15</v>
      </c>
      <c r="M1467" t="s">
        <v>15</v>
      </c>
      <c r="N1467" t="s">
        <v>42</v>
      </c>
      <c r="O1467" t="s">
        <v>2663</v>
      </c>
      <c r="R1467" s="6"/>
    </row>
    <row r="1468" spans="1:18">
      <c r="A1468">
        <v>1529</v>
      </c>
      <c r="B1468" t="s">
        <v>5904</v>
      </c>
      <c r="C1468" s="1">
        <v>30944938000</v>
      </c>
      <c r="D1468" t="s">
        <v>31</v>
      </c>
      <c r="E1468" t="s">
        <v>901</v>
      </c>
      <c r="F1468">
        <v>1</v>
      </c>
      <c r="G1468">
        <v>30</v>
      </c>
      <c r="H1468">
        <v>2016</v>
      </c>
      <c r="I1468" s="5" t="s">
        <v>5914</v>
      </c>
      <c r="J1468" t="s">
        <v>5915</v>
      </c>
      <c r="K1468" t="s">
        <v>5916</v>
      </c>
      <c r="L1468" t="s">
        <v>15</v>
      </c>
      <c r="M1468" t="s">
        <v>15</v>
      </c>
      <c r="N1468" t="s">
        <v>42</v>
      </c>
      <c r="O1468" t="s">
        <v>2663</v>
      </c>
      <c r="R1468" s="6"/>
    </row>
    <row r="1469" spans="1:18">
      <c r="A1469">
        <v>1530</v>
      </c>
      <c r="B1469" t="s">
        <v>5917</v>
      </c>
      <c r="C1469" s="1">
        <v>3589516000</v>
      </c>
      <c r="D1469" t="s">
        <v>10</v>
      </c>
      <c r="E1469" t="s">
        <v>11</v>
      </c>
      <c r="F1469">
        <v>12</v>
      </c>
      <c r="G1469">
        <v>31</v>
      </c>
      <c r="H1469">
        <v>2012</v>
      </c>
      <c r="I1469" s="5" t="s">
        <v>5918</v>
      </c>
      <c r="J1469" t="s">
        <v>5919</v>
      </c>
      <c r="K1469" t="s">
        <v>15</v>
      </c>
      <c r="L1469" t="s">
        <v>15</v>
      </c>
      <c r="M1469" t="s">
        <v>5920</v>
      </c>
      <c r="N1469" t="s">
        <v>293</v>
      </c>
      <c r="O1469" t="s">
        <v>294</v>
      </c>
      <c r="R1469" s="6"/>
    </row>
    <row r="1470" spans="1:18">
      <c r="A1470">
        <v>1531</v>
      </c>
      <c r="B1470" t="s">
        <v>5917</v>
      </c>
      <c r="C1470" s="1">
        <v>3494253000</v>
      </c>
      <c r="D1470" t="s">
        <v>19</v>
      </c>
      <c r="E1470" t="s">
        <v>20</v>
      </c>
      <c r="F1470">
        <v>12</v>
      </c>
      <c r="G1470">
        <v>31</v>
      </c>
      <c r="H1470">
        <v>2013</v>
      </c>
      <c r="I1470" s="5" t="s">
        <v>5921</v>
      </c>
      <c r="J1470" t="s">
        <v>5922</v>
      </c>
      <c r="K1470" t="s">
        <v>15</v>
      </c>
      <c r="L1470" t="s">
        <v>15</v>
      </c>
      <c r="M1470" t="s">
        <v>5923</v>
      </c>
      <c r="N1470" t="s">
        <v>293</v>
      </c>
      <c r="O1470" t="s">
        <v>294</v>
      </c>
      <c r="R1470" s="6"/>
    </row>
    <row r="1471" spans="1:18">
      <c r="A1471">
        <v>1532</v>
      </c>
      <c r="B1471" t="s">
        <v>5917</v>
      </c>
      <c r="C1471" s="1">
        <v>3620095000</v>
      </c>
      <c r="D1471" t="s">
        <v>25</v>
      </c>
      <c r="E1471" t="s">
        <v>26</v>
      </c>
      <c r="F1471">
        <v>12</v>
      </c>
      <c r="G1471">
        <v>31</v>
      </c>
      <c r="H1471">
        <v>2014</v>
      </c>
      <c r="I1471" s="5" t="s">
        <v>5924</v>
      </c>
      <c r="J1471" t="s">
        <v>5925</v>
      </c>
      <c r="K1471" t="s">
        <v>15</v>
      </c>
      <c r="L1471" t="s">
        <v>15</v>
      </c>
      <c r="M1471" t="s">
        <v>5926</v>
      </c>
      <c r="N1471" t="s">
        <v>293</v>
      </c>
      <c r="O1471" t="s">
        <v>294</v>
      </c>
      <c r="R1471" s="6"/>
    </row>
    <row r="1472" spans="1:18">
      <c r="A1472">
        <v>1533</v>
      </c>
      <c r="B1472" t="s">
        <v>5917</v>
      </c>
      <c r="C1472" s="1">
        <v>3766065000</v>
      </c>
      <c r="D1472" t="s">
        <v>31</v>
      </c>
      <c r="E1472" t="s">
        <v>32</v>
      </c>
      <c r="F1472">
        <v>12</v>
      </c>
      <c r="G1472">
        <v>31</v>
      </c>
      <c r="H1472">
        <v>2015</v>
      </c>
      <c r="I1472" s="5" t="s">
        <v>5927</v>
      </c>
      <c r="J1472" t="s">
        <v>5928</v>
      </c>
      <c r="K1472" t="s">
        <v>15</v>
      </c>
      <c r="L1472" t="s">
        <v>15</v>
      </c>
      <c r="M1472" t="s">
        <v>5929</v>
      </c>
      <c r="N1472" t="s">
        <v>293</v>
      </c>
      <c r="O1472" t="s">
        <v>294</v>
      </c>
      <c r="R1472" s="6"/>
    </row>
    <row r="1473" spans="1:18">
      <c r="A1473">
        <v>1534</v>
      </c>
      <c r="B1473" t="s">
        <v>5930</v>
      </c>
      <c r="C1473" s="1">
        <v>12509900000</v>
      </c>
      <c r="D1473" t="s">
        <v>10</v>
      </c>
      <c r="E1473" t="s">
        <v>11</v>
      </c>
      <c r="F1473">
        <v>12</v>
      </c>
      <c r="G1473">
        <v>31</v>
      </c>
      <c r="H1473">
        <v>2012</v>
      </c>
      <c r="I1473" s="5" t="s">
        <v>5931</v>
      </c>
      <c r="J1473" t="s">
        <v>5932</v>
      </c>
      <c r="K1473" t="s">
        <v>5933</v>
      </c>
      <c r="L1473" t="s">
        <v>5934</v>
      </c>
      <c r="M1473" t="s">
        <v>15</v>
      </c>
      <c r="N1473" t="s">
        <v>84</v>
      </c>
      <c r="O1473" t="s">
        <v>126</v>
      </c>
      <c r="R1473" s="6"/>
    </row>
    <row r="1474" spans="1:18">
      <c r="A1474">
        <v>1535</v>
      </c>
      <c r="B1474" t="s">
        <v>5930</v>
      </c>
      <c r="C1474" s="1">
        <v>13090300000</v>
      </c>
      <c r="D1474" t="s">
        <v>19</v>
      </c>
      <c r="E1474" t="s">
        <v>20</v>
      </c>
      <c r="F1474">
        <v>12</v>
      </c>
      <c r="G1474">
        <v>31</v>
      </c>
      <c r="H1474">
        <v>2013</v>
      </c>
      <c r="I1474" s="5" t="s">
        <v>5935</v>
      </c>
      <c r="J1474" t="s">
        <v>5936</v>
      </c>
      <c r="K1474" t="s">
        <v>5937</v>
      </c>
      <c r="L1474" t="s">
        <v>5938</v>
      </c>
      <c r="M1474" t="s">
        <v>15</v>
      </c>
      <c r="N1474" t="s">
        <v>84</v>
      </c>
      <c r="O1474" t="s">
        <v>126</v>
      </c>
      <c r="R1474" s="6"/>
    </row>
    <row r="1475" spans="1:18">
      <c r="A1475">
        <v>1536</v>
      </c>
      <c r="B1475" t="s">
        <v>5930</v>
      </c>
      <c r="C1475" s="1">
        <v>16889600000</v>
      </c>
      <c r="D1475" t="s">
        <v>25</v>
      </c>
      <c r="E1475" t="s">
        <v>26</v>
      </c>
      <c r="F1475">
        <v>12</v>
      </c>
      <c r="G1475">
        <v>31</v>
      </c>
      <c r="H1475">
        <v>2014</v>
      </c>
      <c r="I1475" s="5" t="s">
        <v>5939</v>
      </c>
      <c r="J1475" t="s">
        <v>5940</v>
      </c>
      <c r="K1475" t="s">
        <v>5941</v>
      </c>
      <c r="L1475" t="s">
        <v>3799</v>
      </c>
      <c r="M1475" t="s">
        <v>15</v>
      </c>
      <c r="N1475" t="s">
        <v>84</v>
      </c>
      <c r="O1475" t="s">
        <v>126</v>
      </c>
      <c r="R1475" s="6"/>
    </row>
    <row r="1476" spans="1:18">
      <c r="A1476">
        <v>1537</v>
      </c>
      <c r="B1476" t="s">
        <v>5930</v>
      </c>
      <c r="C1476" s="1">
        <v>16965400000</v>
      </c>
      <c r="D1476" t="s">
        <v>31</v>
      </c>
      <c r="E1476" t="s">
        <v>32</v>
      </c>
      <c r="F1476">
        <v>12</v>
      </c>
      <c r="G1476">
        <v>31</v>
      </c>
      <c r="H1476">
        <v>2015</v>
      </c>
      <c r="I1476" s="5" t="s">
        <v>5942</v>
      </c>
      <c r="J1476" t="s">
        <v>5943</v>
      </c>
      <c r="K1476" t="s">
        <v>5944</v>
      </c>
      <c r="L1476" t="s">
        <v>5945</v>
      </c>
      <c r="M1476" t="s">
        <v>15</v>
      </c>
      <c r="N1476" t="s">
        <v>84</v>
      </c>
      <c r="O1476" t="s">
        <v>126</v>
      </c>
      <c r="R1476" s="6"/>
    </row>
    <row r="1477" spans="1:18">
      <c r="A1477">
        <v>1538</v>
      </c>
      <c r="B1477" t="s">
        <v>5946</v>
      </c>
      <c r="C1477" s="1">
        <v>763000000</v>
      </c>
      <c r="D1477" t="s">
        <v>10</v>
      </c>
      <c r="E1477" t="s">
        <v>11</v>
      </c>
      <c r="F1477">
        <v>12</v>
      </c>
      <c r="G1477">
        <v>31</v>
      </c>
      <c r="H1477">
        <v>2012</v>
      </c>
      <c r="I1477" s="5" t="s">
        <v>5947</v>
      </c>
      <c r="J1477" t="s">
        <v>5948</v>
      </c>
      <c r="K1477" t="s">
        <v>874</v>
      </c>
      <c r="L1477" t="s">
        <v>15</v>
      </c>
      <c r="M1477" t="s">
        <v>5949</v>
      </c>
      <c r="N1477" t="s">
        <v>42</v>
      </c>
      <c r="O1477" t="s">
        <v>558</v>
      </c>
      <c r="R1477" s="6"/>
    </row>
    <row r="1478" spans="1:18">
      <c r="A1478">
        <v>1539</v>
      </c>
      <c r="B1478" t="s">
        <v>5946</v>
      </c>
      <c r="C1478" s="1">
        <v>945000000</v>
      </c>
      <c r="D1478" t="s">
        <v>19</v>
      </c>
      <c r="E1478" t="s">
        <v>20</v>
      </c>
      <c r="F1478">
        <v>12</v>
      </c>
      <c r="G1478">
        <v>31</v>
      </c>
      <c r="H1478">
        <v>2013</v>
      </c>
      <c r="I1478" s="5" t="s">
        <v>4535</v>
      </c>
      <c r="J1478" t="s">
        <v>5950</v>
      </c>
      <c r="K1478" t="s">
        <v>5951</v>
      </c>
      <c r="L1478" t="s">
        <v>15</v>
      </c>
      <c r="M1478" t="s">
        <v>5952</v>
      </c>
      <c r="N1478" t="s">
        <v>42</v>
      </c>
      <c r="O1478" t="s">
        <v>558</v>
      </c>
      <c r="R1478" s="6"/>
    </row>
    <row r="1479" spans="1:18">
      <c r="A1479">
        <v>1540</v>
      </c>
      <c r="B1479" t="s">
        <v>5946</v>
      </c>
      <c r="C1479" s="1">
        <v>1246000000</v>
      </c>
      <c r="D1479" t="s">
        <v>25</v>
      </c>
      <c r="E1479" t="s">
        <v>26</v>
      </c>
      <c r="F1479">
        <v>12</v>
      </c>
      <c r="G1479">
        <v>31</v>
      </c>
      <c r="H1479">
        <v>2014</v>
      </c>
      <c r="I1479" s="5" t="s">
        <v>5953</v>
      </c>
      <c r="J1479" t="s">
        <v>1393</v>
      </c>
      <c r="K1479" t="s">
        <v>5954</v>
      </c>
      <c r="L1479" t="s">
        <v>15</v>
      </c>
      <c r="M1479" t="s">
        <v>5955</v>
      </c>
      <c r="N1479" t="s">
        <v>42</v>
      </c>
      <c r="O1479" t="s">
        <v>558</v>
      </c>
      <c r="R1479" s="6"/>
    </row>
    <row r="1480" spans="1:18">
      <c r="A1480">
        <v>1541</v>
      </c>
      <c r="B1480" t="s">
        <v>5946</v>
      </c>
      <c r="C1480" s="1">
        <v>1492000000</v>
      </c>
      <c r="D1480" t="s">
        <v>31</v>
      </c>
      <c r="E1480" t="s">
        <v>32</v>
      </c>
      <c r="F1480">
        <v>12</v>
      </c>
      <c r="G1480">
        <v>31</v>
      </c>
      <c r="H1480">
        <v>2015</v>
      </c>
      <c r="I1480" s="5" t="s">
        <v>2164</v>
      </c>
      <c r="J1480" t="s">
        <v>5956</v>
      </c>
      <c r="K1480" t="s">
        <v>2160</v>
      </c>
      <c r="L1480" t="s">
        <v>15</v>
      </c>
      <c r="M1480" t="s">
        <v>1991</v>
      </c>
      <c r="N1480" t="s">
        <v>42</v>
      </c>
      <c r="O1480" t="s">
        <v>558</v>
      </c>
      <c r="R1480" s="6"/>
    </row>
    <row r="1481" spans="1:18">
      <c r="A1481">
        <v>1542</v>
      </c>
      <c r="B1481" t="s">
        <v>5957</v>
      </c>
      <c r="C1481" s="1">
        <v>26191000000</v>
      </c>
      <c r="D1481" t="s">
        <v>10</v>
      </c>
      <c r="E1481" t="s">
        <v>20</v>
      </c>
      <c r="F1481">
        <v>12</v>
      </c>
      <c r="G1481">
        <v>31</v>
      </c>
      <c r="H1481">
        <v>2013</v>
      </c>
      <c r="I1481" s="5" t="s">
        <v>5958</v>
      </c>
      <c r="J1481" t="s">
        <v>5959</v>
      </c>
      <c r="K1481" t="s">
        <v>5960</v>
      </c>
      <c r="L1481" t="s">
        <v>15</v>
      </c>
      <c r="M1481" t="s">
        <v>5961</v>
      </c>
      <c r="N1481" t="s">
        <v>293</v>
      </c>
      <c r="O1481" t="s">
        <v>308</v>
      </c>
      <c r="R1481" s="6"/>
    </row>
    <row r="1482" spans="1:18">
      <c r="A1482">
        <v>1543</v>
      </c>
      <c r="B1482" t="s">
        <v>5957</v>
      </c>
      <c r="C1482" s="1">
        <v>27174000000</v>
      </c>
      <c r="D1482" t="s">
        <v>19</v>
      </c>
      <c r="E1482" t="s">
        <v>26</v>
      </c>
      <c r="F1482">
        <v>12</v>
      </c>
      <c r="G1482">
        <v>31</v>
      </c>
      <c r="H1482">
        <v>2014</v>
      </c>
      <c r="I1482" s="5" t="s">
        <v>5962</v>
      </c>
      <c r="J1482" t="s">
        <v>5963</v>
      </c>
      <c r="K1482" t="s">
        <v>5964</v>
      </c>
      <c r="L1482" t="s">
        <v>15</v>
      </c>
      <c r="M1482" t="s">
        <v>5965</v>
      </c>
      <c r="N1482" t="s">
        <v>293</v>
      </c>
      <c r="O1482" t="s">
        <v>308</v>
      </c>
      <c r="R1482" s="6"/>
    </row>
    <row r="1483" spans="1:18">
      <c r="A1483">
        <v>1544</v>
      </c>
      <c r="B1483" t="s">
        <v>5957</v>
      </c>
      <c r="C1483" s="1">
        <v>26815000000</v>
      </c>
      <c r="D1483" t="s">
        <v>25</v>
      </c>
      <c r="E1483" t="s">
        <v>32</v>
      </c>
      <c r="F1483">
        <v>12</v>
      </c>
      <c r="G1483">
        <v>31</v>
      </c>
      <c r="H1483">
        <v>2015</v>
      </c>
      <c r="I1483" s="5" t="s">
        <v>5966</v>
      </c>
      <c r="J1483" t="s">
        <v>5967</v>
      </c>
      <c r="K1483" t="s">
        <v>5968</v>
      </c>
      <c r="L1483" t="s">
        <v>15</v>
      </c>
      <c r="M1483" t="s">
        <v>5969</v>
      </c>
      <c r="N1483" t="s">
        <v>293</v>
      </c>
      <c r="O1483" t="s">
        <v>308</v>
      </c>
      <c r="R1483" s="6"/>
    </row>
    <row r="1484" spans="1:18">
      <c r="A1484">
        <v>1545</v>
      </c>
      <c r="B1484" t="s">
        <v>5957</v>
      </c>
      <c r="C1484" s="1">
        <v>27625000000</v>
      </c>
      <c r="D1484" t="s">
        <v>31</v>
      </c>
      <c r="E1484" t="s">
        <v>348</v>
      </c>
      <c r="F1484">
        <v>12</v>
      </c>
      <c r="G1484">
        <v>31</v>
      </c>
      <c r="H1484">
        <v>2016</v>
      </c>
      <c r="I1484" s="5" t="s">
        <v>5970</v>
      </c>
      <c r="J1484" t="s">
        <v>5971</v>
      </c>
      <c r="K1484" t="s">
        <v>5972</v>
      </c>
      <c r="L1484" t="s">
        <v>15</v>
      </c>
      <c r="M1484" t="s">
        <v>5973</v>
      </c>
      <c r="N1484" t="s">
        <v>293</v>
      </c>
      <c r="O1484" t="s">
        <v>308</v>
      </c>
      <c r="R1484" s="6"/>
    </row>
    <row r="1485" spans="1:18">
      <c r="A1485">
        <v>1546</v>
      </c>
      <c r="B1485" t="s">
        <v>5974</v>
      </c>
      <c r="C1485" s="1">
        <v>4664120000</v>
      </c>
      <c r="D1485" t="s">
        <v>10</v>
      </c>
      <c r="E1485" t="s">
        <v>38</v>
      </c>
      <c r="F1485">
        <v>12</v>
      </c>
      <c r="G1485">
        <v>29</v>
      </c>
      <c r="H1485">
        <v>2012</v>
      </c>
      <c r="I1485" s="5" t="s">
        <v>5975</v>
      </c>
      <c r="J1485" t="s">
        <v>5976</v>
      </c>
      <c r="K1485" t="s">
        <v>5977</v>
      </c>
      <c r="L1485" t="s">
        <v>15</v>
      </c>
      <c r="M1485" t="s">
        <v>5978</v>
      </c>
      <c r="N1485" t="s">
        <v>42</v>
      </c>
      <c r="O1485" t="s">
        <v>5979</v>
      </c>
      <c r="R1485" s="6"/>
    </row>
    <row r="1486" spans="1:18">
      <c r="A1486">
        <v>1547</v>
      </c>
      <c r="B1486" t="s">
        <v>5974</v>
      </c>
      <c r="C1486" s="1">
        <v>5164784000</v>
      </c>
      <c r="D1486" t="s">
        <v>19</v>
      </c>
      <c r="E1486" t="s">
        <v>44</v>
      </c>
      <c r="F1486">
        <v>12</v>
      </c>
      <c r="G1486">
        <v>28</v>
      </c>
      <c r="H1486">
        <v>2013</v>
      </c>
      <c r="I1486" s="5" t="s">
        <v>5980</v>
      </c>
      <c r="J1486" t="s">
        <v>5981</v>
      </c>
      <c r="K1486" t="s">
        <v>5982</v>
      </c>
      <c r="L1486" t="s">
        <v>15</v>
      </c>
      <c r="M1486" t="s">
        <v>5983</v>
      </c>
      <c r="N1486" t="s">
        <v>42</v>
      </c>
      <c r="O1486" t="s">
        <v>5979</v>
      </c>
      <c r="R1486" s="6"/>
    </row>
    <row r="1487" spans="1:18">
      <c r="A1487">
        <v>1548</v>
      </c>
      <c r="B1487" t="s">
        <v>5974</v>
      </c>
      <c r="C1487" s="1">
        <v>5711715000</v>
      </c>
      <c r="D1487" t="s">
        <v>25</v>
      </c>
      <c r="E1487" t="s">
        <v>2923</v>
      </c>
      <c r="F1487">
        <v>12</v>
      </c>
      <c r="G1487">
        <v>27</v>
      </c>
      <c r="H1487">
        <v>2014</v>
      </c>
      <c r="I1487" s="5" t="s">
        <v>5984</v>
      </c>
      <c r="J1487" t="s">
        <v>5985</v>
      </c>
      <c r="K1487" t="s">
        <v>5986</v>
      </c>
      <c r="L1487" t="s">
        <v>15</v>
      </c>
      <c r="M1487" t="s">
        <v>5987</v>
      </c>
      <c r="N1487" t="s">
        <v>42</v>
      </c>
      <c r="O1487" t="s">
        <v>5979</v>
      </c>
      <c r="R1487" s="6"/>
    </row>
    <row r="1488" spans="1:18">
      <c r="A1488">
        <v>1549</v>
      </c>
      <c r="B1488" t="s">
        <v>5974</v>
      </c>
      <c r="C1488" s="1">
        <v>6226507000</v>
      </c>
      <c r="D1488" t="s">
        <v>31</v>
      </c>
      <c r="E1488" t="s">
        <v>2928</v>
      </c>
      <c r="F1488">
        <v>12</v>
      </c>
      <c r="G1488">
        <v>26</v>
      </c>
      <c r="H1488">
        <v>2015</v>
      </c>
      <c r="I1488" s="5" t="s">
        <v>5988</v>
      </c>
      <c r="J1488" t="s">
        <v>5989</v>
      </c>
      <c r="K1488" t="s">
        <v>5990</v>
      </c>
      <c r="L1488" t="s">
        <v>15</v>
      </c>
      <c r="M1488" t="s">
        <v>5991</v>
      </c>
      <c r="N1488" t="s">
        <v>42</v>
      </c>
      <c r="O1488" t="s">
        <v>5979</v>
      </c>
      <c r="R1488" s="6"/>
    </row>
    <row r="1489" spans="1:18">
      <c r="A1489">
        <v>1550</v>
      </c>
      <c r="B1489" t="s">
        <v>5992</v>
      </c>
      <c r="C1489" s="1">
        <v>34374000000</v>
      </c>
      <c r="D1489" t="s">
        <v>10</v>
      </c>
      <c r="E1489" t="s">
        <v>5993</v>
      </c>
      <c r="F1489">
        <v>10</v>
      </c>
      <c r="G1489">
        <v>3</v>
      </c>
      <c r="H1489">
        <v>2013</v>
      </c>
      <c r="I1489" s="5" t="s">
        <v>5994</v>
      </c>
      <c r="J1489" t="s">
        <v>5995</v>
      </c>
      <c r="K1489" t="s">
        <v>2169</v>
      </c>
      <c r="L1489" t="s">
        <v>15</v>
      </c>
      <c r="M1489" t="s">
        <v>15</v>
      </c>
      <c r="N1489" t="s">
        <v>198</v>
      </c>
      <c r="O1489" t="s">
        <v>1068</v>
      </c>
      <c r="R1489" s="6"/>
    </row>
    <row r="1490" spans="1:18">
      <c r="A1490">
        <v>1551</v>
      </c>
      <c r="B1490" t="s">
        <v>5992</v>
      </c>
      <c r="C1490" s="1">
        <v>37580000000</v>
      </c>
      <c r="D1490" t="s">
        <v>19</v>
      </c>
      <c r="E1490" t="s">
        <v>5690</v>
      </c>
      <c r="F1490">
        <v>10</v>
      </c>
      <c r="G1490">
        <v>3</v>
      </c>
      <c r="H1490">
        <v>2014</v>
      </c>
      <c r="I1490" s="5" t="s">
        <v>5996</v>
      </c>
      <c r="J1490" t="s">
        <v>5997</v>
      </c>
      <c r="K1490" t="s">
        <v>5998</v>
      </c>
      <c r="L1490" t="s">
        <v>15</v>
      </c>
      <c r="M1490" t="s">
        <v>15</v>
      </c>
      <c r="N1490" t="s">
        <v>198</v>
      </c>
      <c r="O1490" t="s">
        <v>1068</v>
      </c>
      <c r="R1490" s="6"/>
    </row>
    <row r="1491" spans="1:18">
      <c r="A1491">
        <v>1552</v>
      </c>
      <c r="B1491" t="s">
        <v>5992</v>
      </c>
      <c r="C1491" s="1">
        <v>41373000000</v>
      </c>
      <c r="D1491" t="s">
        <v>25</v>
      </c>
      <c r="E1491" t="s">
        <v>1953</v>
      </c>
      <c r="F1491">
        <v>10</v>
      </c>
      <c r="G1491">
        <v>3</v>
      </c>
      <c r="H1491">
        <v>2015</v>
      </c>
      <c r="I1491" s="5" t="s">
        <v>5999</v>
      </c>
      <c r="J1491" t="s">
        <v>6000</v>
      </c>
      <c r="K1491" t="s">
        <v>6001</v>
      </c>
      <c r="L1491" t="s">
        <v>15</v>
      </c>
      <c r="M1491" t="s">
        <v>15</v>
      </c>
      <c r="N1491" t="s">
        <v>198</v>
      </c>
      <c r="O1491" t="s">
        <v>1068</v>
      </c>
      <c r="R1491" s="6"/>
    </row>
    <row r="1492" spans="1:18">
      <c r="A1492">
        <v>1553</v>
      </c>
      <c r="B1492" t="s">
        <v>5992</v>
      </c>
      <c r="C1492" s="1">
        <v>36881000000</v>
      </c>
      <c r="D1492" t="s">
        <v>31</v>
      </c>
      <c r="E1492" t="s">
        <v>1958</v>
      </c>
      <c r="F1492">
        <v>10</v>
      </c>
      <c r="G1492">
        <v>1</v>
      </c>
      <c r="H1492">
        <v>2016</v>
      </c>
      <c r="I1492" s="5" t="s">
        <v>6002</v>
      </c>
      <c r="J1492" t="s">
        <v>6003</v>
      </c>
      <c r="K1492" t="s">
        <v>6004</v>
      </c>
      <c r="L1492" t="s">
        <v>15</v>
      </c>
      <c r="M1492" t="s">
        <v>15</v>
      </c>
      <c r="N1492" t="s">
        <v>198</v>
      </c>
      <c r="O1492" t="s">
        <v>1068</v>
      </c>
      <c r="R1492" s="6"/>
    </row>
    <row r="1493" spans="1:18">
      <c r="A1493">
        <v>1554</v>
      </c>
      <c r="B1493" t="s">
        <v>6005</v>
      </c>
      <c r="C1493" s="1">
        <v>29809000000</v>
      </c>
      <c r="D1493" t="s">
        <v>10</v>
      </c>
      <c r="E1493" t="s">
        <v>11</v>
      </c>
      <c r="F1493">
        <v>12</v>
      </c>
      <c r="G1493">
        <v>31</v>
      </c>
      <c r="H1493">
        <v>2012</v>
      </c>
      <c r="I1493" s="5" t="s">
        <v>6006</v>
      </c>
      <c r="J1493" t="s">
        <v>6007</v>
      </c>
      <c r="K1493" t="s">
        <v>6008</v>
      </c>
      <c r="L1493" t="s">
        <v>15</v>
      </c>
      <c r="M1493" t="s">
        <v>6009</v>
      </c>
      <c r="N1493" t="s">
        <v>608</v>
      </c>
      <c r="O1493" t="s">
        <v>3692</v>
      </c>
      <c r="R1493" s="6"/>
    </row>
    <row r="1494" spans="1:18">
      <c r="A1494">
        <v>1555</v>
      </c>
      <c r="B1494" t="s">
        <v>6005</v>
      </c>
      <c r="C1494" s="1">
        <v>37601000000</v>
      </c>
      <c r="D1494" t="s">
        <v>19</v>
      </c>
      <c r="E1494" t="s">
        <v>20</v>
      </c>
      <c r="F1494">
        <v>12</v>
      </c>
      <c r="G1494">
        <v>31</v>
      </c>
      <c r="H1494">
        <v>2013</v>
      </c>
      <c r="I1494" s="5" t="s">
        <v>6010</v>
      </c>
      <c r="J1494" t="s">
        <v>6011</v>
      </c>
      <c r="K1494" t="s">
        <v>6012</v>
      </c>
      <c r="L1494" t="s">
        <v>15</v>
      </c>
      <c r="M1494" t="s">
        <v>6013</v>
      </c>
      <c r="N1494" t="s">
        <v>608</v>
      </c>
      <c r="O1494" t="s">
        <v>3692</v>
      </c>
      <c r="R1494" s="6"/>
    </row>
    <row r="1495" spans="1:18">
      <c r="A1495">
        <v>1556</v>
      </c>
      <c r="B1495" t="s">
        <v>6005</v>
      </c>
      <c r="C1495" s="1">
        <v>40633000000</v>
      </c>
      <c r="D1495" t="s">
        <v>25</v>
      </c>
      <c r="E1495" t="s">
        <v>26</v>
      </c>
      <c r="F1495">
        <v>12</v>
      </c>
      <c r="G1495">
        <v>31</v>
      </c>
      <c r="H1495">
        <v>2014</v>
      </c>
      <c r="I1495" s="5" t="s">
        <v>6014</v>
      </c>
      <c r="J1495" t="s">
        <v>6015</v>
      </c>
      <c r="K1495" t="s">
        <v>6016</v>
      </c>
      <c r="L1495" t="s">
        <v>15</v>
      </c>
      <c r="M1495" t="s">
        <v>6017</v>
      </c>
      <c r="N1495" t="s">
        <v>608</v>
      </c>
      <c r="O1495" t="s">
        <v>3692</v>
      </c>
      <c r="R1495" s="6"/>
    </row>
    <row r="1496" spans="1:18">
      <c r="A1496">
        <v>1557</v>
      </c>
      <c r="B1496" t="s">
        <v>6005</v>
      </c>
      <c r="C1496" s="1">
        <v>28711000000</v>
      </c>
      <c r="D1496" t="s">
        <v>31</v>
      </c>
      <c r="E1496" t="s">
        <v>32</v>
      </c>
      <c r="F1496">
        <v>12</v>
      </c>
      <c r="G1496">
        <v>31</v>
      </c>
      <c r="H1496">
        <v>2015</v>
      </c>
      <c r="I1496" s="5" t="s">
        <v>6018</v>
      </c>
      <c r="J1496" t="s">
        <v>6019</v>
      </c>
      <c r="K1496" t="s">
        <v>4637</v>
      </c>
      <c r="L1496" t="s">
        <v>15</v>
      </c>
      <c r="M1496" t="s">
        <v>6020</v>
      </c>
      <c r="N1496" t="s">
        <v>608</v>
      </c>
      <c r="O1496" t="s">
        <v>3692</v>
      </c>
      <c r="R1496" s="6"/>
    </row>
    <row r="1497" spans="1:18">
      <c r="A1497">
        <v>1558</v>
      </c>
      <c r="B1497" t="s">
        <v>6021</v>
      </c>
      <c r="C1497" s="1">
        <v>1793557000</v>
      </c>
      <c r="D1497" t="s">
        <v>10</v>
      </c>
      <c r="E1497" t="s">
        <v>11</v>
      </c>
      <c r="F1497">
        <v>12</v>
      </c>
      <c r="G1497">
        <v>31</v>
      </c>
      <c r="H1497">
        <v>2012</v>
      </c>
      <c r="I1497" s="5" t="s">
        <v>6022</v>
      </c>
      <c r="J1497" t="s">
        <v>6023</v>
      </c>
      <c r="K1497" t="s">
        <v>6024</v>
      </c>
      <c r="L1497" t="s">
        <v>15</v>
      </c>
      <c r="M1497" t="s">
        <v>15</v>
      </c>
      <c r="N1497" t="s">
        <v>62</v>
      </c>
      <c r="O1497" t="s">
        <v>358</v>
      </c>
      <c r="R1497" s="6"/>
    </row>
    <row r="1498" spans="1:18">
      <c r="A1498">
        <v>1559</v>
      </c>
      <c r="B1498" t="s">
        <v>6021</v>
      </c>
      <c r="C1498" s="1">
        <v>2064305000</v>
      </c>
      <c r="D1498" t="s">
        <v>19</v>
      </c>
      <c r="E1498" t="s">
        <v>20</v>
      </c>
      <c r="F1498">
        <v>12</v>
      </c>
      <c r="G1498">
        <v>31</v>
      </c>
      <c r="H1498">
        <v>2013</v>
      </c>
      <c r="I1498" s="5" t="s">
        <v>6025</v>
      </c>
      <c r="J1498" t="s">
        <v>6026</v>
      </c>
      <c r="K1498" t="s">
        <v>6027</v>
      </c>
      <c r="L1498" t="s">
        <v>15</v>
      </c>
      <c r="M1498" t="s">
        <v>15</v>
      </c>
      <c r="N1498" t="s">
        <v>62</v>
      </c>
      <c r="O1498" t="s">
        <v>358</v>
      </c>
      <c r="R1498" s="6"/>
    </row>
    <row r="1499" spans="1:18">
      <c r="A1499">
        <v>1560</v>
      </c>
      <c r="B1499" t="s">
        <v>6021</v>
      </c>
      <c r="C1499" s="1">
        <v>2446877000</v>
      </c>
      <c r="D1499" t="s">
        <v>25</v>
      </c>
      <c r="E1499" t="s">
        <v>26</v>
      </c>
      <c r="F1499">
        <v>12</v>
      </c>
      <c r="G1499">
        <v>31</v>
      </c>
      <c r="H1499">
        <v>2014</v>
      </c>
      <c r="I1499" s="5" t="s">
        <v>6028</v>
      </c>
      <c r="J1499" t="s">
        <v>6029</v>
      </c>
      <c r="K1499" t="s">
        <v>6030</v>
      </c>
      <c r="L1499" t="s">
        <v>15</v>
      </c>
      <c r="M1499" t="s">
        <v>15</v>
      </c>
      <c r="N1499" t="s">
        <v>62</v>
      </c>
      <c r="O1499" t="s">
        <v>358</v>
      </c>
      <c r="R1499" s="6"/>
    </row>
    <row r="1500" spans="1:18">
      <c r="A1500">
        <v>1561</v>
      </c>
      <c r="B1500" t="s">
        <v>6021</v>
      </c>
      <c r="C1500" s="1">
        <v>2779541000</v>
      </c>
      <c r="D1500" t="s">
        <v>31</v>
      </c>
      <c r="E1500" t="s">
        <v>32</v>
      </c>
      <c r="F1500">
        <v>12</v>
      </c>
      <c r="G1500">
        <v>31</v>
      </c>
      <c r="H1500">
        <v>2015</v>
      </c>
      <c r="I1500" s="5" t="s">
        <v>6031</v>
      </c>
      <c r="J1500" t="s">
        <v>6032</v>
      </c>
      <c r="K1500" t="s">
        <v>6033</v>
      </c>
      <c r="L1500" t="s">
        <v>15</v>
      </c>
      <c r="M1500" t="s">
        <v>15</v>
      </c>
      <c r="N1500" t="s">
        <v>62</v>
      </c>
      <c r="O1500" t="s">
        <v>358</v>
      </c>
      <c r="R1500" s="6"/>
    </row>
    <row r="1501" spans="1:18">
      <c r="A1501">
        <v>1562</v>
      </c>
      <c r="B1501" t="s">
        <v>6034</v>
      </c>
      <c r="C1501" s="1">
        <v>12825000000</v>
      </c>
      <c r="D1501" t="s">
        <v>10</v>
      </c>
      <c r="E1501" t="s">
        <v>11</v>
      </c>
      <c r="F1501">
        <v>12</v>
      </c>
      <c r="G1501">
        <v>31</v>
      </c>
      <c r="H1501">
        <v>2012</v>
      </c>
      <c r="I1501" s="5" t="s">
        <v>6035</v>
      </c>
      <c r="J1501" t="s">
        <v>6036</v>
      </c>
      <c r="K1501" t="s">
        <v>6037</v>
      </c>
      <c r="L1501" t="s">
        <v>2197</v>
      </c>
      <c r="M1501" t="s">
        <v>15</v>
      </c>
      <c r="N1501" t="s">
        <v>62</v>
      </c>
      <c r="O1501" t="s">
        <v>175</v>
      </c>
      <c r="R1501" s="6"/>
    </row>
    <row r="1502" spans="1:18">
      <c r="A1502">
        <v>1563</v>
      </c>
      <c r="B1502" t="s">
        <v>6034</v>
      </c>
      <c r="C1502" s="1">
        <v>12205000000</v>
      </c>
      <c r="D1502" t="s">
        <v>19</v>
      </c>
      <c r="E1502" t="s">
        <v>20</v>
      </c>
      <c r="F1502">
        <v>12</v>
      </c>
      <c r="G1502">
        <v>31</v>
      </c>
      <c r="H1502">
        <v>2013</v>
      </c>
      <c r="I1502" s="5" t="s">
        <v>6038</v>
      </c>
      <c r="J1502" t="s">
        <v>6039</v>
      </c>
      <c r="K1502" t="s">
        <v>6040</v>
      </c>
      <c r="L1502" t="s">
        <v>6041</v>
      </c>
      <c r="M1502" t="s">
        <v>15</v>
      </c>
      <c r="N1502" t="s">
        <v>62</v>
      </c>
      <c r="O1502" t="s">
        <v>175</v>
      </c>
      <c r="R1502" s="6"/>
    </row>
    <row r="1503" spans="1:18">
      <c r="A1503">
        <v>1564</v>
      </c>
      <c r="B1503" t="s">
        <v>6034</v>
      </c>
      <c r="C1503" s="1">
        <v>13045000000</v>
      </c>
      <c r="D1503" t="s">
        <v>25</v>
      </c>
      <c r="E1503" t="s">
        <v>26</v>
      </c>
      <c r="F1503">
        <v>12</v>
      </c>
      <c r="G1503">
        <v>31</v>
      </c>
      <c r="H1503">
        <v>2014</v>
      </c>
      <c r="I1503" s="5" t="s">
        <v>6042</v>
      </c>
      <c r="J1503" t="s">
        <v>6043</v>
      </c>
      <c r="K1503" t="s">
        <v>6044</v>
      </c>
      <c r="L1503" t="s">
        <v>6045</v>
      </c>
      <c r="M1503" t="s">
        <v>15</v>
      </c>
      <c r="N1503" t="s">
        <v>62</v>
      </c>
      <c r="O1503" t="s">
        <v>175</v>
      </c>
      <c r="R1503" s="6"/>
    </row>
    <row r="1504" spans="1:18">
      <c r="A1504">
        <v>1565</v>
      </c>
      <c r="B1504" t="s">
        <v>6034</v>
      </c>
      <c r="C1504" s="1">
        <v>13000000000</v>
      </c>
      <c r="D1504" t="s">
        <v>31</v>
      </c>
      <c r="E1504" t="s">
        <v>32</v>
      </c>
      <c r="F1504">
        <v>12</v>
      </c>
      <c r="G1504">
        <v>31</v>
      </c>
      <c r="H1504">
        <v>2015</v>
      </c>
      <c r="I1504" s="5" t="s">
        <v>6046</v>
      </c>
      <c r="J1504" t="s">
        <v>6047</v>
      </c>
      <c r="K1504" t="s">
        <v>6001</v>
      </c>
      <c r="L1504" t="s">
        <v>690</v>
      </c>
      <c r="M1504" t="s">
        <v>15</v>
      </c>
      <c r="N1504" t="s">
        <v>62</v>
      </c>
      <c r="O1504" t="s">
        <v>175</v>
      </c>
      <c r="R1504" s="6"/>
    </row>
    <row r="1505" spans="1:18">
      <c r="A1505">
        <v>1566</v>
      </c>
      <c r="B1505" t="s">
        <v>6048</v>
      </c>
      <c r="C1505" s="1">
        <v>12237000000</v>
      </c>
      <c r="D1505" t="s">
        <v>10</v>
      </c>
      <c r="E1505" t="s">
        <v>38</v>
      </c>
      <c r="F1505">
        <v>12</v>
      </c>
      <c r="G1505">
        <v>29</v>
      </c>
      <c r="H1505">
        <v>2012</v>
      </c>
      <c r="I1505" s="5" t="s">
        <v>6049</v>
      </c>
      <c r="J1505" t="s">
        <v>6050</v>
      </c>
      <c r="K1505" t="s">
        <v>6051</v>
      </c>
      <c r="L1505" t="s">
        <v>15</v>
      </c>
      <c r="M1505" t="s">
        <v>15</v>
      </c>
      <c r="N1505" t="s">
        <v>17</v>
      </c>
      <c r="O1505" t="s">
        <v>1515</v>
      </c>
      <c r="R1505" s="6"/>
    </row>
    <row r="1506" spans="1:18">
      <c r="A1506">
        <v>1567</v>
      </c>
      <c r="B1506" t="s">
        <v>6048</v>
      </c>
      <c r="C1506" s="1">
        <v>12104000000</v>
      </c>
      <c r="D1506" t="s">
        <v>19</v>
      </c>
      <c r="E1506" t="s">
        <v>44</v>
      </c>
      <c r="F1506">
        <v>12</v>
      </c>
      <c r="G1506">
        <v>28</v>
      </c>
      <c r="H1506">
        <v>2013</v>
      </c>
      <c r="I1506" s="5" t="s">
        <v>6052</v>
      </c>
      <c r="J1506" t="s">
        <v>6053</v>
      </c>
      <c r="K1506" t="s">
        <v>2844</v>
      </c>
      <c r="L1506" t="s">
        <v>15</v>
      </c>
      <c r="M1506" t="s">
        <v>15</v>
      </c>
      <c r="N1506" t="s">
        <v>17</v>
      </c>
      <c r="O1506" t="s">
        <v>1515</v>
      </c>
      <c r="R1506" s="6"/>
    </row>
    <row r="1507" spans="1:18">
      <c r="A1507">
        <v>1568</v>
      </c>
      <c r="B1507" t="s">
        <v>6048</v>
      </c>
      <c r="C1507" s="1">
        <v>13878000000</v>
      </c>
      <c r="D1507" t="s">
        <v>25</v>
      </c>
      <c r="E1507" t="s">
        <v>48</v>
      </c>
      <c r="F1507">
        <v>1</v>
      </c>
      <c r="G1507">
        <v>3</v>
      </c>
      <c r="H1507">
        <v>2015</v>
      </c>
      <c r="I1507" s="5" t="s">
        <v>6054</v>
      </c>
      <c r="J1507" t="s">
        <v>6055</v>
      </c>
      <c r="K1507" t="s">
        <v>6056</v>
      </c>
      <c r="L1507" t="s">
        <v>15</v>
      </c>
      <c r="M1507" t="s">
        <v>15</v>
      </c>
      <c r="N1507" t="s">
        <v>17</v>
      </c>
      <c r="O1507" t="s">
        <v>1515</v>
      </c>
      <c r="R1507" s="6"/>
    </row>
    <row r="1508" spans="1:18">
      <c r="A1508">
        <v>1569</v>
      </c>
      <c r="B1508" t="s">
        <v>6048</v>
      </c>
      <c r="C1508" s="1">
        <v>13423000000</v>
      </c>
      <c r="D1508" t="s">
        <v>31</v>
      </c>
      <c r="E1508" t="s">
        <v>52</v>
      </c>
      <c r="F1508">
        <v>1</v>
      </c>
      <c r="G1508">
        <v>2</v>
      </c>
      <c r="H1508">
        <v>2016</v>
      </c>
      <c r="I1508" s="5" t="s">
        <v>6057</v>
      </c>
      <c r="J1508" t="s">
        <v>6058</v>
      </c>
      <c r="K1508" t="s">
        <v>6059</v>
      </c>
      <c r="L1508" t="s">
        <v>15</v>
      </c>
      <c r="M1508" t="s">
        <v>15</v>
      </c>
      <c r="N1508" t="s">
        <v>17</v>
      </c>
      <c r="O1508" t="s">
        <v>1515</v>
      </c>
      <c r="R1508" s="6"/>
    </row>
    <row r="1509" spans="1:18">
      <c r="A1509">
        <v>1570</v>
      </c>
      <c r="B1509" t="s">
        <v>6060</v>
      </c>
      <c r="C1509" s="1">
        <v>1834921000</v>
      </c>
      <c r="D1509" t="s">
        <v>10</v>
      </c>
      <c r="E1509" t="s">
        <v>11</v>
      </c>
      <c r="F1509">
        <v>12</v>
      </c>
      <c r="G1509">
        <v>31</v>
      </c>
      <c r="H1509">
        <v>2012</v>
      </c>
      <c r="I1509" s="5" t="s">
        <v>6061</v>
      </c>
      <c r="J1509" t="s">
        <v>6062</v>
      </c>
      <c r="K1509" t="s">
        <v>6063</v>
      </c>
      <c r="L1509" t="s">
        <v>15</v>
      </c>
      <c r="M1509" t="s">
        <v>15</v>
      </c>
      <c r="N1509" t="s">
        <v>42</v>
      </c>
      <c r="O1509" t="s">
        <v>3032</v>
      </c>
      <c r="R1509" s="6"/>
    </row>
    <row r="1510" spans="1:18">
      <c r="A1510">
        <v>1571</v>
      </c>
      <c r="B1510" t="s">
        <v>6060</v>
      </c>
      <c r="C1510" s="1">
        <v>2332051000</v>
      </c>
      <c r="D1510" t="s">
        <v>19</v>
      </c>
      <c r="E1510" t="s">
        <v>20</v>
      </c>
      <c r="F1510">
        <v>12</v>
      </c>
      <c r="G1510">
        <v>31</v>
      </c>
      <c r="H1510">
        <v>2013</v>
      </c>
      <c r="I1510" s="5" t="s">
        <v>6064</v>
      </c>
      <c r="J1510" t="s">
        <v>6065</v>
      </c>
      <c r="K1510" t="s">
        <v>6066</v>
      </c>
      <c r="L1510" t="s">
        <v>15</v>
      </c>
      <c r="M1510" t="s">
        <v>15</v>
      </c>
      <c r="N1510" t="s">
        <v>42</v>
      </c>
      <c r="O1510" t="s">
        <v>3032</v>
      </c>
      <c r="R1510" s="6"/>
    </row>
    <row r="1511" spans="1:18">
      <c r="A1511">
        <v>1572</v>
      </c>
      <c r="B1511" t="s">
        <v>6060</v>
      </c>
      <c r="C1511" s="1">
        <v>3084370000</v>
      </c>
      <c r="D1511" t="s">
        <v>25</v>
      </c>
      <c r="E1511" t="s">
        <v>26</v>
      </c>
      <c r="F1511">
        <v>12</v>
      </c>
      <c r="G1511">
        <v>31</v>
      </c>
      <c r="H1511">
        <v>2014</v>
      </c>
      <c r="I1511" s="5" t="s">
        <v>6067</v>
      </c>
      <c r="J1511" t="s">
        <v>6068</v>
      </c>
      <c r="K1511" t="s">
        <v>6069</v>
      </c>
      <c r="L1511" t="s">
        <v>15</v>
      </c>
      <c r="M1511" t="s">
        <v>15</v>
      </c>
      <c r="N1511" t="s">
        <v>42</v>
      </c>
      <c r="O1511" t="s">
        <v>3032</v>
      </c>
      <c r="R1511" s="6"/>
    </row>
    <row r="1512" spans="1:18">
      <c r="A1512">
        <v>1573</v>
      </c>
      <c r="B1512" t="s">
        <v>6060</v>
      </c>
      <c r="C1512" s="1">
        <v>3963313000</v>
      </c>
      <c r="D1512" t="s">
        <v>31</v>
      </c>
      <c r="E1512" t="s">
        <v>32</v>
      </c>
      <c r="F1512">
        <v>12</v>
      </c>
      <c r="G1512">
        <v>31</v>
      </c>
      <c r="H1512">
        <v>2015</v>
      </c>
      <c r="I1512" s="5" t="s">
        <v>6070</v>
      </c>
      <c r="J1512" t="s">
        <v>6071</v>
      </c>
      <c r="K1512" t="s">
        <v>6072</v>
      </c>
      <c r="L1512" t="s">
        <v>15</v>
      </c>
      <c r="M1512" t="s">
        <v>15</v>
      </c>
      <c r="N1512" t="s">
        <v>42</v>
      </c>
      <c r="O1512" t="s">
        <v>3032</v>
      </c>
      <c r="R1512" s="6"/>
    </row>
    <row r="1513" spans="1:18">
      <c r="A1513">
        <v>1574</v>
      </c>
      <c r="B1513" t="s">
        <v>6073</v>
      </c>
      <c r="C1513" s="1">
        <v>1834921000</v>
      </c>
      <c r="D1513" t="s">
        <v>10</v>
      </c>
      <c r="E1513" t="s">
        <v>11</v>
      </c>
      <c r="F1513">
        <v>12</v>
      </c>
      <c r="G1513">
        <v>31</v>
      </c>
      <c r="H1513">
        <v>2012</v>
      </c>
      <c r="I1513" s="5" t="s">
        <v>6061</v>
      </c>
      <c r="J1513" t="s">
        <v>6062</v>
      </c>
      <c r="K1513" t="s">
        <v>6063</v>
      </c>
      <c r="L1513" t="s">
        <v>15</v>
      </c>
      <c r="M1513" t="s">
        <v>15</v>
      </c>
      <c r="N1513" t="s">
        <v>42</v>
      </c>
      <c r="O1513" t="s">
        <v>3032</v>
      </c>
      <c r="R1513" s="6"/>
    </row>
    <row r="1514" spans="1:18">
      <c r="A1514">
        <v>1575</v>
      </c>
      <c r="B1514" t="s">
        <v>6073</v>
      </c>
      <c r="C1514" s="1">
        <v>2332051000</v>
      </c>
      <c r="D1514" t="s">
        <v>19</v>
      </c>
      <c r="E1514" t="s">
        <v>20</v>
      </c>
      <c r="F1514">
        <v>12</v>
      </c>
      <c r="G1514">
        <v>31</v>
      </c>
      <c r="H1514">
        <v>2013</v>
      </c>
      <c r="I1514" s="5" t="s">
        <v>6064</v>
      </c>
      <c r="J1514" t="s">
        <v>6065</v>
      </c>
      <c r="K1514" t="s">
        <v>6066</v>
      </c>
      <c r="L1514" t="s">
        <v>15</v>
      </c>
      <c r="M1514" t="s">
        <v>15</v>
      </c>
      <c r="N1514" t="s">
        <v>42</v>
      </c>
      <c r="O1514" t="s">
        <v>3032</v>
      </c>
      <c r="R1514" s="6"/>
    </row>
    <row r="1515" spans="1:18">
      <c r="A1515">
        <v>1576</v>
      </c>
      <c r="B1515" t="s">
        <v>6073</v>
      </c>
      <c r="C1515" s="1">
        <v>3084370000</v>
      </c>
      <c r="D1515" t="s">
        <v>25</v>
      </c>
      <c r="E1515" t="s">
        <v>26</v>
      </c>
      <c r="F1515">
        <v>12</v>
      </c>
      <c r="G1515">
        <v>31</v>
      </c>
      <c r="H1515">
        <v>2014</v>
      </c>
      <c r="I1515" s="5" t="s">
        <v>6067</v>
      </c>
      <c r="J1515" t="s">
        <v>6068</v>
      </c>
      <c r="K1515" t="s">
        <v>6069</v>
      </c>
      <c r="L1515" t="s">
        <v>15</v>
      </c>
      <c r="M1515" t="s">
        <v>15</v>
      </c>
      <c r="N1515" t="s">
        <v>42</v>
      </c>
      <c r="O1515" t="s">
        <v>3032</v>
      </c>
      <c r="R1515" s="6"/>
    </row>
    <row r="1516" spans="1:18">
      <c r="A1516">
        <v>1577</v>
      </c>
      <c r="B1516" t="s">
        <v>6073</v>
      </c>
      <c r="C1516" s="1">
        <v>3963313000</v>
      </c>
      <c r="D1516" t="s">
        <v>31</v>
      </c>
      <c r="E1516" t="s">
        <v>32</v>
      </c>
      <c r="F1516">
        <v>12</v>
      </c>
      <c r="G1516">
        <v>31</v>
      </c>
      <c r="H1516">
        <v>2015</v>
      </c>
      <c r="I1516" s="5" t="s">
        <v>6070</v>
      </c>
      <c r="J1516" t="s">
        <v>6071</v>
      </c>
      <c r="K1516" t="s">
        <v>6072</v>
      </c>
      <c r="L1516" t="s">
        <v>15</v>
      </c>
      <c r="M1516" t="s">
        <v>15</v>
      </c>
      <c r="N1516" t="s">
        <v>42</v>
      </c>
      <c r="O1516" t="s">
        <v>3032</v>
      </c>
      <c r="R1516" s="6"/>
    </row>
    <row r="1517" spans="1:18">
      <c r="A1517">
        <v>1578</v>
      </c>
      <c r="B1517" t="s">
        <v>6074</v>
      </c>
      <c r="C1517" s="1">
        <v>37152000000</v>
      </c>
      <c r="D1517" t="s">
        <v>10</v>
      </c>
      <c r="E1517" t="s">
        <v>11</v>
      </c>
      <c r="F1517">
        <v>12</v>
      </c>
      <c r="G1517">
        <v>31</v>
      </c>
      <c r="H1517">
        <v>2012</v>
      </c>
      <c r="I1517" s="5" t="s">
        <v>6075</v>
      </c>
      <c r="J1517" t="s">
        <v>6076</v>
      </c>
      <c r="K1517" t="s">
        <v>2583</v>
      </c>
      <c r="L1517" t="s">
        <v>15</v>
      </c>
      <c r="M1517" t="s">
        <v>6041</v>
      </c>
      <c r="N1517" t="s">
        <v>17</v>
      </c>
      <c r="O1517" t="s">
        <v>18</v>
      </c>
      <c r="R1517" s="6"/>
    </row>
    <row r="1518" spans="1:18">
      <c r="A1518">
        <v>1579</v>
      </c>
      <c r="B1518" t="s">
        <v>6074</v>
      </c>
      <c r="C1518" s="1">
        <v>38279000000</v>
      </c>
      <c r="D1518" t="s">
        <v>19</v>
      </c>
      <c r="E1518" t="s">
        <v>20</v>
      </c>
      <c r="F1518">
        <v>12</v>
      </c>
      <c r="G1518">
        <v>31</v>
      </c>
      <c r="H1518">
        <v>2013</v>
      </c>
      <c r="I1518" s="5" t="s">
        <v>6077</v>
      </c>
      <c r="J1518" t="s">
        <v>6078</v>
      </c>
      <c r="K1518" t="s">
        <v>6079</v>
      </c>
      <c r="L1518" t="s">
        <v>15</v>
      </c>
      <c r="M1518" t="s">
        <v>1965</v>
      </c>
      <c r="N1518" t="s">
        <v>17</v>
      </c>
      <c r="O1518" t="s">
        <v>18</v>
      </c>
      <c r="R1518" s="6"/>
    </row>
    <row r="1519" spans="1:18">
      <c r="A1519">
        <v>1580</v>
      </c>
      <c r="B1519" t="s">
        <v>6074</v>
      </c>
      <c r="C1519" s="1">
        <v>38901000000</v>
      </c>
      <c r="D1519" t="s">
        <v>25</v>
      </c>
      <c r="E1519" t="s">
        <v>26</v>
      </c>
      <c r="F1519">
        <v>12</v>
      </c>
      <c r="G1519">
        <v>31</v>
      </c>
      <c r="H1519">
        <v>2014</v>
      </c>
      <c r="I1519" s="5" t="s">
        <v>6080</v>
      </c>
      <c r="J1519" t="s">
        <v>6081</v>
      </c>
      <c r="K1519" t="s">
        <v>6082</v>
      </c>
      <c r="L1519" t="s">
        <v>15</v>
      </c>
      <c r="M1519" t="s">
        <v>3046</v>
      </c>
      <c r="N1519" t="s">
        <v>17</v>
      </c>
      <c r="O1519" t="s">
        <v>18</v>
      </c>
      <c r="R1519" s="6"/>
    </row>
    <row r="1520" spans="1:18">
      <c r="A1520">
        <v>1581</v>
      </c>
      <c r="B1520" t="s">
        <v>6074</v>
      </c>
      <c r="C1520" s="1">
        <v>37864000000</v>
      </c>
      <c r="D1520" t="s">
        <v>31</v>
      </c>
      <c r="E1520" t="s">
        <v>32</v>
      </c>
      <c r="F1520">
        <v>12</v>
      </c>
      <c r="G1520">
        <v>31</v>
      </c>
      <c r="H1520">
        <v>2015</v>
      </c>
      <c r="I1520" s="5" t="s">
        <v>6083</v>
      </c>
      <c r="J1520" t="s">
        <v>6084</v>
      </c>
      <c r="K1520" t="s">
        <v>6085</v>
      </c>
      <c r="L1520" t="s">
        <v>15</v>
      </c>
      <c r="M1520" t="s">
        <v>6086</v>
      </c>
      <c r="N1520" t="s">
        <v>17</v>
      </c>
      <c r="O1520" t="s">
        <v>18</v>
      </c>
      <c r="R1520" s="6"/>
    </row>
    <row r="1521" spans="1:18">
      <c r="A1521">
        <v>1582</v>
      </c>
      <c r="B1521" t="s">
        <v>6087</v>
      </c>
      <c r="C1521" s="1">
        <v>716612000</v>
      </c>
      <c r="D1521" t="s">
        <v>10</v>
      </c>
      <c r="E1521" t="s">
        <v>11</v>
      </c>
      <c r="F1521">
        <v>12</v>
      </c>
      <c r="G1521">
        <v>31</v>
      </c>
      <c r="H1521">
        <v>2012</v>
      </c>
      <c r="I1521" s="5" t="s">
        <v>6088</v>
      </c>
      <c r="J1521" t="s">
        <v>6089</v>
      </c>
      <c r="K1521" t="s">
        <v>6090</v>
      </c>
      <c r="L1521" t="s">
        <v>15</v>
      </c>
      <c r="M1521" t="s">
        <v>6091</v>
      </c>
      <c r="N1521" t="s">
        <v>323</v>
      </c>
      <c r="O1521" t="s">
        <v>2363</v>
      </c>
      <c r="R1521" s="6"/>
    </row>
    <row r="1522" spans="1:18">
      <c r="A1522">
        <v>1583</v>
      </c>
      <c r="B1522" t="s">
        <v>6087</v>
      </c>
      <c r="C1522" s="1">
        <v>758926000</v>
      </c>
      <c r="D1522" t="s">
        <v>19</v>
      </c>
      <c r="E1522" t="s">
        <v>20</v>
      </c>
      <c r="F1522">
        <v>12</v>
      </c>
      <c r="G1522">
        <v>31</v>
      </c>
      <c r="H1522">
        <v>2013</v>
      </c>
      <c r="I1522" s="5" t="s">
        <v>6092</v>
      </c>
      <c r="J1522" t="s">
        <v>6093</v>
      </c>
      <c r="K1522" t="s">
        <v>6094</v>
      </c>
      <c r="L1522" t="s">
        <v>15</v>
      </c>
      <c r="M1522" t="s">
        <v>6095</v>
      </c>
      <c r="N1522" t="s">
        <v>323</v>
      </c>
      <c r="O1522" t="s">
        <v>2363</v>
      </c>
      <c r="R1522" s="6"/>
    </row>
    <row r="1523" spans="1:18">
      <c r="A1523">
        <v>1584</v>
      </c>
      <c r="B1523" t="s">
        <v>6087</v>
      </c>
      <c r="C1523" s="1">
        <v>818046000</v>
      </c>
      <c r="D1523" t="s">
        <v>25</v>
      </c>
      <c r="E1523" t="s">
        <v>26</v>
      </c>
      <c r="F1523">
        <v>12</v>
      </c>
      <c r="G1523">
        <v>31</v>
      </c>
      <c r="H1523">
        <v>2014</v>
      </c>
      <c r="I1523" s="5" t="s">
        <v>6096</v>
      </c>
      <c r="J1523" t="s">
        <v>6097</v>
      </c>
      <c r="K1523" t="s">
        <v>6098</v>
      </c>
      <c r="L1523" t="s">
        <v>15</v>
      </c>
      <c r="M1523" t="s">
        <v>6099</v>
      </c>
      <c r="N1523" t="s">
        <v>323</v>
      </c>
      <c r="O1523" t="s">
        <v>2363</v>
      </c>
      <c r="R1523" s="6"/>
    </row>
    <row r="1524" spans="1:18">
      <c r="A1524">
        <v>1585</v>
      </c>
      <c r="B1524" t="s">
        <v>6087</v>
      </c>
      <c r="C1524" s="1">
        <v>894638000</v>
      </c>
      <c r="D1524" t="s">
        <v>31</v>
      </c>
      <c r="E1524" t="s">
        <v>32</v>
      </c>
      <c r="F1524">
        <v>12</v>
      </c>
      <c r="G1524">
        <v>31</v>
      </c>
      <c r="H1524">
        <v>2015</v>
      </c>
      <c r="I1524" s="5" t="s">
        <v>6100</v>
      </c>
      <c r="J1524" t="s">
        <v>6101</v>
      </c>
      <c r="K1524" t="s">
        <v>6102</v>
      </c>
      <c r="L1524" t="s">
        <v>15</v>
      </c>
      <c r="M1524" t="s">
        <v>6103</v>
      </c>
      <c r="N1524" t="s">
        <v>323</v>
      </c>
      <c r="O1524" t="s">
        <v>2363</v>
      </c>
      <c r="R1524" s="6"/>
    </row>
    <row r="1525" spans="1:18">
      <c r="A1525">
        <v>1590</v>
      </c>
      <c r="B1525" t="s">
        <v>6104</v>
      </c>
      <c r="C1525" s="1">
        <v>2220256000</v>
      </c>
      <c r="D1525" t="s">
        <v>10</v>
      </c>
      <c r="E1525" t="s">
        <v>2014</v>
      </c>
      <c r="F1525">
        <v>2</v>
      </c>
      <c r="G1525">
        <v>2</v>
      </c>
      <c r="H1525">
        <v>2013</v>
      </c>
      <c r="I1525" s="5" t="s">
        <v>6105</v>
      </c>
      <c r="J1525" t="s">
        <v>6106</v>
      </c>
      <c r="K1525" t="s">
        <v>6107</v>
      </c>
      <c r="L1525" t="s">
        <v>15</v>
      </c>
      <c r="M1525" t="s">
        <v>15</v>
      </c>
      <c r="N1525" t="s">
        <v>42</v>
      </c>
      <c r="O1525" t="s">
        <v>573</v>
      </c>
      <c r="R1525" s="6"/>
    </row>
    <row r="1526" spans="1:18">
      <c r="A1526">
        <v>1591</v>
      </c>
      <c r="B1526" t="s">
        <v>6104</v>
      </c>
      <c r="C1526" s="1">
        <v>2670573000</v>
      </c>
      <c r="D1526" t="s">
        <v>19</v>
      </c>
      <c r="E1526" t="s">
        <v>3096</v>
      </c>
      <c r="F1526">
        <v>2</v>
      </c>
      <c r="G1526">
        <v>2</v>
      </c>
      <c r="H1526">
        <v>2014</v>
      </c>
      <c r="I1526" s="5" t="s">
        <v>6108</v>
      </c>
      <c r="J1526" t="s">
        <v>6109</v>
      </c>
      <c r="K1526" t="s">
        <v>6110</v>
      </c>
      <c r="L1526" t="s">
        <v>15</v>
      </c>
      <c r="M1526" t="s">
        <v>15</v>
      </c>
      <c r="N1526" t="s">
        <v>42</v>
      </c>
      <c r="O1526" t="s">
        <v>573</v>
      </c>
      <c r="R1526" s="6"/>
    </row>
    <row r="1527" spans="1:18">
      <c r="A1527">
        <v>1592</v>
      </c>
      <c r="B1527" t="s">
        <v>6104</v>
      </c>
      <c r="C1527" s="1">
        <v>3241369000</v>
      </c>
      <c r="D1527" t="s">
        <v>25</v>
      </c>
      <c r="E1527" t="s">
        <v>240</v>
      </c>
      <c r="F1527">
        <v>1</v>
      </c>
      <c r="G1527">
        <v>31</v>
      </c>
      <c r="H1527">
        <v>2015</v>
      </c>
      <c r="I1527" s="5" t="s">
        <v>6111</v>
      </c>
      <c r="J1527" t="s">
        <v>6112</v>
      </c>
      <c r="K1527" t="s">
        <v>6113</v>
      </c>
      <c r="L1527" t="s">
        <v>15</v>
      </c>
      <c r="M1527" t="s">
        <v>15</v>
      </c>
      <c r="N1527" t="s">
        <v>42</v>
      </c>
      <c r="O1527" t="s">
        <v>573</v>
      </c>
      <c r="R1527" s="6"/>
    </row>
    <row r="1528" spans="1:18">
      <c r="A1528">
        <v>1593</v>
      </c>
      <c r="B1528" t="s">
        <v>6104</v>
      </c>
      <c r="C1528" s="1">
        <v>3924116000</v>
      </c>
      <c r="D1528" t="s">
        <v>31</v>
      </c>
      <c r="E1528" t="s">
        <v>246</v>
      </c>
      <c r="F1528">
        <v>1</v>
      </c>
      <c r="G1528">
        <v>31</v>
      </c>
      <c r="H1528">
        <v>2016</v>
      </c>
      <c r="I1528" s="5" t="s">
        <v>6114</v>
      </c>
      <c r="J1528" t="s">
        <v>6115</v>
      </c>
      <c r="K1528" t="s">
        <v>6116</v>
      </c>
      <c r="L1528" t="s">
        <v>15</v>
      </c>
      <c r="M1528" t="s">
        <v>15</v>
      </c>
      <c r="N1528" t="s">
        <v>42</v>
      </c>
      <c r="O1528" t="s">
        <v>573</v>
      </c>
      <c r="R1528" s="6"/>
    </row>
    <row r="1529" spans="1:18">
      <c r="A1529">
        <v>1594</v>
      </c>
      <c r="B1529" t="s">
        <v>6117</v>
      </c>
      <c r="C1529" s="1">
        <v>122489000000</v>
      </c>
      <c r="D1529" t="s">
        <v>10</v>
      </c>
      <c r="E1529" t="s">
        <v>20</v>
      </c>
      <c r="F1529">
        <v>12</v>
      </c>
      <c r="G1529">
        <v>31</v>
      </c>
      <c r="H1529">
        <v>2013</v>
      </c>
      <c r="I1529" s="5" t="s">
        <v>6118</v>
      </c>
      <c r="J1529" t="s">
        <v>6119</v>
      </c>
      <c r="K1529" t="s">
        <v>15</v>
      </c>
      <c r="L1529" t="s">
        <v>15</v>
      </c>
      <c r="M1529" t="s">
        <v>6120</v>
      </c>
      <c r="N1529" t="s">
        <v>84</v>
      </c>
      <c r="O1529" t="s">
        <v>590</v>
      </c>
      <c r="R1529" s="6"/>
    </row>
    <row r="1530" spans="1:18">
      <c r="A1530">
        <v>1595</v>
      </c>
      <c r="B1530" t="s">
        <v>6117</v>
      </c>
      <c r="C1530" s="1">
        <v>130474000000</v>
      </c>
      <c r="D1530" t="s">
        <v>19</v>
      </c>
      <c r="E1530" t="s">
        <v>26</v>
      </c>
      <c r="F1530">
        <v>12</v>
      </c>
      <c r="G1530">
        <v>31</v>
      </c>
      <c r="H1530">
        <v>2014</v>
      </c>
      <c r="I1530" s="5" t="s">
        <v>6121</v>
      </c>
      <c r="J1530" t="s">
        <v>6122</v>
      </c>
      <c r="K1530" t="s">
        <v>15</v>
      </c>
      <c r="L1530" t="s">
        <v>15</v>
      </c>
      <c r="M1530" t="s">
        <v>6123</v>
      </c>
      <c r="N1530" t="s">
        <v>84</v>
      </c>
      <c r="O1530" t="s">
        <v>590</v>
      </c>
      <c r="R1530" s="6"/>
    </row>
    <row r="1531" spans="1:18">
      <c r="A1531">
        <v>1596</v>
      </c>
      <c r="B1531" t="s">
        <v>6117</v>
      </c>
      <c r="C1531" s="1">
        <v>157107000000</v>
      </c>
      <c r="D1531" t="s">
        <v>25</v>
      </c>
      <c r="E1531" t="s">
        <v>32</v>
      </c>
      <c r="F1531">
        <v>12</v>
      </c>
      <c r="G1531">
        <v>31</v>
      </c>
      <c r="H1531">
        <v>2015</v>
      </c>
      <c r="I1531" s="5" t="s">
        <v>6124</v>
      </c>
      <c r="J1531" t="s">
        <v>6125</v>
      </c>
      <c r="K1531" t="s">
        <v>15</v>
      </c>
      <c r="L1531" t="s">
        <v>15</v>
      </c>
      <c r="M1531" t="s">
        <v>6126</v>
      </c>
      <c r="N1531" t="s">
        <v>84</v>
      </c>
      <c r="O1531" t="s">
        <v>590</v>
      </c>
      <c r="R1531" s="6"/>
    </row>
    <row r="1532" spans="1:18">
      <c r="A1532">
        <v>1597</v>
      </c>
      <c r="B1532" t="s">
        <v>6117</v>
      </c>
      <c r="C1532" s="1">
        <v>184840000000</v>
      </c>
      <c r="D1532" t="s">
        <v>31</v>
      </c>
      <c r="E1532" t="s">
        <v>348</v>
      </c>
      <c r="F1532">
        <v>12</v>
      </c>
      <c r="G1532">
        <v>31</v>
      </c>
      <c r="H1532">
        <v>2016</v>
      </c>
      <c r="I1532" s="5" t="s">
        <v>6127</v>
      </c>
      <c r="J1532" t="s">
        <v>6128</v>
      </c>
      <c r="K1532" t="s">
        <v>15</v>
      </c>
      <c r="L1532" t="s">
        <v>15</v>
      </c>
      <c r="M1532" t="s">
        <v>6129</v>
      </c>
      <c r="N1532" t="s">
        <v>84</v>
      </c>
      <c r="O1532" t="s">
        <v>590</v>
      </c>
      <c r="R1532" s="6"/>
    </row>
    <row r="1533" spans="1:18">
      <c r="A1533">
        <v>1598</v>
      </c>
      <c r="B1533" t="s">
        <v>6130</v>
      </c>
      <c r="C1533" s="1">
        <v>10515400000</v>
      </c>
      <c r="D1533" t="s">
        <v>10</v>
      </c>
      <c r="E1533" t="s">
        <v>11</v>
      </c>
      <c r="F1533">
        <v>12</v>
      </c>
      <c r="G1533">
        <v>31</v>
      </c>
      <c r="H1533">
        <v>2012</v>
      </c>
      <c r="I1533" s="5" t="s">
        <v>6131</v>
      </c>
      <c r="J1533" t="s">
        <v>6132</v>
      </c>
      <c r="K1533" t="s">
        <v>6133</v>
      </c>
      <c r="L1533" t="s">
        <v>15</v>
      </c>
      <c r="M1533" t="s">
        <v>6134</v>
      </c>
      <c r="N1533" t="s">
        <v>293</v>
      </c>
      <c r="O1533" t="s">
        <v>4200</v>
      </c>
      <c r="R1533" s="6"/>
    </row>
    <row r="1534" spans="1:18">
      <c r="A1534">
        <v>1599</v>
      </c>
      <c r="B1534" t="s">
        <v>6130</v>
      </c>
      <c r="C1534" s="1">
        <v>10368600000</v>
      </c>
      <c r="D1534" t="s">
        <v>19</v>
      </c>
      <c r="E1534" t="s">
        <v>20</v>
      </c>
      <c r="F1534">
        <v>12</v>
      </c>
      <c r="G1534">
        <v>31</v>
      </c>
      <c r="H1534">
        <v>2013</v>
      </c>
      <c r="I1534" s="5" t="s">
        <v>6135</v>
      </c>
      <c r="J1534" t="s">
        <v>6136</v>
      </c>
      <c r="K1534" t="s">
        <v>6137</v>
      </c>
      <c r="L1534" t="s">
        <v>15</v>
      </c>
      <c r="M1534" t="s">
        <v>6138</v>
      </c>
      <c r="N1534" t="s">
        <v>293</v>
      </c>
      <c r="O1534" t="s">
        <v>4200</v>
      </c>
      <c r="R1534" s="6"/>
    </row>
    <row r="1535" spans="1:18">
      <c r="A1535">
        <v>1600</v>
      </c>
      <c r="B1535" t="s">
        <v>6130</v>
      </c>
      <c r="C1535" s="1">
        <v>10524500000</v>
      </c>
      <c r="D1535" t="s">
        <v>25</v>
      </c>
      <c r="E1535" t="s">
        <v>26</v>
      </c>
      <c r="F1535">
        <v>12</v>
      </c>
      <c r="G1535">
        <v>31</v>
      </c>
      <c r="H1535">
        <v>2014</v>
      </c>
      <c r="I1535" s="5" t="s">
        <v>6139</v>
      </c>
      <c r="J1535" t="s">
        <v>6140</v>
      </c>
      <c r="K1535" t="s">
        <v>6141</v>
      </c>
      <c r="L1535" t="s">
        <v>15</v>
      </c>
      <c r="M1535" t="s">
        <v>6142</v>
      </c>
      <c r="N1535" t="s">
        <v>293</v>
      </c>
      <c r="O1535" t="s">
        <v>4200</v>
      </c>
      <c r="R1535" s="6"/>
    </row>
    <row r="1536" spans="1:18">
      <c r="A1536">
        <v>1601</v>
      </c>
      <c r="B1536" t="s">
        <v>6130</v>
      </c>
      <c r="C1536" s="1">
        <v>10731300000</v>
      </c>
      <c r="D1536" t="s">
        <v>31</v>
      </c>
      <c r="E1536" t="s">
        <v>32</v>
      </c>
      <c r="F1536">
        <v>12</v>
      </c>
      <c r="G1536">
        <v>31</v>
      </c>
      <c r="H1536">
        <v>2015</v>
      </c>
      <c r="I1536" s="5" t="s">
        <v>6143</v>
      </c>
      <c r="J1536" t="s">
        <v>6144</v>
      </c>
      <c r="K1536" t="s">
        <v>6145</v>
      </c>
      <c r="L1536" t="s">
        <v>15</v>
      </c>
      <c r="M1536" t="s">
        <v>6146</v>
      </c>
      <c r="N1536" t="s">
        <v>293</v>
      </c>
      <c r="O1536" t="s">
        <v>4200</v>
      </c>
      <c r="R1536" s="6"/>
    </row>
    <row r="1537" spans="1:18">
      <c r="A1537">
        <v>1602</v>
      </c>
      <c r="B1537" t="s">
        <v>6147</v>
      </c>
      <c r="C1537" s="1">
        <v>21963000000</v>
      </c>
      <c r="D1537" t="s">
        <v>10</v>
      </c>
      <c r="E1537" t="s">
        <v>20</v>
      </c>
      <c r="F1537">
        <v>12</v>
      </c>
      <c r="G1537">
        <v>31</v>
      </c>
      <c r="H1537">
        <v>2013</v>
      </c>
      <c r="I1537" s="5" t="s">
        <v>6148</v>
      </c>
      <c r="J1537" t="s">
        <v>6149</v>
      </c>
      <c r="K1537" t="s">
        <v>6150</v>
      </c>
      <c r="L1537" t="s">
        <v>15</v>
      </c>
      <c r="M1537" t="s">
        <v>6151</v>
      </c>
      <c r="N1537" t="s">
        <v>17</v>
      </c>
      <c r="O1537" t="s">
        <v>1665</v>
      </c>
      <c r="R1537" s="6"/>
    </row>
    <row r="1538" spans="1:18">
      <c r="A1538">
        <v>1603</v>
      </c>
      <c r="B1538" t="s">
        <v>6147</v>
      </c>
      <c r="C1538" s="1">
        <v>23988000000</v>
      </c>
      <c r="D1538" t="s">
        <v>19</v>
      </c>
      <c r="E1538" t="s">
        <v>26</v>
      </c>
      <c r="F1538">
        <v>12</v>
      </c>
      <c r="G1538">
        <v>31</v>
      </c>
      <c r="H1538">
        <v>2014</v>
      </c>
      <c r="I1538" s="5" t="s">
        <v>6152</v>
      </c>
      <c r="J1538" t="s">
        <v>6153</v>
      </c>
      <c r="K1538" t="s">
        <v>6154</v>
      </c>
      <c r="L1538" t="s">
        <v>15</v>
      </c>
      <c r="M1538" t="s">
        <v>3058</v>
      </c>
      <c r="N1538" t="s">
        <v>17</v>
      </c>
      <c r="O1538" t="s">
        <v>1665</v>
      </c>
      <c r="R1538" s="6"/>
    </row>
    <row r="1539" spans="1:18">
      <c r="A1539">
        <v>1604</v>
      </c>
      <c r="B1539" t="s">
        <v>6147</v>
      </c>
      <c r="C1539" s="1">
        <v>21813000000</v>
      </c>
      <c r="D1539" t="s">
        <v>25</v>
      </c>
      <c r="E1539" t="s">
        <v>32</v>
      </c>
      <c r="F1539">
        <v>12</v>
      </c>
      <c r="G1539">
        <v>31</v>
      </c>
      <c r="H1539">
        <v>2015</v>
      </c>
      <c r="I1539" s="5" t="s">
        <v>6155</v>
      </c>
      <c r="J1539" t="s">
        <v>6156</v>
      </c>
      <c r="K1539" t="s">
        <v>6157</v>
      </c>
      <c r="L1539" t="s">
        <v>15</v>
      </c>
      <c r="M1539" t="s">
        <v>1457</v>
      </c>
      <c r="N1539" t="s">
        <v>17</v>
      </c>
      <c r="O1539" t="s">
        <v>1665</v>
      </c>
      <c r="R1539" s="6"/>
    </row>
    <row r="1540" spans="1:18">
      <c r="A1540">
        <v>1605</v>
      </c>
      <c r="B1540" t="s">
        <v>6147</v>
      </c>
      <c r="C1540" s="1">
        <v>19941000000</v>
      </c>
      <c r="D1540" t="s">
        <v>31</v>
      </c>
      <c r="E1540" t="s">
        <v>348</v>
      </c>
      <c r="F1540">
        <v>12</v>
      </c>
      <c r="G1540">
        <v>31</v>
      </c>
      <c r="H1540">
        <v>2016</v>
      </c>
      <c r="I1540" s="5" t="s">
        <v>6158</v>
      </c>
      <c r="J1540" t="s">
        <v>6159</v>
      </c>
      <c r="K1540" t="s">
        <v>6160</v>
      </c>
      <c r="L1540" t="s">
        <v>15</v>
      </c>
      <c r="M1540" t="s">
        <v>6161</v>
      </c>
      <c r="N1540" t="s">
        <v>17</v>
      </c>
      <c r="O1540" t="s">
        <v>1665</v>
      </c>
      <c r="R1540" s="6"/>
    </row>
    <row r="1541" spans="1:18">
      <c r="A1541">
        <v>1606</v>
      </c>
      <c r="B1541" t="s">
        <v>6162</v>
      </c>
      <c r="C1541" s="1">
        <v>54127000000</v>
      </c>
      <c r="D1541" t="s">
        <v>10</v>
      </c>
      <c r="E1541" t="s">
        <v>11</v>
      </c>
      <c r="F1541">
        <v>12</v>
      </c>
      <c r="G1541">
        <v>31</v>
      </c>
      <c r="H1541">
        <v>2012</v>
      </c>
      <c r="I1541" s="5" t="s">
        <v>6163</v>
      </c>
      <c r="J1541" t="s">
        <v>6164</v>
      </c>
      <c r="K1541" t="s">
        <v>6165</v>
      </c>
      <c r="L1541" t="s">
        <v>15</v>
      </c>
      <c r="M1541" t="s">
        <v>6040</v>
      </c>
      <c r="N1541" t="s">
        <v>17</v>
      </c>
      <c r="O1541" t="s">
        <v>1299</v>
      </c>
      <c r="R1541" s="6"/>
    </row>
    <row r="1542" spans="1:18">
      <c r="A1542">
        <v>1607</v>
      </c>
      <c r="B1542" t="s">
        <v>6162</v>
      </c>
      <c r="C1542" s="1">
        <v>55438000000</v>
      </c>
      <c r="D1542" t="s">
        <v>19</v>
      </c>
      <c r="E1542" t="s">
        <v>20</v>
      </c>
      <c r="F1542">
        <v>12</v>
      </c>
      <c r="G1542">
        <v>31</v>
      </c>
      <c r="H1542">
        <v>2013</v>
      </c>
      <c r="I1542" s="5" t="s">
        <v>6166</v>
      </c>
      <c r="J1542" t="s">
        <v>6167</v>
      </c>
      <c r="K1542" t="s">
        <v>6168</v>
      </c>
      <c r="L1542" t="s">
        <v>15</v>
      </c>
      <c r="M1542" t="s">
        <v>6169</v>
      </c>
      <c r="N1542" t="s">
        <v>17</v>
      </c>
      <c r="O1542" t="s">
        <v>1299</v>
      </c>
      <c r="R1542" s="6"/>
    </row>
    <row r="1543" spans="1:18">
      <c r="A1543">
        <v>1608</v>
      </c>
      <c r="B1543" t="s">
        <v>6162</v>
      </c>
      <c r="C1543" s="1">
        <v>58232000000</v>
      </c>
      <c r="D1543" t="s">
        <v>25</v>
      </c>
      <c r="E1543" t="s">
        <v>26</v>
      </c>
      <c r="F1543">
        <v>12</v>
      </c>
      <c r="G1543">
        <v>31</v>
      </c>
      <c r="H1543">
        <v>2014</v>
      </c>
      <c r="I1543" s="5" t="s">
        <v>6170</v>
      </c>
      <c r="J1543" t="s">
        <v>6171</v>
      </c>
      <c r="K1543" t="s">
        <v>6172</v>
      </c>
      <c r="L1543" t="s">
        <v>15</v>
      </c>
      <c r="M1543" t="s">
        <v>6173</v>
      </c>
      <c r="N1543" t="s">
        <v>17</v>
      </c>
      <c r="O1543" t="s">
        <v>1299</v>
      </c>
      <c r="R1543" s="6"/>
    </row>
    <row r="1544" spans="1:18">
      <c r="A1544">
        <v>1609</v>
      </c>
      <c r="B1544" t="s">
        <v>6162</v>
      </c>
      <c r="C1544" s="1">
        <v>58363000000</v>
      </c>
      <c r="D1544" t="s">
        <v>31</v>
      </c>
      <c r="E1544" t="s">
        <v>32</v>
      </c>
      <c r="F1544">
        <v>12</v>
      </c>
      <c r="G1544">
        <v>31</v>
      </c>
      <c r="H1544">
        <v>2015</v>
      </c>
      <c r="I1544" s="5" t="s">
        <v>6174</v>
      </c>
      <c r="J1544" t="s">
        <v>6175</v>
      </c>
      <c r="K1544" t="s">
        <v>6176</v>
      </c>
      <c r="L1544" t="s">
        <v>15</v>
      </c>
      <c r="M1544" t="s">
        <v>6177</v>
      </c>
      <c r="N1544" t="s">
        <v>17</v>
      </c>
      <c r="O1544" t="s">
        <v>1299</v>
      </c>
      <c r="R1544" s="6"/>
    </row>
    <row r="1545" spans="1:18">
      <c r="A1545">
        <v>1610</v>
      </c>
      <c r="B1545" t="s">
        <v>6178</v>
      </c>
      <c r="C1545" s="1">
        <v>2794925000</v>
      </c>
      <c r="D1545" t="s">
        <v>10</v>
      </c>
      <c r="E1545" t="s">
        <v>228</v>
      </c>
      <c r="F1545">
        <v>1</v>
      </c>
      <c r="G1545">
        <v>31</v>
      </c>
      <c r="H1545">
        <v>2013</v>
      </c>
      <c r="I1545" s="5" t="s">
        <v>6179</v>
      </c>
      <c r="J1545" t="s">
        <v>6180</v>
      </c>
      <c r="K1545" t="s">
        <v>6181</v>
      </c>
      <c r="L1545" t="s">
        <v>15</v>
      </c>
      <c r="M1545" t="s">
        <v>15</v>
      </c>
      <c r="N1545" t="s">
        <v>42</v>
      </c>
      <c r="O1545" t="s">
        <v>2663</v>
      </c>
      <c r="R1545" s="6"/>
    </row>
    <row r="1546" spans="1:18">
      <c r="A1546">
        <v>1611</v>
      </c>
      <c r="B1546" t="s">
        <v>6178</v>
      </c>
      <c r="C1546" s="1">
        <v>3086608000</v>
      </c>
      <c r="D1546" t="s">
        <v>19</v>
      </c>
      <c r="E1546" t="s">
        <v>234</v>
      </c>
      <c r="F1546">
        <v>1</v>
      </c>
      <c r="G1546">
        <v>31</v>
      </c>
      <c r="H1546">
        <v>2014</v>
      </c>
      <c r="I1546" s="5" t="s">
        <v>6182</v>
      </c>
      <c r="J1546" t="s">
        <v>6183</v>
      </c>
      <c r="K1546" t="s">
        <v>6184</v>
      </c>
      <c r="L1546" t="s">
        <v>15</v>
      </c>
      <c r="M1546" t="s">
        <v>15</v>
      </c>
      <c r="N1546" t="s">
        <v>42</v>
      </c>
      <c r="O1546" t="s">
        <v>2663</v>
      </c>
      <c r="R1546" s="6"/>
    </row>
    <row r="1547" spans="1:18">
      <c r="A1547">
        <v>1612</v>
      </c>
      <c r="B1547" t="s">
        <v>6178</v>
      </c>
      <c r="C1547" s="1">
        <v>3323077000</v>
      </c>
      <c r="D1547" t="s">
        <v>25</v>
      </c>
      <c r="E1547" t="s">
        <v>240</v>
      </c>
      <c r="F1547">
        <v>1</v>
      </c>
      <c r="G1547">
        <v>31</v>
      </c>
      <c r="H1547">
        <v>2015</v>
      </c>
      <c r="I1547" s="5" t="s">
        <v>6185</v>
      </c>
      <c r="J1547" t="s">
        <v>6186</v>
      </c>
      <c r="K1547" t="s">
        <v>6187</v>
      </c>
      <c r="L1547" t="s">
        <v>15</v>
      </c>
      <c r="M1547" t="s">
        <v>15</v>
      </c>
      <c r="N1547" t="s">
        <v>42</v>
      </c>
      <c r="O1547" t="s">
        <v>2663</v>
      </c>
      <c r="R1547" s="6"/>
    </row>
    <row r="1548" spans="1:18">
      <c r="A1548">
        <v>1613</v>
      </c>
      <c r="B1548" t="s">
        <v>6178</v>
      </c>
      <c r="C1548" s="1">
        <v>3445134000</v>
      </c>
      <c r="D1548" t="s">
        <v>31</v>
      </c>
      <c r="E1548" t="s">
        <v>246</v>
      </c>
      <c r="F1548">
        <v>1</v>
      </c>
      <c r="G1548">
        <v>31</v>
      </c>
      <c r="H1548">
        <v>2016</v>
      </c>
      <c r="I1548" s="5" t="s">
        <v>6188</v>
      </c>
      <c r="J1548" t="s">
        <v>6189</v>
      </c>
      <c r="K1548" t="s">
        <v>6190</v>
      </c>
      <c r="L1548" t="s">
        <v>15</v>
      </c>
      <c r="M1548" t="s">
        <v>15</v>
      </c>
      <c r="N1548" t="s">
        <v>42</v>
      </c>
      <c r="O1548" t="s">
        <v>2663</v>
      </c>
      <c r="R1548" s="6"/>
    </row>
    <row r="1549" spans="1:18">
      <c r="A1549">
        <v>1614</v>
      </c>
      <c r="B1549" t="s">
        <v>6191</v>
      </c>
      <c r="C1549" s="1">
        <v>2436948000</v>
      </c>
      <c r="D1549" t="s">
        <v>10</v>
      </c>
      <c r="E1549" t="s">
        <v>3437</v>
      </c>
      <c r="F1549">
        <v>7</v>
      </c>
      <c r="G1549">
        <v>31</v>
      </c>
      <c r="H1549">
        <v>2013</v>
      </c>
      <c r="I1549" s="5" t="s">
        <v>6192</v>
      </c>
      <c r="J1549" t="s">
        <v>6193</v>
      </c>
      <c r="K1549" t="s">
        <v>6194</v>
      </c>
      <c r="L1549" t="s">
        <v>6195</v>
      </c>
      <c r="M1549" t="s">
        <v>15</v>
      </c>
      <c r="N1549" t="s">
        <v>293</v>
      </c>
      <c r="O1549" t="s">
        <v>826</v>
      </c>
      <c r="R1549" s="6"/>
    </row>
    <row r="1550" spans="1:18">
      <c r="A1550">
        <v>1615</v>
      </c>
      <c r="B1550" t="s">
        <v>6191</v>
      </c>
      <c r="C1550" s="1">
        <v>2473500000</v>
      </c>
      <c r="D1550" t="s">
        <v>19</v>
      </c>
      <c r="E1550" t="s">
        <v>3441</v>
      </c>
      <c r="F1550">
        <v>7</v>
      </c>
      <c r="G1550">
        <v>31</v>
      </c>
      <c r="H1550">
        <v>2014</v>
      </c>
      <c r="I1550" s="5" t="s">
        <v>6196</v>
      </c>
      <c r="J1550" t="s">
        <v>6197</v>
      </c>
      <c r="K1550" t="s">
        <v>6198</v>
      </c>
      <c r="L1550" t="s">
        <v>6199</v>
      </c>
      <c r="M1550" t="s">
        <v>15</v>
      </c>
      <c r="N1550" t="s">
        <v>293</v>
      </c>
      <c r="O1550" t="s">
        <v>826</v>
      </c>
      <c r="R1550" s="6"/>
    </row>
    <row r="1551" spans="1:18">
      <c r="A1551">
        <v>1616</v>
      </c>
      <c r="B1551" t="s">
        <v>6191</v>
      </c>
      <c r="C1551" s="1">
        <v>2371200000</v>
      </c>
      <c r="D1551" t="s">
        <v>25</v>
      </c>
      <c r="E1551" t="s">
        <v>3446</v>
      </c>
      <c r="F1551">
        <v>7</v>
      </c>
      <c r="G1551">
        <v>31</v>
      </c>
      <c r="H1551">
        <v>2015</v>
      </c>
      <c r="I1551" s="5" t="s">
        <v>6200</v>
      </c>
      <c r="J1551" t="s">
        <v>6201</v>
      </c>
      <c r="K1551" t="s">
        <v>6202</v>
      </c>
      <c r="L1551" t="s">
        <v>6203</v>
      </c>
      <c r="M1551" t="s">
        <v>15</v>
      </c>
      <c r="N1551" t="s">
        <v>293</v>
      </c>
      <c r="O1551" t="s">
        <v>826</v>
      </c>
      <c r="R1551" s="6"/>
    </row>
    <row r="1552" spans="1:18">
      <c r="A1552">
        <v>1617</v>
      </c>
      <c r="B1552" t="s">
        <v>6191</v>
      </c>
      <c r="C1552" s="1">
        <v>2220300000</v>
      </c>
      <c r="D1552" t="s">
        <v>31</v>
      </c>
      <c r="E1552" t="s">
        <v>1602</v>
      </c>
      <c r="F1552">
        <v>7</v>
      </c>
      <c r="G1552">
        <v>31</v>
      </c>
      <c r="H1552">
        <v>2016</v>
      </c>
      <c r="I1552" s="5" t="s">
        <v>6204</v>
      </c>
      <c r="J1552" t="s">
        <v>6205</v>
      </c>
      <c r="K1552" t="s">
        <v>6206</v>
      </c>
      <c r="L1552" t="s">
        <v>6207</v>
      </c>
      <c r="M1552" t="s">
        <v>15</v>
      </c>
      <c r="N1552" t="s">
        <v>293</v>
      </c>
      <c r="O1552" t="s">
        <v>826</v>
      </c>
      <c r="R1552" s="6"/>
    </row>
    <row r="1553" spans="1:18">
      <c r="A1553">
        <v>1618</v>
      </c>
      <c r="B1553" t="s">
        <v>6208</v>
      </c>
      <c r="C1553" s="1">
        <v>56600000000</v>
      </c>
      <c r="D1553" t="s">
        <v>10</v>
      </c>
      <c r="E1553" t="s">
        <v>20</v>
      </c>
      <c r="F1553">
        <v>12</v>
      </c>
      <c r="G1553">
        <v>31</v>
      </c>
      <c r="H1553">
        <v>2013</v>
      </c>
      <c r="I1553" s="5" t="s">
        <v>6209</v>
      </c>
      <c r="J1553" t="s">
        <v>6210</v>
      </c>
      <c r="K1553" t="s">
        <v>6211</v>
      </c>
      <c r="L1553" t="s">
        <v>6212</v>
      </c>
      <c r="M1553" t="s">
        <v>15</v>
      </c>
      <c r="N1553" t="s">
        <v>17</v>
      </c>
      <c r="O1553" t="s">
        <v>1515</v>
      </c>
      <c r="R1553" s="6"/>
    </row>
    <row r="1554" spans="1:18">
      <c r="A1554">
        <v>1619</v>
      </c>
      <c r="B1554" t="s">
        <v>6208</v>
      </c>
      <c r="C1554" s="1">
        <v>57900000000</v>
      </c>
      <c r="D1554" t="s">
        <v>19</v>
      </c>
      <c r="E1554" t="s">
        <v>26</v>
      </c>
      <c r="F1554">
        <v>12</v>
      </c>
      <c r="G1554">
        <v>31</v>
      </c>
      <c r="H1554">
        <v>2014</v>
      </c>
      <c r="I1554" s="5" t="s">
        <v>6213</v>
      </c>
      <c r="J1554" t="s">
        <v>6214</v>
      </c>
      <c r="K1554" t="s">
        <v>6215</v>
      </c>
      <c r="L1554" t="s">
        <v>6216</v>
      </c>
      <c r="M1554" t="s">
        <v>15</v>
      </c>
      <c r="N1554" t="s">
        <v>17</v>
      </c>
      <c r="O1554" t="s">
        <v>1515</v>
      </c>
      <c r="R1554" s="6"/>
    </row>
    <row r="1555" spans="1:18">
      <c r="A1555">
        <v>1620</v>
      </c>
      <c r="B1555" t="s">
        <v>6208</v>
      </c>
      <c r="C1555" s="1">
        <v>56098000000</v>
      </c>
      <c r="D1555" t="s">
        <v>25</v>
      </c>
      <c r="E1555" t="s">
        <v>32</v>
      </c>
      <c r="F1555">
        <v>12</v>
      </c>
      <c r="G1555">
        <v>31</v>
      </c>
      <c r="H1555">
        <v>2015</v>
      </c>
      <c r="I1555" s="5" t="s">
        <v>6217</v>
      </c>
      <c r="J1555" t="s">
        <v>6218</v>
      </c>
      <c r="K1555" t="s">
        <v>6153</v>
      </c>
      <c r="L1555" t="s">
        <v>6219</v>
      </c>
      <c r="M1555" t="s">
        <v>15</v>
      </c>
      <c r="N1555" t="s">
        <v>17</v>
      </c>
      <c r="O1555" t="s">
        <v>1515</v>
      </c>
      <c r="R1555" s="6"/>
    </row>
    <row r="1556" spans="1:18">
      <c r="A1556">
        <v>1621</v>
      </c>
      <c r="B1556" t="s">
        <v>6208</v>
      </c>
      <c r="C1556" s="1">
        <v>57244000000</v>
      </c>
      <c r="D1556" t="s">
        <v>31</v>
      </c>
      <c r="E1556" t="s">
        <v>348</v>
      </c>
      <c r="F1556">
        <v>12</v>
      </c>
      <c r="G1556">
        <v>31</v>
      </c>
      <c r="H1556">
        <v>2016</v>
      </c>
      <c r="I1556" s="5" t="s">
        <v>6220</v>
      </c>
      <c r="J1556" t="s">
        <v>6221</v>
      </c>
      <c r="K1556" t="s">
        <v>6222</v>
      </c>
      <c r="L1556" t="s">
        <v>2057</v>
      </c>
      <c r="M1556" t="s">
        <v>15</v>
      </c>
      <c r="N1556" t="s">
        <v>17</v>
      </c>
      <c r="O1556" t="s">
        <v>1515</v>
      </c>
      <c r="R1556" s="6"/>
    </row>
    <row r="1557" spans="1:18">
      <c r="A1557">
        <v>1622</v>
      </c>
      <c r="B1557" t="s">
        <v>6223</v>
      </c>
      <c r="C1557" s="1">
        <v>11778000000</v>
      </c>
      <c r="D1557" t="s">
        <v>10</v>
      </c>
      <c r="E1557" t="s">
        <v>99</v>
      </c>
      <c r="F1557">
        <v>9</v>
      </c>
      <c r="G1557">
        <v>30</v>
      </c>
      <c r="H1557">
        <v>2013</v>
      </c>
      <c r="I1557" s="5" t="s">
        <v>6224</v>
      </c>
      <c r="J1557" t="s">
        <v>6225</v>
      </c>
      <c r="K1557" t="s">
        <v>6226</v>
      </c>
      <c r="L1557" t="s">
        <v>15</v>
      </c>
      <c r="M1557" t="s">
        <v>5628</v>
      </c>
      <c r="N1557" t="s">
        <v>62</v>
      </c>
      <c r="O1557" t="s">
        <v>358</v>
      </c>
      <c r="R1557" s="6"/>
    </row>
    <row r="1558" spans="1:18">
      <c r="A1558">
        <v>1623</v>
      </c>
      <c r="B1558" t="s">
        <v>6223</v>
      </c>
      <c r="C1558" s="1">
        <v>12702000000</v>
      </c>
      <c r="D1558" t="s">
        <v>19</v>
      </c>
      <c r="E1558" t="s">
        <v>105</v>
      </c>
      <c r="F1558">
        <v>9</v>
      </c>
      <c r="G1558">
        <v>30</v>
      </c>
      <c r="H1558">
        <v>2014</v>
      </c>
      <c r="I1558" s="5" t="s">
        <v>1819</v>
      </c>
      <c r="J1558" t="s">
        <v>2533</v>
      </c>
      <c r="K1558" t="s">
        <v>6227</v>
      </c>
      <c r="L1558" t="s">
        <v>15</v>
      </c>
      <c r="M1558" t="s">
        <v>6228</v>
      </c>
      <c r="N1558" t="s">
        <v>62</v>
      </c>
      <c r="O1558" t="s">
        <v>358</v>
      </c>
      <c r="R1558" s="6"/>
    </row>
    <row r="1559" spans="1:18">
      <c r="A1559">
        <v>1624</v>
      </c>
      <c r="B1559" t="s">
        <v>6223</v>
      </c>
      <c r="C1559" s="1">
        <v>13880000000</v>
      </c>
      <c r="D1559" t="s">
        <v>25</v>
      </c>
      <c r="E1559" t="s">
        <v>110</v>
      </c>
      <c r="F1559">
        <v>9</v>
      </c>
      <c r="G1559">
        <v>30</v>
      </c>
      <c r="H1559">
        <v>2015</v>
      </c>
      <c r="I1559" s="5" t="s">
        <v>6229</v>
      </c>
      <c r="J1559" t="s">
        <v>4417</v>
      </c>
      <c r="K1559" t="s">
        <v>1294</v>
      </c>
      <c r="L1559" t="s">
        <v>15</v>
      </c>
      <c r="M1559" t="s">
        <v>926</v>
      </c>
      <c r="N1559" t="s">
        <v>62</v>
      </c>
      <c r="O1559" t="s">
        <v>358</v>
      </c>
      <c r="R1559" s="6"/>
    </row>
    <row r="1560" spans="1:18">
      <c r="A1560">
        <v>1625</v>
      </c>
      <c r="B1560" t="s">
        <v>6223</v>
      </c>
      <c r="C1560" s="1">
        <v>15082000000</v>
      </c>
      <c r="D1560" t="s">
        <v>31</v>
      </c>
      <c r="E1560" t="s">
        <v>115</v>
      </c>
      <c r="F1560">
        <v>9</v>
      </c>
      <c r="G1560">
        <v>30</v>
      </c>
      <c r="H1560">
        <v>2016</v>
      </c>
      <c r="I1560" s="5" t="s">
        <v>6230</v>
      </c>
      <c r="J1560" t="s">
        <v>6231</v>
      </c>
      <c r="K1560" t="s">
        <v>6232</v>
      </c>
      <c r="L1560" t="s">
        <v>15</v>
      </c>
      <c r="M1560" t="s">
        <v>6233</v>
      </c>
      <c r="N1560" t="s">
        <v>62</v>
      </c>
      <c r="O1560" t="s">
        <v>358</v>
      </c>
      <c r="R1560" s="6"/>
    </row>
    <row r="1561" spans="1:18">
      <c r="A1561">
        <v>1626</v>
      </c>
      <c r="B1561" t="s">
        <v>6234</v>
      </c>
      <c r="C1561" s="1">
        <v>2942897000</v>
      </c>
      <c r="D1561" t="s">
        <v>10</v>
      </c>
      <c r="E1561" t="s">
        <v>3554</v>
      </c>
      <c r="F1561">
        <v>9</v>
      </c>
      <c r="G1561">
        <v>27</v>
      </c>
      <c r="H1561">
        <v>2013</v>
      </c>
      <c r="I1561" s="5" t="s">
        <v>6235</v>
      </c>
      <c r="J1561" t="s">
        <v>6236</v>
      </c>
      <c r="K1561" t="s">
        <v>6237</v>
      </c>
      <c r="L1561" t="s">
        <v>6238</v>
      </c>
      <c r="M1561" t="s">
        <v>15</v>
      </c>
      <c r="N1561" t="s">
        <v>84</v>
      </c>
      <c r="O1561" t="s">
        <v>126</v>
      </c>
      <c r="R1561" s="6"/>
    </row>
    <row r="1562" spans="1:18">
      <c r="A1562">
        <v>1627</v>
      </c>
      <c r="B1562" t="s">
        <v>6234</v>
      </c>
      <c r="C1562" s="1">
        <v>3049800000</v>
      </c>
      <c r="D1562" t="s">
        <v>19</v>
      </c>
      <c r="E1562" t="s">
        <v>3558</v>
      </c>
      <c r="F1562">
        <v>9</v>
      </c>
      <c r="G1562">
        <v>26</v>
      </c>
      <c r="H1562">
        <v>2014</v>
      </c>
      <c r="I1562" s="5" t="s">
        <v>6239</v>
      </c>
      <c r="J1562" t="s">
        <v>6240</v>
      </c>
      <c r="K1562" t="s">
        <v>6241</v>
      </c>
      <c r="L1562" t="s">
        <v>6242</v>
      </c>
      <c r="M1562" t="s">
        <v>15</v>
      </c>
      <c r="N1562" t="s">
        <v>84</v>
      </c>
      <c r="O1562" t="s">
        <v>126</v>
      </c>
      <c r="R1562" s="6"/>
    </row>
    <row r="1563" spans="1:18">
      <c r="A1563">
        <v>1628</v>
      </c>
      <c r="B1563" t="s">
        <v>6234</v>
      </c>
      <c r="C1563" s="1">
        <v>3099100000</v>
      </c>
      <c r="D1563" t="s">
        <v>25</v>
      </c>
      <c r="E1563" t="s">
        <v>3562</v>
      </c>
      <c r="F1563">
        <v>10</v>
      </c>
      <c r="G1563">
        <v>2</v>
      </c>
      <c r="H1563">
        <v>2015</v>
      </c>
      <c r="I1563" s="5" t="s">
        <v>6243</v>
      </c>
      <c r="J1563" t="s">
        <v>6244</v>
      </c>
      <c r="K1563" t="s">
        <v>6245</v>
      </c>
      <c r="L1563" t="s">
        <v>6246</v>
      </c>
      <c r="M1563" t="s">
        <v>15</v>
      </c>
      <c r="N1563" t="s">
        <v>84</v>
      </c>
      <c r="O1563" t="s">
        <v>126</v>
      </c>
      <c r="R1563" s="6"/>
    </row>
    <row r="1564" spans="1:18">
      <c r="A1564">
        <v>1629</v>
      </c>
      <c r="B1564" t="s">
        <v>6234</v>
      </c>
      <c r="C1564" s="1">
        <v>3217800000</v>
      </c>
      <c r="D1564" t="s">
        <v>31</v>
      </c>
      <c r="E1564" t="s">
        <v>115</v>
      </c>
      <c r="F1564">
        <v>9</v>
      </c>
      <c r="G1564">
        <v>30</v>
      </c>
      <c r="H1564">
        <v>2016</v>
      </c>
      <c r="I1564" s="5" t="s">
        <v>6247</v>
      </c>
      <c r="J1564" t="s">
        <v>6248</v>
      </c>
      <c r="K1564" t="s">
        <v>6249</v>
      </c>
      <c r="L1564" t="s">
        <v>6250</v>
      </c>
      <c r="M1564" t="s">
        <v>15</v>
      </c>
      <c r="N1564" t="s">
        <v>84</v>
      </c>
      <c r="O1564" t="s">
        <v>126</v>
      </c>
      <c r="R1564" s="6"/>
    </row>
    <row r="1565" spans="1:18">
      <c r="A1565">
        <v>1630</v>
      </c>
      <c r="B1565" t="s">
        <v>6251</v>
      </c>
      <c r="C1565" s="1">
        <v>10879855000</v>
      </c>
      <c r="D1565" t="s">
        <v>10</v>
      </c>
      <c r="E1565" t="s">
        <v>11</v>
      </c>
      <c r="F1565">
        <v>12</v>
      </c>
      <c r="G1565">
        <v>31</v>
      </c>
      <c r="H1565">
        <v>2012</v>
      </c>
      <c r="I1565" s="5" t="s">
        <v>6252</v>
      </c>
      <c r="J1565" t="s">
        <v>6253</v>
      </c>
      <c r="K1565" t="s">
        <v>6254</v>
      </c>
      <c r="L1565" t="s">
        <v>15</v>
      </c>
      <c r="M1565" t="s">
        <v>15</v>
      </c>
      <c r="N1565" t="s">
        <v>42</v>
      </c>
      <c r="O1565" t="s">
        <v>3032</v>
      </c>
      <c r="R1565" s="6"/>
    </row>
    <row r="1566" spans="1:18">
      <c r="A1566">
        <v>1631</v>
      </c>
      <c r="B1566" t="s">
        <v>6251</v>
      </c>
      <c r="C1566" s="1">
        <v>11419648000</v>
      </c>
      <c r="D1566" t="s">
        <v>19</v>
      </c>
      <c r="E1566" t="s">
        <v>20</v>
      </c>
      <c r="F1566">
        <v>12</v>
      </c>
      <c r="G1566">
        <v>31</v>
      </c>
      <c r="H1566">
        <v>2013</v>
      </c>
      <c r="I1566" s="5" t="s">
        <v>6255</v>
      </c>
      <c r="J1566" t="s">
        <v>6256</v>
      </c>
      <c r="K1566" t="s">
        <v>6257</v>
      </c>
      <c r="L1566" t="s">
        <v>15</v>
      </c>
      <c r="M1566" t="s">
        <v>15</v>
      </c>
      <c r="N1566" t="s">
        <v>42</v>
      </c>
      <c r="O1566" t="s">
        <v>3032</v>
      </c>
      <c r="R1566" s="6"/>
    </row>
    <row r="1567" spans="1:18">
      <c r="A1567">
        <v>1632</v>
      </c>
      <c r="B1567" t="s">
        <v>6251</v>
      </c>
      <c r="C1567" s="1">
        <v>12282161000</v>
      </c>
      <c r="D1567" t="s">
        <v>25</v>
      </c>
      <c r="E1567" t="s">
        <v>48</v>
      </c>
      <c r="F1567">
        <v>1</v>
      </c>
      <c r="G1567">
        <v>3</v>
      </c>
      <c r="H1567">
        <v>2015</v>
      </c>
      <c r="I1567" s="5" t="s">
        <v>6258</v>
      </c>
      <c r="J1567" t="s">
        <v>6259</v>
      </c>
      <c r="K1567" t="s">
        <v>6260</v>
      </c>
      <c r="L1567" t="s">
        <v>15</v>
      </c>
      <c r="M1567" t="s">
        <v>15</v>
      </c>
      <c r="N1567" t="s">
        <v>42</v>
      </c>
      <c r="O1567" t="s">
        <v>3032</v>
      </c>
      <c r="R1567" s="6"/>
    </row>
    <row r="1568" spans="1:18">
      <c r="A1568">
        <v>1633</v>
      </c>
      <c r="B1568" t="s">
        <v>6251</v>
      </c>
      <c r="C1568" s="1">
        <v>12376744000</v>
      </c>
      <c r="D1568" t="s">
        <v>31</v>
      </c>
      <c r="E1568" t="s">
        <v>52</v>
      </c>
      <c r="F1568">
        <v>1</v>
      </c>
      <c r="G1568">
        <v>2</v>
      </c>
      <c r="H1568">
        <v>2016</v>
      </c>
      <c r="I1568" s="5" t="s">
        <v>6261</v>
      </c>
      <c r="J1568" t="s">
        <v>6262</v>
      </c>
      <c r="K1568" t="s">
        <v>6263</v>
      </c>
      <c r="L1568" t="s">
        <v>15</v>
      </c>
      <c r="M1568" t="s">
        <v>15</v>
      </c>
      <c r="N1568" t="s">
        <v>42</v>
      </c>
      <c r="O1568" t="s">
        <v>3032</v>
      </c>
      <c r="R1568" s="6"/>
    </row>
    <row r="1569" spans="1:18">
      <c r="A1569">
        <v>1634</v>
      </c>
      <c r="B1569" t="s">
        <v>6264</v>
      </c>
      <c r="C1569" s="1">
        <v>13794000000</v>
      </c>
      <c r="D1569" t="s">
        <v>10</v>
      </c>
      <c r="E1569" t="s">
        <v>99</v>
      </c>
      <c r="F1569">
        <v>9</v>
      </c>
      <c r="G1569">
        <v>30</v>
      </c>
      <c r="H1569">
        <v>2013</v>
      </c>
      <c r="I1569" s="5" t="s">
        <v>6265</v>
      </c>
      <c r="J1569" t="s">
        <v>6266</v>
      </c>
      <c r="K1569" t="s">
        <v>6267</v>
      </c>
      <c r="L1569" t="s">
        <v>15</v>
      </c>
      <c r="M1569" t="s">
        <v>1260</v>
      </c>
      <c r="N1569" t="s">
        <v>42</v>
      </c>
      <c r="O1569" t="s">
        <v>1948</v>
      </c>
      <c r="R1569" s="6"/>
    </row>
    <row r="1570" spans="1:18">
      <c r="A1570">
        <v>1635</v>
      </c>
      <c r="B1570" t="s">
        <v>6264</v>
      </c>
      <c r="C1570" s="1">
        <v>13783000000</v>
      </c>
      <c r="D1570" t="s">
        <v>19</v>
      </c>
      <c r="E1570" t="s">
        <v>105</v>
      </c>
      <c r="F1570">
        <v>9</v>
      </c>
      <c r="G1570">
        <v>30</v>
      </c>
      <c r="H1570">
        <v>2014</v>
      </c>
      <c r="I1570" s="5" t="s">
        <v>6268</v>
      </c>
      <c r="J1570" t="s">
        <v>6269</v>
      </c>
      <c r="K1570" t="s">
        <v>6270</v>
      </c>
      <c r="L1570" t="s">
        <v>15</v>
      </c>
      <c r="M1570" t="s">
        <v>4217</v>
      </c>
      <c r="N1570" t="s">
        <v>42</v>
      </c>
      <c r="O1570" t="s">
        <v>1948</v>
      </c>
      <c r="R1570" s="6"/>
    </row>
    <row r="1571" spans="1:18">
      <c r="A1571">
        <v>1636</v>
      </c>
      <c r="B1571" t="s">
        <v>6264</v>
      </c>
      <c r="C1571" s="1">
        <v>13268000000</v>
      </c>
      <c r="D1571" t="s">
        <v>25</v>
      </c>
      <c r="E1571" t="s">
        <v>110</v>
      </c>
      <c r="F1571">
        <v>9</v>
      </c>
      <c r="G1571">
        <v>30</v>
      </c>
      <c r="H1571">
        <v>2015</v>
      </c>
      <c r="I1571" s="5" t="s">
        <v>6271</v>
      </c>
      <c r="J1571" t="s">
        <v>6272</v>
      </c>
      <c r="K1571" t="s">
        <v>6273</v>
      </c>
      <c r="L1571" t="s">
        <v>15</v>
      </c>
      <c r="M1571" t="s">
        <v>6274</v>
      </c>
      <c r="N1571" t="s">
        <v>42</v>
      </c>
      <c r="O1571" t="s">
        <v>1948</v>
      </c>
      <c r="R1571" s="6"/>
    </row>
    <row r="1572" spans="1:18">
      <c r="A1572">
        <v>1637</v>
      </c>
      <c r="B1572" t="s">
        <v>6264</v>
      </c>
      <c r="C1572" s="1">
        <v>12488000000</v>
      </c>
      <c r="D1572" t="s">
        <v>31</v>
      </c>
      <c r="E1572" t="s">
        <v>115</v>
      </c>
      <c r="F1572">
        <v>9</v>
      </c>
      <c r="G1572">
        <v>30</v>
      </c>
      <c r="H1572">
        <v>2016</v>
      </c>
      <c r="I1572" s="5" t="s">
        <v>6275</v>
      </c>
      <c r="J1572" t="s">
        <v>6276</v>
      </c>
      <c r="K1572" t="s">
        <v>6277</v>
      </c>
      <c r="L1572" t="s">
        <v>15</v>
      </c>
      <c r="M1572" t="s">
        <v>6278</v>
      </c>
      <c r="N1572" t="s">
        <v>42</v>
      </c>
      <c r="O1572" t="s">
        <v>1948</v>
      </c>
      <c r="R1572" s="6"/>
    </row>
    <row r="1573" spans="1:18">
      <c r="A1573">
        <v>1638</v>
      </c>
      <c r="B1573" t="s">
        <v>6279</v>
      </c>
      <c r="C1573" s="1">
        <v>138393000000</v>
      </c>
      <c r="D1573" t="s">
        <v>10</v>
      </c>
      <c r="E1573" t="s">
        <v>11</v>
      </c>
      <c r="F1573">
        <v>12</v>
      </c>
      <c r="G1573">
        <v>31</v>
      </c>
      <c r="H1573">
        <v>2012</v>
      </c>
      <c r="I1573" s="5" t="s">
        <v>6280</v>
      </c>
      <c r="J1573" t="s">
        <v>6281</v>
      </c>
      <c r="K1573" t="s">
        <v>470</v>
      </c>
      <c r="L1573" t="s">
        <v>15</v>
      </c>
      <c r="M1573" t="s">
        <v>6282</v>
      </c>
      <c r="N1573" t="s">
        <v>608</v>
      </c>
      <c r="O1573" t="s">
        <v>3692</v>
      </c>
      <c r="R1573" s="6"/>
    </row>
    <row r="1574" spans="1:18">
      <c r="A1574">
        <v>1639</v>
      </c>
      <c r="B1574" t="s">
        <v>6279</v>
      </c>
      <c r="C1574" s="1">
        <v>138074000000</v>
      </c>
      <c r="D1574" t="s">
        <v>19</v>
      </c>
      <c r="E1574" t="s">
        <v>20</v>
      </c>
      <c r="F1574">
        <v>12</v>
      </c>
      <c r="G1574">
        <v>31</v>
      </c>
      <c r="H1574">
        <v>2013</v>
      </c>
      <c r="I1574" s="5" t="s">
        <v>6283</v>
      </c>
      <c r="J1574" t="s">
        <v>6284</v>
      </c>
      <c r="K1574" t="s">
        <v>6285</v>
      </c>
      <c r="L1574" t="s">
        <v>15</v>
      </c>
      <c r="M1574" t="s">
        <v>2231</v>
      </c>
      <c r="N1574" t="s">
        <v>608</v>
      </c>
      <c r="O1574" t="s">
        <v>3692</v>
      </c>
      <c r="R1574" s="6"/>
    </row>
    <row r="1575" spans="1:18">
      <c r="A1575">
        <v>1640</v>
      </c>
      <c r="B1575" t="s">
        <v>6279</v>
      </c>
      <c r="C1575" s="1">
        <v>130844000000</v>
      </c>
      <c r="D1575" t="s">
        <v>25</v>
      </c>
      <c r="E1575" t="s">
        <v>26</v>
      </c>
      <c r="F1575">
        <v>12</v>
      </c>
      <c r="G1575">
        <v>31</v>
      </c>
      <c r="H1575">
        <v>2014</v>
      </c>
      <c r="I1575" s="5" t="s">
        <v>6286</v>
      </c>
      <c r="J1575" t="s">
        <v>6287</v>
      </c>
      <c r="K1575" t="s">
        <v>6288</v>
      </c>
      <c r="L1575" t="s">
        <v>15</v>
      </c>
      <c r="M1575" t="s">
        <v>1978</v>
      </c>
      <c r="N1575" t="s">
        <v>608</v>
      </c>
      <c r="O1575" t="s">
        <v>3692</v>
      </c>
      <c r="R1575" s="6"/>
    </row>
    <row r="1576" spans="1:18">
      <c r="A1576">
        <v>1641</v>
      </c>
      <c r="B1576" t="s">
        <v>6279</v>
      </c>
      <c r="C1576" s="1">
        <v>87804000000</v>
      </c>
      <c r="D1576" t="s">
        <v>31</v>
      </c>
      <c r="E1576" t="s">
        <v>32</v>
      </c>
      <c r="F1576">
        <v>12</v>
      </c>
      <c r="G1576">
        <v>31</v>
      </c>
      <c r="H1576">
        <v>2015</v>
      </c>
      <c r="I1576" s="5" t="s">
        <v>6289</v>
      </c>
      <c r="J1576" t="s">
        <v>6290</v>
      </c>
      <c r="K1576" t="s">
        <v>6291</v>
      </c>
      <c r="L1576" t="s">
        <v>15</v>
      </c>
      <c r="M1576" t="s">
        <v>6292</v>
      </c>
      <c r="N1576" t="s">
        <v>608</v>
      </c>
      <c r="O1576" t="s">
        <v>3692</v>
      </c>
      <c r="R1576" s="6"/>
    </row>
    <row r="1577" spans="1:18">
      <c r="A1577">
        <v>1642</v>
      </c>
      <c r="B1577" t="s">
        <v>6293</v>
      </c>
      <c r="C1577" s="1">
        <v>2567310000</v>
      </c>
      <c r="D1577" t="s">
        <v>10</v>
      </c>
      <c r="E1577" t="s">
        <v>11</v>
      </c>
      <c r="F1577">
        <v>12</v>
      </c>
      <c r="G1577">
        <v>31</v>
      </c>
      <c r="H1577">
        <v>2012</v>
      </c>
      <c r="I1577" s="5" t="s">
        <v>6294</v>
      </c>
      <c r="J1577" t="s">
        <v>6295</v>
      </c>
      <c r="K1577" t="s">
        <v>6296</v>
      </c>
      <c r="L1577" t="s">
        <v>15</v>
      </c>
      <c r="M1577" t="s">
        <v>15</v>
      </c>
      <c r="N1577" t="s">
        <v>379</v>
      </c>
      <c r="O1577" t="s">
        <v>4293</v>
      </c>
      <c r="R1577" s="6"/>
    </row>
    <row r="1578" spans="1:18">
      <c r="A1578">
        <v>1643</v>
      </c>
      <c r="B1578" t="s">
        <v>6293</v>
      </c>
      <c r="C1578" s="1">
        <v>2770709000</v>
      </c>
      <c r="D1578" t="s">
        <v>19</v>
      </c>
      <c r="E1578" t="s">
        <v>20</v>
      </c>
      <c r="F1578">
        <v>12</v>
      </c>
      <c r="G1578">
        <v>31</v>
      </c>
      <c r="H1578">
        <v>2013</v>
      </c>
      <c r="I1578" s="5" t="s">
        <v>6297</v>
      </c>
      <c r="J1578" t="s">
        <v>6298</v>
      </c>
      <c r="K1578" t="s">
        <v>6299</v>
      </c>
      <c r="L1578" t="s">
        <v>15</v>
      </c>
      <c r="M1578" t="s">
        <v>15</v>
      </c>
      <c r="N1578" t="s">
        <v>379</v>
      </c>
      <c r="O1578" t="s">
        <v>4293</v>
      </c>
      <c r="R1578" s="6"/>
    </row>
    <row r="1579" spans="1:18">
      <c r="A1579">
        <v>1644</v>
      </c>
      <c r="B1579" t="s">
        <v>6293</v>
      </c>
      <c r="C1579" s="1">
        <v>2994169000</v>
      </c>
      <c r="D1579" t="s">
        <v>25</v>
      </c>
      <c r="E1579" t="s">
        <v>26</v>
      </c>
      <c r="F1579">
        <v>12</v>
      </c>
      <c r="G1579">
        <v>31</v>
      </c>
      <c r="H1579">
        <v>2014</v>
      </c>
      <c r="I1579" s="5" t="s">
        <v>6300</v>
      </c>
      <c r="J1579" t="s">
        <v>6301</v>
      </c>
      <c r="K1579" t="s">
        <v>6302</v>
      </c>
      <c r="L1579" t="s">
        <v>15</v>
      </c>
      <c r="M1579" t="s">
        <v>15</v>
      </c>
      <c r="N1579" t="s">
        <v>379</v>
      </c>
      <c r="O1579" t="s">
        <v>4293</v>
      </c>
      <c r="R1579" s="6"/>
    </row>
    <row r="1580" spans="1:18">
      <c r="A1580">
        <v>1645</v>
      </c>
      <c r="B1580" t="s">
        <v>6293</v>
      </c>
      <c r="C1580" s="1">
        <v>3422181000</v>
      </c>
      <c r="D1580" t="s">
        <v>31</v>
      </c>
      <c r="E1580" t="s">
        <v>32</v>
      </c>
      <c r="F1580">
        <v>12</v>
      </c>
      <c r="G1580">
        <v>31</v>
      </c>
      <c r="H1580">
        <v>2015</v>
      </c>
      <c r="I1580" s="5" t="s">
        <v>6303</v>
      </c>
      <c r="J1580" t="s">
        <v>6304</v>
      </c>
      <c r="K1580" t="s">
        <v>6305</v>
      </c>
      <c r="L1580" t="s">
        <v>15</v>
      </c>
      <c r="M1580" t="s">
        <v>15</v>
      </c>
      <c r="N1580" t="s">
        <v>379</v>
      </c>
      <c r="O1580" t="s">
        <v>4293</v>
      </c>
      <c r="R1580" s="6"/>
    </row>
    <row r="1581" spans="1:18">
      <c r="A1581">
        <v>1646</v>
      </c>
      <c r="B1581" t="s">
        <v>6306</v>
      </c>
      <c r="C1581" s="1">
        <v>2299176000</v>
      </c>
      <c r="D1581" t="s">
        <v>10</v>
      </c>
      <c r="E1581" t="s">
        <v>20</v>
      </c>
      <c r="F1581">
        <v>12</v>
      </c>
      <c r="G1581">
        <v>31</v>
      </c>
      <c r="H1581">
        <v>2013</v>
      </c>
      <c r="I1581" s="5" t="s">
        <v>6307</v>
      </c>
      <c r="J1581" t="s">
        <v>6308</v>
      </c>
      <c r="K1581" t="s">
        <v>6309</v>
      </c>
      <c r="L1581" t="s">
        <v>6310</v>
      </c>
      <c r="M1581" t="s">
        <v>6311</v>
      </c>
      <c r="N1581" t="s">
        <v>323</v>
      </c>
      <c r="O1581" t="s">
        <v>324</v>
      </c>
      <c r="R1581" s="6"/>
    </row>
    <row r="1582" spans="1:18">
      <c r="A1582">
        <v>1647</v>
      </c>
      <c r="B1582" t="s">
        <v>6306</v>
      </c>
      <c r="C1582" s="1">
        <v>2312512000</v>
      </c>
      <c r="D1582" t="s">
        <v>19</v>
      </c>
      <c r="E1582" t="s">
        <v>26</v>
      </c>
      <c r="F1582">
        <v>12</v>
      </c>
      <c r="G1582">
        <v>31</v>
      </c>
      <c r="H1582">
        <v>2014</v>
      </c>
      <c r="I1582" s="5" t="s">
        <v>6312</v>
      </c>
      <c r="J1582" t="s">
        <v>6313</v>
      </c>
      <c r="K1582" t="s">
        <v>6314</v>
      </c>
      <c r="L1582" t="s">
        <v>15</v>
      </c>
      <c r="M1582" t="s">
        <v>6315</v>
      </c>
      <c r="N1582" t="s">
        <v>323</v>
      </c>
      <c r="O1582" t="s">
        <v>324</v>
      </c>
      <c r="R1582" s="6"/>
    </row>
    <row r="1583" spans="1:18">
      <c r="A1583">
        <v>1648</v>
      </c>
      <c r="B1583" t="s">
        <v>6306</v>
      </c>
      <c r="C1583" s="1">
        <v>2502267000</v>
      </c>
      <c r="D1583" t="s">
        <v>25</v>
      </c>
      <c r="E1583" t="s">
        <v>32</v>
      </c>
      <c r="F1583">
        <v>12</v>
      </c>
      <c r="G1583">
        <v>31</v>
      </c>
      <c r="H1583">
        <v>2015</v>
      </c>
      <c r="I1583" s="5" t="s">
        <v>6316</v>
      </c>
      <c r="J1583" t="s">
        <v>6317</v>
      </c>
      <c r="K1583" t="s">
        <v>6318</v>
      </c>
      <c r="L1583" t="s">
        <v>15</v>
      </c>
      <c r="M1583" t="s">
        <v>6319</v>
      </c>
      <c r="N1583" t="s">
        <v>323</v>
      </c>
      <c r="O1583" t="s">
        <v>324</v>
      </c>
      <c r="R1583" s="6"/>
    </row>
    <row r="1584" spans="1:18">
      <c r="A1584">
        <v>1649</v>
      </c>
      <c r="B1584" t="s">
        <v>6306</v>
      </c>
      <c r="C1584" s="1">
        <v>2506202000</v>
      </c>
      <c r="D1584" t="s">
        <v>31</v>
      </c>
      <c r="E1584" t="s">
        <v>348</v>
      </c>
      <c r="F1584">
        <v>12</v>
      </c>
      <c r="G1584">
        <v>31</v>
      </c>
      <c r="H1584">
        <v>2016</v>
      </c>
      <c r="I1584" s="5" t="s">
        <v>6320</v>
      </c>
      <c r="J1584" t="s">
        <v>6321</v>
      </c>
      <c r="K1584" t="s">
        <v>6322</v>
      </c>
      <c r="L1584" t="s">
        <v>15</v>
      </c>
      <c r="M1584" t="s">
        <v>6323</v>
      </c>
      <c r="N1584" t="s">
        <v>323</v>
      </c>
      <c r="O1584" t="s">
        <v>324</v>
      </c>
      <c r="R1584" s="6"/>
    </row>
    <row r="1585" spans="1:18">
      <c r="A1585">
        <v>1650</v>
      </c>
      <c r="B1585" t="s">
        <v>6324</v>
      </c>
      <c r="C1585" s="1">
        <v>1407848000</v>
      </c>
      <c r="D1585" t="s">
        <v>10</v>
      </c>
      <c r="E1585" t="s">
        <v>11</v>
      </c>
      <c r="F1585">
        <v>12</v>
      </c>
      <c r="G1585">
        <v>31</v>
      </c>
      <c r="H1585">
        <v>2012</v>
      </c>
      <c r="I1585" s="5" t="s">
        <v>6325</v>
      </c>
      <c r="J1585" t="s">
        <v>6326</v>
      </c>
      <c r="K1585" t="s">
        <v>6327</v>
      </c>
      <c r="L1585" t="s">
        <v>15</v>
      </c>
      <c r="M1585" t="s">
        <v>6328</v>
      </c>
      <c r="N1585" t="s">
        <v>17</v>
      </c>
      <c r="O1585" t="s">
        <v>2031</v>
      </c>
      <c r="R1585" s="6"/>
    </row>
    <row r="1586" spans="1:18">
      <c r="A1586">
        <v>1651</v>
      </c>
      <c r="B1586" t="s">
        <v>6324</v>
      </c>
      <c r="C1586" s="1">
        <v>1595703000</v>
      </c>
      <c r="D1586" t="s">
        <v>19</v>
      </c>
      <c r="E1586" t="s">
        <v>20</v>
      </c>
      <c r="F1586">
        <v>12</v>
      </c>
      <c r="G1586">
        <v>31</v>
      </c>
      <c r="H1586">
        <v>2013</v>
      </c>
      <c r="I1586" s="5" t="s">
        <v>6329</v>
      </c>
      <c r="J1586" t="s">
        <v>6330</v>
      </c>
      <c r="K1586" t="s">
        <v>6331</v>
      </c>
      <c r="L1586" t="s">
        <v>15</v>
      </c>
      <c r="M1586" t="s">
        <v>6332</v>
      </c>
      <c r="N1586" t="s">
        <v>17</v>
      </c>
      <c r="O1586" t="s">
        <v>2031</v>
      </c>
      <c r="R1586" s="6"/>
    </row>
    <row r="1587" spans="1:18">
      <c r="A1587">
        <v>1652</v>
      </c>
      <c r="B1587" t="s">
        <v>6324</v>
      </c>
      <c r="C1587" s="1">
        <v>1746726000</v>
      </c>
      <c r="D1587" t="s">
        <v>25</v>
      </c>
      <c r="E1587" t="s">
        <v>26</v>
      </c>
      <c r="F1587">
        <v>12</v>
      </c>
      <c r="G1587">
        <v>31</v>
      </c>
      <c r="H1587">
        <v>2014</v>
      </c>
      <c r="I1587" s="5" t="s">
        <v>6333</v>
      </c>
      <c r="J1587" t="s">
        <v>6334</v>
      </c>
      <c r="K1587" t="s">
        <v>6335</v>
      </c>
      <c r="L1587" t="s">
        <v>15</v>
      </c>
      <c r="M1587" t="s">
        <v>6336</v>
      </c>
      <c r="N1587" t="s">
        <v>17</v>
      </c>
      <c r="O1587" t="s">
        <v>2031</v>
      </c>
      <c r="R1587" s="6"/>
    </row>
    <row r="1588" spans="1:18">
      <c r="A1588">
        <v>1653</v>
      </c>
      <c r="B1588" t="s">
        <v>6324</v>
      </c>
      <c r="C1588" s="1">
        <v>2068010000</v>
      </c>
      <c r="D1588" t="s">
        <v>31</v>
      </c>
      <c r="E1588" t="s">
        <v>32</v>
      </c>
      <c r="F1588">
        <v>12</v>
      </c>
      <c r="G1588">
        <v>31</v>
      </c>
      <c r="H1588">
        <v>2015</v>
      </c>
      <c r="I1588" s="5" t="s">
        <v>6337</v>
      </c>
      <c r="J1588" t="s">
        <v>6338</v>
      </c>
      <c r="K1588" t="s">
        <v>6339</v>
      </c>
      <c r="L1588" t="s">
        <v>15</v>
      </c>
      <c r="M1588" t="s">
        <v>6340</v>
      </c>
      <c r="N1588" t="s">
        <v>17</v>
      </c>
      <c r="O1588" t="s">
        <v>2031</v>
      </c>
      <c r="R1588" s="6"/>
    </row>
    <row r="1589" spans="1:18">
      <c r="A1589">
        <v>1654</v>
      </c>
      <c r="B1589" t="s">
        <v>6341</v>
      </c>
      <c r="C1589" s="1">
        <v>873592000</v>
      </c>
      <c r="D1589" t="s">
        <v>10</v>
      </c>
      <c r="E1589" t="s">
        <v>11</v>
      </c>
      <c r="F1589">
        <v>12</v>
      </c>
      <c r="G1589">
        <v>31</v>
      </c>
      <c r="H1589">
        <v>2012</v>
      </c>
      <c r="I1589" s="5" t="s">
        <v>6342</v>
      </c>
      <c r="J1589" t="s">
        <v>6343</v>
      </c>
      <c r="K1589" t="s">
        <v>6344</v>
      </c>
      <c r="L1589" t="s">
        <v>6345</v>
      </c>
      <c r="M1589" t="s">
        <v>15</v>
      </c>
      <c r="N1589" t="s">
        <v>62</v>
      </c>
      <c r="O1589" t="s">
        <v>358</v>
      </c>
      <c r="R1589" s="6"/>
    </row>
    <row r="1590" spans="1:18">
      <c r="A1590">
        <v>1655</v>
      </c>
      <c r="B1590" t="s">
        <v>6341</v>
      </c>
      <c r="C1590" s="1">
        <v>965087000</v>
      </c>
      <c r="D1590" t="s">
        <v>19</v>
      </c>
      <c r="E1590" t="s">
        <v>20</v>
      </c>
      <c r="F1590">
        <v>12</v>
      </c>
      <c r="G1590">
        <v>31</v>
      </c>
      <c r="H1590">
        <v>2013</v>
      </c>
      <c r="I1590" s="5" t="s">
        <v>6346</v>
      </c>
      <c r="J1590" t="s">
        <v>6347</v>
      </c>
      <c r="K1590" t="s">
        <v>6348</v>
      </c>
      <c r="L1590" t="s">
        <v>6349</v>
      </c>
      <c r="M1590" t="s">
        <v>15</v>
      </c>
      <c r="N1590" t="s">
        <v>62</v>
      </c>
      <c r="O1590" t="s">
        <v>358</v>
      </c>
      <c r="R1590" s="6"/>
    </row>
    <row r="1591" spans="1:18">
      <c r="A1591">
        <v>1656</v>
      </c>
      <c r="B1591" t="s">
        <v>6341</v>
      </c>
      <c r="C1591" s="1">
        <v>1010117000</v>
      </c>
      <c r="D1591" t="s">
        <v>25</v>
      </c>
      <c r="E1591" t="s">
        <v>26</v>
      </c>
      <c r="F1591">
        <v>12</v>
      </c>
      <c r="G1591">
        <v>31</v>
      </c>
      <c r="H1591">
        <v>2014</v>
      </c>
      <c r="I1591" s="5" t="s">
        <v>6350</v>
      </c>
      <c r="J1591" t="s">
        <v>6351</v>
      </c>
      <c r="K1591" t="s">
        <v>6352</v>
      </c>
      <c r="L1591" t="s">
        <v>6353</v>
      </c>
      <c r="M1591" t="s">
        <v>15</v>
      </c>
      <c r="N1591" t="s">
        <v>62</v>
      </c>
      <c r="O1591" t="s">
        <v>358</v>
      </c>
      <c r="R1591" s="6"/>
    </row>
    <row r="1592" spans="1:18">
      <c r="A1592">
        <v>1657</v>
      </c>
      <c r="B1592" t="s">
        <v>6341</v>
      </c>
      <c r="C1592" s="1">
        <v>1059366000</v>
      </c>
      <c r="D1592" t="s">
        <v>31</v>
      </c>
      <c r="E1592" t="s">
        <v>32</v>
      </c>
      <c r="F1592">
        <v>12</v>
      </c>
      <c r="G1592">
        <v>31</v>
      </c>
      <c r="H1592">
        <v>2015</v>
      </c>
      <c r="I1592" s="5" t="s">
        <v>6354</v>
      </c>
      <c r="J1592" t="s">
        <v>6355</v>
      </c>
      <c r="K1592" t="s">
        <v>6356</v>
      </c>
      <c r="L1592" t="s">
        <v>6357</v>
      </c>
      <c r="M1592" t="s">
        <v>15</v>
      </c>
      <c r="N1592" t="s">
        <v>62</v>
      </c>
      <c r="O1592" t="s">
        <v>358</v>
      </c>
      <c r="R1592" s="6"/>
    </row>
    <row r="1593" spans="1:18">
      <c r="A1593">
        <v>1658</v>
      </c>
      <c r="B1593" t="s">
        <v>6358</v>
      </c>
      <c r="C1593" s="1">
        <v>1527042000</v>
      </c>
      <c r="D1593" t="s">
        <v>10</v>
      </c>
      <c r="E1593" t="s">
        <v>11</v>
      </c>
      <c r="F1593">
        <v>12</v>
      </c>
      <c r="G1593">
        <v>31</v>
      </c>
      <c r="H1593">
        <v>2012</v>
      </c>
      <c r="I1593" s="5" t="s">
        <v>6359</v>
      </c>
      <c r="J1593" t="s">
        <v>6360</v>
      </c>
      <c r="K1593" t="s">
        <v>6361</v>
      </c>
      <c r="L1593" t="s">
        <v>6362</v>
      </c>
      <c r="M1593" t="s">
        <v>15</v>
      </c>
      <c r="N1593" t="s">
        <v>84</v>
      </c>
      <c r="O1593" t="s">
        <v>446</v>
      </c>
      <c r="R1593" s="6"/>
    </row>
    <row r="1594" spans="1:18">
      <c r="A1594">
        <v>1659</v>
      </c>
      <c r="B1594" t="s">
        <v>6358</v>
      </c>
      <c r="C1594" s="1">
        <v>1211975000</v>
      </c>
      <c r="D1594" t="s">
        <v>19</v>
      </c>
      <c r="E1594" t="s">
        <v>20</v>
      </c>
      <c r="F1594">
        <v>12</v>
      </c>
      <c r="G1594">
        <v>31</v>
      </c>
      <c r="H1594">
        <v>2013</v>
      </c>
      <c r="I1594" s="5" t="s">
        <v>6363</v>
      </c>
      <c r="J1594" t="s">
        <v>6364</v>
      </c>
      <c r="K1594" t="s">
        <v>6365</v>
      </c>
      <c r="L1594" t="s">
        <v>6366</v>
      </c>
      <c r="M1594" t="s">
        <v>15</v>
      </c>
      <c r="N1594" t="s">
        <v>84</v>
      </c>
      <c r="O1594" t="s">
        <v>446</v>
      </c>
      <c r="R1594" s="6"/>
    </row>
    <row r="1595" spans="1:18">
      <c r="A1595">
        <v>1660</v>
      </c>
      <c r="B1595" t="s">
        <v>6358</v>
      </c>
      <c r="C1595" s="1">
        <v>580415000</v>
      </c>
      <c r="D1595" t="s">
        <v>25</v>
      </c>
      <c r="E1595" t="s">
        <v>26</v>
      </c>
      <c r="F1595">
        <v>12</v>
      </c>
      <c r="G1595">
        <v>31</v>
      </c>
      <c r="H1595">
        <v>2014</v>
      </c>
      <c r="I1595" s="5" t="s">
        <v>6367</v>
      </c>
      <c r="J1595" t="s">
        <v>6368</v>
      </c>
      <c r="K1595" t="s">
        <v>6369</v>
      </c>
      <c r="L1595" t="s">
        <v>6370</v>
      </c>
      <c r="M1595" t="s">
        <v>15</v>
      </c>
      <c r="N1595" t="s">
        <v>84</v>
      </c>
      <c r="O1595" t="s">
        <v>446</v>
      </c>
      <c r="R1595" s="6"/>
    </row>
    <row r="1596" spans="1:18">
      <c r="A1596">
        <v>1661</v>
      </c>
      <c r="B1596" t="s">
        <v>6358</v>
      </c>
      <c r="C1596" s="1">
        <v>1032336000</v>
      </c>
      <c r="D1596" t="s">
        <v>31</v>
      </c>
      <c r="E1596" t="s">
        <v>32</v>
      </c>
      <c r="F1596">
        <v>12</v>
      </c>
      <c r="G1596">
        <v>31</v>
      </c>
      <c r="H1596">
        <v>2015</v>
      </c>
      <c r="I1596" s="5" t="s">
        <v>6371</v>
      </c>
      <c r="J1596" t="s">
        <v>6372</v>
      </c>
      <c r="K1596" t="s">
        <v>6373</v>
      </c>
      <c r="L1596" t="s">
        <v>6374</v>
      </c>
      <c r="M1596" t="s">
        <v>15</v>
      </c>
      <c r="N1596" t="s">
        <v>84</v>
      </c>
      <c r="O1596" t="s">
        <v>446</v>
      </c>
      <c r="R1596" s="6"/>
    </row>
    <row r="1597" spans="1:18">
      <c r="A1597">
        <v>1662</v>
      </c>
      <c r="B1597" t="s">
        <v>6375</v>
      </c>
      <c r="C1597" s="1">
        <v>2514595000</v>
      </c>
      <c r="D1597" t="s">
        <v>10</v>
      </c>
      <c r="E1597" t="s">
        <v>20</v>
      </c>
      <c r="F1597">
        <v>12</v>
      </c>
      <c r="G1597">
        <v>31</v>
      </c>
      <c r="H1597">
        <v>2013</v>
      </c>
      <c r="I1597" s="5" t="s">
        <v>6376</v>
      </c>
      <c r="J1597" t="s">
        <v>6377</v>
      </c>
      <c r="K1597" t="s">
        <v>6378</v>
      </c>
      <c r="L1597" t="s">
        <v>15</v>
      </c>
      <c r="M1597" t="s">
        <v>6379</v>
      </c>
      <c r="N1597" t="s">
        <v>323</v>
      </c>
      <c r="O1597" t="s">
        <v>324</v>
      </c>
      <c r="R1597" s="6"/>
    </row>
    <row r="1598" spans="1:18">
      <c r="A1598">
        <v>1663</v>
      </c>
      <c r="B1598" t="s">
        <v>6375</v>
      </c>
      <c r="C1598" s="1">
        <v>2772550000</v>
      </c>
      <c r="D1598" t="s">
        <v>19</v>
      </c>
      <c r="E1598" t="s">
        <v>26</v>
      </c>
      <c r="F1598">
        <v>12</v>
      </c>
      <c r="G1598">
        <v>31</v>
      </c>
      <c r="H1598">
        <v>2014</v>
      </c>
      <c r="I1598" s="5" t="s">
        <v>6380</v>
      </c>
      <c r="J1598" t="s">
        <v>6381</v>
      </c>
      <c r="K1598" t="s">
        <v>6382</v>
      </c>
      <c r="L1598" t="s">
        <v>15</v>
      </c>
      <c r="M1598" t="s">
        <v>6383</v>
      </c>
      <c r="N1598" t="s">
        <v>323</v>
      </c>
      <c r="O1598" t="s">
        <v>324</v>
      </c>
      <c r="R1598" s="6"/>
    </row>
    <row r="1599" spans="1:18">
      <c r="A1599">
        <v>1664</v>
      </c>
      <c r="B1599" t="s">
        <v>6375</v>
      </c>
      <c r="C1599" s="1">
        <v>3285346000</v>
      </c>
      <c r="D1599" t="s">
        <v>25</v>
      </c>
      <c r="E1599" t="s">
        <v>32</v>
      </c>
      <c r="F1599">
        <v>12</v>
      </c>
      <c r="G1599">
        <v>31</v>
      </c>
      <c r="H1599">
        <v>2015</v>
      </c>
      <c r="I1599" s="5" t="s">
        <v>6384</v>
      </c>
      <c r="J1599" t="s">
        <v>6385</v>
      </c>
      <c r="K1599" t="s">
        <v>6386</v>
      </c>
      <c r="L1599" t="s">
        <v>15</v>
      </c>
      <c r="M1599" t="s">
        <v>6387</v>
      </c>
      <c r="N1599" t="s">
        <v>323</v>
      </c>
      <c r="O1599" t="s">
        <v>324</v>
      </c>
      <c r="R1599" s="6"/>
    </row>
    <row r="1600" spans="1:18">
      <c r="A1600">
        <v>1665</v>
      </c>
      <c r="B1600" t="s">
        <v>6375</v>
      </c>
      <c r="C1600" s="1">
        <v>3442646000</v>
      </c>
      <c r="D1600" t="s">
        <v>31</v>
      </c>
      <c r="E1600" t="s">
        <v>348</v>
      </c>
      <c r="F1600">
        <v>12</v>
      </c>
      <c r="G1600">
        <v>31</v>
      </c>
      <c r="H1600">
        <v>2016</v>
      </c>
      <c r="I1600" s="5" t="s">
        <v>6388</v>
      </c>
      <c r="J1600" t="s">
        <v>6389</v>
      </c>
      <c r="K1600" t="s">
        <v>6390</v>
      </c>
      <c r="L1600" t="s">
        <v>15</v>
      </c>
      <c r="M1600" t="s">
        <v>6391</v>
      </c>
      <c r="N1600" t="s">
        <v>323</v>
      </c>
      <c r="O1600" t="s">
        <v>324</v>
      </c>
      <c r="R1600" s="6"/>
    </row>
    <row r="1601" spans="1:18">
      <c r="A1601">
        <v>1666</v>
      </c>
      <c r="B1601" t="s">
        <v>6392</v>
      </c>
      <c r="C1601" s="1">
        <v>115846000000</v>
      </c>
      <c r="D1601" t="s">
        <v>10</v>
      </c>
      <c r="E1601" t="s">
        <v>11</v>
      </c>
      <c r="F1601">
        <v>12</v>
      </c>
      <c r="G1601">
        <v>31</v>
      </c>
      <c r="H1601">
        <v>2012</v>
      </c>
      <c r="I1601" s="5" t="s">
        <v>6393</v>
      </c>
      <c r="J1601" t="s">
        <v>6394</v>
      </c>
      <c r="K1601" t="s">
        <v>6395</v>
      </c>
      <c r="L1601" t="s">
        <v>15</v>
      </c>
      <c r="M1601" t="s">
        <v>6396</v>
      </c>
      <c r="N1601" t="s">
        <v>1703</v>
      </c>
      <c r="O1601" t="s">
        <v>1704</v>
      </c>
      <c r="R1601" s="6"/>
    </row>
    <row r="1602" spans="1:18">
      <c r="A1602">
        <v>1667</v>
      </c>
      <c r="B1602" t="s">
        <v>6392</v>
      </c>
      <c r="C1602" s="1">
        <v>120550000000</v>
      </c>
      <c r="D1602" t="s">
        <v>19</v>
      </c>
      <c r="E1602" t="s">
        <v>20</v>
      </c>
      <c r="F1602">
        <v>12</v>
      </c>
      <c r="G1602">
        <v>31</v>
      </c>
      <c r="H1602">
        <v>2013</v>
      </c>
      <c r="I1602" s="5" t="s">
        <v>6397</v>
      </c>
      <c r="J1602" t="s">
        <v>6398</v>
      </c>
      <c r="K1602" t="s">
        <v>6399</v>
      </c>
      <c r="L1602" t="s">
        <v>15</v>
      </c>
      <c r="M1602" t="s">
        <v>5063</v>
      </c>
      <c r="N1602" t="s">
        <v>1703</v>
      </c>
      <c r="O1602" t="s">
        <v>1704</v>
      </c>
      <c r="R1602" s="6"/>
    </row>
    <row r="1603" spans="1:18">
      <c r="A1603">
        <v>1668</v>
      </c>
      <c r="B1603" t="s">
        <v>6392</v>
      </c>
      <c r="C1603" s="1">
        <v>127079000000</v>
      </c>
      <c r="D1603" t="s">
        <v>25</v>
      </c>
      <c r="E1603" t="s">
        <v>26</v>
      </c>
      <c r="F1603">
        <v>12</v>
      </c>
      <c r="G1603">
        <v>31</v>
      </c>
      <c r="H1603">
        <v>2014</v>
      </c>
      <c r="I1603" s="5" t="s">
        <v>6400</v>
      </c>
      <c r="J1603" t="s">
        <v>6401</v>
      </c>
      <c r="K1603" t="s">
        <v>6402</v>
      </c>
      <c r="L1603" t="s">
        <v>15</v>
      </c>
      <c r="M1603" t="s">
        <v>6403</v>
      </c>
      <c r="N1603" t="s">
        <v>1703</v>
      </c>
      <c r="O1603" t="s">
        <v>1704</v>
      </c>
      <c r="R1603" s="6"/>
    </row>
    <row r="1604" spans="1:18">
      <c r="A1604">
        <v>1669</v>
      </c>
      <c r="B1604" t="s">
        <v>6392</v>
      </c>
      <c r="C1604" s="1">
        <v>131620000000</v>
      </c>
      <c r="D1604" t="s">
        <v>31</v>
      </c>
      <c r="E1604" t="s">
        <v>32</v>
      </c>
      <c r="F1604">
        <v>12</v>
      </c>
      <c r="G1604">
        <v>31</v>
      </c>
      <c r="H1604">
        <v>2015</v>
      </c>
      <c r="I1604" s="5" t="s">
        <v>6404</v>
      </c>
      <c r="J1604" t="s">
        <v>6405</v>
      </c>
      <c r="K1604" t="s">
        <v>6406</v>
      </c>
      <c r="L1604" t="s">
        <v>15</v>
      </c>
      <c r="M1604" t="s">
        <v>6407</v>
      </c>
      <c r="N1604" t="s">
        <v>1703</v>
      </c>
      <c r="O1604" t="s">
        <v>1704</v>
      </c>
      <c r="R1604" s="6"/>
    </row>
    <row r="1605" spans="1:18">
      <c r="A1605">
        <v>1670</v>
      </c>
      <c r="B1605" t="s">
        <v>6408</v>
      </c>
      <c r="C1605" s="1">
        <v>1843641000</v>
      </c>
      <c r="D1605" t="s">
        <v>10</v>
      </c>
      <c r="E1605" t="s">
        <v>11</v>
      </c>
      <c r="F1605">
        <v>12</v>
      </c>
      <c r="G1605">
        <v>31</v>
      </c>
      <c r="H1605">
        <v>2012</v>
      </c>
      <c r="I1605" s="5" t="s">
        <v>6409</v>
      </c>
      <c r="J1605" t="s">
        <v>6410</v>
      </c>
      <c r="K1605" t="s">
        <v>6411</v>
      </c>
      <c r="L1605" t="s">
        <v>6412</v>
      </c>
      <c r="M1605" t="s">
        <v>6413</v>
      </c>
      <c r="N1605" t="s">
        <v>84</v>
      </c>
      <c r="O1605" t="s">
        <v>104</v>
      </c>
      <c r="R1605" s="6"/>
    </row>
    <row r="1606" spans="1:18">
      <c r="A1606">
        <v>1671</v>
      </c>
      <c r="B1606" t="s">
        <v>6408</v>
      </c>
      <c r="C1606" s="1">
        <v>1904218000</v>
      </c>
      <c r="D1606" t="s">
        <v>19</v>
      </c>
      <c r="E1606" t="s">
        <v>20</v>
      </c>
      <c r="F1606">
        <v>12</v>
      </c>
      <c r="G1606">
        <v>31</v>
      </c>
      <c r="H1606">
        <v>2013</v>
      </c>
      <c r="I1606" s="5" t="s">
        <v>6414</v>
      </c>
      <c r="J1606" t="s">
        <v>6415</v>
      </c>
      <c r="K1606" t="s">
        <v>6416</v>
      </c>
      <c r="L1606" t="s">
        <v>6417</v>
      </c>
      <c r="M1606" t="s">
        <v>6418</v>
      </c>
      <c r="N1606" t="s">
        <v>84</v>
      </c>
      <c r="O1606" t="s">
        <v>104</v>
      </c>
      <c r="R1606" s="6"/>
    </row>
    <row r="1607" spans="1:18">
      <c r="A1607">
        <v>1672</v>
      </c>
      <c r="B1607" t="s">
        <v>6408</v>
      </c>
      <c r="C1607" s="1">
        <v>1989344000</v>
      </c>
      <c r="D1607" t="s">
        <v>25</v>
      </c>
      <c r="E1607" t="s">
        <v>26</v>
      </c>
      <c r="F1607">
        <v>12</v>
      </c>
      <c r="G1607">
        <v>31</v>
      </c>
      <c r="H1607">
        <v>2014</v>
      </c>
      <c r="I1607" s="5" t="s">
        <v>6419</v>
      </c>
      <c r="J1607" t="s">
        <v>6420</v>
      </c>
      <c r="K1607" t="s">
        <v>6421</v>
      </c>
      <c r="L1607" t="s">
        <v>6422</v>
      </c>
      <c r="M1607" t="s">
        <v>6423</v>
      </c>
      <c r="N1607" t="s">
        <v>84</v>
      </c>
      <c r="O1607" t="s">
        <v>104</v>
      </c>
      <c r="R1607" s="6"/>
    </row>
    <row r="1608" spans="1:18">
      <c r="A1608">
        <v>1673</v>
      </c>
      <c r="B1608" t="s">
        <v>6408</v>
      </c>
      <c r="C1608" s="1">
        <v>2042332000</v>
      </c>
      <c r="D1608" t="s">
        <v>31</v>
      </c>
      <c r="E1608" t="s">
        <v>32</v>
      </c>
      <c r="F1608">
        <v>12</v>
      </c>
      <c r="G1608">
        <v>31</v>
      </c>
      <c r="H1608">
        <v>2015</v>
      </c>
      <c r="I1608" s="5" t="s">
        <v>6424</v>
      </c>
      <c r="J1608" t="s">
        <v>6425</v>
      </c>
      <c r="K1608" t="s">
        <v>6426</v>
      </c>
      <c r="L1608" t="s">
        <v>6427</v>
      </c>
      <c r="M1608" t="s">
        <v>6428</v>
      </c>
      <c r="N1608" t="s">
        <v>84</v>
      </c>
      <c r="O1608" t="s">
        <v>104</v>
      </c>
      <c r="R1608" s="6"/>
    </row>
    <row r="1609" spans="1:18">
      <c r="A1609">
        <v>1674</v>
      </c>
      <c r="B1609" t="s">
        <v>6429</v>
      </c>
      <c r="C1609" s="1">
        <v>15351000000</v>
      </c>
      <c r="D1609" t="s">
        <v>10</v>
      </c>
      <c r="E1609" t="s">
        <v>3274</v>
      </c>
      <c r="F1609">
        <v>6</v>
      </c>
      <c r="G1609">
        <v>28</v>
      </c>
      <c r="H1609">
        <v>2013</v>
      </c>
      <c r="I1609" s="5" t="s">
        <v>6430</v>
      </c>
      <c r="J1609" t="s">
        <v>6431</v>
      </c>
      <c r="K1609" t="s">
        <v>702</v>
      </c>
      <c r="L1609" t="s">
        <v>6432</v>
      </c>
      <c r="M1609" t="s">
        <v>15</v>
      </c>
      <c r="N1609" t="s">
        <v>62</v>
      </c>
      <c r="O1609" t="s">
        <v>5647</v>
      </c>
      <c r="R1609" s="6"/>
    </row>
    <row r="1610" spans="1:18">
      <c r="A1610">
        <v>1675</v>
      </c>
      <c r="B1610" t="s">
        <v>6429</v>
      </c>
      <c r="C1610" s="1">
        <v>15130000000</v>
      </c>
      <c r="D1610" t="s">
        <v>19</v>
      </c>
      <c r="E1610" t="s">
        <v>3279</v>
      </c>
      <c r="F1610">
        <v>6</v>
      </c>
      <c r="G1610">
        <v>27</v>
      </c>
      <c r="H1610">
        <v>2014</v>
      </c>
      <c r="I1610" s="5" t="s">
        <v>6433</v>
      </c>
      <c r="J1610" t="s">
        <v>6434</v>
      </c>
      <c r="K1610" t="s">
        <v>6435</v>
      </c>
      <c r="L1610" t="s">
        <v>6436</v>
      </c>
      <c r="M1610" t="s">
        <v>15</v>
      </c>
      <c r="N1610" t="s">
        <v>62</v>
      </c>
      <c r="O1610" t="s">
        <v>5647</v>
      </c>
      <c r="R1610" s="6"/>
    </row>
    <row r="1611" spans="1:18">
      <c r="A1611">
        <v>1676</v>
      </c>
      <c r="B1611" t="s">
        <v>6429</v>
      </c>
      <c r="C1611" s="1">
        <v>14572000000</v>
      </c>
      <c r="D1611" t="s">
        <v>25</v>
      </c>
      <c r="E1611" t="s">
        <v>3283</v>
      </c>
      <c r="F1611">
        <v>7</v>
      </c>
      <c r="G1611">
        <v>3</v>
      </c>
      <c r="H1611">
        <v>2015</v>
      </c>
      <c r="I1611" s="5" t="s">
        <v>6437</v>
      </c>
      <c r="J1611" t="s">
        <v>6438</v>
      </c>
      <c r="K1611" t="s">
        <v>6439</v>
      </c>
      <c r="L1611" t="s">
        <v>4397</v>
      </c>
      <c r="M1611" t="s">
        <v>15</v>
      </c>
      <c r="N1611" t="s">
        <v>62</v>
      </c>
      <c r="O1611" t="s">
        <v>5647</v>
      </c>
      <c r="R1611" s="6"/>
    </row>
    <row r="1612" spans="1:18">
      <c r="A1612">
        <v>1677</v>
      </c>
      <c r="B1612" t="s">
        <v>6429</v>
      </c>
      <c r="C1612" s="1">
        <v>12994000000</v>
      </c>
      <c r="D1612" t="s">
        <v>31</v>
      </c>
      <c r="E1612" t="s">
        <v>3287</v>
      </c>
      <c r="F1612">
        <v>7</v>
      </c>
      <c r="G1612">
        <v>1</v>
      </c>
      <c r="H1612">
        <v>2016</v>
      </c>
      <c r="I1612" s="5" t="s">
        <v>6440</v>
      </c>
      <c r="J1612" t="s">
        <v>6441</v>
      </c>
      <c r="K1612" t="s">
        <v>6442</v>
      </c>
      <c r="L1612" t="s">
        <v>3100</v>
      </c>
      <c r="M1612" t="s">
        <v>15</v>
      </c>
      <c r="N1612" t="s">
        <v>62</v>
      </c>
      <c r="O1612" t="s">
        <v>5647</v>
      </c>
      <c r="R1612" s="6"/>
    </row>
    <row r="1613" spans="1:18">
      <c r="A1613">
        <v>1678</v>
      </c>
      <c r="B1613" t="s">
        <v>6443</v>
      </c>
      <c r="C1613" s="1">
        <v>4246400000</v>
      </c>
      <c r="D1613" t="s">
        <v>10</v>
      </c>
      <c r="E1613" t="s">
        <v>11</v>
      </c>
      <c r="F1613">
        <v>12</v>
      </c>
      <c r="G1613">
        <v>31</v>
      </c>
      <c r="H1613">
        <v>2012</v>
      </c>
      <c r="I1613" s="5" t="s">
        <v>6444</v>
      </c>
      <c r="J1613" t="s">
        <v>6445</v>
      </c>
      <c r="K1613" t="s">
        <v>6446</v>
      </c>
      <c r="L1613" t="s">
        <v>15</v>
      </c>
      <c r="M1613" t="s">
        <v>6447</v>
      </c>
      <c r="N1613" t="s">
        <v>257</v>
      </c>
      <c r="O1613" t="s">
        <v>276</v>
      </c>
      <c r="R1613" s="6"/>
    </row>
    <row r="1614" spans="1:18">
      <c r="A1614">
        <v>1679</v>
      </c>
      <c r="B1614" t="s">
        <v>6443</v>
      </c>
      <c r="C1614" s="1">
        <v>4519000000</v>
      </c>
      <c r="D1614" t="s">
        <v>19</v>
      </c>
      <c r="E1614" t="s">
        <v>20</v>
      </c>
      <c r="F1614">
        <v>12</v>
      </c>
      <c r="G1614">
        <v>31</v>
      </c>
      <c r="H1614">
        <v>2013</v>
      </c>
      <c r="I1614" s="5" t="s">
        <v>6448</v>
      </c>
      <c r="J1614" t="s">
        <v>6449</v>
      </c>
      <c r="K1614" t="s">
        <v>6450</v>
      </c>
      <c r="L1614" t="s">
        <v>15</v>
      </c>
      <c r="M1614" t="s">
        <v>6451</v>
      </c>
      <c r="N1614" t="s">
        <v>257</v>
      </c>
      <c r="O1614" t="s">
        <v>276</v>
      </c>
      <c r="R1614" s="6"/>
    </row>
    <row r="1615" spans="1:18">
      <c r="A1615">
        <v>1680</v>
      </c>
      <c r="B1615" t="s">
        <v>6443</v>
      </c>
      <c r="C1615" s="1">
        <v>4997100000</v>
      </c>
      <c r="D1615" t="s">
        <v>25</v>
      </c>
      <c r="E1615" t="s">
        <v>26</v>
      </c>
      <c r="F1615">
        <v>12</v>
      </c>
      <c r="G1615">
        <v>31</v>
      </c>
      <c r="H1615">
        <v>2014</v>
      </c>
      <c r="I1615" s="5" t="s">
        <v>6452</v>
      </c>
      <c r="J1615" t="s">
        <v>6453</v>
      </c>
      <c r="K1615" t="s">
        <v>6454</v>
      </c>
      <c r="L1615" t="s">
        <v>15</v>
      </c>
      <c r="M1615" t="s">
        <v>6455</v>
      </c>
      <c r="N1615" t="s">
        <v>257</v>
      </c>
      <c r="O1615" t="s">
        <v>276</v>
      </c>
      <c r="R1615" s="6"/>
    </row>
    <row r="1616" spans="1:18">
      <c r="A1616">
        <v>1681</v>
      </c>
      <c r="B1616" t="s">
        <v>6443</v>
      </c>
      <c r="C1616" s="1">
        <v>5926100000</v>
      </c>
      <c r="D1616" t="s">
        <v>31</v>
      </c>
      <c r="E1616" t="s">
        <v>32</v>
      </c>
      <c r="F1616">
        <v>12</v>
      </c>
      <c r="G1616">
        <v>31</v>
      </c>
      <c r="H1616">
        <v>2015</v>
      </c>
      <c r="I1616" s="5" t="s">
        <v>6456</v>
      </c>
      <c r="J1616" t="s">
        <v>6457</v>
      </c>
      <c r="K1616" t="s">
        <v>6458</v>
      </c>
      <c r="L1616" t="s">
        <v>15</v>
      </c>
      <c r="M1616" t="s">
        <v>6459</v>
      </c>
      <c r="N1616" t="s">
        <v>257</v>
      </c>
      <c r="O1616" t="s">
        <v>276</v>
      </c>
      <c r="R1616" s="6"/>
    </row>
    <row r="1617" spans="1:18">
      <c r="A1617">
        <v>1682</v>
      </c>
      <c r="B1617" t="s">
        <v>6460</v>
      </c>
      <c r="C1617" s="1">
        <v>91247000000</v>
      </c>
      <c r="D1617" t="s">
        <v>10</v>
      </c>
      <c r="E1617" t="s">
        <v>11</v>
      </c>
      <c r="F1617">
        <v>12</v>
      </c>
      <c r="G1617">
        <v>31</v>
      </c>
      <c r="H1617">
        <v>2012</v>
      </c>
      <c r="I1617" s="5" t="s">
        <v>6461</v>
      </c>
      <c r="J1617" t="s">
        <v>6462</v>
      </c>
      <c r="K1617" t="s">
        <v>6463</v>
      </c>
      <c r="L1617" t="s">
        <v>15</v>
      </c>
      <c r="M1617" t="s">
        <v>6464</v>
      </c>
      <c r="N1617" t="s">
        <v>293</v>
      </c>
      <c r="O1617" t="s">
        <v>826</v>
      </c>
      <c r="R1617" s="6"/>
    </row>
    <row r="1618" spans="1:18">
      <c r="A1618">
        <v>1683</v>
      </c>
      <c r="B1618" t="s">
        <v>6460</v>
      </c>
      <c r="C1618" s="1">
        <v>88069000000</v>
      </c>
      <c r="D1618" t="s">
        <v>19</v>
      </c>
      <c r="E1618" t="s">
        <v>20</v>
      </c>
      <c r="F1618">
        <v>12</v>
      </c>
      <c r="G1618">
        <v>31</v>
      </c>
      <c r="H1618">
        <v>2013</v>
      </c>
      <c r="I1618" s="5" t="s">
        <v>6465</v>
      </c>
      <c r="J1618" t="s">
        <v>6466</v>
      </c>
      <c r="K1618" t="s">
        <v>6467</v>
      </c>
      <c r="L1618" t="s">
        <v>15</v>
      </c>
      <c r="M1618" t="s">
        <v>6468</v>
      </c>
      <c r="N1618" t="s">
        <v>293</v>
      </c>
      <c r="O1618" t="s">
        <v>826</v>
      </c>
      <c r="R1618" s="6"/>
    </row>
    <row r="1619" spans="1:18">
      <c r="A1619">
        <v>1684</v>
      </c>
      <c r="B1619" t="s">
        <v>6460</v>
      </c>
      <c r="C1619" s="1">
        <v>88372000000</v>
      </c>
      <c r="D1619" t="s">
        <v>25</v>
      </c>
      <c r="E1619" t="s">
        <v>26</v>
      </c>
      <c r="F1619">
        <v>12</v>
      </c>
      <c r="G1619">
        <v>31</v>
      </c>
      <c r="H1619">
        <v>2014</v>
      </c>
      <c r="I1619" s="5" t="s">
        <v>6469</v>
      </c>
      <c r="J1619" t="s">
        <v>699</v>
      </c>
      <c r="K1619" t="s">
        <v>6470</v>
      </c>
      <c r="L1619" t="s">
        <v>15</v>
      </c>
      <c r="M1619" t="s">
        <v>6471</v>
      </c>
      <c r="N1619" t="s">
        <v>293</v>
      </c>
      <c r="O1619" t="s">
        <v>826</v>
      </c>
      <c r="R1619" s="6"/>
    </row>
    <row r="1620" spans="1:18">
      <c r="A1620">
        <v>1685</v>
      </c>
      <c r="B1620" t="s">
        <v>6460</v>
      </c>
      <c r="C1620" s="1">
        <v>90033000000</v>
      </c>
      <c r="D1620" t="s">
        <v>31</v>
      </c>
      <c r="E1620" t="s">
        <v>32</v>
      </c>
      <c r="F1620">
        <v>12</v>
      </c>
      <c r="G1620">
        <v>31</v>
      </c>
      <c r="H1620">
        <v>2015</v>
      </c>
      <c r="I1620" s="5" t="s">
        <v>6472</v>
      </c>
      <c r="J1620" t="s">
        <v>6473</v>
      </c>
      <c r="K1620" t="s">
        <v>6474</v>
      </c>
      <c r="L1620" t="s">
        <v>15</v>
      </c>
      <c r="M1620" t="s">
        <v>6475</v>
      </c>
      <c r="N1620" t="s">
        <v>293</v>
      </c>
      <c r="O1620" t="s">
        <v>826</v>
      </c>
      <c r="R1620" s="6"/>
    </row>
    <row r="1621" spans="1:18">
      <c r="A1621">
        <v>1686</v>
      </c>
      <c r="B1621" t="s">
        <v>6476</v>
      </c>
      <c r="C1621" s="1">
        <v>12917000000</v>
      </c>
      <c r="D1621" t="s">
        <v>10</v>
      </c>
      <c r="E1621" t="s">
        <v>5218</v>
      </c>
      <c r="F1621">
        <v>9</v>
      </c>
      <c r="G1621">
        <v>29</v>
      </c>
      <c r="H1621">
        <v>2013</v>
      </c>
      <c r="I1621" s="5" t="s">
        <v>6477</v>
      </c>
      <c r="J1621" t="s">
        <v>6478</v>
      </c>
      <c r="K1621" t="s">
        <v>6479</v>
      </c>
      <c r="L1621" t="s">
        <v>15</v>
      </c>
      <c r="M1621" t="s">
        <v>15</v>
      </c>
      <c r="N1621" t="s">
        <v>198</v>
      </c>
      <c r="O1621" t="s">
        <v>3757</v>
      </c>
      <c r="R1621" s="6"/>
    </row>
    <row r="1622" spans="1:18">
      <c r="A1622">
        <v>1687</v>
      </c>
      <c r="B1622" t="s">
        <v>6476</v>
      </c>
      <c r="C1622" s="1">
        <v>14194000000</v>
      </c>
      <c r="D1622" t="s">
        <v>19</v>
      </c>
      <c r="E1622" t="s">
        <v>5223</v>
      </c>
      <c r="F1622">
        <v>9</v>
      </c>
      <c r="G1622">
        <v>28</v>
      </c>
      <c r="H1622">
        <v>2014</v>
      </c>
      <c r="I1622" s="5" t="s">
        <v>77</v>
      </c>
      <c r="J1622" t="s">
        <v>6480</v>
      </c>
      <c r="K1622" t="s">
        <v>6481</v>
      </c>
      <c r="L1622" t="s">
        <v>15</v>
      </c>
      <c r="M1622" t="s">
        <v>15</v>
      </c>
      <c r="N1622" t="s">
        <v>198</v>
      </c>
      <c r="O1622" t="s">
        <v>3757</v>
      </c>
      <c r="R1622" s="6"/>
    </row>
    <row r="1623" spans="1:18">
      <c r="A1623">
        <v>1688</v>
      </c>
      <c r="B1623" t="s">
        <v>6476</v>
      </c>
      <c r="C1623" s="1">
        <v>15389000000</v>
      </c>
      <c r="D1623" t="s">
        <v>25</v>
      </c>
      <c r="E1623" t="s">
        <v>5227</v>
      </c>
      <c r="F1623">
        <v>9</v>
      </c>
      <c r="G1623">
        <v>27</v>
      </c>
      <c r="H1623">
        <v>2015</v>
      </c>
      <c r="I1623" s="5" t="s">
        <v>6482</v>
      </c>
      <c r="J1623" t="s">
        <v>953</v>
      </c>
      <c r="K1623" t="s">
        <v>6483</v>
      </c>
      <c r="L1623" t="s">
        <v>15</v>
      </c>
      <c r="M1623" t="s">
        <v>15</v>
      </c>
      <c r="N1623" t="s">
        <v>198</v>
      </c>
      <c r="O1623" t="s">
        <v>3757</v>
      </c>
      <c r="R1623" s="6"/>
    </row>
    <row r="1624" spans="1:18">
      <c r="A1624">
        <v>1689</v>
      </c>
      <c r="B1624" t="s">
        <v>6476</v>
      </c>
      <c r="C1624" s="1">
        <v>15724000000</v>
      </c>
      <c r="D1624" t="s">
        <v>31</v>
      </c>
      <c r="E1624" t="s">
        <v>5232</v>
      </c>
      <c r="F1624">
        <v>9</v>
      </c>
      <c r="G1624">
        <v>25</v>
      </c>
      <c r="H1624">
        <v>2016</v>
      </c>
      <c r="I1624" s="5" t="s">
        <v>6484</v>
      </c>
      <c r="J1624" t="s">
        <v>4413</v>
      </c>
      <c r="K1624" t="s">
        <v>6485</v>
      </c>
      <c r="L1624" t="s">
        <v>15</v>
      </c>
      <c r="M1624" t="s">
        <v>15</v>
      </c>
      <c r="N1624" t="s">
        <v>198</v>
      </c>
      <c r="O1624" t="s">
        <v>3757</v>
      </c>
      <c r="R1624" s="6"/>
    </row>
    <row r="1625" spans="1:18">
      <c r="A1625">
        <v>1690</v>
      </c>
      <c r="B1625" t="s">
        <v>6486</v>
      </c>
      <c r="C1625" s="1">
        <v>18769000000</v>
      </c>
      <c r="D1625" t="s">
        <v>10</v>
      </c>
      <c r="E1625" t="s">
        <v>20</v>
      </c>
      <c r="F1625">
        <v>12</v>
      </c>
      <c r="G1625">
        <v>31</v>
      </c>
      <c r="H1625">
        <v>2013</v>
      </c>
      <c r="I1625" s="5" t="s">
        <v>6487</v>
      </c>
      <c r="J1625" t="s">
        <v>6488</v>
      </c>
      <c r="K1625" t="s">
        <v>6489</v>
      </c>
      <c r="L1625" t="s">
        <v>15</v>
      </c>
      <c r="M1625" t="s">
        <v>3445</v>
      </c>
      <c r="N1625" t="s">
        <v>42</v>
      </c>
      <c r="O1625" t="s">
        <v>5527</v>
      </c>
      <c r="R1625" s="6"/>
    </row>
    <row r="1626" spans="1:18">
      <c r="A1626">
        <v>1691</v>
      </c>
      <c r="B1626" t="s">
        <v>6486</v>
      </c>
      <c r="C1626" s="1">
        <v>19872000000</v>
      </c>
      <c r="D1626" t="s">
        <v>19</v>
      </c>
      <c r="E1626" t="s">
        <v>26</v>
      </c>
      <c r="F1626">
        <v>12</v>
      </c>
      <c r="G1626">
        <v>31</v>
      </c>
      <c r="H1626">
        <v>2014</v>
      </c>
      <c r="I1626" s="5" t="s">
        <v>6490</v>
      </c>
      <c r="J1626" t="s">
        <v>6491</v>
      </c>
      <c r="K1626" t="s">
        <v>6161</v>
      </c>
      <c r="L1626" t="s">
        <v>15</v>
      </c>
      <c r="M1626" t="s">
        <v>2850</v>
      </c>
      <c r="N1626" t="s">
        <v>42</v>
      </c>
      <c r="O1626" t="s">
        <v>5527</v>
      </c>
      <c r="R1626" s="6"/>
    </row>
    <row r="1627" spans="1:18">
      <c r="A1627">
        <v>1692</v>
      </c>
      <c r="B1627" t="s">
        <v>6486</v>
      </c>
      <c r="C1627" s="1">
        <v>20891000000</v>
      </c>
      <c r="D1627" t="s">
        <v>25</v>
      </c>
      <c r="E1627" t="s">
        <v>32</v>
      </c>
      <c r="F1627">
        <v>12</v>
      </c>
      <c r="G1627">
        <v>31</v>
      </c>
      <c r="H1627">
        <v>2015</v>
      </c>
      <c r="I1627" s="5" t="s">
        <v>6492</v>
      </c>
      <c r="J1627" t="s">
        <v>6493</v>
      </c>
      <c r="K1627" t="s">
        <v>6494</v>
      </c>
      <c r="L1627" t="s">
        <v>15</v>
      </c>
      <c r="M1627" t="s">
        <v>5061</v>
      </c>
      <c r="N1627" t="s">
        <v>42</v>
      </c>
      <c r="O1627" t="s">
        <v>5527</v>
      </c>
      <c r="R1627" s="6"/>
    </row>
    <row r="1628" spans="1:18">
      <c r="A1628">
        <v>1693</v>
      </c>
      <c r="B1628" t="s">
        <v>6486</v>
      </c>
      <c r="C1628" s="1">
        <v>20718000000</v>
      </c>
      <c r="D1628" t="s">
        <v>31</v>
      </c>
      <c r="E1628" t="s">
        <v>348</v>
      </c>
      <c r="F1628">
        <v>12</v>
      </c>
      <c r="G1628">
        <v>31</v>
      </c>
      <c r="H1628">
        <v>2016</v>
      </c>
      <c r="I1628" s="5" t="s">
        <v>6495</v>
      </c>
      <c r="J1628" t="s">
        <v>6496</v>
      </c>
      <c r="K1628" t="s">
        <v>6177</v>
      </c>
      <c r="L1628" t="s">
        <v>15</v>
      </c>
      <c r="M1628" t="s">
        <v>6497</v>
      </c>
      <c r="N1628" t="s">
        <v>42</v>
      </c>
      <c r="O1628" t="s">
        <v>5527</v>
      </c>
      <c r="R1628" s="6"/>
    </row>
    <row r="1629" spans="1:18">
      <c r="A1629">
        <v>1698</v>
      </c>
      <c r="B1629" t="s">
        <v>6498</v>
      </c>
      <c r="C1629" s="1">
        <v>13983000000</v>
      </c>
      <c r="D1629" t="s">
        <v>10</v>
      </c>
      <c r="E1629" t="s">
        <v>20</v>
      </c>
      <c r="F1629">
        <v>12</v>
      </c>
      <c r="G1629">
        <v>31</v>
      </c>
      <c r="H1629">
        <v>2013</v>
      </c>
      <c r="I1629" s="5" t="s">
        <v>6499</v>
      </c>
      <c r="J1629" t="s">
        <v>6500</v>
      </c>
      <c r="K1629" t="s">
        <v>6501</v>
      </c>
      <c r="L1629" t="s">
        <v>15</v>
      </c>
      <c r="M1629" t="s">
        <v>606</v>
      </c>
      <c r="N1629" t="s">
        <v>17</v>
      </c>
      <c r="O1629" t="s">
        <v>6502</v>
      </c>
      <c r="R1629" s="6"/>
    </row>
    <row r="1630" spans="1:18">
      <c r="A1630">
        <v>1699</v>
      </c>
      <c r="B1630" t="s">
        <v>6498</v>
      </c>
      <c r="C1630" s="1">
        <v>13996000000</v>
      </c>
      <c r="D1630" t="s">
        <v>19</v>
      </c>
      <c r="E1630" t="s">
        <v>26</v>
      </c>
      <c r="F1630">
        <v>12</v>
      </c>
      <c r="G1630">
        <v>31</v>
      </c>
      <c r="H1630">
        <v>2014</v>
      </c>
      <c r="I1630" s="5" t="s">
        <v>6503</v>
      </c>
      <c r="J1630" t="s">
        <v>6504</v>
      </c>
      <c r="K1630" t="s">
        <v>6505</v>
      </c>
      <c r="L1630" t="s">
        <v>15</v>
      </c>
      <c r="M1630" t="s">
        <v>1807</v>
      </c>
      <c r="N1630" t="s">
        <v>17</v>
      </c>
      <c r="O1630" t="s">
        <v>6502</v>
      </c>
      <c r="R1630" s="6"/>
    </row>
    <row r="1631" spans="1:18">
      <c r="A1631">
        <v>1700</v>
      </c>
      <c r="B1631" t="s">
        <v>6498</v>
      </c>
      <c r="C1631" s="1">
        <v>12961000000</v>
      </c>
      <c r="D1631" t="s">
        <v>25</v>
      </c>
      <c r="E1631" t="s">
        <v>32</v>
      </c>
      <c r="F1631">
        <v>12</v>
      </c>
      <c r="G1631">
        <v>31</v>
      </c>
      <c r="H1631">
        <v>2015</v>
      </c>
      <c r="I1631" s="5" t="s">
        <v>6506</v>
      </c>
      <c r="J1631" t="s">
        <v>6507</v>
      </c>
      <c r="K1631" t="s">
        <v>6508</v>
      </c>
      <c r="L1631" t="s">
        <v>15</v>
      </c>
      <c r="M1631" t="s">
        <v>6509</v>
      </c>
      <c r="N1631" t="s">
        <v>17</v>
      </c>
      <c r="O1631" t="s">
        <v>6502</v>
      </c>
      <c r="R1631" s="6"/>
    </row>
    <row r="1632" spans="1:18">
      <c r="A1632">
        <v>1701</v>
      </c>
      <c r="B1632" t="s">
        <v>6498</v>
      </c>
      <c r="C1632" s="1">
        <v>13609000000</v>
      </c>
      <c r="D1632" t="s">
        <v>31</v>
      </c>
      <c r="E1632" t="s">
        <v>348</v>
      </c>
      <c r="F1632">
        <v>12</v>
      </c>
      <c r="G1632">
        <v>31</v>
      </c>
      <c r="H1632">
        <v>2016</v>
      </c>
      <c r="I1632" s="5" t="s">
        <v>6510</v>
      </c>
      <c r="J1632" t="s">
        <v>6511</v>
      </c>
      <c r="K1632" t="s">
        <v>6512</v>
      </c>
      <c r="L1632" t="s">
        <v>15</v>
      </c>
      <c r="M1632" t="s">
        <v>1680</v>
      </c>
      <c r="N1632" t="s">
        <v>17</v>
      </c>
      <c r="O1632" t="s">
        <v>6502</v>
      </c>
      <c r="R1632" s="6"/>
    </row>
    <row r="1633" spans="1:18">
      <c r="A1633">
        <v>1702</v>
      </c>
      <c r="B1633" t="s">
        <v>6513</v>
      </c>
      <c r="C1633" s="1">
        <v>7486000000</v>
      </c>
      <c r="D1633" t="s">
        <v>10</v>
      </c>
      <c r="E1633" t="s">
        <v>11</v>
      </c>
      <c r="F1633">
        <v>12</v>
      </c>
      <c r="G1633">
        <v>31</v>
      </c>
      <c r="H1633">
        <v>2012</v>
      </c>
      <c r="I1633" s="5" t="s">
        <v>6514</v>
      </c>
      <c r="J1633" t="s">
        <v>6515</v>
      </c>
      <c r="K1633" t="s">
        <v>125</v>
      </c>
      <c r="L1633" t="s">
        <v>15</v>
      </c>
      <c r="M1633" t="s">
        <v>6020</v>
      </c>
      <c r="N1633" t="s">
        <v>608</v>
      </c>
      <c r="O1633" t="s">
        <v>609</v>
      </c>
      <c r="R1633" s="6"/>
    </row>
    <row r="1634" spans="1:18">
      <c r="A1634">
        <v>1703</v>
      </c>
      <c r="B1634" t="s">
        <v>6513</v>
      </c>
      <c r="C1634" s="1">
        <v>6860000000</v>
      </c>
      <c r="D1634" t="s">
        <v>19</v>
      </c>
      <c r="E1634" t="s">
        <v>20</v>
      </c>
      <c r="F1634">
        <v>12</v>
      </c>
      <c r="G1634">
        <v>31</v>
      </c>
      <c r="H1634">
        <v>2013</v>
      </c>
      <c r="I1634" s="5" t="s">
        <v>6516</v>
      </c>
      <c r="J1634" t="s">
        <v>1486</v>
      </c>
      <c r="K1634" t="s">
        <v>6517</v>
      </c>
      <c r="L1634" t="s">
        <v>15</v>
      </c>
      <c r="M1634" t="s">
        <v>954</v>
      </c>
      <c r="N1634" t="s">
        <v>608</v>
      </c>
      <c r="O1634" t="s">
        <v>609</v>
      </c>
      <c r="R1634" s="6"/>
    </row>
    <row r="1635" spans="1:18">
      <c r="A1635">
        <v>1704</v>
      </c>
      <c r="B1635" t="s">
        <v>6513</v>
      </c>
      <c r="C1635" s="1">
        <v>7637000000</v>
      </c>
      <c r="D1635" t="s">
        <v>25</v>
      </c>
      <c r="E1635" t="s">
        <v>26</v>
      </c>
      <c r="F1635">
        <v>12</v>
      </c>
      <c r="G1635">
        <v>31</v>
      </c>
      <c r="H1635">
        <v>2014</v>
      </c>
      <c r="I1635" s="5" t="s">
        <v>6518</v>
      </c>
      <c r="J1635" t="s">
        <v>81</v>
      </c>
      <c r="K1635" t="s">
        <v>955</v>
      </c>
      <c r="L1635" t="s">
        <v>15</v>
      </c>
      <c r="M1635" t="s">
        <v>6519</v>
      </c>
      <c r="N1635" t="s">
        <v>608</v>
      </c>
      <c r="O1635" t="s">
        <v>609</v>
      </c>
      <c r="R1635" s="6"/>
    </row>
    <row r="1636" spans="1:18">
      <c r="A1636">
        <v>1705</v>
      </c>
      <c r="B1636" t="s">
        <v>6513</v>
      </c>
      <c r="C1636" s="1">
        <v>7360000000</v>
      </c>
      <c r="D1636" t="s">
        <v>31</v>
      </c>
      <c r="E1636" t="s">
        <v>32</v>
      </c>
      <c r="F1636">
        <v>12</v>
      </c>
      <c r="G1636">
        <v>31</v>
      </c>
      <c r="H1636">
        <v>2015</v>
      </c>
      <c r="I1636" s="5" t="s">
        <v>6520</v>
      </c>
      <c r="J1636" t="s">
        <v>6521</v>
      </c>
      <c r="K1636" t="s">
        <v>6522</v>
      </c>
      <c r="L1636" t="s">
        <v>15</v>
      </c>
      <c r="M1636" t="s">
        <v>1189</v>
      </c>
      <c r="N1636" t="s">
        <v>608</v>
      </c>
      <c r="O1636" t="s">
        <v>609</v>
      </c>
      <c r="R1636" s="6"/>
    </row>
    <row r="1637" spans="1:18">
      <c r="A1637">
        <v>1706</v>
      </c>
      <c r="B1637" t="s">
        <v>6523</v>
      </c>
      <c r="C1637" s="1">
        <v>468651000000</v>
      </c>
      <c r="D1637" t="s">
        <v>10</v>
      </c>
      <c r="E1637" t="s">
        <v>228</v>
      </c>
      <c r="F1637">
        <v>1</v>
      </c>
      <c r="G1637">
        <v>31</v>
      </c>
      <c r="H1637">
        <v>2013</v>
      </c>
      <c r="I1637" s="5" t="s">
        <v>6524</v>
      </c>
      <c r="J1637" t="s">
        <v>6525</v>
      </c>
      <c r="K1637" t="s">
        <v>6526</v>
      </c>
      <c r="L1637" t="s">
        <v>15</v>
      </c>
      <c r="M1637" t="s">
        <v>15</v>
      </c>
      <c r="N1637" t="s">
        <v>198</v>
      </c>
      <c r="O1637" t="s">
        <v>1554</v>
      </c>
      <c r="R1637" s="6"/>
    </row>
    <row r="1638" spans="1:18">
      <c r="A1638">
        <v>1707</v>
      </c>
      <c r="B1638" t="s">
        <v>6523</v>
      </c>
      <c r="C1638" s="1">
        <v>476294000000</v>
      </c>
      <c r="D1638" t="s">
        <v>19</v>
      </c>
      <c r="E1638" t="s">
        <v>234</v>
      </c>
      <c r="F1638">
        <v>1</v>
      </c>
      <c r="G1638">
        <v>31</v>
      </c>
      <c r="H1638">
        <v>2014</v>
      </c>
      <c r="I1638" s="5" t="s">
        <v>6527</v>
      </c>
      <c r="J1638" t="s">
        <v>6528</v>
      </c>
      <c r="K1638" t="s">
        <v>6529</v>
      </c>
      <c r="L1638" t="s">
        <v>15</v>
      </c>
      <c r="M1638" t="s">
        <v>15</v>
      </c>
      <c r="N1638" t="s">
        <v>198</v>
      </c>
      <c r="O1638" t="s">
        <v>1554</v>
      </c>
      <c r="R1638" s="6"/>
    </row>
    <row r="1639" spans="1:18">
      <c r="A1639">
        <v>1708</v>
      </c>
      <c r="B1639" t="s">
        <v>6523</v>
      </c>
      <c r="C1639" s="1">
        <v>485651000000</v>
      </c>
      <c r="D1639" t="s">
        <v>25</v>
      </c>
      <c r="E1639" t="s">
        <v>240</v>
      </c>
      <c r="F1639">
        <v>1</v>
      </c>
      <c r="G1639">
        <v>31</v>
      </c>
      <c r="H1639">
        <v>2015</v>
      </c>
      <c r="I1639" s="5" t="s">
        <v>6530</v>
      </c>
      <c r="J1639" t="s">
        <v>6531</v>
      </c>
      <c r="K1639" t="s">
        <v>6532</v>
      </c>
      <c r="L1639" t="s">
        <v>15</v>
      </c>
      <c r="M1639" t="s">
        <v>15</v>
      </c>
      <c r="N1639" t="s">
        <v>198</v>
      </c>
      <c r="O1639" t="s">
        <v>1554</v>
      </c>
      <c r="R1639" s="6"/>
    </row>
    <row r="1640" spans="1:18">
      <c r="A1640">
        <v>1709</v>
      </c>
      <c r="B1640" t="s">
        <v>6523</v>
      </c>
      <c r="C1640" s="1">
        <v>482130000000</v>
      </c>
      <c r="D1640" t="s">
        <v>31</v>
      </c>
      <c r="E1640" t="s">
        <v>246</v>
      </c>
      <c r="F1640">
        <v>1</v>
      </c>
      <c r="G1640">
        <v>31</v>
      </c>
      <c r="H1640">
        <v>2016</v>
      </c>
      <c r="I1640" s="5" t="s">
        <v>6533</v>
      </c>
      <c r="J1640" t="s">
        <v>6534</v>
      </c>
      <c r="K1640" t="s">
        <v>6535</v>
      </c>
      <c r="L1640" t="s">
        <v>15</v>
      </c>
      <c r="M1640" t="s">
        <v>15</v>
      </c>
      <c r="N1640" t="s">
        <v>198</v>
      </c>
      <c r="O1640" t="s">
        <v>1554</v>
      </c>
      <c r="R1640" s="6"/>
    </row>
    <row r="1641" spans="1:18">
      <c r="A1641">
        <v>1710</v>
      </c>
      <c r="B1641" t="s">
        <v>6536</v>
      </c>
      <c r="C1641" s="1">
        <v>9895100000</v>
      </c>
      <c r="D1641" t="s">
        <v>10</v>
      </c>
      <c r="E1641" t="s">
        <v>105</v>
      </c>
      <c r="F1641">
        <v>9</v>
      </c>
      <c r="G1641">
        <v>30</v>
      </c>
      <c r="H1641">
        <v>2014</v>
      </c>
      <c r="I1641" s="5" t="s">
        <v>6537</v>
      </c>
      <c r="J1641" t="s">
        <v>6538</v>
      </c>
      <c r="K1641" t="s">
        <v>6539</v>
      </c>
      <c r="L1641" t="s">
        <v>15</v>
      </c>
      <c r="M1641" t="s">
        <v>1325</v>
      </c>
      <c r="N1641" t="s">
        <v>379</v>
      </c>
      <c r="O1641" t="s">
        <v>725</v>
      </c>
      <c r="R1641" s="6"/>
    </row>
    <row r="1642" spans="1:18">
      <c r="A1642">
        <v>1711</v>
      </c>
      <c r="B1642" t="s">
        <v>6536</v>
      </c>
      <c r="C1642" s="1">
        <v>11124800000</v>
      </c>
      <c r="D1642" t="s">
        <v>19</v>
      </c>
      <c r="E1642" t="s">
        <v>110</v>
      </c>
      <c r="F1642">
        <v>9</v>
      </c>
      <c r="G1642">
        <v>30</v>
      </c>
      <c r="H1642">
        <v>2015</v>
      </c>
      <c r="I1642" s="5" t="s">
        <v>6540</v>
      </c>
      <c r="J1642" t="s">
        <v>6541</v>
      </c>
      <c r="K1642" t="s">
        <v>6542</v>
      </c>
      <c r="L1642" t="s">
        <v>15</v>
      </c>
      <c r="M1642" t="s">
        <v>5452</v>
      </c>
      <c r="N1642" t="s">
        <v>379</v>
      </c>
      <c r="O1642" t="s">
        <v>725</v>
      </c>
      <c r="R1642" s="6"/>
    </row>
    <row r="1643" spans="1:18">
      <c r="A1643">
        <v>1712</v>
      </c>
      <c r="B1643" t="s">
        <v>6536</v>
      </c>
      <c r="C1643" s="1">
        <v>14171800000</v>
      </c>
      <c r="D1643" t="s">
        <v>25</v>
      </c>
      <c r="E1643" t="s">
        <v>115</v>
      </c>
      <c r="F1643">
        <v>9</v>
      </c>
      <c r="G1643">
        <v>30</v>
      </c>
      <c r="H1643">
        <v>2016</v>
      </c>
      <c r="I1643" s="5" t="s">
        <v>6543</v>
      </c>
      <c r="J1643" t="s">
        <v>6544</v>
      </c>
      <c r="K1643" t="s">
        <v>6545</v>
      </c>
      <c r="L1643" t="s">
        <v>15</v>
      </c>
      <c r="M1643" t="s">
        <v>6546</v>
      </c>
      <c r="N1643" t="s">
        <v>379</v>
      </c>
      <c r="O1643" t="s">
        <v>725</v>
      </c>
      <c r="R1643" s="6"/>
    </row>
    <row r="1644" spans="1:18">
      <c r="A1644">
        <v>1713</v>
      </c>
      <c r="B1644" t="s">
        <v>6547</v>
      </c>
      <c r="C1644" s="1">
        <v>5664800000</v>
      </c>
      <c r="D1644" t="s">
        <v>10</v>
      </c>
      <c r="E1644" t="s">
        <v>11</v>
      </c>
      <c r="F1644">
        <v>12</v>
      </c>
      <c r="G1644">
        <v>31</v>
      </c>
      <c r="H1644">
        <v>2012</v>
      </c>
      <c r="I1644" s="5" t="s">
        <v>6548</v>
      </c>
      <c r="J1644" t="s">
        <v>6549</v>
      </c>
      <c r="K1644" t="s">
        <v>6550</v>
      </c>
      <c r="L1644" t="s">
        <v>15</v>
      </c>
      <c r="M1644" t="s">
        <v>15</v>
      </c>
      <c r="N1644" t="s">
        <v>62</v>
      </c>
      <c r="O1644" t="s">
        <v>358</v>
      </c>
      <c r="R1644" s="6"/>
    </row>
    <row r="1645" spans="1:18">
      <c r="A1645">
        <v>1714</v>
      </c>
      <c r="B1645" t="s">
        <v>6547</v>
      </c>
      <c r="C1645" s="1">
        <v>5542000000</v>
      </c>
      <c r="D1645" t="s">
        <v>19</v>
      </c>
      <c r="E1645" t="s">
        <v>20</v>
      </c>
      <c r="F1645">
        <v>12</v>
      </c>
      <c r="G1645">
        <v>31</v>
      </c>
      <c r="H1645">
        <v>2013</v>
      </c>
      <c r="I1645" s="5" t="s">
        <v>6551</v>
      </c>
      <c r="J1645" t="s">
        <v>6552</v>
      </c>
      <c r="K1645" t="s">
        <v>6553</v>
      </c>
      <c r="L1645" t="s">
        <v>15</v>
      </c>
      <c r="M1645" t="s">
        <v>15</v>
      </c>
      <c r="N1645" t="s">
        <v>62</v>
      </c>
      <c r="O1645" t="s">
        <v>358</v>
      </c>
      <c r="R1645" s="6"/>
    </row>
    <row r="1646" spans="1:18">
      <c r="A1646">
        <v>1715</v>
      </c>
      <c r="B1646" t="s">
        <v>6547</v>
      </c>
      <c r="C1646" s="1">
        <v>5607200000</v>
      </c>
      <c r="D1646" t="s">
        <v>25</v>
      </c>
      <c r="E1646" t="s">
        <v>26</v>
      </c>
      <c r="F1646">
        <v>12</v>
      </c>
      <c r="G1646">
        <v>31</v>
      </c>
      <c r="H1646">
        <v>2014</v>
      </c>
      <c r="I1646" s="5" t="s">
        <v>6554</v>
      </c>
      <c r="J1646" t="s">
        <v>6555</v>
      </c>
      <c r="K1646" t="s">
        <v>6556</v>
      </c>
      <c r="L1646" t="s">
        <v>15</v>
      </c>
      <c r="M1646" t="s">
        <v>15</v>
      </c>
      <c r="N1646" t="s">
        <v>62</v>
      </c>
      <c r="O1646" t="s">
        <v>358</v>
      </c>
      <c r="R1646" s="6"/>
    </row>
    <row r="1647" spans="1:18">
      <c r="A1647">
        <v>1716</v>
      </c>
      <c r="B1647" t="s">
        <v>6547</v>
      </c>
      <c r="C1647" s="1">
        <v>5483700000</v>
      </c>
      <c r="D1647" t="s">
        <v>31</v>
      </c>
      <c r="E1647" t="s">
        <v>32</v>
      </c>
      <c r="F1647">
        <v>12</v>
      </c>
      <c r="G1647">
        <v>31</v>
      </c>
      <c r="H1647">
        <v>2015</v>
      </c>
      <c r="I1647" s="5" t="s">
        <v>6557</v>
      </c>
      <c r="J1647" t="s">
        <v>6558</v>
      </c>
      <c r="K1647" t="s">
        <v>6559</v>
      </c>
      <c r="L1647" t="s">
        <v>15</v>
      </c>
      <c r="M1647" t="s">
        <v>15</v>
      </c>
      <c r="N1647" t="s">
        <v>62</v>
      </c>
      <c r="O1647" t="s">
        <v>358</v>
      </c>
      <c r="R1647" s="6"/>
    </row>
    <row r="1648" spans="1:18">
      <c r="A1648">
        <v>1717</v>
      </c>
      <c r="B1648" t="s">
        <v>6560</v>
      </c>
      <c r="C1648" s="1">
        <v>5989000000</v>
      </c>
      <c r="D1648" t="s">
        <v>10</v>
      </c>
      <c r="E1648" t="s">
        <v>11</v>
      </c>
      <c r="F1648">
        <v>12</v>
      </c>
      <c r="G1648">
        <v>31</v>
      </c>
      <c r="H1648">
        <v>2012</v>
      </c>
      <c r="I1648" s="5" t="s">
        <v>6561</v>
      </c>
      <c r="J1648" t="s">
        <v>6562</v>
      </c>
      <c r="K1648" t="s">
        <v>409</v>
      </c>
      <c r="L1648" t="s">
        <v>6563</v>
      </c>
      <c r="M1648" t="s">
        <v>15</v>
      </c>
      <c r="N1648" t="s">
        <v>323</v>
      </c>
      <c r="O1648" t="s">
        <v>324</v>
      </c>
      <c r="R1648" s="6"/>
    </row>
    <row r="1649" spans="1:18">
      <c r="A1649">
        <v>1718</v>
      </c>
      <c r="B1649" t="s">
        <v>6560</v>
      </c>
      <c r="C1649" s="1">
        <v>7254000000</v>
      </c>
      <c r="D1649" t="s">
        <v>19</v>
      </c>
      <c r="E1649" t="s">
        <v>20</v>
      </c>
      <c r="F1649">
        <v>12</v>
      </c>
      <c r="G1649">
        <v>31</v>
      </c>
      <c r="H1649">
        <v>2013</v>
      </c>
      <c r="I1649" s="5" t="s">
        <v>6564</v>
      </c>
      <c r="J1649" t="s">
        <v>6565</v>
      </c>
      <c r="K1649" t="s">
        <v>926</v>
      </c>
      <c r="L1649" t="s">
        <v>2850</v>
      </c>
      <c r="M1649" t="s">
        <v>15</v>
      </c>
      <c r="N1649" t="s">
        <v>323</v>
      </c>
      <c r="O1649" t="s">
        <v>324</v>
      </c>
      <c r="R1649" s="6"/>
    </row>
    <row r="1650" spans="1:18">
      <c r="A1650">
        <v>1719</v>
      </c>
      <c r="B1650" t="s">
        <v>6560</v>
      </c>
      <c r="C1650" s="1">
        <v>7403000000</v>
      </c>
      <c r="D1650" t="s">
        <v>25</v>
      </c>
      <c r="E1650" t="s">
        <v>26</v>
      </c>
      <c r="F1650">
        <v>12</v>
      </c>
      <c r="G1650">
        <v>31</v>
      </c>
      <c r="H1650">
        <v>2014</v>
      </c>
      <c r="I1650" s="5" t="s">
        <v>6566</v>
      </c>
      <c r="J1650" t="s">
        <v>6567</v>
      </c>
      <c r="K1650" t="s">
        <v>715</v>
      </c>
      <c r="L1650" t="s">
        <v>1387</v>
      </c>
      <c r="M1650" t="s">
        <v>15</v>
      </c>
      <c r="N1650" t="s">
        <v>323</v>
      </c>
      <c r="O1650" t="s">
        <v>324</v>
      </c>
      <c r="R1650" s="6"/>
    </row>
    <row r="1651" spans="1:18">
      <c r="A1651">
        <v>1720</v>
      </c>
      <c r="B1651" t="s">
        <v>6560</v>
      </c>
      <c r="C1651" s="1">
        <v>7082000000</v>
      </c>
      <c r="D1651" t="s">
        <v>31</v>
      </c>
      <c r="E1651" t="s">
        <v>32</v>
      </c>
      <c r="F1651">
        <v>12</v>
      </c>
      <c r="G1651">
        <v>31</v>
      </c>
      <c r="H1651">
        <v>2015</v>
      </c>
      <c r="I1651" s="5" t="s">
        <v>6568</v>
      </c>
      <c r="J1651" t="s">
        <v>6569</v>
      </c>
      <c r="K1651" t="s">
        <v>6570</v>
      </c>
      <c r="L1651" t="s">
        <v>5328</v>
      </c>
      <c r="M1651" t="s">
        <v>15</v>
      </c>
      <c r="N1651" t="s">
        <v>323</v>
      </c>
      <c r="O1651" t="s">
        <v>324</v>
      </c>
      <c r="R1651" s="6"/>
    </row>
    <row r="1652" spans="1:18">
      <c r="A1652">
        <v>1721</v>
      </c>
      <c r="B1652" t="s">
        <v>6571</v>
      </c>
      <c r="C1652" s="1">
        <v>4534000000</v>
      </c>
      <c r="D1652" t="s">
        <v>10</v>
      </c>
      <c r="E1652" t="s">
        <v>11</v>
      </c>
      <c r="F1652">
        <v>12</v>
      </c>
      <c r="G1652">
        <v>31</v>
      </c>
      <c r="H1652">
        <v>2012</v>
      </c>
      <c r="I1652" s="5" t="s">
        <v>1006</v>
      </c>
      <c r="J1652" t="s">
        <v>6572</v>
      </c>
      <c r="K1652" t="s">
        <v>6573</v>
      </c>
      <c r="L1652" t="s">
        <v>15</v>
      </c>
      <c r="M1652" t="s">
        <v>6574</v>
      </c>
      <c r="N1652" t="s">
        <v>42</v>
      </c>
      <c r="O1652" t="s">
        <v>1174</v>
      </c>
      <c r="R1652" s="6"/>
    </row>
    <row r="1653" spans="1:18">
      <c r="A1653">
        <v>1722</v>
      </c>
      <c r="B1653" t="s">
        <v>6571</v>
      </c>
      <c r="C1653" s="1">
        <v>5009000000</v>
      </c>
      <c r="D1653" t="s">
        <v>19</v>
      </c>
      <c r="E1653" t="s">
        <v>20</v>
      </c>
      <c r="F1653">
        <v>12</v>
      </c>
      <c r="G1653">
        <v>31</v>
      </c>
      <c r="H1653">
        <v>2013</v>
      </c>
      <c r="I1653" s="5" t="s">
        <v>6575</v>
      </c>
      <c r="J1653" t="s">
        <v>6576</v>
      </c>
      <c r="K1653" t="s">
        <v>6577</v>
      </c>
      <c r="L1653" t="s">
        <v>15</v>
      </c>
      <c r="M1653" t="s">
        <v>1252</v>
      </c>
      <c r="N1653" t="s">
        <v>42</v>
      </c>
      <c r="O1653" t="s">
        <v>1174</v>
      </c>
      <c r="R1653" s="6"/>
    </row>
    <row r="1654" spans="1:18">
      <c r="A1654">
        <v>1723</v>
      </c>
      <c r="B1654" t="s">
        <v>6571</v>
      </c>
      <c r="C1654" s="1">
        <v>5281000000</v>
      </c>
      <c r="D1654" t="s">
        <v>25</v>
      </c>
      <c r="E1654" t="s">
        <v>26</v>
      </c>
      <c r="F1654">
        <v>12</v>
      </c>
      <c r="G1654">
        <v>31</v>
      </c>
      <c r="H1654">
        <v>2014</v>
      </c>
      <c r="I1654" s="5" t="s">
        <v>6578</v>
      </c>
      <c r="J1654" t="s">
        <v>6579</v>
      </c>
      <c r="K1654" t="s">
        <v>4614</v>
      </c>
      <c r="L1654" t="s">
        <v>15</v>
      </c>
      <c r="M1654" t="s">
        <v>452</v>
      </c>
      <c r="N1654" t="s">
        <v>42</v>
      </c>
      <c r="O1654" t="s">
        <v>1174</v>
      </c>
      <c r="R1654" s="6"/>
    </row>
    <row r="1655" spans="1:18">
      <c r="A1655">
        <v>1724</v>
      </c>
      <c r="B1655" t="s">
        <v>6571</v>
      </c>
      <c r="C1655" s="1">
        <v>5536000000</v>
      </c>
      <c r="D1655" t="s">
        <v>31</v>
      </c>
      <c r="E1655" t="s">
        <v>32</v>
      </c>
      <c r="F1655">
        <v>12</v>
      </c>
      <c r="G1655">
        <v>31</v>
      </c>
      <c r="H1655">
        <v>2015</v>
      </c>
      <c r="I1655" s="5" t="s">
        <v>1835</v>
      </c>
      <c r="J1655" t="s">
        <v>6580</v>
      </c>
      <c r="K1655" t="s">
        <v>6581</v>
      </c>
      <c r="L1655" t="s">
        <v>15</v>
      </c>
      <c r="M1655" t="s">
        <v>743</v>
      </c>
      <c r="N1655" t="s">
        <v>42</v>
      </c>
      <c r="O1655" t="s">
        <v>1174</v>
      </c>
      <c r="R1655" s="6"/>
    </row>
    <row r="1656" spans="1:18">
      <c r="A1656">
        <v>1725</v>
      </c>
      <c r="B1656" t="s">
        <v>6582</v>
      </c>
      <c r="C1656" s="1">
        <v>5154284000</v>
      </c>
      <c r="D1656" t="s">
        <v>10</v>
      </c>
      <c r="E1656" t="s">
        <v>11</v>
      </c>
      <c r="F1656">
        <v>12</v>
      </c>
      <c r="G1656">
        <v>31</v>
      </c>
      <c r="H1656">
        <v>2012</v>
      </c>
      <c r="I1656" s="5" t="s">
        <v>6583</v>
      </c>
      <c r="J1656" t="s">
        <v>6584</v>
      </c>
      <c r="K1656" t="s">
        <v>6585</v>
      </c>
      <c r="L1656" t="s">
        <v>15</v>
      </c>
      <c r="M1656" t="s">
        <v>6586</v>
      </c>
      <c r="N1656" t="s">
        <v>42</v>
      </c>
      <c r="O1656" t="s">
        <v>6587</v>
      </c>
      <c r="R1656" s="6"/>
    </row>
    <row r="1657" spans="1:18">
      <c r="A1657">
        <v>1726</v>
      </c>
      <c r="B1657" t="s">
        <v>6582</v>
      </c>
      <c r="C1657" s="1">
        <v>5620936000</v>
      </c>
      <c r="D1657" t="s">
        <v>19</v>
      </c>
      <c r="E1657" t="s">
        <v>20</v>
      </c>
      <c r="F1657">
        <v>12</v>
      </c>
      <c r="G1657">
        <v>31</v>
      </c>
      <c r="H1657">
        <v>2013</v>
      </c>
      <c r="I1657" s="5" t="s">
        <v>6588</v>
      </c>
      <c r="J1657" t="s">
        <v>6589</v>
      </c>
      <c r="K1657" t="s">
        <v>6590</v>
      </c>
      <c r="L1657" t="s">
        <v>15</v>
      </c>
      <c r="M1657" t="s">
        <v>6591</v>
      </c>
      <c r="N1657" t="s">
        <v>42</v>
      </c>
      <c r="O1657" t="s">
        <v>6587</v>
      </c>
      <c r="R1657" s="6"/>
    </row>
    <row r="1658" spans="1:18">
      <c r="A1658">
        <v>1727</v>
      </c>
      <c r="B1658" t="s">
        <v>6582</v>
      </c>
      <c r="C1658" s="1">
        <v>5433661000</v>
      </c>
      <c r="D1658" t="s">
        <v>25</v>
      </c>
      <c r="E1658" t="s">
        <v>26</v>
      </c>
      <c r="F1658">
        <v>12</v>
      </c>
      <c r="G1658">
        <v>31</v>
      </c>
      <c r="H1658">
        <v>2014</v>
      </c>
      <c r="I1658" s="5" t="s">
        <v>6592</v>
      </c>
      <c r="J1658" t="s">
        <v>6593</v>
      </c>
      <c r="K1658" t="s">
        <v>6594</v>
      </c>
      <c r="L1658" t="s">
        <v>15</v>
      </c>
      <c r="M1658" t="s">
        <v>6595</v>
      </c>
      <c r="N1658" t="s">
        <v>42</v>
      </c>
      <c r="O1658" t="s">
        <v>6587</v>
      </c>
      <c r="R1658" s="6"/>
    </row>
    <row r="1659" spans="1:18">
      <c r="A1659">
        <v>1728</v>
      </c>
      <c r="B1659" t="s">
        <v>6582</v>
      </c>
      <c r="C1659" s="1">
        <v>4075883000</v>
      </c>
      <c r="D1659" t="s">
        <v>31</v>
      </c>
      <c r="E1659" t="s">
        <v>32</v>
      </c>
      <c r="F1659">
        <v>12</v>
      </c>
      <c r="G1659">
        <v>31</v>
      </c>
      <c r="H1659">
        <v>2015</v>
      </c>
      <c r="I1659" s="5" t="s">
        <v>6596</v>
      </c>
      <c r="J1659" t="s">
        <v>6597</v>
      </c>
      <c r="K1659" t="s">
        <v>6598</v>
      </c>
      <c r="L1659" t="s">
        <v>15</v>
      </c>
      <c r="M1659" t="s">
        <v>6599</v>
      </c>
      <c r="N1659" t="s">
        <v>42</v>
      </c>
      <c r="O1659" t="s">
        <v>6587</v>
      </c>
      <c r="R1659" s="6"/>
    </row>
    <row r="1660" spans="1:18">
      <c r="A1660">
        <v>1729</v>
      </c>
      <c r="B1660" t="s">
        <v>6600</v>
      </c>
      <c r="C1660" s="1">
        <v>1623938000</v>
      </c>
      <c r="D1660" t="s">
        <v>10</v>
      </c>
      <c r="E1660" t="s">
        <v>11</v>
      </c>
      <c r="F1660">
        <v>12</v>
      </c>
      <c r="G1660">
        <v>31</v>
      </c>
      <c r="H1660">
        <v>2012</v>
      </c>
      <c r="I1660" s="5" t="s">
        <v>6601</v>
      </c>
      <c r="J1660" t="s">
        <v>6602</v>
      </c>
      <c r="K1660" t="s">
        <v>6603</v>
      </c>
      <c r="L1660" t="s">
        <v>15</v>
      </c>
      <c r="M1660" t="s">
        <v>6604</v>
      </c>
      <c r="N1660" t="s">
        <v>608</v>
      </c>
      <c r="O1660" t="s">
        <v>609</v>
      </c>
      <c r="R1660" s="6"/>
    </row>
    <row r="1661" spans="1:18">
      <c r="A1661">
        <v>1730</v>
      </c>
      <c r="B1661" t="s">
        <v>6600</v>
      </c>
      <c r="C1661" s="1">
        <v>1998051000</v>
      </c>
      <c r="D1661" t="s">
        <v>19</v>
      </c>
      <c r="E1661" t="s">
        <v>20</v>
      </c>
      <c r="F1661">
        <v>12</v>
      </c>
      <c r="G1661">
        <v>31</v>
      </c>
      <c r="H1661">
        <v>2013</v>
      </c>
      <c r="I1661" s="5" t="s">
        <v>6605</v>
      </c>
      <c r="J1661" t="s">
        <v>6606</v>
      </c>
      <c r="K1661" t="s">
        <v>6607</v>
      </c>
      <c r="L1661" t="s">
        <v>15</v>
      </c>
      <c r="M1661" t="s">
        <v>6608</v>
      </c>
      <c r="N1661" t="s">
        <v>608</v>
      </c>
      <c r="O1661" t="s">
        <v>609</v>
      </c>
      <c r="R1661" s="6"/>
    </row>
    <row r="1662" spans="1:18">
      <c r="A1662">
        <v>1731</v>
      </c>
      <c r="B1662" t="s">
        <v>6600</v>
      </c>
      <c r="C1662" s="1">
        <v>2424176000</v>
      </c>
      <c r="D1662" t="s">
        <v>25</v>
      </c>
      <c r="E1662" t="s">
        <v>26</v>
      </c>
      <c r="F1662">
        <v>12</v>
      </c>
      <c r="G1662">
        <v>31</v>
      </c>
      <c r="H1662">
        <v>2014</v>
      </c>
      <c r="I1662" s="5" t="s">
        <v>6609</v>
      </c>
      <c r="J1662" t="s">
        <v>6610</v>
      </c>
      <c r="K1662" t="s">
        <v>6611</v>
      </c>
      <c r="L1662" t="s">
        <v>15</v>
      </c>
      <c r="M1662" t="s">
        <v>6612</v>
      </c>
      <c r="N1662" t="s">
        <v>608</v>
      </c>
      <c r="O1662" t="s">
        <v>609</v>
      </c>
      <c r="R1662" s="6"/>
    </row>
    <row r="1663" spans="1:18">
      <c r="A1663">
        <v>1732</v>
      </c>
      <c r="B1663" t="s">
        <v>6600</v>
      </c>
      <c r="C1663" s="1">
        <v>1452619000</v>
      </c>
      <c r="D1663" t="s">
        <v>31</v>
      </c>
      <c r="E1663" t="s">
        <v>32</v>
      </c>
      <c r="F1663">
        <v>12</v>
      </c>
      <c r="G1663">
        <v>31</v>
      </c>
      <c r="H1663">
        <v>2015</v>
      </c>
      <c r="I1663" s="5" t="s">
        <v>6613</v>
      </c>
      <c r="J1663" t="s">
        <v>6614</v>
      </c>
      <c r="K1663" t="s">
        <v>6615</v>
      </c>
      <c r="L1663" t="s">
        <v>15</v>
      </c>
      <c r="M1663" t="s">
        <v>6616</v>
      </c>
      <c r="N1663" t="s">
        <v>608</v>
      </c>
      <c r="O1663" t="s">
        <v>609</v>
      </c>
      <c r="R1663" s="6"/>
    </row>
    <row r="1664" spans="1:18">
      <c r="A1664">
        <v>1733</v>
      </c>
      <c r="B1664" t="s">
        <v>6617</v>
      </c>
      <c r="C1664" s="1">
        <v>10128223000</v>
      </c>
      <c r="D1664" t="s">
        <v>10</v>
      </c>
      <c r="E1664" t="s">
        <v>11</v>
      </c>
      <c r="F1664">
        <v>12</v>
      </c>
      <c r="G1664">
        <v>31</v>
      </c>
      <c r="H1664">
        <v>2012</v>
      </c>
      <c r="I1664" s="5" t="s">
        <v>6618</v>
      </c>
      <c r="J1664" t="s">
        <v>6619</v>
      </c>
      <c r="K1664" t="s">
        <v>6620</v>
      </c>
      <c r="L1664" t="s">
        <v>15</v>
      </c>
      <c r="M1664" t="s">
        <v>6621</v>
      </c>
      <c r="N1664" t="s">
        <v>257</v>
      </c>
      <c r="O1664" t="s">
        <v>258</v>
      </c>
      <c r="R1664" s="6"/>
    </row>
    <row r="1665" spans="1:18">
      <c r="A1665">
        <v>1734</v>
      </c>
      <c r="B1665" t="s">
        <v>6617</v>
      </c>
      <c r="C1665" s="1">
        <v>10914922000</v>
      </c>
      <c r="D1665" t="s">
        <v>19</v>
      </c>
      <c r="E1665" t="s">
        <v>20</v>
      </c>
      <c r="F1665">
        <v>12</v>
      </c>
      <c r="G1665">
        <v>31</v>
      </c>
      <c r="H1665">
        <v>2013</v>
      </c>
      <c r="I1665" s="5" t="s">
        <v>6622</v>
      </c>
      <c r="J1665" t="s">
        <v>6623</v>
      </c>
      <c r="K1665" t="s">
        <v>6624</v>
      </c>
      <c r="L1665" t="s">
        <v>15</v>
      </c>
      <c r="M1665" t="s">
        <v>6625</v>
      </c>
      <c r="N1665" t="s">
        <v>257</v>
      </c>
      <c r="O1665" t="s">
        <v>258</v>
      </c>
      <c r="R1665" s="6"/>
    </row>
    <row r="1666" spans="1:18">
      <c r="A1666">
        <v>1735</v>
      </c>
      <c r="B1666" t="s">
        <v>6617</v>
      </c>
      <c r="C1666" s="1">
        <v>11686135000</v>
      </c>
      <c r="D1666" t="s">
        <v>25</v>
      </c>
      <c r="E1666" t="s">
        <v>26</v>
      </c>
      <c r="F1666">
        <v>12</v>
      </c>
      <c r="G1666">
        <v>31</v>
      </c>
      <c r="H1666">
        <v>2014</v>
      </c>
      <c r="I1666" s="5" t="s">
        <v>6626</v>
      </c>
      <c r="J1666" t="s">
        <v>6627</v>
      </c>
      <c r="K1666" t="s">
        <v>6628</v>
      </c>
      <c r="L1666" t="s">
        <v>15</v>
      </c>
      <c r="M1666" t="s">
        <v>6629</v>
      </c>
      <c r="N1666" t="s">
        <v>257</v>
      </c>
      <c r="O1666" t="s">
        <v>258</v>
      </c>
      <c r="R1666" s="6"/>
    </row>
    <row r="1667" spans="1:18">
      <c r="A1667">
        <v>1736</v>
      </c>
      <c r="B1667" t="s">
        <v>6617</v>
      </c>
      <c r="C1667" s="1">
        <v>11024486000</v>
      </c>
      <c r="D1667" t="s">
        <v>31</v>
      </c>
      <c r="E1667" t="s">
        <v>32</v>
      </c>
      <c r="F1667">
        <v>12</v>
      </c>
      <c r="G1667">
        <v>31</v>
      </c>
      <c r="H1667">
        <v>2015</v>
      </c>
      <c r="I1667" s="5" t="s">
        <v>6630</v>
      </c>
      <c r="J1667" t="s">
        <v>6631</v>
      </c>
      <c r="K1667" t="s">
        <v>6632</v>
      </c>
      <c r="L1667" t="s">
        <v>15</v>
      </c>
      <c r="M1667" t="s">
        <v>6633</v>
      </c>
      <c r="N1667" t="s">
        <v>257</v>
      </c>
      <c r="O1667" t="s">
        <v>258</v>
      </c>
      <c r="R1667" s="6"/>
    </row>
    <row r="1668" spans="1:18">
      <c r="A1668">
        <v>1737</v>
      </c>
      <c r="B1668" t="s">
        <v>6634</v>
      </c>
      <c r="C1668" s="1">
        <v>7232397000</v>
      </c>
      <c r="D1668" t="s">
        <v>10</v>
      </c>
      <c r="E1668" t="s">
        <v>11</v>
      </c>
      <c r="F1668">
        <v>12</v>
      </c>
      <c r="G1668">
        <v>31</v>
      </c>
      <c r="H1668">
        <v>2012</v>
      </c>
      <c r="I1668" s="5" t="s">
        <v>6635</v>
      </c>
      <c r="J1668" t="s">
        <v>6636</v>
      </c>
      <c r="K1668" t="s">
        <v>15</v>
      </c>
      <c r="L1668" t="s">
        <v>15</v>
      </c>
      <c r="M1668" t="s">
        <v>6637</v>
      </c>
      <c r="N1668" t="s">
        <v>293</v>
      </c>
      <c r="O1668" t="s">
        <v>308</v>
      </c>
      <c r="R1668" s="6"/>
    </row>
    <row r="1669" spans="1:18">
      <c r="A1669">
        <v>1738</v>
      </c>
      <c r="B1669" t="s">
        <v>6634</v>
      </c>
      <c r="C1669" s="1">
        <v>7541234000</v>
      </c>
      <c r="D1669" t="s">
        <v>19</v>
      </c>
      <c r="E1669" t="s">
        <v>20</v>
      </c>
      <c r="F1669">
        <v>12</v>
      </c>
      <c r="G1669">
        <v>31</v>
      </c>
      <c r="H1669">
        <v>2013</v>
      </c>
      <c r="I1669" s="5" t="s">
        <v>6638</v>
      </c>
      <c r="J1669" t="s">
        <v>6639</v>
      </c>
      <c r="K1669" t="s">
        <v>15</v>
      </c>
      <c r="L1669" t="s">
        <v>15</v>
      </c>
      <c r="M1669" t="s">
        <v>6640</v>
      </c>
      <c r="N1669" t="s">
        <v>293</v>
      </c>
      <c r="O1669" t="s">
        <v>308</v>
      </c>
      <c r="R1669" s="6"/>
    </row>
    <row r="1670" spans="1:18">
      <c r="A1670">
        <v>1739</v>
      </c>
      <c r="B1670" t="s">
        <v>6634</v>
      </c>
      <c r="C1670" s="1">
        <v>6602267000</v>
      </c>
      <c r="D1670" t="s">
        <v>25</v>
      </c>
      <c r="E1670" t="s">
        <v>26</v>
      </c>
      <c r="F1670">
        <v>12</v>
      </c>
      <c r="G1670">
        <v>31</v>
      </c>
      <c r="H1670">
        <v>2014</v>
      </c>
      <c r="I1670" s="5" t="s">
        <v>6641</v>
      </c>
      <c r="J1670" t="s">
        <v>6642</v>
      </c>
      <c r="K1670" t="s">
        <v>15</v>
      </c>
      <c r="L1670" t="s">
        <v>15</v>
      </c>
      <c r="M1670" t="s">
        <v>6643</v>
      </c>
      <c r="N1670" t="s">
        <v>293</v>
      </c>
      <c r="O1670" t="s">
        <v>308</v>
      </c>
      <c r="R1670" s="6"/>
    </row>
    <row r="1671" spans="1:18">
      <c r="A1671">
        <v>1740</v>
      </c>
      <c r="B1671" t="s">
        <v>6634</v>
      </c>
      <c r="C1671" s="1">
        <v>9308926000</v>
      </c>
      <c r="D1671" t="s">
        <v>31</v>
      </c>
      <c r="E1671" t="s">
        <v>32</v>
      </c>
      <c r="F1671">
        <v>12</v>
      </c>
      <c r="G1671">
        <v>31</v>
      </c>
      <c r="H1671">
        <v>2015</v>
      </c>
      <c r="I1671" s="5" t="s">
        <v>6644</v>
      </c>
      <c r="J1671" t="s">
        <v>6645</v>
      </c>
      <c r="K1671" t="s">
        <v>15</v>
      </c>
      <c r="L1671" t="s">
        <v>15</v>
      </c>
      <c r="M1671" t="s">
        <v>6646</v>
      </c>
      <c r="N1671" t="s">
        <v>293</v>
      </c>
      <c r="O1671" t="s">
        <v>308</v>
      </c>
      <c r="R1671" s="6"/>
    </row>
    <row r="1672" spans="1:18">
      <c r="A1672">
        <v>1741</v>
      </c>
      <c r="B1672" t="s">
        <v>6647</v>
      </c>
      <c r="C1672" s="1">
        <v>2168652000</v>
      </c>
      <c r="D1672" t="s">
        <v>10</v>
      </c>
      <c r="E1672" t="s">
        <v>3734</v>
      </c>
      <c r="F1672">
        <v>3</v>
      </c>
      <c r="G1672">
        <v>30</v>
      </c>
      <c r="H1672">
        <v>2013</v>
      </c>
      <c r="I1672" s="5" t="s">
        <v>6648</v>
      </c>
      <c r="J1672" t="s">
        <v>6649</v>
      </c>
      <c r="K1672" t="s">
        <v>6650</v>
      </c>
      <c r="L1672" t="s">
        <v>6651</v>
      </c>
      <c r="M1672" t="s">
        <v>6652</v>
      </c>
      <c r="N1672" t="s">
        <v>62</v>
      </c>
      <c r="O1672" t="s">
        <v>175</v>
      </c>
      <c r="R1672" s="6"/>
    </row>
    <row r="1673" spans="1:18">
      <c r="A1673">
        <v>1742</v>
      </c>
      <c r="B1673" t="s">
        <v>6647</v>
      </c>
      <c r="C1673" s="1">
        <v>2382531000</v>
      </c>
      <c r="D1673" t="s">
        <v>19</v>
      </c>
      <c r="E1673" t="s">
        <v>3739</v>
      </c>
      <c r="F1673">
        <v>3</v>
      </c>
      <c r="G1673">
        <v>29</v>
      </c>
      <c r="H1673">
        <v>2014</v>
      </c>
      <c r="I1673" s="5" t="s">
        <v>6653</v>
      </c>
      <c r="J1673" t="s">
        <v>6654</v>
      </c>
      <c r="K1673" t="s">
        <v>6655</v>
      </c>
      <c r="L1673" t="s">
        <v>6656</v>
      </c>
      <c r="M1673" t="s">
        <v>6657</v>
      </c>
      <c r="N1673" t="s">
        <v>62</v>
      </c>
      <c r="O1673" t="s">
        <v>175</v>
      </c>
      <c r="R1673" s="6"/>
    </row>
    <row r="1674" spans="1:18">
      <c r="A1674">
        <v>1743</v>
      </c>
      <c r="B1674" t="s">
        <v>6647</v>
      </c>
      <c r="C1674" s="1">
        <v>2377344000</v>
      </c>
      <c r="D1674" t="s">
        <v>25</v>
      </c>
      <c r="E1674" t="s">
        <v>3744</v>
      </c>
      <c r="F1674">
        <v>3</v>
      </c>
      <c r="G1674">
        <v>28</v>
      </c>
      <c r="H1674">
        <v>2015</v>
      </c>
      <c r="I1674" s="5" t="s">
        <v>6658</v>
      </c>
      <c r="J1674" t="s">
        <v>6659</v>
      </c>
      <c r="K1674" t="s">
        <v>6660</v>
      </c>
      <c r="L1674" t="s">
        <v>6661</v>
      </c>
      <c r="M1674" t="s">
        <v>6662</v>
      </c>
      <c r="N1674" t="s">
        <v>62</v>
      </c>
      <c r="O1674" t="s">
        <v>175</v>
      </c>
      <c r="R1674" s="6"/>
    </row>
    <row r="1675" spans="1:18">
      <c r="A1675">
        <v>1744</v>
      </c>
      <c r="B1675" t="s">
        <v>6647</v>
      </c>
      <c r="C1675" s="1">
        <v>2213881000</v>
      </c>
      <c r="D1675" t="s">
        <v>31</v>
      </c>
      <c r="E1675" t="s">
        <v>3748</v>
      </c>
      <c r="F1675">
        <v>4</v>
      </c>
      <c r="G1675">
        <v>2</v>
      </c>
      <c r="H1675">
        <v>2016</v>
      </c>
      <c r="I1675" s="5" t="s">
        <v>6663</v>
      </c>
      <c r="J1675" t="s">
        <v>6664</v>
      </c>
      <c r="K1675" t="s">
        <v>6665</v>
      </c>
      <c r="L1675" t="s">
        <v>6666</v>
      </c>
      <c r="M1675" t="s">
        <v>6667</v>
      </c>
      <c r="N1675" t="s">
        <v>62</v>
      </c>
      <c r="O1675" t="s">
        <v>175</v>
      </c>
      <c r="R1675" s="6"/>
    </row>
    <row r="1676" spans="1:18">
      <c r="A1676">
        <v>1745</v>
      </c>
      <c r="B1676" t="s">
        <v>6668</v>
      </c>
      <c r="C1676" s="1">
        <v>451509000000</v>
      </c>
      <c r="D1676" t="s">
        <v>10</v>
      </c>
      <c r="E1676" t="s">
        <v>11</v>
      </c>
      <c r="F1676">
        <v>12</v>
      </c>
      <c r="G1676">
        <v>31</v>
      </c>
      <c r="H1676">
        <v>2012</v>
      </c>
      <c r="I1676" s="5" t="s">
        <v>6669</v>
      </c>
      <c r="J1676" t="s">
        <v>6670</v>
      </c>
      <c r="K1676" t="s">
        <v>6671</v>
      </c>
      <c r="L1676" t="s">
        <v>15</v>
      </c>
      <c r="M1676" t="s">
        <v>6672</v>
      </c>
      <c r="N1676" t="s">
        <v>608</v>
      </c>
      <c r="O1676" t="s">
        <v>1282</v>
      </c>
      <c r="R1676" s="6"/>
    </row>
    <row r="1677" spans="1:18">
      <c r="A1677">
        <v>1746</v>
      </c>
      <c r="B1677" t="s">
        <v>6668</v>
      </c>
      <c r="C1677" s="1">
        <v>420836000000</v>
      </c>
      <c r="D1677" t="s">
        <v>19</v>
      </c>
      <c r="E1677" t="s">
        <v>20</v>
      </c>
      <c r="F1677">
        <v>12</v>
      </c>
      <c r="G1677">
        <v>31</v>
      </c>
      <c r="H1677">
        <v>2013</v>
      </c>
      <c r="I1677" s="5" t="s">
        <v>6673</v>
      </c>
      <c r="J1677" t="s">
        <v>6674</v>
      </c>
      <c r="K1677" t="s">
        <v>6675</v>
      </c>
      <c r="L1677" t="s">
        <v>15</v>
      </c>
      <c r="M1677" t="s">
        <v>6676</v>
      </c>
      <c r="N1677" t="s">
        <v>608</v>
      </c>
      <c r="O1677" t="s">
        <v>1282</v>
      </c>
      <c r="R1677" s="6"/>
    </row>
    <row r="1678" spans="1:18">
      <c r="A1678">
        <v>1747</v>
      </c>
      <c r="B1678" t="s">
        <v>6668</v>
      </c>
      <c r="C1678" s="1">
        <v>394105000000</v>
      </c>
      <c r="D1678" t="s">
        <v>25</v>
      </c>
      <c r="E1678" t="s">
        <v>26</v>
      </c>
      <c r="F1678">
        <v>12</v>
      </c>
      <c r="G1678">
        <v>31</v>
      </c>
      <c r="H1678">
        <v>2014</v>
      </c>
      <c r="I1678" s="5" t="s">
        <v>6677</v>
      </c>
      <c r="J1678" t="s">
        <v>6678</v>
      </c>
      <c r="K1678" t="s">
        <v>6679</v>
      </c>
      <c r="L1678" t="s">
        <v>15</v>
      </c>
      <c r="M1678" t="s">
        <v>6680</v>
      </c>
      <c r="N1678" t="s">
        <v>608</v>
      </c>
      <c r="O1678" t="s">
        <v>1282</v>
      </c>
      <c r="R1678" s="6"/>
    </row>
    <row r="1679" spans="1:18">
      <c r="A1679">
        <v>1748</v>
      </c>
      <c r="B1679" t="s">
        <v>6668</v>
      </c>
      <c r="C1679" s="1">
        <v>259488000000</v>
      </c>
      <c r="D1679" t="s">
        <v>31</v>
      </c>
      <c r="E1679" t="s">
        <v>32</v>
      </c>
      <c r="F1679">
        <v>12</v>
      </c>
      <c r="G1679">
        <v>31</v>
      </c>
      <c r="H1679">
        <v>2015</v>
      </c>
      <c r="I1679" s="5" t="s">
        <v>6681</v>
      </c>
      <c r="J1679" t="s">
        <v>6682</v>
      </c>
      <c r="K1679" t="s">
        <v>6683</v>
      </c>
      <c r="L1679" t="s">
        <v>15</v>
      </c>
      <c r="M1679" t="s">
        <v>6684</v>
      </c>
      <c r="N1679" t="s">
        <v>608</v>
      </c>
      <c r="O1679" t="s">
        <v>1282</v>
      </c>
      <c r="R1679" s="6"/>
    </row>
    <row r="1680" spans="1:18">
      <c r="A1680">
        <v>1749</v>
      </c>
      <c r="B1680" t="s">
        <v>6685</v>
      </c>
      <c r="C1680" s="1">
        <v>2928429000</v>
      </c>
      <c r="D1680" t="s">
        <v>10</v>
      </c>
      <c r="E1680" t="s">
        <v>11</v>
      </c>
      <c r="F1680">
        <v>12</v>
      </c>
      <c r="G1680">
        <v>31</v>
      </c>
      <c r="H1680">
        <v>2012</v>
      </c>
      <c r="I1680" s="5" t="s">
        <v>6686</v>
      </c>
      <c r="J1680" t="s">
        <v>6687</v>
      </c>
      <c r="K1680" t="s">
        <v>6688</v>
      </c>
      <c r="L1680" t="s">
        <v>15</v>
      </c>
      <c r="M1680" t="s">
        <v>15</v>
      </c>
      <c r="N1680" t="s">
        <v>84</v>
      </c>
      <c r="O1680" t="s">
        <v>1531</v>
      </c>
      <c r="R1680" s="6"/>
    </row>
    <row r="1681" spans="1:18">
      <c r="A1681">
        <v>1750</v>
      </c>
      <c r="B1681" t="s">
        <v>6685</v>
      </c>
      <c r="C1681" s="1">
        <v>2950800000</v>
      </c>
      <c r="D1681" t="s">
        <v>19</v>
      </c>
      <c r="E1681" t="s">
        <v>20</v>
      </c>
      <c r="F1681">
        <v>12</v>
      </c>
      <c r="G1681">
        <v>31</v>
      </c>
      <c r="H1681">
        <v>2013</v>
      </c>
      <c r="I1681" s="5" t="s">
        <v>6689</v>
      </c>
      <c r="J1681" t="s">
        <v>6690</v>
      </c>
      <c r="K1681" t="s">
        <v>6691</v>
      </c>
      <c r="L1681" t="s">
        <v>15</v>
      </c>
      <c r="M1681" t="s">
        <v>15</v>
      </c>
      <c r="N1681" t="s">
        <v>84</v>
      </c>
      <c r="O1681" t="s">
        <v>1531</v>
      </c>
      <c r="R1681" s="6"/>
    </row>
    <row r="1682" spans="1:18">
      <c r="A1682">
        <v>1751</v>
      </c>
      <c r="B1682" t="s">
        <v>6685</v>
      </c>
      <c r="C1682" s="1">
        <v>2922600000</v>
      </c>
      <c r="D1682" t="s">
        <v>25</v>
      </c>
      <c r="E1682" t="s">
        <v>26</v>
      </c>
      <c r="F1682">
        <v>12</v>
      </c>
      <c r="G1682">
        <v>31</v>
      </c>
      <c r="H1682">
        <v>2014</v>
      </c>
      <c r="I1682" s="5" t="s">
        <v>6692</v>
      </c>
      <c r="J1682" t="s">
        <v>6693</v>
      </c>
      <c r="K1682" t="s">
        <v>6694</v>
      </c>
      <c r="L1682" t="s">
        <v>15</v>
      </c>
      <c r="M1682" t="s">
        <v>15</v>
      </c>
      <c r="N1682" t="s">
        <v>84</v>
      </c>
      <c r="O1682" t="s">
        <v>1531</v>
      </c>
      <c r="R1682" s="6"/>
    </row>
    <row r="1683" spans="1:18">
      <c r="A1683">
        <v>1752</v>
      </c>
      <c r="B1683" t="s">
        <v>6685</v>
      </c>
      <c r="C1683" s="1">
        <v>2674300000</v>
      </c>
      <c r="D1683" t="s">
        <v>31</v>
      </c>
      <c r="E1683" t="s">
        <v>32</v>
      </c>
      <c r="F1683">
        <v>12</v>
      </c>
      <c r="G1683">
        <v>31</v>
      </c>
      <c r="H1683">
        <v>2015</v>
      </c>
      <c r="I1683" s="5" t="s">
        <v>6695</v>
      </c>
      <c r="J1683" t="s">
        <v>6696</v>
      </c>
      <c r="K1683" t="s">
        <v>6697</v>
      </c>
      <c r="L1683" t="s">
        <v>15</v>
      </c>
      <c r="M1683" t="s">
        <v>15</v>
      </c>
      <c r="N1683" t="s">
        <v>84</v>
      </c>
      <c r="O1683" t="s">
        <v>1531</v>
      </c>
      <c r="R1683" s="6"/>
    </row>
    <row r="1684" spans="1:18">
      <c r="A1684">
        <v>1753</v>
      </c>
      <c r="B1684" t="s">
        <v>6698</v>
      </c>
      <c r="C1684" s="1">
        <v>20421000000</v>
      </c>
      <c r="D1684" t="s">
        <v>10</v>
      </c>
      <c r="E1684" t="s">
        <v>11</v>
      </c>
      <c r="F1684">
        <v>12</v>
      </c>
      <c r="G1684">
        <v>31</v>
      </c>
      <c r="H1684">
        <v>2012</v>
      </c>
      <c r="I1684" s="5" t="s">
        <v>6699</v>
      </c>
      <c r="J1684" t="s">
        <v>6700</v>
      </c>
      <c r="K1684" t="s">
        <v>6701</v>
      </c>
      <c r="L1684" t="s">
        <v>6702</v>
      </c>
      <c r="M1684" t="s">
        <v>878</v>
      </c>
      <c r="N1684" t="s">
        <v>62</v>
      </c>
      <c r="O1684" t="s">
        <v>1654</v>
      </c>
      <c r="R1684" s="6"/>
    </row>
    <row r="1685" spans="1:18">
      <c r="A1685">
        <v>1754</v>
      </c>
      <c r="B1685" t="s">
        <v>6698</v>
      </c>
      <c r="C1685" s="1">
        <v>20006000000</v>
      </c>
      <c r="D1685" t="s">
        <v>19</v>
      </c>
      <c r="E1685" t="s">
        <v>20</v>
      </c>
      <c r="F1685">
        <v>12</v>
      </c>
      <c r="G1685">
        <v>31</v>
      </c>
      <c r="H1685">
        <v>2013</v>
      </c>
      <c r="I1685" s="5" t="s">
        <v>6703</v>
      </c>
      <c r="J1685" t="s">
        <v>6704</v>
      </c>
      <c r="K1685" t="s">
        <v>6705</v>
      </c>
      <c r="L1685" t="s">
        <v>854</v>
      </c>
      <c r="M1685" t="s">
        <v>3801</v>
      </c>
      <c r="N1685" t="s">
        <v>62</v>
      </c>
      <c r="O1685" t="s">
        <v>1654</v>
      </c>
      <c r="R1685" s="6"/>
    </row>
    <row r="1686" spans="1:18">
      <c r="A1686">
        <v>1755</v>
      </c>
      <c r="B1686" t="s">
        <v>6698</v>
      </c>
      <c r="C1686" s="1">
        <v>19540000000</v>
      </c>
      <c r="D1686" t="s">
        <v>25</v>
      </c>
      <c r="E1686" t="s">
        <v>26</v>
      </c>
      <c r="F1686">
        <v>12</v>
      </c>
      <c r="G1686">
        <v>31</v>
      </c>
      <c r="H1686">
        <v>2014</v>
      </c>
      <c r="I1686" s="5" t="s">
        <v>2934</v>
      </c>
      <c r="J1686" t="s">
        <v>6706</v>
      </c>
      <c r="K1686" t="s">
        <v>2540</v>
      </c>
      <c r="L1686" t="s">
        <v>6707</v>
      </c>
      <c r="M1686" t="s">
        <v>6708</v>
      </c>
      <c r="N1686" t="s">
        <v>62</v>
      </c>
      <c r="O1686" t="s">
        <v>1654</v>
      </c>
      <c r="R1686" s="6"/>
    </row>
    <row r="1687" spans="1:18">
      <c r="A1687">
        <v>1756</v>
      </c>
      <c r="B1687" t="s">
        <v>6698</v>
      </c>
      <c r="C1687" s="1">
        <v>18045000000</v>
      </c>
      <c r="D1687" t="s">
        <v>31</v>
      </c>
      <c r="E1687" t="s">
        <v>32</v>
      </c>
      <c r="F1687">
        <v>12</v>
      </c>
      <c r="G1687">
        <v>31</v>
      </c>
      <c r="H1687">
        <v>2015</v>
      </c>
      <c r="I1687" s="5" t="s">
        <v>6709</v>
      </c>
      <c r="J1687" t="s">
        <v>6710</v>
      </c>
      <c r="K1687" t="s">
        <v>6711</v>
      </c>
      <c r="L1687" t="s">
        <v>1804</v>
      </c>
      <c r="M1687" t="s">
        <v>6712</v>
      </c>
      <c r="N1687" t="s">
        <v>62</v>
      </c>
      <c r="O1687" t="s">
        <v>1654</v>
      </c>
      <c r="R1687" s="6"/>
    </row>
    <row r="1688" spans="1:18">
      <c r="A1688">
        <v>1757</v>
      </c>
      <c r="B1688" t="s">
        <v>6713</v>
      </c>
      <c r="C1688" s="1">
        <v>3791000000</v>
      </c>
      <c r="D1688" t="s">
        <v>10</v>
      </c>
      <c r="E1688" t="s">
        <v>11</v>
      </c>
      <c r="F1688">
        <v>12</v>
      </c>
      <c r="G1688">
        <v>31</v>
      </c>
      <c r="H1688">
        <v>2012</v>
      </c>
      <c r="I1688" s="5" t="s">
        <v>6714</v>
      </c>
      <c r="J1688" t="s">
        <v>6715</v>
      </c>
      <c r="K1688" t="s">
        <v>6716</v>
      </c>
      <c r="L1688" t="s">
        <v>6717</v>
      </c>
      <c r="M1688" t="s">
        <v>15</v>
      </c>
      <c r="N1688" t="s">
        <v>17</v>
      </c>
      <c r="O1688" t="s">
        <v>1515</v>
      </c>
      <c r="R1688" s="6"/>
    </row>
    <row r="1689" spans="1:18">
      <c r="A1689">
        <v>1758</v>
      </c>
      <c r="B1689" t="s">
        <v>6713</v>
      </c>
      <c r="C1689" s="1">
        <v>3837000000</v>
      </c>
      <c r="D1689" t="s">
        <v>19</v>
      </c>
      <c r="E1689" t="s">
        <v>20</v>
      </c>
      <c r="F1689">
        <v>12</v>
      </c>
      <c r="G1689">
        <v>31</v>
      </c>
      <c r="H1689">
        <v>2013</v>
      </c>
      <c r="I1689" s="5" t="s">
        <v>6718</v>
      </c>
      <c r="J1689" t="s">
        <v>3213</v>
      </c>
      <c r="K1689" t="s">
        <v>458</v>
      </c>
      <c r="L1689" t="s">
        <v>4545</v>
      </c>
      <c r="M1689" t="s">
        <v>15</v>
      </c>
      <c r="N1689" t="s">
        <v>17</v>
      </c>
      <c r="O1689" t="s">
        <v>1515</v>
      </c>
      <c r="R1689" s="6"/>
    </row>
    <row r="1690" spans="1:18">
      <c r="A1690">
        <v>1759</v>
      </c>
      <c r="B1690" t="s">
        <v>6713</v>
      </c>
      <c r="C1690" s="1">
        <v>3916000000</v>
      </c>
      <c r="D1690" t="s">
        <v>25</v>
      </c>
      <c r="E1690" t="s">
        <v>26</v>
      </c>
      <c r="F1690">
        <v>12</v>
      </c>
      <c r="G1690">
        <v>31</v>
      </c>
      <c r="H1690">
        <v>2014</v>
      </c>
      <c r="I1690" s="5" t="s">
        <v>6719</v>
      </c>
      <c r="J1690" t="s">
        <v>6720</v>
      </c>
      <c r="K1690" t="s">
        <v>4684</v>
      </c>
      <c r="L1690" t="s">
        <v>4545</v>
      </c>
      <c r="M1690" t="s">
        <v>15</v>
      </c>
      <c r="N1690" t="s">
        <v>17</v>
      </c>
      <c r="O1690" t="s">
        <v>1515</v>
      </c>
      <c r="R1690" s="6"/>
    </row>
    <row r="1691" spans="1:18">
      <c r="A1691">
        <v>1760</v>
      </c>
      <c r="B1691" t="s">
        <v>6713</v>
      </c>
      <c r="C1691" s="1">
        <v>3653000000</v>
      </c>
      <c r="D1691" t="s">
        <v>31</v>
      </c>
      <c r="E1691" t="s">
        <v>32</v>
      </c>
      <c r="F1691">
        <v>12</v>
      </c>
      <c r="G1691">
        <v>31</v>
      </c>
      <c r="H1691">
        <v>2015</v>
      </c>
      <c r="I1691" s="5" t="s">
        <v>6721</v>
      </c>
      <c r="J1691" t="s">
        <v>4344</v>
      </c>
      <c r="K1691" t="s">
        <v>6722</v>
      </c>
      <c r="L1691" t="s">
        <v>6723</v>
      </c>
      <c r="M1691" t="s">
        <v>15</v>
      </c>
      <c r="N1691" t="s">
        <v>17</v>
      </c>
      <c r="O1691" t="s">
        <v>1515</v>
      </c>
      <c r="R1691" s="6"/>
    </row>
    <row r="1692" spans="1:18">
      <c r="A1692">
        <v>1761</v>
      </c>
      <c r="B1692" t="s">
        <v>6724</v>
      </c>
      <c r="C1692" s="1">
        <v>4986566000</v>
      </c>
      <c r="D1692" t="s">
        <v>10</v>
      </c>
      <c r="E1692" t="s">
        <v>11</v>
      </c>
      <c r="F1692">
        <v>12</v>
      </c>
      <c r="G1692">
        <v>31</v>
      </c>
      <c r="H1692">
        <v>2012</v>
      </c>
      <c r="I1692" s="5" t="s">
        <v>6725</v>
      </c>
      <c r="J1692" t="s">
        <v>6726</v>
      </c>
      <c r="K1692" t="s">
        <v>6727</v>
      </c>
      <c r="L1692" t="s">
        <v>6728</v>
      </c>
      <c r="M1692" t="s">
        <v>6729</v>
      </c>
      <c r="N1692" t="s">
        <v>62</v>
      </c>
      <c r="O1692" t="s">
        <v>358</v>
      </c>
      <c r="R1692" s="6"/>
    </row>
    <row r="1693" spans="1:18">
      <c r="A1693">
        <v>1762</v>
      </c>
      <c r="B1693" t="s">
        <v>6724</v>
      </c>
      <c r="C1693" s="1">
        <v>4680380000</v>
      </c>
      <c r="D1693" t="s">
        <v>19</v>
      </c>
      <c r="E1693" t="s">
        <v>20</v>
      </c>
      <c r="F1693">
        <v>12</v>
      </c>
      <c r="G1693">
        <v>31</v>
      </c>
      <c r="H1693">
        <v>2013</v>
      </c>
      <c r="I1693" s="5" t="s">
        <v>6730</v>
      </c>
      <c r="J1693" t="s">
        <v>6731</v>
      </c>
      <c r="K1693" t="s">
        <v>6732</v>
      </c>
      <c r="L1693" t="s">
        <v>6733</v>
      </c>
      <c r="M1693" t="s">
        <v>6734</v>
      </c>
      <c r="N1693" t="s">
        <v>62</v>
      </c>
      <c r="O1693" t="s">
        <v>358</v>
      </c>
      <c r="R1693" s="6"/>
    </row>
    <row r="1694" spans="1:18">
      <c r="A1694">
        <v>1763</v>
      </c>
      <c r="B1694" t="s">
        <v>6724</v>
      </c>
      <c r="C1694" s="1">
        <v>4618133000</v>
      </c>
      <c r="D1694" t="s">
        <v>25</v>
      </c>
      <c r="E1694" t="s">
        <v>26</v>
      </c>
      <c r="F1694">
        <v>12</v>
      </c>
      <c r="G1694">
        <v>31</v>
      </c>
      <c r="H1694">
        <v>2014</v>
      </c>
      <c r="I1694" s="5" t="s">
        <v>6735</v>
      </c>
      <c r="J1694" t="s">
        <v>6736</v>
      </c>
      <c r="K1694" t="s">
        <v>6737</v>
      </c>
      <c r="L1694" t="s">
        <v>6738</v>
      </c>
      <c r="M1694" t="s">
        <v>6739</v>
      </c>
      <c r="N1694" t="s">
        <v>62</v>
      </c>
      <c r="O1694" t="s">
        <v>358</v>
      </c>
      <c r="R1694" s="6"/>
    </row>
    <row r="1695" spans="1:18">
      <c r="A1695">
        <v>1764</v>
      </c>
      <c r="B1695" t="s">
        <v>6724</v>
      </c>
      <c r="C1695" s="1">
        <v>4968301000</v>
      </c>
      <c r="D1695" t="s">
        <v>31</v>
      </c>
      <c r="E1695" t="s">
        <v>32</v>
      </c>
      <c r="F1695">
        <v>12</v>
      </c>
      <c r="G1695">
        <v>31</v>
      </c>
      <c r="H1695">
        <v>2015</v>
      </c>
      <c r="I1695" s="5" t="s">
        <v>6740</v>
      </c>
      <c r="J1695" t="s">
        <v>6741</v>
      </c>
      <c r="K1695" t="s">
        <v>6742</v>
      </c>
      <c r="L1695" t="s">
        <v>6743</v>
      </c>
      <c r="M1695" t="s">
        <v>6744</v>
      </c>
      <c r="N1695" t="s">
        <v>62</v>
      </c>
      <c r="O1695" t="s">
        <v>358</v>
      </c>
      <c r="R1695" s="6"/>
    </row>
    <row r="1696" spans="1:18">
      <c r="A1696">
        <v>1765</v>
      </c>
      <c r="B1696" t="s">
        <v>6745</v>
      </c>
      <c r="C1696" s="1">
        <v>13633000000</v>
      </c>
      <c r="D1696" t="s">
        <v>10</v>
      </c>
      <c r="E1696" t="s">
        <v>38</v>
      </c>
      <c r="F1696">
        <v>12</v>
      </c>
      <c r="G1696">
        <v>29</v>
      </c>
      <c r="H1696">
        <v>2012</v>
      </c>
      <c r="I1696" s="5" t="s">
        <v>6746</v>
      </c>
      <c r="J1696" t="s">
        <v>6747</v>
      </c>
      <c r="K1696" t="s">
        <v>6748</v>
      </c>
      <c r="L1696" t="s">
        <v>15</v>
      </c>
      <c r="M1696" t="s">
        <v>15</v>
      </c>
      <c r="N1696" t="s">
        <v>42</v>
      </c>
      <c r="O1696" t="s">
        <v>1401</v>
      </c>
      <c r="R1696" s="6"/>
    </row>
    <row r="1697" spans="1:18">
      <c r="A1697">
        <v>1766</v>
      </c>
      <c r="B1697" t="s">
        <v>6745</v>
      </c>
      <c r="C1697" s="1">
        <v>13084000000</v>
      </c>
      <c r="D1697" t="s">
        <v>19</v>
      </c>
      <c r="E1697" t="s">
        <v>44</v>
      </c>
      <c r="F1697">
        <v>12</v>
      </c>
      <c r="G1697">
        <v>28</v>
      </c>
      <c r="H1697">
        <v>2013</v>
      </c>
      <c r="I1697" s="5" t="s">
        <v>6749</v>
      </c>
      <c r="J1697" t="s">
        <v>6750</v>
      </c>
      <c r="K1697" t="s">
        <v>6751</v>
      </c>
      <c r="L1697" t="s">
        <v>15</v>
      </c>
      <c r="M1697" t="s">
        <v>15</v>
      </c>
      <c r="N1697" t="s">
        <v>42</v>
      </c>
      <c r="O1697" t="s">
        <v>1401</v>
      </c>
      <c r="R1697" s="6"/>
    </row>
    <row r="1698" spans="1:18">
      <c r="A1698">
        <v>1767</v>
      </c>
      <c r="B1698" t="s">
        <v>6745</v>
      </c>
      <c r="C1698" s="1">
        <v>13279000000</v>
      </c>
      <c r="D1698" t="s">
        <v>25</v>
      </c>
      <c r="E1698" t="s">
        <v>2923</v>
      </c>
      <c r="F1698">
        <v>12</v>
      </c>
      <c r="G1698">
        <v>27</v>
      </c>
      <c r="H1698">
        <v>2014</v>
      </c>
      <c r="I1698" s="5" t="s">
        <v>6752</v>
      </c>
      <c r="J1698" t="s">
        <v>6753</v>
      </c>
      <c r="K1698" t="s">
        <v>6754</v>
      </c>
      <c r="L1698" t="s">
        <v>15</v>
      </c>
      <c r="M1698" t="s">
        <v>15</v>
      </c>
      <c r="N1698" t="s">
        <v>42</v>
      </c>
      <c r="O1698" t="s">
        <v>1401</v>
      </c>
      <c r="R1698" s="6"/>
    </row>
    <row r="1699" spans="1:18">
      <c r="A1699">
        <v>1768</v>
      </c>
      <c r="B1699" t="s">
        <v>6745</v>
      </c>
      <c r="C1699" s="1">
        <v>13105000000</v>
      </c>
      <c r="D1699" t="s">
        <v>31</v>
      </c>
      <c r="E1699" t="s">
        <v>2928</v>
      </c>
      <c r="F1699">
        <v>12</v>
      </c>
      <c r="G1699">
        <v>26</v>
      </c>
      <c r="H1699">
        <v>2015</v>
      </c>
      <c r="I1699" s="5" t="s">
        <v>6755</v>
      </c>
      <c r="J1699" t="s">
        <v>6756</v>
      </c>
      <c r="K1699" t="s">
        <v>6757</v>
      </c>
      <c r="L1699" t="s">
        <v>15</v>
      </c>
      <c r="M1699" t="s">
        <v>15</v>
      </c>
      <c r="N1699" t="s">
        <v>42</v>
      </c>
      <c r="O1699" t="s">
        <v>1401</v>
      </c>
      <c r="R1699" s="6"/>
    </row>
    <row r="1700" spans="1:18">
      <c r="A1700">
        <v>1769</v>
      </c>
      <c r="B1700" t="s">
        <v>6758</v>
      </c>
      <c r="C1700" s="1">
        <v>4471700000</v>
      </c>
      <c r="D1700" t="s">
        <v>10</v>
      </c>
      <c r="E1700" t="s">
        <v>11</v>
      </c>
      <c r="F1700">
        <v>12</v>
      </c>
      <c r="G1700">
        <v>31</v>
      </c>
      <c r="H1700">
        <v>2012</v>
      </c>
      <c r="I1700" s="5" t="s">
        <v>6759</v>
      </c>
      <c r="J1700" t="s">
        <v>6760</v>
      </c>
      <c r="K1700" t="s">
        <v>6761</v>
      </c>
      <c r="L1700" t="s">
        <v>6762</v>
      </c>
      <c r="M1700" t="s">
        <v>15</v>
      </c>
      <c r="N1700" t="s">
        <v>84</v>
      </c>
      <c r="O1700" t="s">
        <v>126</v>
      </c>
      <c r="R1700" s="6"/>
    </row>
    <row r="1701" spans="1:18">
      <c r="A1701">
        <v>1770</v>
      </c>
      <c r="B1701" t="s">
        <v>6758</v>
      </c>
      <c r="C1701" s="1">
        <v>4623400000</v>
      </c>
      <c r="D1701" t="s">
        <v>19</v>
      </c>
      <c r="E1701" t="s">
        <v>20</v>
      </c>
      <c r="F1701">
        <v>12</v>
      </c>
      <c r="G1701">
        <v>31</v>
      </c>
      <c r="H1701">
        <v>2013</v>
      </c>
      <c r="I1701" s="5" t="s">
        <v>6763</v>
      </c>
      <c r="J1701" t="s">
        <v>6764</v>
      </c>
      <c r="K1701" t="s">
        <v>6765</v>
      </c>
      <c r="L1701" t="s">
        <v>6766</v>
      </c>
      <c r="M1701" t="s">
        <v>6767</v>
      </c>
      <c r="N1701" t="s">
        <v>84</v>
      </c>
      <c r="O1701" t="s">
        <v>126</v>
      </c>
      <c r="R1701" s="6"/>
    </row>
    <row r="1702" spans="1:18">
      <c r="A1702">
        <v>1771</v>
      </c>
      <c r="B1702" t="s">
        <v>6758</v>
      </c>
      <c r="C1702" s="1">
        <v>4673300000</v>
      </c>
      <c r="D1702" t="s">
        <v>25</v>
      </c>
      <c r="E1702" t="s">
        <v>26</v>
      </c>
      <c r="F1702">
        <v>12</v>
      </c>
      <c r="G1702">
        <v>31</v>
      </c>
      <c r="H1702">
        <v>2014</v>
      </c>
      <c r="I1702" s="5" t="s">
        <v>6768</v>
      </c>
      <c r="J1702" t="s">
        <v>6769</v>
      </c>
      <c r="K1702" t="s">
        <v>6770</v>
      </c>
      <c r="L1702" t="s">
        <v>6771</v>
      </c>
      <c r="M1702" t="s">
        <v>6772</v>
      </c>
      <c r="N1702" t="s">
        <v>84</v>
      </c>
      <c r="O1702" t="s">
        <v>126</v>
      </c>
      <c r="R1702" s="6"/>
    </row>
    <row r="1703" spans="1:18">
      <c r="A1703">
        <v>1772</v>
      </c>
      <c r="B1703" t="s">
        <v>6758</v>
      </c>
      <c r="C1703" s="1">
        <v>5997800000</v>
      </c>
      <c r="D1703" t="s">
        <v>31</v>
      </c>
      <c r="E1703" t="s">
        <v>32</v>
      </c>
      <c r="F1703">
        <v>12</v>
      </c>
      <c r="G1703">
        <v>31</v>
      </c>
      <c r="H1703">
        <v>2015</v>
      </c>
      <c r="I1703" s="5" t="s">
        <v>6773</v>
      </c>
      <c r="J1703" t="s">
        <v>6774</v>
      </c>
      <c r="K1703" t="s">
        <v>6775</v>
      </c>
      <c r="L1703" t="s">
        <v>6776</v>
      </c>
      <c r="M1703" t="s">
        <v>6777</v>
      </c>
      <c r="N1703" t="s">
        <v>84</v>
      </c>
      <c r="O1703" t="s">
        <v>126</v>
      </c>
      <c r="R1703" s="6"/>
    </row>
    <row r="1704" spans="1:18">
      <c r="A1704">
        <v>1773</v>
      </c>
      <c r="B1704" t="s">
        <v>6778</v>
      </c>
      <c r="C1704" s="1">
        <v>2458592000</v>
      </c>
      <c r="D1704" t="s">
        <v>10</v>
      </c>
      <c r="E1704" t="s">
        <v>11</v>
      </c>
      <c r="F1704">
        <v>12</v>
      </c>
      <c r="G1704">
        <v>31</v>
      </c>
      <c r="H1704">
        <v>2012</v>
      </c>
      <c r="I1704" s="5" t="s">
        <v>6779</v>
      </c>
      <c r="J1704" t="s">
        <v>6780</v>
      </c>
      <c r="K1704" t="s">
        <v>6781</v>
      </c>
      <c r="L1704" t="s">
        <v>15</v>
      </c>
      <c r="M1704" t="s">
        <v>6782</v>
      </c>
      <c r="N1704" t="s">
        <v>293</v>
      </c>
      <c r="O1704" t="s">
        <v>1250</v>
      </c>
      <c r="R1704" s="6"/>
    </row>
    <row r="1705" spans="1:18">
      <c r="A1705">
        <v>1774</v>
      </c>
      <c r="B1705" t="s">
        <v>6778</v>
      </c>
      <c r="C1705" s="1">
        <v>2278812000</v>
      </c>
      <c r="D1705" t="s">
        <v>19</v>
      </c>
      <c r="E1705" t="s">
        <v>20</v>
      </c>
      <c r="F1705">
        <v>12</v>
      </c>
      <c r="G1705">
        <v>31</v>
      </c>
      <c r="H1705">
        <v>2013</v>
      </c>
      <c r="I1705" s="5" t="s">
        <v>6783</v>
      </c>
      <c r="J1705" t="s">
        <v>6784</v>
      </c>
      <c r="K1705" t="s">
        <v>6785</v>
      </c>
      <c r="L1705" t="s">
        <v>15</v>
      </c>
      <c r="M1705" t="s">
        <v>6786</v>
      </c>
      <c r="N1705" t="s">
        <v>293</v>
      </c>
      <c r="O1705" t="s">
        <v>1250</v>
      </c>
      <c r="R1705" s="6"/>
    </row>
    <row r="1706" spans="1:18">
      <c r="A1706">
        <v>1775</v>
      </c>
      <c r="B1706" t="s">
        <v>6778</v>
      </c>
      <c r="C1706" s="1">
        <v>2361631000</v>
      </c>
      <c r="D1706" t="s">
        <v>25</v>
      </c>
      <c r="E1706" t="s">
        <v>26</v>
      </c>
      <c r="F1706">
        <v>12</v>
      </c>
      <c r="G1706">
        <v>31</v>
      </c>
      <c r="H1706">
        <v>2014</v>
      </c>
      <c r="I1706" s="5" t="s">
        <v>6787</v>
      </c>
      <c r="J1706" t="s">
        <v>6788</v>
      </c>
      <c r="K1706" t="s">
        <v>6789</v>
      </c>
      <c r="L1706" t="s">
        <v>15</v>
      </c>
      <c r="M1706" t="s">
        <v>6790</v>
      </c>
      <c r="N1706" t="s">
        <v>293</v>
      </c>
      <c r="O1706" t="s">
        <v>1250</v>
      </c>
      <c r="R1706" s="6"/>
    </row>
    <row r="1707" spans="1:18">
      <c r="A1707">
        <v>1776</v>
      </c>
      <c r="B1707" t="s">
        <v>6778</v>
      </c>
      <c r="C1707" s="1">
        <v>2210591000</v>
      </c>
      <c r="D1707" t="s">
        <v>31</v>
      </c>
      <c r="E1707" t="s">
        <v>32</v>
      </c>
      <c r="F1707">
        <v>12</v>
      </c>
      <c r="G1707">
        <v>31</v>
      </c>
      <c r="H1707">
        <v>2015</v>
      </c>
      <c r="I1707" s="5" t="s">
        <v>6791</v>
      </c>
      <c r="J1707" t="s">
        <v>6792</v>
      </c>
      <c r="K1707" t="s">
        <v>6793</v>
      </c>
      <c r="L1707" t="s">
        <v>15</v>
      </c>
      <c r="M1707" t="s">
        <v>6794</v>
      </c>
      <c r="N1707" t="s">
        <v>293</v>
      </c>
      <c r="O1707" t="s">
        <v>1250</v>
      </c>
      <c r="R1707" s="6"/>
    </row>
    <row r="1708" spans="1:18">
      <c r="A1708">
        <v>1777</v>
      </c>
      <c r="B1708" t="s">
        <v>6795</v>
      </c>
      <c r="C1708" s="1">
        <v>4561000000</v>
      </c>
      <c r="D1708" t="s">
        <v>10</v>
      </c>
      <c r="E1708" t="s">
        <v>20</v>
      </c>
      <c r="F1708">
        <v>12</v>
      </c>
      <c r="G1708">
        <v>31</v>
      </c>
      <c r="H1708">
        <v>2013</v>
      </c>
      <c r="I1708" s="5" t="s">
        <v>6796</v>
      </c>
      <c r="J1708" t="s">
        <v>1974</v>
      </c>
      <c r="K1708" t="s">
        <v>4806</v>
      </c>
      <c r="L1708" t="s">
        <v>6797</v>
      </c>
      <c r="M1708" t="s">
        <v>6798</v>
      </c>
      <c r="N1708" t="s">
        <v>84</v>
      </c>
      <c r="O1708" t="s">
        <v>85</v>
      </c>
      <c r="R1708" s="6"/>
    </row>
    <row r="1709" spans="1:18">
      <c r="A1709">
        <v>1778</v>
      </c>
      <c r="B1709" t="s">
        <v>6795</v>
      </c>
      <c r="C1709" s="1">
        <v>4785000000</v>
      </c>
      <c r="D1709" t="s">
        <v>19</v>
      </c>
      <c r="E1709" t="s">
        <v>26</v>
      </c>
      <c r="F1709">
        <v>12</v>
      </c>
      <c r="G1709">
        <v>31</v>
      </c>
      <c r="H1709">
        <v>2014</v>
      </c>
      <c r="I1709" s="5" t="s">
        <v>6799</v>
      </c>
      <c r="J1709" t="s">
        <v>6800</v>
      </c>
      <c r="K1709" t="s">
        <v>6801</v>
      </c>
      <c r="L1709" t="s">
        <v>6802</v>
      </c>
      <c r="M1709" t="s">
        <v>6798</v>
      </c>
      <c r="N1709" t="s">
        <v>84</v>
      </c>
      <c r="O1709" t="s">
        <v>85</v>
      </c>
      <c r="R1709" s="6"/>
    </row>
    <row r="1710" spans="1:18">
      <c r="A1710">
        <v>1779</v>
      </c>
      <c r="B1710" t="s">
        <v>6795</v>
      </c>
      <c r="C1710" s="1">
        <v>4765000000</v>
      </c>
      <c r="D1710" t="s">
        <v>25</v>
      </c>
      <c r="E1710" t="s">
        <v>32</v>
      </c>
      <c r="F1710">
        <v>12</v>
      </c>
      <c r="G1710">
        <v>31</v>
      </c>
      <c r="H1710">
        <v>2015</v>
      </c>
      <c r="I1710" s="5" t="s">
        <v>6803</v>
      </c>
      <c r="J1710" t="s">
        <v>1189</v>
      </c>
      <c r="K1710" t="s">
        <v>6804</v>
      </c>
      <c r="L1710" t="s">
        <v>6805</v>
      </c>
      <c r="M1710" t="s">
        <v>2386</v>
      </c>
      <c r="N1710" t="s">
        <v>84</v>
      </c>
      <c r="O1710" t="s">
        <v>85</v>
      </c>
      <c r="R1710" s="6"/>
    </row>
    <row r="1711" spans="1:18">
      <c r="A1711">
        <v>1780</v>
      </c>
      <c r="B1711" t="s">
        <v>6795</v>
      </c>
      <c r="C1711" s="1">
        <v>4888000000</v>
      </c>
      <c r="D1711" t="s">
        <v>31</v>
      </c>
      <c r="E1711" t="s">
        <v>348</v>
      </c>
      <c r="F1711">
        <v>12</v>
      </c>
      <c r="G1711">
        <v>31</v>
      </c>
      <c r="H1711">
        <v>2016</v>
      </c>
      <c r="I1711" s="5" t="s">
        <v>6806</v>
      </c>
      <c r="J1711" t="s">
        <v>6807</v>
      </c>
      <c r="K1711" t="s">
        <v>36</v>
      </c>
      <c r="L1711" t="s">
        <v>6808</v>
      </c>
      <c r="M1711" t="s">
        <v>6809</v>
      </c>
      <c r="N1711" t="s">
        <v>84</v>
      </c>
      <c r="O1711" t="s">
        <v>85</v>
      </c>
      <c r="R1711" s="6"/>
    </row>
  </sheetData>
  <sortState xmlns:xlrd2="http://schemas.microsoft.com/office/spreadsheetml/2017/richdata2" ref="A2:O1711">
    <sortCondition ref="A2:A171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495F-866B-4869-9348-5598CA849BE3}">
  <dimension ref="A1:M1711"/>
  <sheetViews>
    <sheetView workbookViewId="0">
      <selection activeCell="F1" sqref="F1:F1048576"/>
    </sheetView>
  </sheetViews>
  <sheetFormatPr defaultRowHeight="15"/>
  <cols>
    <col min="1" max="1" width="15.28515625" customWidth="1"/>
    <col min="2" max="2" width="9.140625" customWidth="1"/>
    <col min="3" max="3" width="16.5703125" customWidth="1"/>
    <col min="4" max="4" width="18.5703125" style="1" customWidth="1"/>
    <col min="5" max="5" width="24" customWidth="1"/>
    <col min="6" max="6" width="21.140625" customWidth="1"/>
    <col min="7" max="7" width="16.85546875" customWidth="1"/>
    <col min="8" max="8" width="19.7109375" customWidth="1"/>
    <col min="9" max="9" width="12" bestFit="1" customWidth="1"/>
    <col min="10" max="10" width="19.5703125" customWidth="1"/>
    <col min="11" max="11" width="15.42578125" customWidth="1"/>
    <col min="12" max="12" width="14.5703125" customWidth="1"/>
    <col min="13" max="13" width="19.85546875" customWidth="1"/>
  </cols>
  <sheetData>
    <row r="1" spans="1:13">
      <c r="A1" t="s">
        <v>0</v>
      </c>
      <c r="B1" t="s">
        <v>1</v>
      </c>
      <c r="C1" t="s">
        <v>6815</v>
      </c>
      <c r="D1" s="1" t="s">
        <v>6814</v>
      </c>
      <c r="E1" t="s">
        <v>6819</v>
      </c>
      <c r="F1" s="1" t="s">
        <v>6818</v>
      </c>
      <c r="G1" t="s">
        <v>6820</v>
      </c>
      <c r="H1" t="s">
        <v>6825</v>
      </c>
      <c r="I1" t="s">
        <v>6830</v>
      </c>
      <c r="J1" t="s">
        <v>6831</v>
      </c>
      <c r="K1" t="s">
        <v>6832</v>
      </c>
      <c r="L1" t="s">
        <v>6850</v>
      </c>
      <c r="M1" t="s">
        <v>6851</v>
      </c>
    </row>
    <row r="2" spans="1:13">
      <c r="A2" t="s">
        <v>9</v>
      </c>
      <c r="B2" t="s">
        <v>10</v>
      </c>
      <c r="C2">
        <v>2012</v>
      </c>
      <c r="D2" s="1">
        <v>24855000000</v>
      </c>
      <c r="E2" s="7">
        <v>10499000000</v>
      </c>
      <c r="F2">
        <v>0</v>
      </c>
      <c r="G2" s="7">
        <v>845000000</v>
      </c>
      <c r="H2" s="7">
        <v>12977000000</v>
      </c>
      <c r="I2">
        <f t="array" ref="I2">D2-E2</f>
        <v>14356000000</v>
      </c>
      <c r="J2">
        <f t="array" ref="J2">SUM(F2:H2)</f>
        <v>13822000000</v>
      </c>
      <c r="K2">
        <f t="array" ref="K2">I2-J2</f>
        <v>534000000</v>
      </c>
      <c r="L2">
        <f t="array" ref="L2">I2/D2</f>
        <v>0.57759002212834443</v>
      </c>
      <c r="M2">
        <f t="array" ref="M2">K2/D2</f>
        <v>2.1484610742305371E-2</v>
      </c>
    </row>
    <row r="3" spans="1:13">
      <c r="A3" t="s">
        <v>9</v>
      </c>
      <c r="B3" t="s">
        <v>19</v>
      </c>
      <c r="C3">
        <v>2013</v>
      </c>
      <c r="D3" s="1">
        <v>26743000000</v>
      </c>
      <c r="E3" s="7">
        <v>11019000000</v>
      </c>
      <c r="F3">
        <v>0</v>
      </c>
      <c r="G3" s="7">
        <v>853000000</v>
      </c>
      <c r="H3" s="7">
        <v>12913000000</v>
      </c>
      <c r="I3">
        <f t="array" ref="I3">D3-E3</f>
        <v>15724000000</v>
      </c>
      <c r="J3">
        <f t="array" ref="J3">SUM(F3:H3)</f>
        <v>13766000000</v>
      </c>
      <c r="K3">
        <f t="array" ref="K3">I3-J3</f>
        <v>1958000000</v>
      </c>
      <c r="L3">
        <f t="array" ref="L3">I3/D3</f>
        <v>0.58796694462102228</v>
      </c>
      <c r="M3">
        <f t="array" ref="M3">K3/D3</f>
        <v>7.3215420857794561E-2</v>
      </c>
    </row>
    <row r="4" spans="1:13">
      <c r="A4" t="s">
        <v>9</v>
      </c>
      <c r="B4" t="s">
        <v>25</v>
      </c>
      <c r="C4">
        <v>2014</v>
      </c>
      <c r="D4" s="1">
        <v>42650000000</v>
      </c>
      <c r="E4" s="7">
        <v>15620000000</v>
      </c>
      <c r="F4">
        <v>0</v>
      </c>
      <c r="G4" s="7">
        <v>1295000000</v>
      </c>
      <c r="H4" s="7">
        <v>20686000000</v>
      </c>
      <c r="I4">
        <f t="array" ref="I4">D4-E4</f>
        <v>27030000000</v>
      </c>
      <c r="J4">
        <f t="array" ref="J4">SUM(F4:H4)</f>
        <v>21981000000</v>
      </c>
      <c r="K4">
        <f t="array" ref="K4">I4-J4</f>
        <v>5049000000</v>
      </c>
      <c r="L4">
        <f t="array" ref="L4">I4/D4</f>
        <v>0.63376318874560378</v>
      </c>
      <c r="M4">
        <f t="array" ref="M4">K4/D4</f>
        <v>0.11838218053927316</v>
      </c>
    </row>
    <row r="5" spans="1:13">
      <c r="A5" t="s">
        <v>9</v>
      </c>
      <c r="B5" t="s">
        <v>31</v>
      </c>
      <c r="C5">
        <v>2015</v>
      </c>
      <c r="D5" s="1">
        <v>40990000000</v>
      </c>
      <c r="E5" s="7">
        <v>11096000000</v>
      </c>
      <c r="F5">
        <v>0</v>
      </c>
      <c r="G5" s="7">
        <v>1364000000</v>
      </c>
      <c r="H5" s="7">
        <v>21275000000</v>
      </c>
      <c r="I5">
        <f t="array" ref="I5">D5-E5</f>
        <v>29894000000</v>
      </c>
      <c r="J5">
        <f t="array" ref="J5">SUM(F5:H5)</f>
        <v>22639000000</v>
      </c>
      <c r="K5">
        <f t="array" ref="K5">I5-J5</f>
        <v>7255000000</v>
      </c>
      <c r="L5">
        <f t="array" ref="L5">I5/D5</f>
        <v>0.72929982922664061</v>
      </c>
      <c r="M5">
        <f t="array" ref="M5">K5/D5</f>
        <v>0.17699438887533545</v>
      </c>
    </row>
    <row r="6" spans="1:13">
      <c r="A6" t="s">
        <v>37</v>
      </c>
      <c r="B6" t="s">
        <v>10</v>
      </c>
      <c r="C6">
        <v>2012</v>
      </c>
      <c r="D6" s="1">
        <v>6205003000</v>
      </c>
      <c r="E6" s="7">
        <v>3106967000</v>
      </c>
      <c r="F6">
        <v>0</v>
      </c>
      <c r="G6">
        <v>0</v>
      </c>
      <c r="H6" s="7">
        <v>2440721000</v>
      </c>
      <c r="I6">
        <f t="array" ref="I6">D6-E6</f>
        <v>3098036000</v>
      </c>
      <c r="J6">
        <f t="array" ref="J6">SUM(F6:H6)</f>
        <v>2440721000</v>
      </c>
      <c r="K6">
        <f t="array" ref="K6">I6-J6</f>
        <v>657315000</v>
      </c>
      <c r="L6">
        <f t="array" ref="L6">I6/D6</f>
        <v>0.49928033878468714</v>
      </c>
      <c r="M6">
        <f t="array" ref="M6">K6/D6</f>
        <v>0.10593306723622857</v>
      </c>
    </row>
    <row r="7" spans="1:13">
      <c r="A7" t="s">
        <v>37</v>
      </c>
      <c r="B7" t="s">
        <v>19</v>
      </c>
      <c r="C7">
        <v>2013</v>
      </c>
      <c r="D7" s="1">
        <v>6493814000</v>
      </c>
      <c r="E7" s="7">
        <v>3241668000</v>
      </c>
      <c r="F7">
        <v>0</v>
      </c>
      <c r="G7">
        <v>0</v>
      </c>
      <c r="H7" s="7">
        <v>2591828000</v>
      </c>
      <c r="I7">
        <f t="array" ref="I7">D7-E7</f>
        <v>3252146000</v>
      </c>
      <c r="J7">
        <f t="array" ref="J7">SUM(F7:H7)</f>
        <v>2591828000</v>
      </c>
      <c r="K7">
        <f t="array" ref="K7">I7-J7</f>
        <v>660318000</v>
      </c>
      <c r="L7">
        <f t="array" ref="L7">I7/D7</f>
        <v>0.50080676779470434</v>
      </c>
      <c r="M7">
        <f t="array" ref="M7">K7/D7</f>
        <v>0.10168415664507792</v>
      </c>
    </row>
    <row r="8" spans="1:13">
      <c r="A8" t="s">
        <v>37</v>
      </c>
      <c r="B8" t="s">
        <v>25</v>
      </c>
      <c r="C8">
        <v>2015</v>
      </c>
      <c r="D8" s="1">
        <v>9843861000</v>
      </c>
      <c r="E8" s="7">
        <v>5390248000</v>
      </c>
      <c r="F8">
        <v>0</v>
      </c>
      <c r="G8">
        <v>0</v>
      </c>
      <c r="H8" s="7">
        <v>3601903000</v>
      </c>
      <c r="I8">
        <f t="array" ref="I8">D8-E8</f>
        <v>4453613000</v>
      </c>
      <c r="J8">
        <f t="array" ref="J8">SUM(F8:H8)</f>
        <v>3601903000</v>
      </c>
      <c r="K8">
        <f t="array" ref="K8">I8-J8</f>
        <v>851710000</v>
      </c>
      <c r="L8">
        <f t="array" ref="L8">I8/D8</f>
        <v>0.45242542534885449</v>
      </c>
      <c r="M8">
        <f t="array" ref="M8">K8/D8</f>
        <v>8.6521944996988481E-2</v>
      </c>
    </row>
    <row r="9" spans="1:13">
      <c r="A9" t="s">
        <v>37</v>
      </c>
      <c r="B9" t="s">
        <v>31</v>
      </c>
      <c r="C9">
        <v>2016</v>
      </c>
      <c r="D9" s="1">
        <v>9737018000</v>
      </c>
      <c r="E9" s="7">
        <v>5314246000</v>
      </c>
      <c r="F9">
        <v>0</v>
      </c>
      <c r="G9">
        <v>0</v>
      </c>
      <c r="H9" s="7">
        <v>3596992000</v>
      </c>
      <c r="I9">
        <f t="array" ref="I9">D9-E9</f>
        <v>4422772000</v>
      </c>
      <c r="J9">
        <f t="array" ref="J9">SUM(F9:H9)</f>
        <v>3596992000</v>
      </c>
      <c r="K9">
        <f t="array" ref="K9">I9-J9</f>
        <v>825780000</v>
      </c>
      <c r="L9">
        <f t="array" ref="L9">I9/D9</f>
        <v>0.45422243237097848</v>
      </c>
      <c r="M9">
        <f t="array" ref="M9">K9/D9</f>
        <v>8.4808305787254373E-2</v>
      </c>
    </row>
    <row r="10" spans="1:13">
      <c r="A10" t="s">
        <v>56</v>
      </c>
      <c r="B10" t="s">
        <v>10</v>
      </c>
      <c r="C10">
        <v>2013</v>
      </c>
      <c r="D10" s="1">
        <v>170910000000</v>
      </c>
      <c r="E10" s="7">
        <v>106606000000</v>
      </c>
      <c r="F10" s="7">
        <v>4475000000</v>
      </c>
      <c r="G10">
        <v>0</v>
      </c>
      <c r="H10" s="7">
        <v>10830000000</v>
      </c>
      <c r="I10">
        <f t="array" ref="I10">D10-E10</f>
        <v>64304000000</v>
      </c>
      <c r="J10">
        <f t="array" ref="J10">SUM(F10:H10)</f>
        <v>15305000000</v>
      </c>
      <c r="K10">
        <f t="array" ref="K10">I10-J10</f>
        <v>48999000000</v>
      </c>
      <c r="L10">
        <f t="array" ref="L10">I10/D10</f>
        <v>0.37624480720847231</v>
      </c>
      <c r="M10">
        <f t="array" ref="M10">K10/D10</f>
        <v>0.28669475162366159</v>
      </c>
    </row>
    <row r="11" spans="1:13">
      <c r="A11" t="s">
        <v>56</v>
      </c>
      <c r="B11" t="s">
        <v>19</v>
      </c>
      <c r="C11">
        <v>2014</v>
      </c>
      <c r="D11" s="1">
        <v>182795000000</v>
      </c>
      <c r="E11" s="7">
        <v>112258000000</v>
      </c>
      <c r="F11" s="7">
        <v>6041000000</v>
      </c>
      <c r="G11">
        <v>0</v>
      </c>
      <c r="H11" s="7">
        <v>11993000000</v>
      </c>
      <c r="I11">
        <f t="array" ref="I11">D11-E11</f>
        <v>70537000000</v>
      </c>
      <c r="J11">
        <f t="array" ref="J11">SUM(F11:H11)</f>
        <v>18034000000</v>
      </c>
      <c r="K11">
        <f t="array" ref="K11">I11-J11</f>
        <v>52503000000</v>
      </c>
      <c r="L11">
        <f t="array" ref="L11">I11/D11</f>
        <v>0.38588035777783858</v>
      </c>
      <c r="M11">
        <f t="array" ref="M11">K11/D11</f>
        <v>0.28722339232473537</v>
      </c>
    </row>
    <row r="12" spans="1:13">
      <c r="A12" t="s">
        <v>56</v>
      </c>
      <c r="B12" t="s">
        <v>25</v>
      </c>
      <c r="C12">
        <v>2015</v>
      </c>
      <c r="D12" s="1">
        <v>233715000000</v>
      </c>
      <c r="E12" s="7">
        <v>140089000000</v>
      </c>
      <c r="F12" s="7">
        <v>8067000000</v>
      </c>
      <c r="G12">
        <v>0</v>
      </c>
      <c r="H12" s="7">
        <v>14329000000</v>
      </c>
      <c r="I12">
        <f t="array" ref="I12">D12-E12</f>
        <v>93626000000</v>
      </c>
      <c r="J12">
        <f t="array" ref="J12">SUM(F12:H12)</f>
        <v>22396000000</v>
      </c>
      <c r="K12">
        <f t="array" ref="K12">I12-J12</f>
        <v>71230000000</v>
      </c>
      <c r="L12">
        <f t="array" ref="L12">I12/D12</f>
        <v>0.40059902017414373</v>
      </c>
      <c r="M12">
        <f t="array" ref="M12">K12/D12</f>
        <v>0.30477290717326661</v>
      </c>
    </row>
    <row r="13" spans="1:13">
      <c r="A13" t="s">
        <v>56</v>
      </c>
      <c r="B13" t="s">
        <v>31</v>
      </c>
      <c r="C13">
        <v>2016</v>
      </c>
      <c r="D13" s="1">
        <v>215639000000</v>
      </c>
      <c r="E13" s="7">
        <v>131376000000</v>
      </c>
      <c r="F13" s="7">
        <v>10045000000</v>
      </c>
      <c r="G13">
        <v>0</v>
      </c>
      <c r="H13" s="7">
        <v>14194000000</v>
      </c>
      <c r="I13">
        <f t="array" ref="I13">D13-E13</f>
        <v>84263000000</v>
      </c>
      <c r="J13">
        <f t="array" ref="J13">SUM(F13:H13)</f>
        <v>24239000000</v>
      </c>
      <c r="K13">
        <f t="array" ref="K13">I13-J13</f>
        <v>60024000000</v>
      </c>
      <c r="L13">
        <f t="array" ref="L13">I13/D13</f>
        <v>0.39075955648097049</v>
      </c>
      <c r="M13">
        <f t="array" ref="M13">K13/D13</f>
        <v>0.27835410106706115</v>
      </c>
    </row>
    <row r="14" spans="1:13">
      <c r="A14" t="s">
        <v>79</v>
      </c>
      <c r="B14" t="s">
        <v>10</v>
      </c>
      <c r="C14">
        <v>2012</v>
      </c>
      <c r="D14" s="1">
        <v>18380000000</v>
      </c>
      <c r="E14" s="7">
        <v>4508000000</v>
      </c>
      <c r="F14" s="7">
        <v>2778000000</v>
      </c>
      <c r="G14">
        <v>0</v>
      </c>
      <c r="H14" s="7">
        <v>4989000000</v>
      </c>
      <c r="I14">
        <f t="array" ref="I14">D14-E14</f>
        <v>13872000000</v>
      </c>
      <c r="J14">
        <f t="array" ref="J14">SUM(F14:H14)</f>
        <v>7767000000</v>
      </c>
      <c r="K14">
        <f t="array" ref="K14">I14-J14</f>
        <v>6105000000</v>
      </c>
      <c r="L14">
        <f t="array" ref="L14">I14/D14</f>
        <v>0.75473340587595217</v>
      </c>
      <c r="M14">
        <f t="array" ref="M14">K14/D14</f>
        <v>0.33215451577801958</v>
      </c>
    </row>
    <row r="15" spans="1:13">
      <c r="A15" t="s">
        <v>79</v>
      </c>
      <c r="B15" t="s">
        <v>19</v>
      </c>
      <c r="C15">
        <v>2013</v>
      </c>
      <c r="D15" s="1">
        <v>18790000000</v>
      </c>
      <c r="E15" s="7">
        <v>4581000000</v>
      </c>
      <c r="F15" s="7">
        <v>2855000000</v>
      </c>
      <c r="G15">
        <v>0</v>
      </c>
      <c r="H15" s="7">
        <v>5352000000</v>
      </c>
      <c r="I15">
        <f t="array" ref="I15">D15-E15</f>
        <v>14209000000</v>
      </c>
      <c r="J15">
        <f t="array" ref="J15">SUM(F15:H15)</f>
        <v>8207000000</v>
      </c>
      <c r="K15">
        <f t="array" ref="K15">I15-J15</f>
        <v>6002000000</v>
      </c>
      <c r="L15">
        <f t="array" ref="L15">I15/D15</f>
        <v>0.75620010643959557</v>
      </c>
      <c r="M15">
        <f t="array" ref="M15">K15/D15</f>
        <v>0.31942522618414049</v>
      </c>
    </row>
    <row r="16" spans="1:13">
      <c r="A16" t="s">
        <v>79</v>
      </c>
      <c r="B16" t="s">
        <v>25</v>
      </c>
      <c r="C16">
        <v>2014</v>
      </c>
      <c r="D16" s="1">
        <v>19960000000</v>
      </c>
      <c r="E16" s="7">
        <v>4426000000</v>
      </c>
      <c r="F16" s="7">
        <v>3297000000</v>
      </c>
      <c r="G16">
        <v>0</v>
      </c>
      <c r="H16" s="7">
        <v>8474000000</v>
      </c>
      <c r="I16">
        <f t="array" ref="I16">D16-E16</f>
        <v>15534000000</v>
      </c>
      <c r="J16">
        <f t="array" ref="J16">SUM(F16:H16)</f>
        <v>11771000000</v>
      </c>
      <c r="K16">
        <f t="array" ref="K16">I16-J16</f>
        <v>3763000000</v>
      </c>
      <c r="L16">
        <f t="array" ref="L16">I16/D16</f>
        <v>0.77825651302605214</v>
      </c>
      <c r="M16">
        <f t="array" ref="M16">K16/D16</f>
        <v>0.18852705410821644</v>
      </c>
    </row>
    <row r="17" spans="1:13">
      <c r="A17" t="s">
        <v>79</v>
      </c>
      <c r="B17" t="s">
        <v>31</v>
      </c>
      <c r="C17">
        <v>2015</v>
      </c>
      <c r="D17" s="1">
        <v>22859000000</v>
      </c>
      <c r="E17" s="7">
        <v>4500000000</v>
      </c>
      <c r="F17" s="7">
        <v>4285000000</v>
      </c>
      <c r="G17">
        <v>0</v>
      </c>
      <c r="H17" s="7">
        <v>6387000000</v>
      </c>
      <c r="I17">
        <f t="array" ref="I17">D17-E17</f>
        <v>18359000000</v>
      </c>
      <c r="J17">
        <f t="array" ref="J17">SUM(F17:H17)</f>
        <v>10672000000</v>
      </c>
      <c r="K17">
        <f t="array" ref="K17">I17-J17</f>
        <v>7687000000</v>
      </c>
      <c r="L17">
        <f t="array" ref="L17">I17/D17</f>
        <v>0.803140994794173</v>
      </c>
      <c r="M17">
        <f t="array" ref="M17">K17/D17</f>
        <v>0.33627892733715387</v>
      </c>
    </row>
    <row r="18" spans="1:13">
      <c r="A18" t="s">
        <v>98</v>
      </c>
      <c r="B18" t="s">
        <v>10</v>
      </c>
      <c r="C18">
        <v>2013</v>
      </c>
      <c r="D18" s="1">
        <v>87959167000</v>
      </c>
      <c r="E18" s="7">
        <v>85451348000</v>
      </c>
      <c r="F18">
        <v>0</v>
      </c>
      <c r="G18" s="7">
        <v>162186000</v>
      </c>
      <c r="H18" s="7">
        <v>1447234000</v>
      </c>
      <c r="I18">
        <f t="array" ref="I18">D18-E18</f>
        <v>2507819000</v>
      </c>
      <c r="J18">
        <f t="array" ref="J18">SUM(F18:H18)</f>
        <v>1609420000</v>
      </c>
      <c r="K18">
        <f t="array" ref="K18">I18-J18</f>
        <v>898399000</v>
      </c>
      <c r="L18">
        <f t="array" ref="L18">I18/D18</f>
        <v>2.8511172689936911E-2</v>
      </c>
      <c r="M18">
        <f t="array" ref="M18">K18/D18</f>
        <v>1.0213818873477963E-2</v>
      </c>
    </row>
    <row r="19" spans="1:13">
      <c r="A19" t="s">
        <v>98</v>
      </c>
      <c r="B19" t="s">
        <v>19</v>
      </c>
      <c r="C19">
        <v>2014</v>
      </c>
      <c r="D19" s="1">
        <v>119569127000</v>
      </c>
      <c r="E19" s="7">
        <v>116586761000</v>
      </c>
      <c r="F19">
        <v>0</v>
      </c>
      <c r="G19" s="7">
        <v>188680000</v>
      </c>
      <c r="H19" s="7">
        <v>2011595000</v>
      </c>
      <c r="I19">
        <f t="array" ref="I19">D19-E19</f>
        <v>2982366000</v>
      </c>
      <c r="J19">
        <f t="array" ref="J19">SUM(F19:H19)</f>
        <v>2200275000</v>
      </c>
      <c r="K19">
        <f t="array" ref="K19">I19-J19</f>
        <v>782091000</v>
      </c>
      <c r="L19">
        <f t="array" ref="L19">I19/D19</f>
        <v>2.4942609140233999E-2</v>
      </c>
      <c r="M19">
        <f t="array" ref="M19">K19/D19</f>
        <v>6.5409108490020167E-3</v>
      </c>
    </row>
    <row r="20" spans="1:13">
      <c r="A20" t="s">
        <v>98</v>
      </c>
      <c r="B20" t="s">
        <v>25</v>
      </c>
      <c r="C20">
        <v>2015</v>
      </c>
      <c r="D20" s="1">
        <v>135961803000</v>
      </c>
      <c r="E20" s="7">
        <v>132432490000</v>
      </c>
      <c r="F20">
        <v>0</v>
      </c>
      <c r="G20" s="7">
        <v>248635000</v>
      </c>
      <c r="H20" s="7">
        <v>2858458000</v>
      </c>
      <c r="I20">
        <f t="array" ref="I20">D20-E20</f>
        <v>3529313000</v>
      </c>
      <c r="J20">
        <f t="array" ref="J20">SUM(F20:H20)</f>
        <v>3107093000</v>
      </c>
      <c r="K20">
        <f t="array" ref="K20">I20-J20</f>
        <v>422220000</v>
      </c>
      <c r="L20">
        <f t="array" ref="L20">I20/D20</f>
        <v>2.5958121487988799E-2</v>
      </c>
      <c r="M20">
        <f t="array" ref="M20">K20/D20</f>
        <v>3.1054310157978709E-3</v>
      </c>
    </row>
    <row r="21" spans="1:13">
      <c r="A21" t="s">
        <v>98</v>
      </c>
      <c r="B21" t="s">
        <v>31</v>
      </c>
      <c r="C21">
        <v>2016</v>
      </c>
      <c r="D21" s="1">
        <v>146849686000</v>
      </c>
      <c r="E21" s="7">
        <v>142577080000</v>
      </c>
      <c r="F21">
        <v>0</v>
      </c>
      <c r="G21" s="7">
        <v>364735000</v>
      </c>
      <c r="H21" s="7">
        <v>2382097000</v>
      </c>
      <c r="I21">
        <f t="array" ref="I21">D21-E21</f>
        <v>4272606000</v>
      </c>
      <c r="J21">
        <f t="array" ref="J21">SUM(F21:H21)</f>
        <v>2746832000</v>
      </c>
      <c r="K21">
        <f t="array" ref="K21">I21-J21</f>
        <v>1525774000</v>
      </c>
      <c r="L21">
        <f t="array" ref="L21">I21/D21</f>
        <v>2.9095097962960576E-2</v>
      </c>
      <c r="M21">
        <f t="array" ref="M21">K21/D21</f>
        <v>1.0390039240533343E-2</v>
      </c>
    </row>
    <row r="22" spans="1:13">
      <c r="A22" t="s">
        <v>120</v>
      </c>
      <c r="B22" t="s">
        <v>10</v>
      </c>
      <c r="C22">
        <v>2012</v>
      </c>
      <c r="D22" s="1">
        <v>19050000000</v>
      </c>
      <c r="E22" s="7">
        <v>8899000000</v>
      </c>
      <c r="F22" s="7">
        <v>1461000000</v>
      </c>
      <c r="G22" s="7">
        <v>595000000</v>
      </c>
      <c r="H22" s="7">
        <v>6735000000</v>
      </c>
      <c r="I22">
        <f t="array" ref="I22">D22-E22</f>
        <v>10151000000</v>
      </c>
      <c r="J22">
        <f t="array" ref="J22">SUM(F22:H22)</f>
        <v>8791000000</v>
      </c>
      <c r="K22">
        <f t="array" ref="K22">I22-J22</f>
        <v>1360000000</v>
      </c>
      <c r="L22">
        <f t="array" ref="L22">I22/D22</f>
        <v>0.53286089238845147</v>
      </c>
      <c r="M22">
        <f t="array" ref="M22">K22/D22</f>
        <v>7.1391076115485563E-2</v>
      </c>
    </row>
    <row r="23" spans="1:13">
      <c r="A23" t="s">
        <v>120</v>
      </c>
      <c r="B23" t="s">
        <v>19</v>
      </c>
      <c r="C23">
        <v>2013</v>
      </c>
      <c r="D23" s="1">
        <v>19657000000</v>
      </c>
      <c r="E23" s="7">
        <v>9193000000</v>
      </c>
      <c r="F23" s="7">
        <v>1371000000</v>
      </c>
      <c r="G23" s="7">
        <v>588000000</v>
      </c>
      <c r="H23" s="7">
        <v>6372000000</v>
      </c>
      <c r="I23">
        <f t="array" ref="I23">D23-E23</f>
        <v>10464000000</v>
      </c>
      <c r="J23">
        <f t="array" ref="J23">SUM(F23:H23)</f>
        <v>8331000000</v>
      </c>
      <c r="K23">
        <f t="array" ref="K23">I23-J23</f>
        <v>2133000000</v>
      </c>
      <c r="L23">
        <f t="array" ref="L23">I23/D23</f>
        <v>0.53232945006867782</v>
      </c>
      <c r="M23">
        <f t="array" ref="M23">K23/D23</f>
        <v>0.10851096301571959</v>
      </c>
    </row>
    <row r="24" spans="1:13">
      <c r="A24" t="s">
        <v>120</v>
      </c>
      <c r="B24" t="s">
        <v>25</v>
      </c>
      <c r="C24">
        <v>2014</v>
      </c>
      <c r="D24" s="1">
        <v>20247000000</v>
      </c>
      <c r="E24" s="7">
        <v>9218000000</v>
      </c>
      <c r="F24" s="7">
        <v>1345000000</v>
      </c>
      <c r="G24" s="7">
        <v>555000000</v>
      </c>
      <c r="H24" s="7">
        <v>6530000000</v>
      </c>
      <c r="I24">
        <f t="array" ref="I24">D24-E24</f>
        <v>11029000000</v>
      </c>
      <c r="J24">
        <f t="array" ref="J24">SUM(F24:H24)</f>
        <v>8430000000</v>
      </c>
      <c r="K24">
        <f t="array" ref="K24">I24-J24</f>
        <v>2599000000</v>
      </c>
      <c r="L24">
        <f t="array" ref="L24">I24/D24</f>
        <v>0.54472267496419224</v>
      </c>
      <c r="M24">
        <f t="array" ref="M24">K24/D24</f>
        <v>0.12836469600434633</v>
      </c>
    </row>
    <row r="25" spans="1:13">
      <c r="A25" t="s">
        <v>120</v>
      </c>
      <c r="B25" t="s">
        <v>31</v>
      </c>
      <c r="C25">
        <v>2015</v>
      </c>
      <c r="D25" s="1">
        <v>20405000000</v>
      </c>
      <c r="E25" s="7">
        <v>8747000000</v>
      </c>
      <c r="F25" s="7">
        <v>1405000000</v>
      </c>
      <c r="G25" s="7">
        <v>601000000</v>
      </c>
      <c r="H25" s="7">
        <v>6785000000</v>
      </c>
      <c r="I25">
        <f t="array" ref="I25">D25-E25</f>
        <v>11658000000</v>
      </c>
      <c r="J25">
        <f t="array" ref="J25">SUM(F25:H25)</f>
        <v>8791000000</v>
      </c>
      <c r="K25">
        <f t="array" ref="K25">I25-J25</f>
        <v>2867000000</v>
      </c>
      <c r="L25">
        <f t="array" ref="L25">I25/D25</f>
        <v>0.57133055623621665</v>
      </c>
      <c r="M25">
        <f t="array" ref="M25">K25/D25</f>
        <v>0.14050477824062729</v>
      </c>
    </row>
    <row r="26" spans="1:13">
      <c r="A26" t="s">
        <v>142</v>
      </c>
      <c r="B26" t="s">
        <v>10</v>
      </c>
      <c r="C26">
        <v>2013</v>
      </c>
      <c r="D26" s="1">
        <v>4055240000</v>
      </c>
      <c r="E26" s="7">
        <v>586557000</v>
      </c>
      <c r="F26" s="7">
        <v>826631000</v>
      </c>
      <c r="G26" s="7">
        <v>52254000</v>
      </c>
      <c r="H26" s="7">
        <v>2140578000</v>
      </c>
      <c r="I26">
        <f t="array" ref="I26">D26-E26</f>
        <v>3468683000</v>
      </c>
      <c r="J26">
        <f t="array" ref="J26">SUM(F26:H26)</f>
        <v>3019463000</v>
      </c>
      <c r="K26">
        <f t="array" ref="K26">I26-J26</f>
        <v>449220000</v>
      </c>
      <c r="L26">
        <f t="array" ref="L26">I26/D26</f>
        <v>0.85535825253252584</v>
      </c>
      <c r="M26">
        <f t="array" ref="M26">K26/D26</f>
        <v>0.11077519456308381</v>
      </c>
    </row>
    <row r="27" spans="1:13">
      <c r="A27" t="s">
        <v>142</v>
      </c>
      <c r="B27" t="s">
        <v>19</v>
      </c>
      <c r="C27">
        <v>2014</v>
      </c>
      <c r="D27" s="1">
        <v>4147065000</v>
      </c>
      <c r="E27" s="7">
        <v>622080000</v>
      </c>
      <c r="F27" s="7">
        <v>844353000</v>
      </c>
      <c r="G27" s="7">
        <v>52424000</v>
      </c>
      <c r="H27" s="7">
        <v>2195640000</v>
      </c>
      <c r="I27">
        <f t="array" ref="I27">D27-E27</f>
        <v>3524985000</v>
      </c>
      <c r="J27">
        <f t="array" ref="J27">SUM(F27:H27)</f>
        <v>3092417000</v>
      </c>
      <c r="K27">
        <f t="array" ref="K27">I27-J27</f>
        <v>432568000</v>
      </c>
      <c r="L27">
        <f t="array" ref="L27">I27/D27</f>
        <v>0.84999511702854913</v>
      </c>
      <c r="M27">
        <f t="array" ref="M27">K27/D27</f>
        <v>0.10430702195408077</v>
      </c>
    </row>
    <row r="28" spans="1:13">
      <c r="A28" t="s">
        <v>142</v>
      </c>
      <c r="B28" t="s">
        <v>25</v>
      </c>
      <c r="C28">
        <v>2015</v>
      </c>
      <c r="D28" s="1">
        <v>4795511000</v>
      </c>
      <c r="E28" s="7">
        <v>744317000</v>
      </c>
      <c r="F28" s="7">
        <v>862730000</v>
      </c>
      <c r="G28" s="7">
        <v>68649000</v>
      </c>
      <c r="H28" s="7">
        <v>2215161000</v>
      </c>
      <c r="I28">
        <f t="array" ref="I28">D28-E28</f>
        <v>4051194000</v>
      </c>
      <c r="J28">
        <f t="array" ref="J28">SUM(F28:H28)</f>
        <v>3146540000</v>
      </c>
      <c r="K28">
        <f t="array" ref="K28">I28-J28</f>
        <v>904654000</v>
      </c>
      <c r="L28">
        <f t="array" ref="L28">I28/D28</f>
        <v>0.84478880352896701</v>
      </c>
      <c r="M28">
        <f t="array" ref="M28">K28/D28</f>
        <v>0.18864600665080322</v>
      </c>
    </row>
    <row r="29" spans="1:13">
      <c r="A29" t="s">
        <v>142</v>
      </c>
      <c r="B29" t="s">
        <v>31</v>
      </c>
      <c r="C29">
        <v>2016</v>
      </c>
      <c r="D29" s="1">
        <v>5854430000</v>
      </c>
      <c r="E29" s="7">
        <v>819908000</v>
      </c>
      <c r="F29" s="7">
        <v>975987000</v>
      </c>
      <c r="G29" s="7">
        <v>78534000</v>
      </c>
      <c r="H29" s="7">
        <v>2487907000</v>
      </c>
      <c r="I29">
        <f t="array" ref="I29">D29-E29</f>
        <v>5034522000</v>
      </c>
      <c r="J29">
        <f t="array" ref="J29">SUM(F29:H29)</f>
        <v>3542428000</v>
      </c>
      <c r="K29">
        <f t="array" ref="K29">I29-J29</f>
        <v>1492094000</v>
      </c>
      <c r="L29">
        <f t="array" ref="L29">I29/D29</f>
        <v>0.8599508406454599</v>
      </c>
      <c r="M29">
        <f t="array" ref="M29">K29/D29</f>
        <v>0.25486580247778179</v>
      </c>
    </row>
    <row r="30" spans="1:13">
      <c r="A30" t="s">
        <v>168</v>
      </c>
      <c r="B30" t="s">
        <v>10</v>
      </c>
      <c r="C30">
        <v>2013</v>
      </c>
      <c r="D30" s="1">
        <v>2633689000</v>
      </c>
      <c r="E30" s="7">
        <v>941278000</v>
      </c>
      <c r="F30" s="7">
        <v>513035000</v>
      </c>
      <c r="G30" s="7">
        <v>220000</v>
      </c>
      <c r="H30" s="7">
        <v>396233000</v>
      </c>
      <c r="I30">
        <f t="array" ref="I30">D30-E30</f>
        <v>1692411000</v>
      </c>
      <c r="J30">
        <f t="array" ref="J30">SUM(F30:H30)</f>
        <v>909488000</v>
      </c>
      <c r="K30">
        <f t="array" ref="K30">I30-J30</f>
        <v>782923000</v>
      </c>
      <c r="L30">
        <f t="array" ref="L30">I30/D30</f>
        <v>0.64260092972252991</v>
      </c>
      <c r="M30">
        <f t="array" ref="M30">K30/D30</f>
        <v>0.29727238105941894</v>
      </c>
    </row>
    <row r="31" spans="1:13">
      <c r="A31" t="s">
        <v>168</v>
      </c>
      <c r="B31" t="s">
        <v>19</v>
      </c>
      <c r="C31">
        <v>2014</v>
      </c>
      <c r="D31" s="1">
        <v>2864773000</v>
      </c>
      <c r="E31" s="7">
        <v>1034585000</v>
      </c>
      <c r="F31" s="7">
        <v>559686000</v>
      </c>
      <c r="G31" s="7">
        <v>26020000</v>
      </c>
      <c r="H31" s="7">
        <v>454676000</v>
      </c>
      <c r="I31">
        <f t="array" ref="I31">D31-E31</f>
        <v>1830188000</v>
      </c>
      <c r="J31">
        <f t="array" ref="J31">SUM(F31:H31)</f>
        <v>1040382000</v>
      </c>
      <c r="K31">
        <f t="array" ref="K31">I31-J31</f>
        <v>789806000</v>
      </c>
      <c r="L31">
        <f t="array" ref="L31">I31/D31</f>
        <v>0.6388596932462014</v>
      </c>
      <c r="M31">
        <f t="array" ref="M31">K31/D31</f>
        <v>0.27569584047322421</v>
      </c>
    </row>
    <row r="32" spans="1:13">
      <c r="A32" t="s">
        <v>168</v>
      </c>
      <c r="B32" t="s">
        <v>25</v>
      </c>
      <c r="C32">
        <v>2015</v>
      </c>
      <c r="D32" s="1">
        <v>3435092000</v>
      </c>
      <c r="E32" s="7">
        <v>1175830000</v>
      </c>
      <c r="F32" s="7">
        <v>637459000</v>
      </c>
      <c r="G32" s="7">
        <v>88318000</v>
      </c>
      <c r="H32" s="7">
        <v>702644000</v>
      </c>
      <c r="I32">
        <f t="array" ref="I32">D32-E32</f>
        <v>2259262000</v>
      </c>
      <c r="J32">
        <f t="array" ref="J32">SUM(F32:H32)</f>
        <v>1428421000</v>
      </c>
      <c r="K32">
        <f t="array" ref="K32">I32-J32</f>
        <v>830841000</v>
      </c>
      <c r="L32">
        <f t="array" ref="L32">I32/D32</f>
        <v>0.65770057978068708</v>
      </c>
      <c r="M32">
        <f t="array" ref="M32">K32/D32</f>
        <v>0.24186863117494378</v>
      </c>
    </row>
    <row r="33" spans="1:13">
      <c r="A33" t="s">
        <v>168</v>
      </c>
      <c r="B33" t="s">
        <v>31</v>
      </c>
      <c r="C33">
        <v>2016</v>
      </c>
      <c r="D33" s="1">
        <v>3421409000</v>
      </c>
      <c r="E33" s="7">
        <v>1194236000</v>
      </c>
      <c r="F33" s="7">
        <v>653816000</v>
      </c>
      <c r="G33" s="7">
        <v>70123000</v>
      </c>
      <c r="H33" s="7">
        <v>461438000</v>
      </c>
      <c r="I33">
        <f t="array" ref="I33">D33-E33</f>
        <v>2227173000</v>
      </c>
      <c r="J33">
        <f t="array" ref="J33">SUM(F33:H33)</f>
        <v>1185377000</v>
      </c>
      <c r="K33">
        <f t="array" ref="K33">I33-J33</f>
        <v>1041796000</v>
      </c>
      <c r="L33">
        <f t="array" ref="L33">I33/D33</f>
        <v>0.65095199083184729</v>
      </c>
      <c r="M33">
        <f t="array" ref="M33">K33/D33</f>
        <v>0.30449326578611324</v>
      </c>
    </row>
    <row r="34" spans="1:13">
      <c r="A34" t="s">
        <v>194</v>
      </c>
      <c r="B34" t="s">
        <v>10</v>
      </c>
      <c r="C34">
        <v>2012</v>
      </c>
      <c r="D34" s="1">
        <v>90559000000</v>
      </c>
      <c r="E34" s="7">
        <v>86936000000</v>
      </c>
      <c r="F34">
        <v>0</v>
      </c>
      <c r="G34">
        <v>0</v>
      </c>
      <c r="H34" s="7">
        <v>1665000000</v>
      </c>
      <c r="I34">
        <f t="array" ref="I34">D34-E34</f>
        <v>3623000000</v>
      </c>
      <c r="J34">
        <f t="array" ref="J34">SUM(F34:H34)</f>
        <v>1665000000</v>
      </c>
      <c r="K34">
        <f t="array" ref="K34">I34-J34</f>
        <v>1958000000</v>
      </c>
      <c r="L34">
        <f t="array" ref="L34">I34/D34</f>
        <v>4.0007067215848229E-2</v>
      </c>
      <c r="M34">
        <f t="array" ref="M34">K34/D34</f>
        <v>2.1621263485683367E-2</v>
      </c>
    </row>
    <row r="35" spans="1:13">
      <c r="A35" t="s">
        <v>194</v>
      </c>
      <c r="B35" t="s">
        <v>19</v>
      </c>
      <c r="C35">
        <v>2013</v>
      </c>
      <c r="D35" s="1">
        <v>89804000000</v>
      </c>
      <c r="E35" s="7">
        <v>85915000000</v>
      </c>
      <c r="F35">
        <v>0</v>
      </c>
      <c r="G35">
        <v>0</v>
      </c>
      <c r="H35" s="7">
        <v>1759000000</v>
      </c>
      <c r="I35">
        <f t="array" ref="I35">D35-E35</f>
        <v>3889000000</v>
      </c>
      <c r="J35">
        <f t="array" ref="J35">SUM(F35:H35)</f>
        <v>1759000000</v>
      </c>
      <c r="K35">
        <f t="array" ref="K35">I35-J35</f>
        <v>2130000000</v>
      </c>
      <c r="L35">
        <f t="array" ref="L35">I35/D35</f>
        <v>4.3305420693955723E-2</v>
      </c>
      <c r="M35">
        <f t="array" ref="M35">K35/D35</f>
        <v>2.3718319896663845E-2</v>
      </c>
    </row>
    <row r="36" spans="1:13">
      <c r="A36" t="s">
        <v>194</v>
      </c>
      <c r="B36" t="s">
        <v>25</v>
      </c>
      <c r="C36">
        <v>2014</v>
      </c>
      <c r="D36" s="1">
        <v>81201000000</v>
      </c>
      <c r="E36" s="7">
        <v>76433000000</v>
      </c>
      <c r="F36">
        <v>0</v>
      </c>
      <c r="G36">
        <v>0</v>
      </c>
      <c r="H36" s="7">
        <v>1907000000</v>
      </c>
      <c r="I36">
        <f t="array" ref="I36">D36-E36</f>
        <v>4768000000</v>
      </c>
      <c r="J36">
        <f t="array" ref="J36">SUM(F36:H36)</f>
        <v>1907000000</v>
      </c>
      <c r="K36">
        <f t="array" ref="K36">I36-J36</f>
        <v>2861000000</v>
      </c>
      <c r="L36">
        <f t="array" ref="L36">I36/D36</f>
        <v>5.8718488688562949E-2</v>
      </c>
      <c r="M36">
        <f t="array" ref="M36">K36/D36</f>
        <v>3.5233556236992154E-2</v>
      </c>
    </row>
    <row r="37" spans="1:13">
      <c r="A37" t="s">
        <v>194</v>
      </c>
      <c r="B37" t="s">
        <v>31</v>
      </c>
      <c r="C37">
        <v>2015</v>
      </c>
      <c r="D37" s="1">
        <v>67702000000</v>
      </c>
      <c r="E37" s="7">
        <v>63682000000</v>
      </c>
      <c r="F37">
        <v>0</v>
      </c>
      <c r="G37">
        <v>0</v>
      </c>
      <c r="H37" s="7">
        <v>2010000000</v>
      </c>
      <c r="I37">
        <f t="array" ref="I37">D37-E37</f>
        <v>4020000000</v>
      </c>
      <c r="J37">
        <f t="array" ref="J37">SUM(F37:H37)</f>
        <v>2010000000</v>
      </c>
      <c r="K37">
        <f t="array" ref="K37">I37-J37</f>
        <v>2010000000</v>
      </c>
      <c r="L37">
        <f t="array" ref="L37">I37/D37</f>
        <v>5.9377861806150484E-2</v>
      </c>
      <c r="M37">
        <f t="array" ref="M37">K37/D37</f>
        <v>2.9688930903075242E-2</v>
      </c>
    </row>
    <row r="38" spans="1:13">
      <c r="A38" t="s">
        <v>209</v>
      </c>
      <c r="B38" t="s">
        <v>10</v>
      </c>
      <c r="C38">
        <v>2012</v>
      </c>
      <c r="D38" s="1">
        <v>3641390000</v>
      </c>
      <c r="E38" s="7">
        <v>2392091000</v>
      </c>
      <c r="F38">
        <v>0</v>
      </c>
      <c r="G38" s="7">
        <v>166876000</v>
      </c>
      <c r="H38" s="7">
        <v>108059000</v>
      </c>
      <c r="I38">
        <f t="array" ref="I38">D38-E38</f>
        <v>1249299000</v>
      </c>
      <c r="J38">
        <f t="array" ref="J38">SUM(F38:H38)</f>
        <v>274935000</v>
      </c>
      <c r="K38">
        <f t="array" ref="K38">I38-J38</f>
        <v>974364000</v>
      </c>
      <c r="L38">
        <f t="array" ref="L38">I38/D38</f>
        <v>0.3430829985252884</v>
      </c>
      <c r="M38">
        <f t="array" ref="M38">K38/D38</f>
        <v>0.26758023721710666</v>
      </c>
    </row>
    <row r="39" spans="1:13">
      <c r="A39" t="s">
        <v>209</v>
      </c>
      <c r="B39" t="s">
        <v>19</v>
      </c>
      <c r="C39">
        <v>2013</v>
      </c>
      <c r="D39" s="1">
        <v>4319063000</v>
      </c>
      <c r="E39" s="7">
        <v>2894917000</v>
      </c>
      <c r="F39">
        <v>0</v>
      </c>
      <c r="G39" s="7">
        <v>216119000</v>
      </c>
      <c r="H39" s="7">
        <v>109115000</v>
      </c>
      <c r="I39">
        <f t="array" ref="I39">D39-E39</f>
        <v>1424146000</v>
      </c>
      <c r="J39">
        <f t="array" ref="J39">SUM(F39:H39)</f>
        <v>325234000</v>
      </c>
      <c r="K39">
        <f t="array" ref="K39">I39-J39</f>
        <v>1098912000</v>
      </c>
      <c r="L39">
        <f t="array" ref="L39">I39/D39</f>
        <v>0.32973494482483817</v>
      </c>
      <c r="M39">
        <f t="array" ref="M39">K39/D39</f>
        <v>0.25443296381645741</v>
      </c>
    </row>
    <row r="40" spans="1:13">
      <c r="A40" t="s">
        <v>209</v>
      </c>
      <c r="B40" t="s">
        <v>25</v>
      </c>
      <c r="C40">
        <v>2014</v>
      </c>
      <c r="D40" s="1">
        <v>5302940000</v>
      </c>
      <c r="E40" s="7">
        <v>3643979000</v>
      </c>
      <c r="F40">
        <v>0</v>
      </c>
      <c r="G40" s="7">
        <v>313082000</v>
      </c>
      <c r="H40" s="7">
        <v>247412000</v>
      </c>
      <c r="I40">
        <f t="array" ref="I40">D40-E40</f>
        <v>1658961000</v>
      </c>
      <c r="J40">
        <f t="array" ref="J40">SUM(F40:H40)</f>
        <v>560494000</v>
      </c>
      <c r="K40">
        <f t="array" ref="K40">I40-J40</f>
        <v>1098467000</v>
      </c>
      <c r="L40">
        <f t="array" ref="L40">I40/D40</f>
        <v>0.31283797289805276</v>
      </c>
      <c r="M40">
        <f t="array" ref="M40">K40/D40</f>
        <v>0.20714301877826263</v>
      </c>
    </row>
    <row r="41" spans="1:13">
      <c r="A41" t="s">
        <v>209</v>
      </c>
      <c r="B41" t="s">
        <v>31</v>
      </c>
      <c r="C41">
        <v>2015</v>
      </c>
      <c r="D41" s="1">
        <v>6439746000</v>
      </c>
      <c r="E41" s="7">
        <v>4482700000</v>
      </c>
      <c r="F41">
        <v>0</v>
      </c>
      <c r="G41" s="7">
        <v>492140000</v>
      </c>
      <c r="H41" s="7">
        <v>203046000</v>
      </c>
      <c r="I41">
        <f t="array" ref="I41">D41-E41</f>
        <v>1957046000</v>
      </c>
      <c r="J41">
        <f t="array" ref="J41">SUM(F41:H41)</f>
        <v>695186000</v>
      </c>
      <c r="K41">
        <f t="array" ref="K41">I41-J41</f>
        <v>1261860000</v>
      </c>
      <c r="L41">
        <f t="array" ref="L41">I41/D41</f>
        <v>0.30390111659683472</v>
      </c>
      <c r="M41">
        <f t="array" ref="M41">K41/D41</f>
        <v>0.19594872220115514</v>
      </c>
    </row>
    <row r="42" spans="1:13">
      <c r="A42" t="s">
        <v>227</v>
      </c>
      <c r="B42" t="s">
        <v>10</v>
      </c>
      <c r="C42">
        <v>2013</v>
      </c>
      <c r="D42" s="1">
        <v>2312200000</v>
      </c>
      <c r="E42" s="7">
        <v>238500000</v>
      </c>
      <c r="F42" s="7">
        <v>600000000</v>
      </c>
      <c r="G42" s="7">
        <v>42100000</v>
      </c>
      <c r="H42" s="7">
        <v>1081800000</v>
      </c>
      <c r="I42">
        <f t="array" ref="I42">D42-E42</f>
        <v>2073700000</v>
      </c>
      <c r="J42">
        <f t="array" ref="J42">SUM(F42:H42)</f>
        <v>1723900000</v>
      </c>
      <c r="K42">
        <f t="array" ref="K42">I42-J42</f>
        <v>349800000</v>
      </c>
      <c r="L42">
        <f t="array" ref="L42">I42/D42</f>
        <v>0.89685148343568899</v>
      </c>
      <c r="M42">
        <f t="array" ref="M42">K42/D42</f>
        <v>0.15128449096098953</v>
      </c>
    </row>
    <row r="43" spans="1:13">
      <c r="A43" t="s">
        <v>227</v>
      </c>
      <c r="B43" t="s">
        <v>19</v>
      </c>
      <c r="C43">
        <v>2014</v>
      </c>
      <c r="D43" s="1">
        <v>2273900000</v>
      </c>
      <c r="E43" s="7">
        <v>274300000</v>
      </c>
      <c r="F43" s="7">
        <v>611100000</v>
      </c>
      <c r="G43" s="7">
        <v>36500000</v>
      </c>
      <c r="H43" s="7">
        <v>1054400000</v>
      </c>
      <c r="I43">
        <f t="array" ref="I43">D43-E43</f>
        <v>1999600000</v>
      </c>
      <c r="J43">
        <f t="array" ref="J43">SUM(F43:H43)</f>
        <v>1702000000</v>
      </c>
      <c r="K43">
        <f t="array" ref="K43">I43-J43</f>
        <v>297600000</v>
      </c>
      <c r="L43">
        <f t="array" ref="L43">I43/D43</f>
        <v>0.87937024495360394</v>
      </c>
      <c r="M43">
        <f t="array" ref="M43">K43/D43</f>
        <v>0.1308764677426448</v>
      </c>
    </row>
    <row r="44" spans="1:13">
      <c r="A44" t="s">
        <v>227</v>
      </c>
      <c r="B44" t="s">
        <v>25</v>
      </c>
      <c r="C44">
        <v>2015</v>
      </c>
      <c r="D44" s="1">
        <v>2512200000</v>
      </c>
      <c r="E44" s="7">
        <v>342100000</v>
      </c>
      <c r="F44" s="7">
        <v>725200000</v>
      </c>
      <c r="G44" s="7">
        <v>39800000</v>
      </c>
      <c r="H44" s="7">
        <v>1281300000</v>
      </c>
      <c r="I44">
        <f t="array" ref="I44">D44-E44</f>
        <v>2170100000</v>
      </c>
      <c r="J44">
        <f t="array" ref="J44">SUM(F44:H44)</f>
        <v>2046300000</v>
      </c>
      <c r="K44">
        <f t="array" ref="K44">I44-J44</f>
        <v>123800000</v>
      </c>
      <c r="L44">
        <f t="array" ref="L44">I44/D44</f>
        <v>0.86382453626303635</v>
      </c>
      <c r="M44">
        <f t="array" ref="M44">K44/D44</f>
        <v>4.9279515962104926E-2</v>
      </c>
    </row>
    <row r="45" spans="1:13">
      <c r="A45" t="s">
        <v>227</v>
      </c>
      <c r="B45" t="s">
        <v>31</v>
      </c>
      <c r="C45">
        <v>2016</v>
      </c>
      <c r="D45" s="1">
        <v>2504100000</v>
      </c>
      <c r="E45" s="7">
        <v>370700000</v>
      </c>
      <c r="F45" s="7">
        <v>790000000</v>
      </c>
      <c r="G45" s="7">
        <v>33200000</v>
      </c>
      <c r="H45" s="7">
        <v>1308900000</v>
      </c>
      <c r="I45">
        <f t="array" ref="I45">D45-E45</f>
        <v>2133400000</v>
      </c>
      <c r="J45">
        <f t="array" ref="J45">SUM(F45:H45)</f>
        <v>2132100000</v>
      </c>
      <c r="K45">
        <f t="array" ref="K45">I45-J45</f>
        <v>1300000</v>
      </c>
      <c r="L45">
        <f t="array" ref="L45">I45/D45</f>
        <v>0.85196278103909584</v>
      </c>
      <c r="M45">
        <f t="array" ref="M45">K45/D45</f>
        <v>5.1914859630206457E-4</v>
      </c>
    </row>
    <row r="46" spans="1:13">
      <c r="A46" t="s">
        <v>252</v>
      </c>
      <c r="B46" t="s">
        <v>10</v>
      </c>
      <c r="C46">
        <v>2012</v>
      </c>
      <c r="D46" s="1">
        <v>5781000000</v>
      </c>
      <c r="E46" s="7">
        <v>3477000000</v>
      </c>
      <c r="F46">
        <v>0</v>
      </c>
      <c r="G46" s="7">
        <v>673000000</v>
      </c>
      <c r="H46" s="7">
        <v>443000000</v>
      </c>
      <c r="I46">
        <f t="array" ref="I46">D46-E46</f>
        <v>2304000000</v>
      </c>
      <c r="J46">
        <f t="array" ref="J46">SUM(F46:H46)</f>
        <v>1116000000</v>
      </c>
      <c r="K46">
        <f t="array" ref="K46">I46-J46</f>
        <v>1188000000</v>
      </c>
      <c r="L46">
        <f t="array" ref="L46">I46/D46</f>
        <v>0.39854696419304619</v>
      </c>
      <c r="M46">
        <f t="array" ref="M46">K46/D46</f>
        <v>0.20550077841203945</v>
      </c>
    </row>
    <row r="47" spans="1:13">
      <c r="A47" t="s">
        <v>252</v>
      </c>
      <c r="B47" t="s">
        <v>19</v>
      </c>
      <c r="C47">
        <v>2013</v>
      </c>
      <c r="D47" s="1">
        <v>5838000000</v>
      </c>
      <c r="E47" s="7">
        <v>3490000000</v>
      </c>
      <c r="F47">
        <v>0</v>
      </c>
      <c r="G47" s="7">
        <v>706000000</v>
      </c>
      <c r="H47" s="7">
        <v>458000000</v>
      </c>
      <c r="I47">
        <f t="array" ref="I47">D47-E47</f>
        <v>2348000000</v>
      </c>
      <c r="J47">
        <f t="array" ref="J47">SUM(F47:H47)</f>
        <v>1164000000</v>
      </c>
      <c r="K47">
        <f t="array" ref="K47">I47-J47</f>
        <v>1184000000</v>
      </c>
      <c r="L47">
        <f t="array" ref="L47">I47/D47</f>
        <v>0.40219253168893454</v>
      </c>
      <c r="M47">
        <f t="array" ref="M47">K47/D47</f>
        <v>0.20280918122644742</v>
      </c>
    </row>
    <row r="48" spans="1:13">
      <c r="A48" t="s">
        <v>252</v>
      </c>
      <c r="B48" t="s">
        <v>25</v>
      </c>
      <c r="C48">
        <v>2014</v>
      </c>
      <c r="D48" s="1">
        <v>6053000000</v>
      </c>
      <c r="E48" s="7">
        <v>3586000000</v>
      </c>
      <c r="F48">
        <v>0</v>
      </c>
      <c r="G48" s="7">
        <v>745000000</v>
      </c>
      <c r="H48" s="7">
        <v>468000000</v>
      </c>
      <c r="I48">
        <f t="array" ref="I48">D48-E48</f>
        <v>2467000000</v>
      </c>
      <c r="J48">
        <f t="array" ref="J48">SUM(F48:H48)</f>
        <v>1213000000</v>
      </c>
      <c r="K48">
        <f t="array" ref="K48">I48-J48</f>
        <v>1254000000</v>
      </c>
      <c r="L48">
        <f t="array" ref="L48">I48/D48</f>
        <v>0.40756649595242028</v>
      </c>
      <c r="M48">
        <f t="array" ref="M48">K48/D48</f>
        <v>0.20716999834792665</v>
      </c>
    </row>
    <row r="49" spans="1:13">
      <c r="A49" t="s">
        <v>252</v>
      </c>
      <c r="B49" t="s">
        <v>31</v>
      </c>
      <c r="C49">
        <v>2015</v>
      </c>
      <c r="D49" s="1">
        <v>6098000000</v>
      </c>
      <c r="E49" s="7">
        <v>3501000000</v>
      </c>
      <c r="F49">
        <v>0</v>
      </c>
      <c r="G49" s="7">
        <v>796000000</v>
      </c>
      <c r="H49" s="7">
        <v>542000000</v>
      </c>
      <c r="I49">
        <f t="array" ref="I49">D49-E49</f>
        <v>2597000000</v>
      </c>
      <c r="J49">
        <f t="array" ref="J49">SUM(F49:H49)</f>
        <v>1338000000</v>
      </c>
      <c r="K49">
        <f t="array" ref="K49">I49-J49</f>
        <v>1259000000</v>
      </c>
      <c r="L49">
        <f t="array" ref="L49">I49/D49</f>
        <v>0.42587733683174811</v>
      </c>
      <c r="M49">
        <f t="array" ref="M49">K49/D49</f>
        <v>0.20646113479829453</v>
      </c>
    </row>
    <row r="50" spans="1:13">
      <c r="A50" t="s">
        <v>271</v>
      </c>
      <c r="B50" t="s">
        <v>10</v>
      </c>
      <c r="C50">
        <v>2012</v>
      </c>
      <c r="D50" s="1">
        <v>14945000000</v>
      </c>
      <c r="E50" s="7">
        <v>6395000000</v>
      </c>
      <c r="F50">
        <v>0</v>
      </c>
      <c r="G50" s="7">
        <v>1782000000</v>
      </c>
      <c r="H50" s="7">
        <v>3812000000</v>
      </c>
      <c r="I50">
        <f t="array" ref="I50">D50-E50</f>
        <v>8550000000</v>
      </c>
      <c r="J50">
        <f t="array" ref="J50">SUM(F50:H50)</f>
        <v>5594000000</v>
      </c>
      <c r="K50">
        <f t="array" ref="K50">I50-J50</f>
        <v>2956000000</v>
      </c>
      <c r="L50">
        <f t="array" ref="L50">I50/D50</f>
        <v>0.57209769153563061</v>
      </c>
      <c r="M50">
        <f t="array" ref="M50">K50/D50</f>
        <v>0.19779190364670457</v>
      </c>
    </row>
    <row r="51" spans="1:13">
      <c r="A51" t="s">
        <v>271</v>
      </c>
      <c r="B51" t="s">
        <v>19</v>
      </c>
      <c r="C51">
        <v>2013</v>
      </c>
      <c r="D51" s="1">
        <v>14813500000</v>
      </c>
      <c r="E51" s="7">
        <v>6722300000</v>
      </c>
      <c r="F51">
        <v>0</v>
      </c>
      <c r="G51" s="7">
        <v>1712500000</v>
      </c>
      <c r="H51" s="7">
        <v>3329800000</v>
      </c>
      <c r="I51">
        <f t="array" ref="I51">D51-E51</f>
        <v>8091200000</v>
      </c>
      <c r="J51">
        <f t="array" ref="J51">SUM(F51:H51)</f>
        <v>5042300000</v>
      </c>
      <c r="K51">
        <f t="array" ref="K51">I51-J51</f>
        <v>3048900000</v>
      </c>
      <c r="L51">
        <f t="array" ref="L51">I51/D51</f>
        <v>0.54620447564721364</v>
      </c>
      <c r="M51">
        <f t="array" ref="M51">K51/D51</f>
        <v>0.20581901643770883</v>
      </c>
    </row>
    <row r="52" spans="1:13">
      <c r="A52" t="s">
        <v>271</v>
      </c>
      <c r="B52" t="s">
        <v>25</v>
      </c>
      <c r="C52">
        <v>2014</v>
      </c>
      <c r="D52" s="1">
        <v>16378600000</v>
      </c>
      <c r="E52" s="7">
        <v>7685700000</v>
      </c>
      <c r="F52">
        <v>0</v>
      </c>
      <c r="G52" s="7">
        <v>1897600000</v>
      </c>
      <c r="H52" s="7">
        <v>3667900000</v>
      </c>
      <c r="I52">
        <f t="array" ref="I52">D52-E52</f>
        <v>8692900000</v>
      </c>
      <c r="J52">
        <f t="array" ref="J52">SUM(F52:H52)</f>
        <v>5565500000</v>
      </c>
      <c r="K52">
        <f t="array" ref="K52">I52-J52</f>
        <v>3127400000</v>
      </c>
      <c r="L52">
        <f t="array" ref="L52">I52/D52</f>
        <v>0.53074743873102703</v>
      </c>
      <c r="M52">
        <f t="array" ref="M52">K52/D52</f>
        <v>0.19094428095197391</v>
      </c>
    </row>
    <row r="53" spans="1:13">
      <c r="A53" t="s">
        <v>271</v>
      </c>
      <c r="B53" t="s">
        <v>31</v>
      </c>
      <c r="C53">
        <v>2015</v>
      </c>
      <c r="D53" s="1">
        <v>16453200000</v>
      </c>
      <c r="E53" s="7">
        <v>7433500000</v>
      </c>
      <c r="F53">
        <v>0</v>
      </c>
      <c r="G53" s="7">
        <v>2009700000</v>
      </c>
      <c r="H53" s="7">
        <v>3676500000</v>
      </c>
      <c r="I53">
        <f t="array" ref="I53">D53-E53</f>
        <v>9019700000</v>
      </c>
      <c r="J53">
        <f t="array" ref="J53">SUM(F53:H53)</f>
        <v>5686200000</v>
      </c>
      <c r="K53">
        <f t="array" ref="K53">I53-J53</f>
        <v>3333500000</v>
      </c>
      <c r="L53">
        <f t="array" ref="L53">I53/D53</f>
        <v>0.54820338900639387</v>
      </c>
      <c r="M53">
        <f t="array" ref="M53">K53/D53</f>
        <v>0.20260496438382808</v>
      </c>
    </row>
    <row r="54" spans="1:13">
      <c r="A54" t="s">
        <v>289</v>
      </c>
      <c r="B54" t="s">
        <v>10</v>
      </c>
      <c r="C54">
        <v>2012</v>
      </c>
      <c r="D54" s="1">
        <v>25364000000</v>
      </c>
      <c r="E54" s="7">
        <v>17074000000</v>
      </c>
      <c r="F54">
        <v>0</v>
      </c>
      <c r="G54" s="7">
        <v>3727000000</v>
      </c>
      <c r="H54">
        <v>0</v>
      </c>
      <c r="I54">
        <f t="array" ref="I54">D54-E54</f>
        <v>8290000000</v>
      </c>
      <c r="J54">
        <f t="array" ref="J54">SUM(F54:H54)</f>
        <v>3727000000</v>
      </c>
      <c r="K54">
        <f t="array" ref="K54">I54-J54</f>
        <v>4563000000</v>
      </c>
      <c r="L54">
        <f t="array" ref="L54">I54/D54</f>
        <v>0.32684119224097147</v>
      </c>
      <c r="M54">
        <f t="array" ref="M54">K54/D54</f>
        <v>0.17990064658571203</v>
      </c>
    </row>
    <row r="55" spans="1:13">
      <c r="A55" t="s">
        <v>289</v>
      </c>
      <c r="B55" t="s">
        <v>19</v>
      </c>
      <c r="C55">
        <v>2013</v>
      </c>
      <c r="D55" s="1">
        <v>23939000000</v>
      </c>
      <c r="E55" s="7">
        <v>15341000000</v>
      </c>
      <c r="F55">
        <v>0</v>
      </c>
      <c r="G55" s="7">
        <v>3489000000</v>
      </c>
      <c r="H55">
        <v>0</v>
      </c>
      <c r="I55">
        <f t="array" ref="I55">D55-E55</f>
        <v>8598000000</v>
      </c>
      <c r="J55">
        <f t="array" ref="J55">SUM(F55:H55)</f>
        <v>3489000000</v>
      </c>
      <c r="K55">
        <f t="array" ref="K55">I55-J55</f>
        <v>5109000000</v>
      </c>
      <c r="L55">
        <f t="array" ref="L55">I55/D55</f>
        <v>0.35916287230043026</v>
      </c>
      <c r="M55">
        <f t="array" ref="M55">K55/D55</f>
        <v>0.21341743598312377</v>
      </c>
    </row>
    <row r="56" spans="1:13">
      <c r="A56" t="s">
        <v>289</v>
      </c>
      <c r="B56" t="s">
        <v>25</v>
      </c>
      <c r="C56">
        <v>2014</v>
      </c>
      <c r="D56" s="1">
        <v>22728000000</v>
      </c>
      <c r="E56" s="7">
        <v>14373000000</v>
      </c>
      <c r="F56">
        <v>0</v>
      </c>
      <c r="G56" s="7">
        <v>3547000000</v>
      </c>
      <c r="H56">
        <v>0</v>
      </c>
      <c r="I56">
        <f t="array" ref="I56">D56-E56</f>
        <v>8355000000</v>
      </c>
      <c r="J56">
        <f t="array" ref="J56">SUM(F56:H56)</f>
        <v>3547000000</v>
      </c>
      <c r="K56">
        <f t="array" ref="K56">I56-J56</f>
        <v>4808000000</v>
      </c>
      <c r="L56">
        <f t="array" ref="L56">I56/D56</f>
        <v>0.36760823653643082</v>
      </c>
      <c r="M56">
        <f t="array" ref="M56">K56/D56</f>
        <v>0.21154523055262231</v>
      </c>
    </row>
    <row r="57" spans="1:13">
      <c r="A57" t="s">
        <v>289</v>
      </c>
      <c r="B57" t="s">
        <v>31</v>
      </c>
      <c r="C57">
        <v>2015</v>
      </c>
      <c r="D57" s="1">
        <v>20872000000</v>
      </c>
      <c r="E57" s="7">
        <v>13049000000</v>
      </c>
      <c r="F57">
        <v>0</v>
      </c>
      <c r="G57" s="7">
        <v>3672000000</v>
      </c>
      <c r="H57">
        <v>0</v>
      </c>
      <c r="I57">
        <f t="array" ref="I57">D57-E57</f>
        <v>7823000000</v>
      </c>
      <c r="J57">
        <f t="array" ref="J57">SUM(F57:H57)</f>
        <v>3672000000</v>
      </c>
      <c r="K57">
        <f t="array" ref="K57">I57-J57</f>
        <v>4151000000</v>
      </c>
      <c r="L57">
        <f t="array" ref="L57">I57/D57</f>
        <v>0.37480835569183596</v>
      </c>
      <c r="M57">
        <f t="array" ref="M57">K57/D57</f>
        <v>0.19887888079724031</v>
      </c>
    </row>
    <row r="58" spans="1:13">
      <c r="A58" t="s">
        <v>304</v>
      </c>
      <c r="B58" t="s">
        <v>10</v>
      </c>
      <c r="C58">
        <v>2012</v>
      </c>
      <c r="D58" s="1">
        <v>71214000000</v>
      </c>
      <c r="E58" s="7">
        <v>37745000000</v>
      </c>
      <c r="F58">
        <v>0</v>
      </c>
      <c r="G58">
        <v>0</v>
      </c>
      <c r="H58" s="7">
        <v>21491000000</v>
      </c>
      <c r="I58">
        <f t="array" ref="I58">D58-E58</f>
        <v>33469000000</v>
      </c>
      <c r="J58">
        <f t="array" ref="J58">SUM(F58:H58)</f>
        <v>21491000000</v>
      </c>
      <c r="K58">
        <f t="array" ref="K58">I58-J58</f>
        <v>11978000000</v>
      </c>
      <c r="L58">
        <f t="array" ref="L58">I58/D58</f>
        <v>0.46997781335130734</v>
      </c>
      <c r="M58">
        <f t="array" ref="M58">K58/D58</f>
        <v>0.16819726458280676</v>
      </c>
    </row>
    <row r="59" spans="1:13">
      <c r="A59" t="s">
        <v>304</v>
      </c>
      <c r="B59" t="s">
        <v>19</v>
      </c>
      <c r="C59">
        <v>2013</v>
      </c>
      <c r="D59" s="1">
        <v>68874000000</v>
      </c>
      <c r="E59" s="7">
        <v>34660000000</v>
      </c>
      <c r="F59">
        <v>0</v>
      </c>
      <c r="G59">
        <v>0</v>
      </c>
      <c r="H59" s="7">
        <v>22005000000</v>
      </c>
      <c r="I59">
        <f t="array" ref="I59">D59-E59</f>
        <v>34214000000</v>
      </c>
      <c r="J59">
        <f t="array" ref="J59">SUM(F59:H59)</f>
        <v>22005000000</v>
      </c>
      <c r="K59">
        <f t="array" ref="K59">I59-J59</f>
        <v>12209000000</v>
      </c>
      <c r="L59">
        <f t="array" ref="L59">I59/D59</f>
        <v>0.49676220344397015</v>
      </c>
      <c r="M59">
        <f t="array" ref="M59">K59/D59</f>
        <v>0.17726573162586753</v>
      </c>
    </row>
    <row r="60" spans="1:13">
      <c r="A60" t="s">
        <v>304</v>
      </c>
      <c r="B60" t="s">
        <v>25</v>
      </c>
      <c r="C60">
        <v>2014</v>
      </c>
      <c r="D60" s="1">
        <v>64406000000</v>
      </c>
      <c r="E60" s="7">
        <v>33611000000</v>
      </c>
      <c r="F60">
        <v>0</v>
      </c>
      <c r="G60">
        <v>0</v>
      </c>
      <c r="H60" s="7">
        <v>18491000000</v>
      </c>
      <c r="I60">
        <f t="array" ref="I60">D60-E60</f>
        <v>30795000000</v>
      </c>
      <c r="J60">
        <f t="array" ref="J60">SUM(F60:H60)</f>
        <v>18491000000</v>
      </c>
      <c r="K60">
        <f t="array" ref="K60">I60-J60</f>
        <v>12304000000</v>
      </c>
      <c r="L60">
        <f t="array" ref="L60">I60/D60</f>
        <v>0.47813868273142252</v>
      </c>
      <c r="M60">
        <f t="array" ref="M60">K60/D60</f>
        <v>0.19103810204018259</v>
      </c>
    </row>
    <row r="61" spans="1:13">
      <c r="A61" t="s">
        <v>304</v>
      </c>
      <c r="B61" t="s">
        <v>31</v>
      </c>
      <c r="C61">
        <v>2015</v>
      </c>
      <c r="D61" s="1">
        <v>58327000000</v>
      </c>
      <c r="E61" s="7">
        <v>36581000000</v>
      </c>
      <c r="F61">
        <v>0</v>
      </c>
      <c r="G61">
        <v>0</v>
      </c>
      <c r="H61" s="7">
        <v>16417000000</v>
      </c>
      <c r="I61">
        <f t="array" ref="I61">D61-E61</f>
        <v>21746000000</v>
      </c>
      <c r="J61">
        <f t="array" ref="J61">SUM(F61:H61)</f>
        <v>16417000000</v>
      </c>
      <c r="K61">
        <f t="array" ref="K61">I61-J61</f>
        <v>5329000000</v>
      </c>
      <c r="L61">
        <f t="array" ref="L61">I61/D61</f>
        <v>0.37282905001114408</v>
      </c>
      <c r="M61">
        <f t="array" ref="M61">K61/D61</f>
        <v>9.1364205256570713E-2</v>
      </c>
    </row>
    <row r="62" spans="1:13">
      <c r="A62" t="s">
        <v>318</v>
      </c>
      <c r="B62" t="s">
        <v>10</v>
      </c>
      <c r="C62">
        <v>2012</v>
      </c>
      <c r="D62" s="1">
        <v>958511000</v>
      </c>
      <c r="E62" s="7">
        <v>386355000</v>
      </c>
      <c r="F62">
        <v>0</v>
      </c>
      <c r="G62" s="7">
        <v>325173000</v>
      </c>
      <c r="H62" s="7">
        <v>61732000</v>
      </c>
      <c r="I62">
        <f t="array" ref="I62">D62-E62</f>
        <v>572156000</v>
      </c>
      <c r="J62">
        <f t="array" ref="J62">SUM(F62:H62)</f>
        <v>386905000</v>
      </c>
      <c r="K62">
        <f t="array" ref="K62">I62-J62</f>
        <v>185251000</v>
      </c>
      <c r="L62">
        <f t="array" ref="L62">I62/D62</f>
        <v>0.59692168373654553</v>
      </c>
      <c r="M62">
        <f t="array" ref="M62">K62/D62</f>
        <v>0.19326956080837884</v>
      </c>
    </row>
    <row r="63" spans="1:13">
      <c r="A63" t="s">
        <v>318</v>
      </c>
      <c r="B63" t="s">
        <v>19</v>
      </c>
      <c r="C63">
        <v>2013</v>
      </c>
      <c r="D63" s="1">
        <v>974053000</v>
      </c>
      <c r="E63" s="7">
        <v>380051000</v>
      </c>
      <c r="F63">
        <v>0</v>
      </c>
      <c r="G63" s="7">
        <v>291910000</v>
      </c>
      <c r="H63" s="7">
        <v>53073000</v>
      </c>
      <c r="I63">
        <f t="array" ref="I63">D63-E63</f>
        <v>594002000</v>
      </c>
      <c r="J63">
        <f t="array" ref="J63">SUM(F63:H63)</f>
        <v>344983000</v>
      </c>
      <c r="K63">
        <f t="array" ref="K63">I63-J63</f>
        <v>249019000</v>
      </c>
      <c r="L63">
        <f t="array" ref="L63">I63/D63</f>
        <v>0.6098251327186508</v>
      </c>
      <c r="M63">
        <f t="array" ref="M63">K63/D63</f>
        <v>0.25565241316437609</v>
      </c>
    </row>
    <row r="64" spans="1:13">
      <c r="A64" t="s">
        <v>318</v>
      </c>
      <c r="B64" t="s">
        <v>25</v>
      </c>
      <c r="C64">
        <v>2014</v>
      </c>
      <c r="D64" s="1">
        <v>984363000</v>
      </c>
      <c r="E64" s="7">
        <v>380964000</v>
      </c>
      <c r="F64">
        <v>0</v>
      </c>
      <c r="G64" s="7">
        <v>282608000</v>
      </c>
      <c r="H64" s="7">
        <v>56621000</v>
      </c>
      <c r="I64">
        <f t="array" ref="I64">D64-E64</f>
        <v>603399000</v>
      </c>
      <c r="J64">
        <f t="array" ref="J64">SUM(F64:H64)</f>
        <v>339229000</v>
      </c>
      <c r="K64">
        <f t="array" ref="K64">I64-J64</f>
        <v>264170000</v>
      </c>
      <c r="L64">
        <f t="array" ref="L64">I64/D64</f>
        <v>0.61298423447447736</v>
      </c>
      <c r="M64">
        <f t="array" ref="M64">K64/D64</f>
        <v>0.2683664461179463</v>
      </c>
    </row>
    <row r="65" spans="1:13">
      <c r="A65" t="s">
        <v>318</v>
      </c>
      <c r="B65" t="s">
        <v>31</v>
      </c>
      <c r="C65">
        <v>2015</v>
      </c>
      <c r="D65" s="1">
        <v>981310000</v>
      </c>
      <c r="E65" s="7">
        <v>365248000</v>
      </c>
      <c r="F65">
        <v>0</v>
      </c>
      <c r="G65" s="7">
        <v>306301000</v>
      </c>
      <c r="H65" s="7">
        <v>53546000</v>
      </c>
      <c r="I65">
        <f t="array" ref="I65">D65-E65</f>
        <v>616062000</v>
      </c>
      <c r="J65">
        <f t="array" ref="J65">SUM(F65:H65)</f>
        <v>359847000</v>
      </c>
      <c r="K65">
        <f t="array" ref="K65">I65-J65</f>
        <v>256215000</v>
      </c>
      <c r="L65">
        <f t="array" ref="L65">I65/D65</f>
        <v>0.62779549785490818</v>
      </c>
      <c r="M65">
        <f t="array" ref="M65">K65/D65</f>
        <v>0.26109486298926943</v>
      </c>
    </row>
    <row r="66" spans="1:13">
      <c r="A66" t="s">
        <v>337</v>
      </c>
      <c r="B66" t="s">
        <v>10</v>
      </c>
      <c r="C66">
        <v>2013</v>
      </c>
      <c r="D66" s="1">
        <v>9047657000</v>
      </c>
      <c r="E66" s="7">
        <v>6709936000</v>
      </c>
      <c r="F66">
        <v>0</v>
      </c>
      <c r="G66" s="7">
        <v>1470287000</v>
      </c>
      <c r="H66">
        <v>0</v>
      </c>
      <c r="I66">
        <f t="array" ref="I66">D66-E66</f>
        <v>2337721000</v>
      </c>
      <c r="J66">
        <f t="array" ref="J66">SUM(F66:H66)</f>
        <v>1470287000</v>
      </c>
      <c r="K66">
        <f t="array" ref="K66">I66-J66</f>
        <v>867434000</v>
      </c>
      <c r="L66">
        <f t="array" ref="L66">I66/D66</f>
        <v>0.25837860564342791</v>
      </c>
      <c r="M66">
        <f t="array" ref="M66">K66/D66</f>
        <v>9.5873882044821113E-2</v>
      </c>
    </row>
    <row r="67" spans="1:13">
      <c r="A67" t="s">
        <v>337</v>
      </c>
      <c r="B67" t="s">
        <v>19</v>
      </c>
      <c r="C67">
        <v>2014</v>
      </c>
      <c r="D67" s="1">
        <v>10381653000</v>
      </c>
      <c r="E67" s="7">
        <v>8093563000</v>
      </c>
      <c r="F67">
        <v>0</v>
      </c>
      <c r="G67" s="7">
        <v>1485558000</v>
      </c>
      <c r="H67">
        <v>0</v>
      </c>
      <c r="I67">
        <f t="array" ref="I67">D67-E67</f>
        <v>2288090000</v>
      </c>
      <c r="J67">
        <f t="array" ref="J67">SUM(F67:H67)</f>
        <v>1485558000</v>
      </c>
      <c r="K67">
        <f t="array" ref="K67">I67-J67</f>
        <v>802532000</v>
      </c>
      <c r="L67">
        <f t="array" ref="L67">I67/D67</f>
        <v>0.22039746464267299</v>
      </c>
      <c r="M67">
        <f t="array" ref="M67">K67/D67</f>
        <v>7.7302911203061792E-2</v>
      </c>
    </row>
    <row r="68" spans="1:13">
      <c r="A68" t="s">
        <v>337</v>
      </c>
      <c r="B68" t="s">
        <v>25</v>
      </c>
      <c r="C68">
        <v>2015</v>
      </c>
      <c r="D68" s="1">
        <v>10325494000</v>
      </c>
      <c r="E68" s="7">
        <v>8666624000</v>
      </c>
      <c r="F68">
        <v>0</v>
      </c>
      <c r="G68" s="7">
        <v>1402573000</v>
      </c>
      <c r="H68">
        <v>0</v>
      </c>
      <c r="I68">
        <f t="array" ref="I68">D68-E68</f>
        <v>1658870000</v>
      </c>
      <c r="J68">
        <f t="array" ref="J68">SUM(F68:H68)</f>
        <v>1402573000</v>
      </c>
      <c r="K68">
        <f t="array" ref="K68">I68-J68</f>
        <v>256297000</v>
      </c>
      <c r="L68">
        <f t="array" ref="L68">I68/D68</f>
        <v>0.16065768862971591</v>
      </c>
      <c r="M68">
        <f t="array" ref="M68">K68/D68</f>
        <v>2.4821766396842609E-2</v>
      </c>
    </row>
    <row r="69" spans="1:13">
      <c r="A69" t="s">
        <v>337</v>
      </c>
      <c r="B69" t="s">
        <v>31</v>
      </c>
      <c r="C69">
        <v>2016</v>
      </c>
      <c r="D69" s="1">
        <v>7531780000</v>
      </c>
      <c r="E69" s="7">
        <v>5251228000</v>
      </c>
      <c r="F69">
        <v>0</v>
      </c>
      <c r="G69" s="7">
        <v>1351314000</v>
      </c>
      <c r="H69">
        <v>0</v>
      </c>
      <c r="I69">
        <f t="array" ref="I69">D69-E69</f>
        <v>2280552000</v>
      </c>
      <c r="J69">
        <f t="array" ref="J69">SUM(F69:H69)</f>
        <v>1351314000</v>
      </c>
      <c r="K69">
        <f t="array" ref="K69">I69-J69</f>
        <v>929238000</v>
      </c>
      <c r="L69">
        <f t="array" ref="L69">I69/D69</f>
        <v>0.30279057540183063</v>
      </c>
      <c r="M69">
        <f t="array" ref="M69">K69/D69</f>
        <v>0.12337561638815792</v>
      </c>
    </row>
    <row r="70" spans="1:13">
      <c r="A70" t="s">
        <v>352</v>
      </c>
      <c r="B70" t="s">
        <v>10</v>
      </c>
      <c r="C70">
        <v>2012</v>
      </c>
      <c r="D70" s="1">
        <v>1373947000</v>
      </c>
      <c r="E70" s="7">
        <v>529900000</v>
      </c>
      <c r="F70" s="7">
        <v>74744000</v>
      </c>
      <c r="G70" s="7">
        <v>20962000</v>
      </c>
      <c r="H70" s="7">
        <v>433448000</v>
      </c>
      <c r="I70">
        <f t="array" ref="I70">D70-E70</f>
        <v>844047000</v>
      </c>
      <c r="J70">
        <f t="array" ref="J70">SUM(F70:H70)</f>
        <v>529154000</v>
      </c>
      <c r="K70">
        <f t="array" ref="K70">I70-J70</f>
        <v>314893000</v>
      </c>
      <c r="L70">
        <f t="array" ref="L70">I70/D70</f>
        <v>0.61432282322389442</v>
      </c>
      <c r="M70">
        <f t="array" ref="M70">K70/D70</f>
        <v>0.2291886077119423</v>
      </c>
    </row>
    <row r="71" spans="1:13">
      <c r="A71" t="s">
        <v>352</v>
      </c>
      <c r="B71" t="s">
        <v>19</v>
      </c>
      <c r="C71">
        <v>2013</v>
      </c>
      <c r="D71" s="1">
        <v>1577922000</v>
      </c>
      <c r="E71" s="7">
        <v>511087000</v>
      </c>
      <c r="F71" s="7">
        <v>93879000</v>
      </c>
      <c r="G71" s="7">
        <v>21547000</v>
      </c>
      <c r="H71" s="7">
        <v>535598000</v>
      </c>
      <c r="I71">
        <f t="array" ref="I71">D71-E71</f>
        <v>1066835000</v>
      </c>
      <c r="J71">
        <f t="array" ref="J71">SUM(F71:H71)</f>
        <v>651024000</v>
      </c>
      <c r="K71">
        <f t="array" ref="K71">I71-J71</f>
        <v>415811000</v>
      </c>
      <c r="L71">
        <f t="array" ref="L71">I71/D71</f>
        <v>0.67610122680335272</v>
      </c>
      <c r="M71">
        <f t="array" ref="M71">K71/D71</f>
        <v>0.26351809531776604</v>
      </c>
    </row>
    <row r="72" spans="1:13">
      <c r="A72" t="s">
        <v>352</v>
      </c>
      <c r="B72" t="s">
        <v>25</v>
      </c>
      <c r="C72">
        <v>2014</v>
      </c>
      <c r="D72" s="1">
        <v>1963874000</v>
      </c>
      <c r="E72" s="7">
        <v>610943000</v>
      </c>
      <c r="F72" s="7">
        <v>125286000</v>
      </c>
      <c r="G72" s="7">
        <v>32057000</v>
      </c>
      <c r="H72" s="7">
        <v>704880000</v>
      </c>
      <c r="I72">
        <f t="array" ref="I72">D72-E72</f>
        <v>1352931000</v>
      </c>
      <c r="J72">
        <f t="array" ref="J72">SUM(F72:H72)</f>
        <v>862223000</v>
      </c>
      <c r="K72">
        <f t="array" ref="K72">I72-J72</f>
        <v>490708000</v>
      </c>
      <c r="L72">
        <f t="array" ref="L72">I72/D72</f>
        <v>0.68890926810986852</v>
      </c>
      <c r="M72">
        <f t="array" ref="M72">K72/D72</f>
        <v>0.24986735401558349</v>
      </c>
    </row>
    <row r="73" spans="1:13">
      <c r="A73" t="s">
        <v>352</v>
      </c>
      <c r="B73" t="s">
        <v>31</v>
      </c>
      <c r="C73">
        <v>2015</v>
      </c>
      <c r="D73" s="1">
        <v>2197448000</v>
      </c>
      <c r="E73" s="7">
        <v>725620000</v>
      </c>
      <c r="F73" s="7">
        <v>148591000</v>
      </c>
      <c r="G73" s="7">
        <v>27067000</v>
      </c>
      <c r="H73" s="7">
        <v>829253000</v>
      </c>
      <c r="I73">
        <f t="array" ref="I73">D73-E73</f>
        <v>1471828000</v>
      </c>
      <c r="J73">
        <f t="array" ref="J73">SUM(F73:H73)</f>
        <v>1004911000</v>
      </c>
      <c r="K73">
        <f t="array" ref="K73">I73-J73</f>
        <v>466917000</v>
      </c>
      <c r="L73">
        <f t="array" ref="L73">I73/D73</f>
        <v>0.66978968330536148</v>
      </c>
      <c r="M73">
        <f t="array" ref="M73">K73/D73</f>
        <v>0.21248147851507748</v>
      </c>
    </row>
    <row r="74" spans="1:13">
      <c r="A74" t="s">
        <v>374</v>
      </c>
      <c r="B74" t="s">
        <v>10</v>
      </c>
      <c r="C74">
        <v>2012</v>
      </c>
      <c r="D74" s="1">
        <v>2519154000</v>
      </c>
      <c r="E74" s="7">
        <v>1620311000</v>
      </c>
      <c r="F74" s="7">
        <v>78919000</v>
      </c>
      <c r="G74">
        <v>0</v>
      </c>
      <c r="H74" s="7">
        <v>308456000</v>
      </c>
      <c r="I74">
        <f t="array" ref="I74">D74-E74</f>
        <v>898843000</v>
      </c>
      <c r="J74">
        <f t="array" ref="J74">SUM(F74:H74)</f>
        <v>387375000</v>
      </c>
      <c r="K74">
        <f t="array" ref="K74">I74-J74</f>
        <v>511468000</v>
      </c>
      <c r="L74">
        <f t="array" ref="L74">I74/D74</f>
        <v>0.35680351419563872</v>
      </c>
      <c r="M74">
        <f t="array" ref="M74">K74/D74</f>
        <v>0.20303165268975221</v>
      </c>
    </row>
    <row r="75" spans="1:13">
      <c r="A75" t="s">
        <v>374</v>
      </c>
      <c r="B75" t="s">
        <v>19</v>
      </c>
      <c r="C75">
        <v>2013</v>
      </c>
      <c r="D75" s="1">
        <v>2394270000</v>
      </c>
      <c r="E75" s="7">
        <v>1543799000</v>
      </c>
      <c r="F75" s="7">
        <v>82246000</v>
      </c>
      <c r="G75">
        <v>0</v>
      </c>
      <c r="H75" s="7">
        <v>158189000</v>
      </c>
      <c r="I75">
        <f t="array" ref="I75">D75-E75</f>
        <v>850471000</v>
      </c>
      <c r="J75">
        <f t="array" ref="J75">SUM(F75:H75)</f>
        <v>240435000</v>
      </c>
      <c r="K75">
        <f t="array" ref="K75">I75-J75</f>
        <v>610036000</v>
      </c>
      <c r="L75">
        <f t="array" ref="L75">I75/D75</f>
        <v>0.35521098288831249</v>
      </c>
      <c r="M75">
        <f t="array" ref="M75">K75/D75</f>
        <v>0.25478997773851736</v>
      </c>
    </row>
    <row r="76" spans="1:13">
      <c r="A76" t="s">
        <v>374</v>
      </c>
      <c r="B76" t="s">
        <v>25</v>
      </c>
      <c r="C76">
        <v>2014</v>
      </c>
      <c r="D76" s="1">
        <v>2445548000</v>
      </c>
      <c r="E76" s="7">
        <v>1674700000</v>
      </c>
      <c r="F76" s="7">
        <v>88310000</v>
      </c>
      <c r="G76">
        <v>0</v>
      </c>
      <c r="H76" s="7">
        <v>355135000</v>
      </c>
      <c r="I76">
        <f t="array" ref="I76">D76-E76</f>
        <v>770848000</v>
      </c>
      <c r="J76">
        <f t="array" ref="J76">SUM(F76:H76)</f>
        <v>443445000</v>
      </c>
      <c r="K76">
        <f t="array" ref="K76">I76-J76</f>
        <v>327403000</v>
      </c>
      <c r="L76">
        <f t="array" ref="L76">I76/D76</f>
        <v>0.31520460853763654</v>
      </c>
      <c r="M76">
        <f t="array" ref="M76">K76/D76</f>
        <v>0.13387715146053156</v>
      </c>
    </row>
    <row r="77" spans="1:13">
      <c r="A77" t="s">
        <v>374</v>
      </c>
      <c r="B77" t="s">
        <v>31</v>
      </c>
      <c r="C77">
        <v>2015</v>
      </c>
      <c r="D77" s="1">
        <v>3651335000</v>
      </c>
      <c r="E77" s="7">
        <v>2454463000</v>
      </c>
      <c r="F77" s="7">
        <v>102871000</v>
      </c>
      <c r="G77">
        <v>0</v>
      </c>
      <c r="H77" s="7">
        <v>512274000</v>
      </c>
      <c r="I77">
        <f t="array" ref="I77">D77-E77</f>
        <v>1196872000</v>
      </c>
      <c r="J77">
        <f t="array" ref="J77">SUM(F77:H77)</f>
        <v>615145000</v>
      </c>
      <c r="K77">
        <f t="array" ref="K77">I77-J77</f>
        <v>581727000</v>
      </c>
      <c r="L77">
        <f t="array" ref="L77">I77/D77</f>
        <v>0.327790246581045</v>
      </c>
      <c r="M77">
        <f t="array" ref="M77">K77/D77</f>
        <v>0.15931898880820303</v>
      </c>
    </row>
    <row r="78" spans="1:13">
      <c r="A78" t="s">
        <v>393</v>
      </c>
      <c r="B78" t="s">
        <v>10</v>
      </c>
      <c r="C78">
        <v>2012</v>
      </c>
      <c r="D78" s="1">
        <v>4657000000</v>
      </c>
      <c r="E78" s="7">
        <v>2319000000</v>
      </c>
      <c r="F78">
        <v>0</v>
      </c>
      <c r="G78" s="7">
        <v>264000000</v>
      </c>
      <c r="H78" s="7">
        <v>1542000000</v>
      </c>
      <c r="I78">
        <f t="array" ref="I78">D78-E78</f>
        <v>2338000000</v>
      </c>
      <c r="J78">
        <f t="array" ref="J78">SUM(F78:H78)</f>
        <v>1806000000</v>
      </c>
      <c r="K78">
        <f t="array" ref="K78">I78-J78</f>
        <v>532000000</v>
      </c>
      <c r="L78">
        <f t="array" ref="L78">I78/D78</f>
        <v>0.50203993987545625</v>
      </c>
      <c r="M78">
        <f t="array" ref="M78">K78/D78</f>
        <v>0.11423663302555292</v>
      </c>
    </row>
    <row r="79" spans="1:13">
      <c r="A79" t="s">
        <v>393</v>
      </c>
      <c r="B79" t="s">
        <v>19</v>
      </c>
      <c r="C79">
        <v>2013</v>
      </c>
      <c r="D79" s="1">
        <v>5156000000</v>
      </c>
      <c r="E79" s="7">
        <v>2355000000</v>
      </c>
      <c r="F79">
        <v>0</v>
      </c>
      <c r="G79" s="7">
        <v>270000000</v>
      </c>
      <c r="H79" s="7">
        <v>1693000000</v>
      </c>
      <c r="I79">
        <f t="array" ref="I79">D79-E79</f>
        <v>2801000000</v>
      </c>
      <c r="J79">
        <f t="array" ref="J79">SUM(F79:H79)</f>
        <v>1963000000</v>
      </c>
      <c r="K79">
        <f t="array" ref="K79">I79-J79</f>
        <v>838000000</v>
      </c>
      <c r="L79">
        <f t="array" ref="L79">I79/D79</f>
        <v>0.54325058184639252</v>
      </c>
      <c r="M79">
        <f t="array" ref="M79">K79/D79</f>
        <v>0.16252909231962762</v>
      </c>
    </row>
    <row r="80" spans="1:13">
      <c r="A80" t="s">
        <v>393</v>
      </c>
      <c r="B80" t="s">
        <v>25</v>
      </c>
      <c r="C80">
        <v>2014</v>
      </c>
      <c r="D80" s="1">
        <v>5368000000</v>
      </c>
      <c r="E80" s="7">
        <v>2325000000</v>
      </c>
      <c r="F80">
        <v>0</v>
      </c>
      <c r="G80" s="7">
        <v>294000000</v>
      </c>
      <c r="H80" s="7">
        <v>1817000000</v>
      </c>
      <c r="I80">
        <f t="array" ref="I80">D80-E80</f>
        <v>3043000000</v>
      </c>
      <c r="J80">
        <f t="array" ref="J80">SUM(F80:H80)</f>
        <v>2111000000</v>
      </c>
      <c r="K80">
        <f t="array" ref="K80">I80-J80</f>
        <v>932000000</v>
      </c>
      <c r="L80">
        <f t="array" ref="L80">I80/D80</f>
        <v>0.56687779433681074</v>
      </c>
      <c r="M80">
        <f t="array" ref="M80">K80/D80</f>
        <v>0.1736214605067064</v>
      </c>
    </row>
    <row r="81" spans="1:13">
      <c r="A81" t="s">
        <v>393</v>
      </c>
      <c r="B81" t="s">
        <v>31</v>
      </c>
      <c r="C81">
        <v>2015</v>
      </c>
      <c r="D81" s="1">
        <v>5598000000</v>
      </c>
      <c r="E81" s="7">
        <v>1935000000</v>
      </c>
      <c r="F81">
        <v>0</v>
      </c>
      <c r="G81" s="7">
        <v>320000000</v>
      </c>
      <c r="H81" s="7">
        <v>2013000000</v>
      </c>
      <c r="I81">
        <f t="array" ref="I81">D81-E81</f>
        <v>3663000000</v>
      </c>
      <c r="J81">
        <f t="array" ref="J81">SUM(F81:H81)</f>
        <v>2333000000</v>
      </c>
      <c r="K81">
        <f t="array" ref="K81">I81-J81</f>
        <v>1330000000</v>
      </c>
      <c r="L81">
        <f t="array" ref="L81">I81/D81</f>
        <v>0.65434083601286175</v>
      </c>
      <c r="M81">
        <f t="array" ref="M81">K81/D81</f>
        <v>0.2375848517327617</v>
      </c>
    </row>
    <row r="82" spans="1:13">
      <c r="A82" t="s">
        <v>410</v>
      </c>
      <c r="B82" t="s">
        <v>10</v>
      </c>
      <c r="C82">
        <v>2012</v>
      </c>
      <c r="D82" s="1">
        <v>33315000000</v>
      </c>
      <c r="E82" s="7">
        <v>21618000000</v>
      </c>
      <c r="F82">
        <v>0</v>
      </c>
      <c r="G82" s="7">
        <v>8002000000</v>
      </c>
      <c r="H82">
        <v>0</v>
      </c>
      <c r="I82">
        <f t="array" ref="I82">D82-E82</f>
        <v>11697000000</v>
      </c>
      <c r="J82">
        <f t="array" ref="J82">SUM(F82:H82)</f>
        <v>8002000000</v>
      </c>
      <c r="K82">
        <f t="array" ref="K82">I82-J82</f>
        <v>3695000000</v>
      </c>
      <c r="L82">
        <f t="array" ref="L82">I82/D82</f>
        <v>0.35110310670868977</v>
      </c>
      <c r="M82">
        <f t="array" ref="M82">K82/D82</f>
        <v>0.11091100105057781</v>
      </c>
    </row>
    <row r="83" spans="1:13">
      <c r="A83" t="s">
        <v>410</v>
      </c>
      <c r="B83" t="s">
        <v>19</v>
      </c>
      <c r="C83">
        <v>2013</v>
      </c>
      <c r="D83" s="1">
        <v>34507000000</v>
      </c>
      <c r="E83" s="7">
        <v>19828000000</v>
      </c>
      <c r="F83">
        <v>0</v>
      </c>
      <c r="G83" s="7">
        <v>8389000000</v>
      </c>
      <c r="H83" s="7">
        <v>1278000000</v>
      </c>
      <c r="I83">
        <f t="array" ref="I83">D83-E83</f>
        <v>14679000000</v>
      </c>
      <c r="J83">
        <f t="array" ref="J83">SUM(F83:H83)</f>
        <v>9667000000</v>
      </c>
      <c r="K83">
        <f t="array" ref="K83">I83-J83</f>
        <v>5012000000</v>
      </c>
      <c r="L83">
        <f t="array" ref="L83">I83/D83</f>
        <v>0.42539194945952996</v>
      </c>
      <c r="M83">
        <f t="array" ref="M83">K83/D83</f>
        <v>0.1452458921378271</v>
      </c>
    </row>
    <row r="84" spans="1:13">
      <c r="A84" t="s">
        <v>410</v>
      </c>
      <c r="B84" t="s">
        <v>25</v>
      </c>
      <c r="C84">
        <v>2014</v>
      </c>
      <c r="D84" s="1">
        <v>35239000000</v>
      </c>
      <c r="E84" s="7">
        <v>21193000000</v>
      </c>
      <c r="F84">
        <v>0</v>
      </c>
      <c r="G84" s="7">
        <v>8476000000</v>
      </c>
      <c r="H84" s="7">
        <v>919000000</v>
      </c>
      <c r="I84">
        <f t="array" ref="I84">D84-E84</f>
        <v>14046000000</v>
      </c>
      <c r="J84">
        <f t="array" ref="J84">SUM(F84:H84)</f>
        <v>9395000000</v>
      </c>
      <c r="K84">
        <f t="array" ref="K84">I84-J84</f>
        <v>4651000000</v>
      </c>
      <c r="L84">
        <f t="array" ref="L84">I84/D84</f>
        <v>0.3985924685717529</v>
      </c>
      <c r="M84">
        <f t="array" ref="M84">K84/D84</f>
        <v>0.13198444904792986</v>
      </c>
    </row>
    <row r="85" spans="1:13">
      <c r="A85" t="s">
        <v>410</v>
      </c>
      <c r="B85" t="s">
        <v>31</v>
      </c>
      <c r="C85">
        <v>2015</v>
      </c>
      <c r="D85" s="1">
        <v>35653000000</v>
      </c>
      <c r="E85" s="7">
        <v>22837000000</v>
      </c>
      <c r="F85">
        <v>0</v>
      </c>
      <c r="G85" s="7">
        <v>8445000000</v>
      </c>
      <c r="H85" s="7">
        <v>761000000</v>
      </c>
      <c r="I85">
        <f t="array" ref="I85">D85-E85</f>
        <v>12816000000</v>
      </c>
      <c r="J85">
        <f t="array" ref="J85">SUM(F85:H85)</f>
        <v>9206000000</v>
      </c>
      <c r="K85">
        <f t="array" ref="K85">I85-J85</f>
        <v>3610000000</v>
      </c>
      <c r="L85">
        <f t="array" ref="L85">I85/D85</f>
        <v>0.35946484166830278</v>
      </c>
      <c r="M85">
        <f t="array" ref="M85">K85/D85</f>
        <v>0.10125375143746669</v>
      </c>
    </row>
    <row r="86" spans="1:13">
      <c r="A86" t="s">
        <v>426</v>
      </c>
      <c r="B86" t="s">
        <v>10</v>
      </c>
      <c r="C86">
        <v>2013</v>
      </c>
      <c r="D86" s="1">
        <v>2069600000</v>
      </c>
      <c r="E86" s="7">
        <v>1208100000</v>
      </c>
      <c r="F86">
        <v>0</v>
      </c>
      <c r="G86">
        <v>0</v>
      </c>
      <c r="H86" s="7">
        <v>483100000</v>
      </c>
      <c r="I86">
        <f t="array" ref="I86">D86-E86</f>
        <v>861500000</v>
      </c>
      <c r="J86">
        <f t="array" ref="J86">SUM(F86:H86)</f>
        <v>483100000</v>
      </c>
      <c r="K86">
        <f t="array" ref="K86">I86-J86</f>
        <v>378400000</v>
      </c>
      <c r="L86">
        <f t="array" ref="L86">I86/D86</f>
        <v>0.41626401236954003</v>
      </c>
      <c r="M86">
        <f t="array" ref="M86">K86/D86</f>
        <v>0.1828372632392733</v>
      </c>
    </row>
    <row r="87" spans="1:13">
      <c r="A87" t="s">
        <v>426</v>
      </c>
      <c r="B87" t="s">
        <v>19</v>
      </c>
      <c r="C87">
        <v>2014</v>
      </c>
      <c r="D87" s="1">
        <v>2118300000</v>
      </c>
      <c r="E87" s="7">
        <v>1264600000</v>
      </c>
      <c r="F87">
        <v>0</v>
      </c>
      <c r="G87">
        <v>0</v>
      </c>
      <c r="H87" s="7">
        <v>527400000</v>
      </c>
      <c r="I87">
        <f t="array" ref="I87">D87-E87</f>
        <v>853700000</v>
      </c>
      <c r="J87">
        <f t="array" ref="J87">SUM(F87:H87)</f>
        <v>527400000</v>
      </c>
      <c r="K87">
        <f t="array" ref="K87">I87-J87</f>
        <v>326300000</v>
      </c>
      <c r="L87">
        <f t="array" ref="L87">I87/D87</f>
        <v>0.40301184912429777</v>
      </c>
      <c r="M87">
        <f t="array" ref="M87">K87/D87</f>
        <v>0.15403861587121748</v>
      </c>
    </row>
    <row r="88" spans="1:13">
      <c r="A88" t="s">
        <v>426</v>
      </c>
      <c r="B88" t="s">
        <v>25</v>
      </c>
      <c r="C88">
        <v>2015</v>
      </c>
      <c r="D88" s="1">
        <v>2068100000</v>
      </c>
      <c r="E88" s="7">
        <v>1199000000</v>
      </c>
      <c r="F88">
        <v>0</v>
      </c>
      <c r="G88">
        <v>0</v>
      </c>
      <c r="H88" s="7">
        <v>510500000</v>
      </c>
      <c r="I88">
        <f t="array" ref="I88">D88-E88</f>
        <v>869100000</v>
      </c>
      <c r="J88">
        <f t="array" ref="J88">SUM(F88:H88)</f>
        <v>510500000</v>
      </c>
      <c r="K88">
        <f t="array" ref="K88">I88-J88</f>
        <v>358600000</v>
      </c>
      <c r="L88">
        <f t="array" ref="L88">I88/D88</f>
        <v>0.42024080073497411</v>
      </c>
      <c r="M88">
        <f t="array" ref="M88">K88/D88</f>
        <v>0.17339587060587011</v>
      </c>
    </row>
    <row r="89" spans="1:13">
      <c r="A89" t="s">
        <v>426</v>
      </c>
      <c r="B89" t="s">
        <v>31</v>
      </c>
      <c r="C89">
        <v>2016</v>
      </c>
      <c r="D89" s="1">
        <v>2238000000</v>
      </c>
      <c r="E89" s="7">
        <v>1252700000</v>
      </c>
      <c r="F89">
        <v>0</v>
      </c>
      <c r="G89">
        <v>0</v>
      </c>
      <c r="H89" s="7">
        <v>559800000</v>
      </c>
      <c r="I89">
        <f t="array" ref="I89">D89-E89</f>
        <v>985300000</v>
      </c>
      <c r="J89">
        <f t="array" ref="J89">SUM(F89:H89)</f>
        <v>559800000</v>
      </c>
      <c r="K89">
        <f t="array" ref="K89">I89-J89</f>
        <v>425500000</v>
      </c>
      <c r="L89">
        <f t="array" ref="L89">I89/D89</f>
        <v>0.4402591599642538</v>
      </c>
      <c r="M89">
        <f t="array" ref="M89">K89/D89</f>
        <v>0.19012511170688115</v>
      </c>
    </row>
    <row r="90" spans="1:13">
      <c r="A90" t="s">
        <v>440</v>
      </c>
      <c r="B90" t="s">
        <v>10</v>
      </c>
      <c r="C90">
        <v>2013</v>
      </c>
      <c r="D90" s="1">
        <v>1551346000</v>
      </c>
      <c r="E90" s="7">
        <v>177556000</v>
      </c>
      <c r="F90" s="7">
        <v>317093000</v>
      </c>
      <c r="G90" s="7">
        <v>417000</v>
      </c>
      <c r="H90" s="7">
        <v>493726000</v>
      </c>
      <c r="I90">
        <f t="array" ref="I90">D90-E90</f>
        <v>1373790000</v>
      </c>
      <c r="J90">
        <f t="array" ref="J90">SUM(F90:H90)</f>
        <v>811236000</v>
      </c>
      <c r="K90">
        <f t="array" ref="K90">I90-J90</f>
        <v>562554000</v>
      </c>
      <c r="L90">
        <f t="array" ref="L90">I90/D90</f>
        <v>0.88554713132982588</v>
      </c>
      <c r="M90">
        <f t="array" ref="M90">K90/D90</f>
        <v>0.36262316723670929</v>
      </c>
    </row>
    <row r="91" spans="1:13">
      <c r="A91" t="s">
        <v>440</v>
      </c>
      <c r="B91" t="s">
        <v>19</v>
      </c>
      <c r="C91">
        <v>2014</v>
      </c>
      <c r="D91" s="1">
        <v>2234000000</v>
      </c>
      <c r="E91" s="7">
        <v>174000000</v>
      </c>
      <c r="F91" s="7">
        <v>514000000</v>
      </c>
      <c r="G91">
        <v>0</v>
      </c>
      <c r="H91" s="7">
        <v>650000000</v>
      </c>
      <c r="I91">
        <f t="array" ref="I91">D91-E91</f>
        <v>2060000000</v>
      </c>
      <c r="J91">
        <f t="array" ref="J91">SUM(F91:H91)</f>
        <v>1164000000</v>
      </c>
      <c r="K91">
        <f t="array" ref="K91">I91-J91</f>
        <v>896000000</v>
      </c>
      <c r="L91">
        <f t="array" ref="L91">I91/D91</f>
        <v>0.92211280214861235</v>
      </c>
      <c r="M91">
        <f t="array" ref="M91">K91/D91</f>
        <v>0.40107430617726053</v>
      </c>
    </row>
    <row r="92" spans="1:13">
      <c r="A92" t="s">
        <v>440</v>
      </c>
      <c r="B92" t="s">
        <v>25</v>
      </c>
      <c r="C92">
        <v>2015</v>
      </c>
      <c r="D92" s="1">
        <v>2604000000</v>
      </c>
      <c r="E92" s="7">
        <v>233000000</v>
      </c>
      <c r="F92" s="7">
        <v>709000000</v>
      </c>
      <c r="G92" s="7">
        <v>117000000</v>
      </c>
      <c r="H92" s="7">
        <v>927000000</v>
      </c>
      <c r="I92">
        <f t="array" ref="I92">D92-E92</f>
        <v>2371000000</v>
      </c>
      <c r="J92">
        <f t="array" ref="J92">SUM(F92:H92)</f>
        <v>1753000000</v>
      </c>
      <c r="K92">
        <f t="array" ref="K92">I92-J92</f>
        <v>618000000</v>
      </c>
      <c r="L92">
        <f t="array" ref="L92">I92/D92</f>
        <v>0.91052227342549918</v>
      </c>
      <c r="M92">
        <f t="array" ref="M92">K92/D92</f>
        <v>0.23732718894009217</v>
      </c>
    </row>
    <row r="93" spans="1:13">
      <c r="A93" t="s">
        <v>440</v>
      </c>
      <c r="B93" t="s">
        <v>31</v>
      </c>
      <c r="C93">
        <v>2016</v>
      </c>
      <c r="D93" s="1">
        <v>3084000000</v>
      </c>
      <c r="E93" s="7">
        <v>258000000</v>
      </c>
      <c r="F93" s="7">
        <v>757000000</v>
      </c>
      <c r="G93" s="7">
        <v>322000000</v>
      </c>
      <c r="H93" s="7">
        <v>990000000</v>
      </c>
      <c r="I93">
        <f t="array" ref="I93">D93-E93</f>
        <v>2826000000</v>
      </c>
      <c r="J93">
        <f t="array" ref="J93">SUM(F93:H93)</f>
        <v>2069000000</v>
      </c>
      <c r="K93">
        <f t="array" ref="K93">I93-J93</f>
        <v>757000000</v>
      </c>
      <c r="L93">
        <f t="array" ref="L93">I93/D93</f>
        <v>0.91634241245136183</v>
      </c>
      <c r="M93">
        <f t="array" ref="M93">K93/D93</f>
        <v>0.2454604409857328</v>
      </c>
    </row>
    <row r="94" spans="1:13">
      <c r="A94" t="s">
        <v>461</v>
      </c>
      <c r="B94" t="s">
        <v>10</v>
      </c>
      <c r="C94">
        <v>2013</v>
      </c>
      <c r="D94" s="1">
        <v>7509000000</v>
      </c>
      <c r="E94" s="7">
        <v>4518000000</v>
      </c>
      <c r="F94" s="7">
        <v>1320000000</v>
      </c>
      <c r="G94">
        <v>0</v>
      </c>
      <c r="H94" s="7">
        <v>898000000</v>
      </c>
      <c r="I94">
        <f t="array" ref="I94">D94-E94</f>
        <v>2991000000</v>
      </c>
      <c r="J94">
        <f t="array" ref="J94">SUM(F94:H94)</f>
        <v>2218000000</v>
      </c>
      <c r="K94">
        <f t="array" ref="K94">I94-J94</f>
        <v>773000000</v>
      </c>
      <c r="L94">
        <f t="array" ref="L94">I94/D94</f>
        <v>0.39832201358369956</v>
      </c>
      <c r="M94">
        <f t="array" ref="M94">K94/D94</f>
        <v>0.10294313490478094</v>
      </c>
    </row>
    <row r="95" spans="1:13">
      <c r="A95" t="s">
        <v>461</v>
      </c>
      <c r="B95" t="s">
        <v>19</v>
      </c>
      <c r="C95">
        <v>2014</v>
      </c>
      <c r="D95" s="1">
        <v>9072000000</v>
      </c>
      <c r="E95" s="7">
        <v>5229000000</v>
      </c>
      <c r="F95" s="7">
        <v>1428000000</v>
      </c>
      <c r="G95">
        <v>0</v>
      </c>
      <c r="H95" s="7">
        <v>895000000</v>
      </c>
      <c r="I95">
        <f t="array" ref="I95">D95-E95</f>
        <v>3843000000</v>
      </c>
      <c r="J95">
        <f t="array" ref="J95">SUM(F95:H95)</f>
        <v>2323000000</v>
      </c>
      <c r="K95">
        <f t="array" ref="K95">I95-J95</f>
        <v>1520000000</v>
      </c>
      <c r="L95">
        <f t="array" ref="L95">I95/D95</f>
        <v>0.4236111111111111</v>
      </c>
      <c r="M95">
        <f t="array" ref="M95">K95/D95</f>
        <v>0.16754850088183421</v>
      </c>
    </row>
    <row r="96" spans="1:13">
      <c r="A96" t="s">
        <v>461</v>
      </c>
      <c r="B96" t="s">
        <v>25</v>
      </c>
      <c r="C96">
        <v>2015</v>
      </c>
      <c r="D96" s="1">
        <v>9659000000</v>
      </c>
      <c r="E96" s="7">
        <v>5707000000</v>
      </c>
      <c r="F96" s="7">
        <v>1451000000</v>
      </c>
      <c r="G96">
        <v>0</v>
      </c>
      <c r="H96" s="7">
        <v>808000000</v>
      </c>
      <c r="I96">
        <f t="array" ref="I96">D96-E96</f>
        <v>3952000000</v>
      </c>
      <c r="J96">
        <f t="array" ref="J96">SUM(F96:H96)</f>
        <v>2259000000</v>
      </c>
      <c r="K96">
        <f t="array" ref="K96">I96-J96</f>
        <v>1693000000</v>
      </c>
      <c r="L96">
        <f t="array" ref="L96">I96/D96</f>
        <v>0.40915208613728127</v>
      </c>
      <c r="M96">
        <f t="array" ref="M96">K96/D96</f>
        <v>0.17527694378300032</v>
      </c>
    </row>
    <row r="97" spans="1:13">
      <c r="A97" t="s">
        <v>461</v>
      </c>
      <c r="B97" t="s">
        <v>31</v>
      </c>
      <c r="C97">
        <v>2016</v>
      </c>
      <c r="D97" s="1">
        <v>10825000000</v>
      </c>
      <c r="E97" s="7">
        <v>6314000000</v>
      </c>
      <c r="F97" s="7">
        <v>1540000000</v>
      </c>
      <c r="G97">
        <v>0</v>
      </c>
      <c r="H97" s="7">
        <v>819000000</v>
      </c>
      <c r="I97">
        <f t="array" ref="I97">D97-E97</f>
        <v>4511000000</v>
      </c>
      <c r="J97">
        <f t="array" ref="J97">SUM(F97:H97)</f>
        <v>2359000000</v>
      </c>
      <c r="K97">
        <f t="array" ref="K97">I97-J97</f>
        <v>2152000000</v>
      </c>
      <c r="L97">
        <f t="array" ref="L97">I97/D97</f>
        <v>0.41672055427251731</v>
      </c>
      <c r="M97">
        <f t="array" ref="M97">K97/D97</f>
        <v>0.19879907621247114</v>
      </c>
    </row>
    <row r="98" spans="1:13">
      <c r="A98" t="s">
        <v>483</v>
      </c>
      <c r="B98" t="s">
        <v>10</v>
      </c>
      <c r="C98">
        <v>2012</v>
      </c>
      <c r="D98" s="1">
        <v>3334213000</v>
      </c>
      <c r="E98" s="7">
        <v>2154132000</v>
      </c>
      <c r="F98">
        <v>0</v>
      </c>
      <c r="G98" s="7">
        <v>53677000</v>
      </c>
      <c r="H98" s="7">
        <v>380532000</v>
      </c>
      <c r="I98">
        <f t="array" ref="I98">D98-E98</f>
        <v>1180081000</v>
      </c>
      <c r="J98">
        <f t="array" ref="J98">SUM(F98:H98)</f>
        <v>434209000</v>
      </c>
      <c r="K98">
        <f t="array" ref="K98">I98-J98</f>
        <v>745872000</v>
      </c>
      <c r="L98">
        <f t="array" ref="L98">I98/D98</f>
        <v>0.35393089763611385</v>
      </c>
      <c r="M98">
        <f t="array" ref="M98">K98/D98</f>
        <v>0.22370256489312471</v>
      </c>
    </row>
    <row r="99" spans="1:13">
      <c r="A99" t="s">
        <v>483</v>
      </c>
      <c r="B99" t="s">
        <v>19</v>
      </c>
      <c r="C99">
        <v>2013</v>
      </c>
      <c r="D99" s="1">
        <v>3594136000</v>
      </c>
      <c r="E99" s="7">
        <v>2323642000</v>
      </c>
      <c r="F99">
        <v>0</v>
      </c>
      <c r="G99" s="7">
        <v>57238000</v>
      </c>
      <c r="H99" s="7">
        <v>398177000</v>
      </c>
      <c r="I99">
        <f t="array" ref="I99">D99-E99</f>
        <v>1270494000</v>
      </c>
      <c r="J99">
        <f t="array" ref="J99">SUM(F99:H99)</f>
        <v>455415000</v>
      </c>
      <c r="K99">
        <f t="array" ref="K99">I99-J99</f>
        <v>815079000</v>
      </c>
      <c r="L99">
        <f t="array" ref="L99">I99/D99</f>
        <v>0.35349079723193555</v>
      </c>
      <c r="M99">
        <f t="array" ref="M99">K99/D99</f>
        <v>0.22678023313530707</v>
      </c>
    </row>
    <row r="100" spans="1:13">
      <c r="A100" t="s">
        <v>483</v>
      </c>
      <c r="B100" t="s">
        <v>25</v>
      </c>
      <c r="C100">
        <v>2014</v>
      </c>
      <c r="D100" s="1">
        <v>4021964000</v>
      </c>
      <c r="E100" s="7">
        <v>2597017000</v>
      </c>
      <c r="F100">
        <v>0</v>
      </c>
      <c r="G100" s="7">
        <v>63724000</v>
      </c>
      <c r="H100" s="7">
        <v>462637000</v>
      </c>
      <c r="I100">
        <f t="array" ref="I100">D100-E100</f>
        <v>1424947000</v>
      </c>
      <c r="J100">
        <f t="array" ref="J100">SUM(F100:H100)</f>
        <v>526361000</v>
      </c>
      <c r="K100">
        <f t="array" ref="K100">I100-J100</f>
        <v>898586000</v>
      </c>
      <c r="L100">
        <f t="array" ref="L100">I100/D100</f>
        <v>0.35429133627252757</v>
      </c>
      <c r="M100">
        <f t="array" ref="M100">K100/D100</f>
        <v>0.22341970241404449</v>
      </c>
    </row>
    <row r="101" spans="1:13">
      <c r="A101" t="s">
        <v>483</v>
      </c>
      <c r="B101" t="s">
        <v>31</v>
      </c>
      <c r="C101">
        <v>2015</v>
      </c>
      <c r="D101" s="1">
        <v>3974295000</v>
      </c>
      <c r="E101" s="7">
        <v>2549280000</v>
      </c>
      <c r="F101">
        <v>0</v>
      </c>
      <c r="G101" s="7">
        <v>68707000</v>
      </c>
      <c r="H101" s="7">
        <v>448592000</v>
      </c>
      <c r="I101">
        <f t="array" ref="I101">D101-E101</f>
        <v>1425015000</v>
      </c>
      <c r="J101">
        <f t="array" ref="J101">SUM(F101:H101)</f>
        <v>517299000</v>
      </c>
      <c r="K101">
        <f t="array" ref="K101">I101-J101</f>
        <v>907716000</v>
      </c>
      <c r="L101">
        <f t="array" ref="L101">I101/D101</f>
        <v>0.35855793291640403</v>
      </c>
      <c r="M101">
        <f t="array" ref="M101">K101/D101</f>
        <v>0.22839673451517817</v>
      </c>
    </row>
    <row r="102" spans="1:13">
      <c r="A102" t="s">
        <v>501</v>
      </c>
      <c r="B102" t="s">
        <v>10</v>
      </c>
      <c r="C102">
        <v>2013</v>
      </c>
      <c r="D102" s="1">
        <v>18676000000</v>
      </c>
      <c r="E102" s="7">
        <v>3346000000</v>
      </c>
      <c r="F102" s="7">
        <v>4083000000</v>
      </c>
      <c r="G102">
        <v>0</v>
      </c>
      <c r="H102" s="7">
        <v>5380000000</v>
      </c>
      <c r="I102">
        <f t="array" ref="I102">D102-E102</f>
        <v>15330000000</v>
      </c>
      <c r="J102">
        <f t="array" ref="J102">SUM(F102:H102)</f>
        <v>9463000000</v>
      </c>
      <c r="K102">
        <f t="array" ref="K102">I102-J102</f>
        <v>5867000000</v>
      </c>
      <c r="L102">
        <f t="array" ref="L102">I102/D102</f>
        <v>0.820839580209895</v>
      </c>
      <c r="M102">
        <f t="array" ref="M102">K102/D102</f>
        <v>0.3141464981794817</v>
      </c>
    </row>
    <row r="103" spans="1:13">
      <c r="A103" t="s">
        <v>501</v>
      </c>
      <c r="B103" t="s">
        <v>19</v>
      </c>
      <c r="C103">
        <v>2014</v>
      </c>
      <c r="D103" s="1">
        <v>20063000000</v>
      </c>
      <c r="E103" s="7">
        <v>4422000000</v>
      </c>
      <c r="F103" s="7">
        <v>4297000000</v>
      </c>
      <c r="G103">
        <v>0</v>
      </c>
      <c r="H103" s="7">
        <v>5153000000</v>
      </c>
      <c r="I103">
        <f t="array" ref="I103">D103-E103</f>
        <v>15641000000</v>
      </c>
      <c r="J103">
        <f t="array" ref="J103">SUM(F103:H103)</f>
        <v>9450000000</v>
      </c>
      <c r="K103">
        <f t="array" ref="K103">I103-J103</f>
        <v>6191000000</v>
      </c>
      <c r="L103">
        <f t="array" ref="L103">I103/D103</f>
        <v>0.77959427802422365</v>
      </c>
      <c r="M103">
        <f t="array" ref="M103">K103/D103</f>
        <v>0.30857797936500025</v>
      </c>
    </row>
    <row r="104" spans="1:13">
      <c r="A104" t="s">
        <v>501</v>
      </c>
      <c r="B104" t="s">
        <v>25</v>
      </c>
      <c r="C104">
        <v>2015</v>
      </c>
      <c r="D104" s="1">
        <v>21662000000</v>
      </c>
      <c r="E104" s="7">
        <v>4227000000</v>
      </c>
      <c r="F104" s="7">
        <v>4070000000</v>
      </c>
      <c r="G104">
        <v>0</v>
      </c>
      <c r="H104" s="7">
        <v>4895000000</v>
      </c>
      <c r="I104">
        <f t="array" ref="I104">D104-E104</f>
        <v>17435000000</v>
      </c>
      <c r="J104">
        <f t="array" ref="J104">SUM(F104:H104)</f>
        <v>8965000000</v>
      </c>
      <c r="K104">
        <f t="array" ref="K104">I104-J104</f>
        <v>8470000000</v>
      </c>
      <c r="L104">
        <f t="array" ref="L104">I104/D104</f>
        <v>0.80486566337364973</v>
      </c>
      <c r="M104">
        <f t="array" ref="M104">K104/D104</f>
        <v>0.39100729387868155</v>
      </c>
    </row>
    <row r="105" spans="1:13">
      <c r="A105" t="s">
        <v>501</v>
      </c>
      <c r="B105" t="s">
        <v>31</v>
      </c>
      <c r="C105">
        <v>2016</v>
      </c>
      <c r="D105" s="1">
        <v>22991000000</v>
      </c>
      <c r="E105" s="7">
        <v>4162000000</v>
      </c>
      <c r="F105" s="7">
        <v>3840000000</v>
      </c>
      <c r="G105">
        <v>0</v>
      </c>
      <c r="H105" s="7">
        <v>5195000000</v>
      </c>
      <c r="I105">
        <f t="array" ref="I105">D105-E105</f>
        <v>18829000000</v>
      </c>
      <c r="J105">
        <f t="array" ref="J105">SUM(F105:H105)</f>
        <v>9035000000</v>
      </c>
      <c r="K105">
        <f t="array" ref="K105">I105-J105</f>
        <v>9794000000</v>
      </c>
      <c r="L105">
        <f t="array" ref="L105">I105/D105</f>
        <v>0.81897264146840065</v>
      </c>
      <c r="M105">
        <f t="array" ref="M105">K105/D105</f>
        <v>0.4259927797833935</v>
      </c>
    </row>
    <row r="106" spans="1:13">
      <c r="A106" t="s">
        <v>518</v>
      </c>
      <c r="B106" t="s">
        <v>10</v>
      </c>
      <c r="C106">
        <v>2012</v>
      </c>
      <c r="D106" s="1">
        <v>10259000000</v>
      </c>
      <c r="E106" s="7">
        <v>1899000000</v>
      </c>
      <c r="F106">
        <v>0</v>
      </c>
      <c r="G106" s="7">
        <v>2877000000</v>
      </c>
      <c r="H106" s="7">
        <v>3927000000</v>
      </c>
      <c r="I106">
        <f t="array" ref="I106">D106-E106</f>
        <v>8360000000</v>
      </c>
      <c r="J106">
        <f t="array" ref="J106">SUM(F106:H106)</f>
        <v>6804000000</v>
      </c>
      <c r="K106">
        <f t="array" ref="K106">I106-J106</f>
        <v>1556000000</v>
      </c>
      <c r="L106">
        <f t="array" ref="L106">I106/D106</f>
        <v>0.8148942392046008</v>
      </c>
      <c r="M106">
        <f t="array" ref="M106">K106/D106</f>
        <v>0.15167170289501899</v>
      </c>
    </row>
    <row r="107" spans="1:13">
      <c r="A107" t="s">
        <v>518</v>
      </c>
      <c r="B107" t="s">
        <v>19</v>
      </c>
      <c r="C107">
        <v>2013</v>
      </c>
      <c r="D107" s="1">
        <v>11230000000</v>
      </c>
      <c r="E107" s="7">
        <v>1954000000</v>
      </c>
      <c r="F107">
        <v>0</v>
      </c>
      <c r="G107" s="7">
        <v>3132000000</v>
      </c>
      <c r="H107" s="7">
        <v>3862000000</v>
      </c>
      <c r="I107">
        <f t="array" ref="I107">D107-E107</f>
        <v>9276000000</v>
      </c>
      <c r="J107">
        <f t="array" ref="J107">SUM(F107:H107)</f>
        <v>6994000000</v>
      </c>
      <c r="K107">
        <f t="array" ref="K107">I107-J107</f>
        <v>2282000000</v>
      </c>
      <c r="L107">
        <f t="array" ref="L107">I107/D107</f>
        <v>0.82600178094390031</v>
      </c>
      <c r="M107">
        <f t="array" ref="M107">K107/D107</f>
        <v>0.20320569902048086</v>
      </c>
    </row>
    <row r="108" spans="1:13">
      <c r="A108" t="s">
        <v>518</v>
      </c>
      <c r="B108" t="s">
        <v>25</v>
      </c>
      <c r="C108">
        <v>2014</v>
      </c>
      <c r="D108" s="1">
        <v>12296000000</v>
      </c>
      <c r="E108" s="7">
        <v>1982000000</v>
      </c>
      <c r="F108">
        <v>0</v>
      </c>
      <c r="G108" s="7">
        <v>3603000000</v>
      </c>
      <c r="H108" s="7">
        <v>3808000000</v>
      </c>
      <c r="I108">
        <f t="array" ref="I108">D108-E108</f>
        <v>10314000000</v>
      </c>
      <c r="J108">
        <f t="array" ref="J108">SUM(F108:H108)</f>
        <v>7411000000</v>
      </c>
      <c r="K108">
        <f t="array" ref="K108">I108-J108</f>
        <v>2903000000</v>
      </c>
      <c r="L108">
        <f t="array" ref="L108">I108/D108</f>
        <v>0.83880936890045543</v>
      </c>
      <c r="M108">
        <f t="array" ref="M108">K108/D108</f>
        <v>0.23609303838646714</v>
      </c>
    </row>
    <row r="109" spans="1:13">
      <c r="A109" t="s">
        <v>518</v>
      </c>
      <c r="B109" t="s">
        <v>31</v>
      </c>
      <c r="C109">
        <v>2015</v>
      </c>
      <c r="D109" s="1">
        <v>12200000000</v>
      </c>
      <c r="E109" s="7">
        <v>2261000000</v>
      </c>
      <c r="F109">
        <v>0</v>
      </c>
      <c r="G109" s="7">
        <v>3630000000</v>
      </c>
      <c r="H109" s="7">
        <v>3750000000</v>
      </c>
      <c r="I109">
        <f t="array" ref="I109">D109-E109</f>
        <v>9939000000</v>
      </c>
      <c r="J109">
        <f t="array" ref="J109">SUM(F109:H109)</f>
        <v>7380000000</v>
      </c>
      <c r="K109">
        <f t="array" ref="K109">I109-J109</f>
        <v>2559000000</v>
      </c>
      <c r="L109">
        <f t="array" ref="L109">I109/D109</f>
        <v>0.814672131147541</v>
      </c>
      <c r="M109">
        <f t="array" ref="M109">K109/D109</f>
        <v>0.20975409836065573</v>
      </c>
    </row>
    <row r="110" spans="1:13">
      <c r="A110" t="s">
        <v>536</v>
      </c>
      <c r="B110" t="s">
        <v>10</v>
      </c>
      <c r="C110">
        <v>2012</v>
      </c>
      <c r="D110" s="1">
        <v>2875960000</v>
      </c>
      <c r="E110" s="7">
        <v>722479000</v>
      </c>
      <c r="F110">
        <v>0</v>
      </c>
      <c r="G110" s="7">
        <v>644276000</v>
      </c>
      <c r="H110" s="7">
        <v>389486000</v>
      </c>
      <c r="I110">
        <f t="array" ref="I110">D110-E110</f>
        <v>2153481000</v>
      </c>
      <c r="J110">
        <f t="array" ref="J110">SUM(F110:H110)</f>
        <v>1033762000</v>
      </c>
      <c r="K110">
        <f t="array" ref="K110">I110-J110</f>
        <v>1119719000</v>
      </c>
      <c r="L110">
        <f t="array" ref="L110">I110/D110</f>
        <v>0.74878683987259909</v>
      </c>
      <c r="M110">
        <f t="array" ref="M110">K110/D110</f>
        <v>0.38933747340018637</v>
      </c>
    </row>
    <row r="111" spans="1:13">
      <c r="A111" t="s">
        <v>536</v>
      </c>
      <c r="B111" t="s">
        <v>19</v>
      </c>
      <c r="C111">
        <v>2013</v>
      </c>
      <c r="D111" s="1">
        <v>3361407000</v>
      </c>
      <c r="E111" s="7">
        <v>859873000</v>
      </c>
      <c r="F111">
        <v>0</v>
      </c>
      <c r="G111" s="7">
        <v>800145000</v>
      </c>
      <c r="H111" s="7">
        <v>487084000</v>
      </c>
      <c r="I111">
        <f t="array" ref="I111">D111-E111</f>
        <v>2501534000</v>
      </c>
      <c r="J111">
        <f t="array" ref="J111">SUM(F111:H111)</f>
        <v>1287229000</v>
      </c>
      <c r="K111">
        <f t="array" ref="K111">I111-J111</f>
        <v>1214305000</v>
      </c>
      <c r="L111">
        <f t="array" ref="L111">I111/D111</f>
        <v>0.74419253604219904</v>
      </c>
      <c r="M111">
        <f t="array" ref="M111">K111/D111</f>
        <v>0.36124902459000058</v>
      </c>
    </row>
    <row r="112" spans="1:13">
      <c r="A112" t="s">
        <v>536</v>
      </c>
      <c r="B112" t="s">
        <v>25</v>
      </c>
      <c r="C112">
        <v>2014</v>
      </c>
      <c r="D112" s="1">
        <v>4100048000</v>
      </c>
      <c r="E112" s="7">
        <v>1094265000</v>
      </c>
      <c r="F112">
        <v>0</v>
      </c>
      <c r="G112" s="7">
        <v>1003802000</v>
      </c>
      <c r="H112" s="7">
        <v>515059000</v>
      </c>
      <c r="I112">
        <f t="array" ref="I112">D112-E112</f>
        <v>3005783000</v>
      </c>
      <c r="J112">
        <f t="array" ref="J112">SUM(F112:H112)</f>
        <v>1518861000</v>
      </c>
      <c r="K112">
        <f t="array" ref="K112">I112-J112</f>
        <v>1486922000</v>
      </c>
      <c r="L112">
        <f t="array" ref="L112">I112/D112</f>
        <v>0.73310922213593599</v>
      </c>
      <c r="M112">
        <f t="array" ref="M112">K112/D112</f>
        <v>0.36265965666743416</v>
      </c>
    </row>
    <row r="113" spans="1:13">
      <c r="A113" t="s">
        <v>536</v>
      </c>
      <c r="B113" t="s">
        <v>31</v>
      </c>
      <c r="C113">
        <v>2015</v>
      </c>
      <c r="D113" s="1">
        <v>4771516000</v>
      </c>
      <c r="E113" s="7">
        <v>1308868000</v>
      </c>
      <c r="F113">
        <v>0</v>
      </c>
      <c r="G113" s="7">
        <v>1285328000</v>
      </c>
      <c r="H113" s="7">
        <v>564531000</v>
      </c>
      <c r="I113">
        <f t="array" ref="I113">D113-E113</f>
        <v>3462648000</v>
      </c>
      <c r="J113">
        <f t="array" ref="J113">SUM(F113:H113)</f>
        <v>1849859000</v>
      </c>
      <c r="K113">
        <f t="array" ref="K113">I113-J113</f>
        <v>1612789000</v>
      </c>
      <c r="L113">
        <f t="array" ref="L113">I113/D113</f>
        <v>0.72569137355926294</v>
      </c>
      <c r="M113">
        <f t="array" ref="M113">K113/D113</f>
        <v>0.33800347730155361</v>
      </c>
    </row>
    <row r="114" spans="1:13">
      <c r="A114" t="s">
        <v>554</v>
      </c>
      <c r="B114" t="s">
        <v>10</v>
      </c>
      <c r="C114">
        <v>2013</v>
      </c>
      <c r="D114" s="1">
        <v>74452000000</v>
      </c>
      <c r="E114" s="7">
        <v>54181000000</v>
      </c>
      <c r="F114">
        <v>0</v>
      </c>
      <c r="G114">
        <v>0</v>
      </c>
      <c r="H114" s="7">
        <v>19526000000</v>
      </c>
      <c r="I114">
        <f t="array" ref="I114">D114-E114</f>
        <v>20271000000</v>
      </c>
      <c r="J114">
        <f t="array" ref="J114">SUM(F114:H114)</f>
        <v>19526000000</v>
      </c>
      <c r="K114">
        <f t="array" ref="K114">I114-J114</f>
        <v>745000000</v>
      </c>
      <c r="L114">
        <f t="array" ref="L114">I114/D114</f>
        <v>0.27226938161500025</v>
      </c>
      <c r="M114">
        <f t="array" ref="M114">K114/D114</f>
        <v>1.0006447106860796E-2</v>
      </c>
    </row>
    <row r="115" spans="1:13">
      <c r="A115" t="s">
        <v>554</v>
      </c>
      <c r="B115" t="s">
        <v>19</v>
      </c>
      <c r="C115">
        <v>2014</v>
      </c>
      <c r="D115" s="1">
        <v>88988000000</v>
      </c>
      <c r="E115" s="7">
        <v>62752000000</v>
      </c>
      <c r="F115">
        <v>0</v>
      </c>
      <c r="G115">
        <v>0</v>
      </c>
      <c r="H115" s="7">
        <v>26058000000</v>
      </c>
      <c r="I115">
        <f t="array" ref="I115">D115-E115</f>
        <v>26236000000</v>
      </c>
      <c r="J115">
        <f t="array" ref="J115">SUM(F115:H115)</f>
        <v>26058000000</v>
      </c>
      <c r="K115">
        <f t="array" ref="K115">I115-J115</f>
        <v>178000000</v>
      </c>
      <c r="L115">
        <f t="array" ref="L115">I115/D115</f>
        <v>0.29482626871038792</v>
      </c>
      <c r="M115">
        <f t="array" ref="M115">K115/D115</f>
        <v>2.000269699285297E-3</v>
      </c>
    </row>
    <row r="116" spans="1:13">
      <c r="A116" t="s">
        <v>554</v>
      </c>
      <c r="B116" t="s">
        <v>25</v>
      </c>
      <c r="C116">
        <v>2015</v>
      </c>
      <c r="D116" s="1">
        <v>107006000000</v>
      </c>
      <c r="E116" s="7">
        <v>71651000000</v>
      </c>
      <c r="F116">
        <v>0</v>
      </c>
      <c r="G116">
        <v>0</v>
      </c>
      <c r="H116" s="7">
        <v>33122000000</v>
      </c>
      <c r="I116">
        <f t="array" ref="I116">D116-E116</f>
        <v>35355000000</v>
      </c>
      <c r="J116">
        <f t="array" ref="J116">SUM(F116:H116)</f>
        <v>33122000000</v>
      </c>
      <c r="K116">
        <f t="array" ref="K116">I116-J116</f>
        <v>2233000000</v>
      </c>
      <c r="L116">
        <f t="array" ref="L116">I116/D116</f>
        <v>0.33040203353083003</v>
      </c>
      <c r="M116">
        <f t="array" ref="M116">K116/D116</f>
        <v>2.0867988710913405E-2</v>
      </c>
    </row>
    <row r="117" spans="1:13">
      <c r="A117" t="s">
        <v>554</v>
      </c>
      <c r="B117" t="s">
        <v>31</v>
      </c>
      <c r="C117">
        <v>2016</v>
      </c>
      <c r="D117" s="1">
        <v>135987000000</v>
      </c>
      <c r="E117" s="7">
        <v>88265000000</v>
      </c>
      <c r="F117">
        <v>0</v>
      </c>
      <c r="G117">
        <v>0</v>
      </c>
      <c r="H117" s="7">
        <v>43536000000</v>
      </c>
      <c r="I117">
        <f t="array" ref="I117">D117-E117</f>
        <v>47722000000</v>
      </c>
      <c r="J117">
        <f t="array" ref="J117">SUM(F117:H117)</f>
        <v>43536000000</v>
      </c>
      <c r="K117">
        <f t="array" ref="K117">I117-J117</f>
        <v>4186000000</v>
      </c>
      <c r="L117">
        <f t="array" ref="L117">I117/D117</f>
        <v>0.35093060366064405</v>
      </c>
      <c r="M117">
        <f t="array" ref="M117">K117/D117</f>
        <v>3.0782354195621642E-2</v>
      </c>
    </row>
    <row r="118" spans="1:13">
      <c r="A118" t="s">
        <v>568</v>
      </c>
      <c r="B118" t="s">
        <v>10</v>
      </c>
      <c r="C118">
        <v>2013</v>
      </c>
      <c r="D118" s="1">
        <v>17517600000</v>
      </c>
      <c r="E118" s="7">
        <v>14757700000</v>
      </c>
      <c r="F118">
        <v>0</v>
      </c>
      <c r="G118" s="7">
        <v>95300000</v>
      </c>
      <c r="H118" s="7">
        <v>1924300000</v>
      </c>
      <c r="I118">
        <f t="array" ref="I118">D118-E118</f>
        <v>2759900000</v>
      </c>
      <c r="J118">
        <f t="array" ref="J118">SUM(F118:H118)</f>
        <v>2019600000</v>
      </c>
      <c r="K118">
        <f t="array" ref="K118">I118-J118</f>
        <v>740300000</v>
      </c>
      <c r="L118">
        <f t="array" ref="L118">I118/D118</f>
        <v>0.15755012102114446</v>
      </c>
      <c r="M118">
        <f t="array" ref="M118">K118/D118</f>
        <v>4.2260355299812757E-2</v>
      </c>
    </row>
    <row r="119" spans="1:13">
      <c r="A119" t="s">
        <v>568</v>
      </c>
      <c r="B119" t="s">
        <v>19</v>
      </c>
      <c r="C119">
        <v>2014</v>
      </c>
      <c r="D119" s="1">
        <v>19108800000</v>
      </c>
      <c r="E119" s="7">
        <v>16120100000</v>
      </c>
      <c r="F119">
        <v>0</v>
      </c>
      <c r="G119" s="7">
        <v>106900000</v>
      </c>
      <c r="H119" s="7">
        <v>2061000000</v>
      </c>
      <c r="I119">
        <f t="array" ref="I119">D119-E119</f>
        <v>2988700000</v>
      </c>
      <c r="J119">
        <f t="array" ref="J119">SUM(F119:H119)</f>
        <v>2167900000</v>
      </c>
      <c r="K119">
        <f t="array" ref="K119">I119-J119</f>
        <v>820800000</v>
      </c>
      <c r="L119">
        <f t="array" ref="L119">I119/D119</f>
        <v>0.15640437913422089</v>
      </c>
      <c r="M119">
        <f t="array" ref="M119">K119/D119</f>
        <v>4.2954031650339113E-2</v>
      </c>
    </row>
    <row r="120" spans="1:13">
      <c r="A120" t="s">
        <v>568</v>
      </c>
      <c r="B120" t="s">
        <v>25</v>
      </c>
      <c r="C120">
        <v>2015</v>
      </c>
      <c r="D120" s="1">
        <v>20862000000</v>
      </c>
      <c r="E120" s="7">
        <v>17600500000</v>
      </c>
      <c r="F120">
        <v>0</v>
      </c>
      <c r="G120" s="7">
        <v>127400000</v>
      </c>
      <c r="H120" s="7">
        <v>2245600000</v>
      </c>
      <c r="I120">
        <f t="array" ref="I120">D120-E120</f>
        <v>3261500000</v>
      </c>
      <c r="J120">
        <f t="array" ref="J120">SUM(F120:H120)</f>
        <v>2373000000</v>
      </c>
      <c r="K120">
        <f t="array" ref="K120">I120-J120</f>
        <v>888500000</v>
      </c>
      <c r="L120">
        <f t="array" ref="L120">I120/D120</f>
        <v>0.15633688045249736</v>
      </c>
      <c r="M120">
        <f t="array" ref="M120">K120/D120</f>
        <v>4.2589396989742116E-2</v>
      </c>
    </row>
    <row r="121" spans="1:13">
      <c r="A121" t="s">
        <v>568</v>
      </c>
      <c r="B121" t="s">
        <v>31</v>
      </c>
      <c r="C121">
        <v>2016</v>
      </c>
      <c r="D121" s="1">
        <v>21609000000</v>
      </c>
      <c r="E121" s="7">
        <v>18295800000</v>
      </c>
      <c r="F121">
        <v>0</v>
      </c>
      <c r="G121" s="7">
        <v>143400000</v>
      </c>
      <c r="H121" s="7">
        <v>2280300000</v>
      </c>
      <c r="I121">
        <f t="array" ref="I121">D121-E121</f>
        <v>3313200000</v>
      </c>
      <c r="J121">
        <f t="array" ref="J121">SUM(F121:H121)</f>
        <v>2423700000</v>
      </c>
      <c r="K121">
        <f t="array" ref="K121">I121-J121</f>
        <v>889500000</v>
      </c>
      <c r="L121">
        <f t="array" ref="L121">I121/D121</f>
        <v>0.15332500347077607</v>
      </c>
      <c r="M121">
        <f t="array" ref="M121">K121/D121</f>
        <v>4.1163404137165072E-2</v>
      </c>
    </row>
    <row r="122" spans="1:13">
      <c r="A122" t="s">
        <v>586</v>
      </c>
      <c r="B122" t="s">
        <v>10</v>
      </c>
      <c r="C122">
        <v>2012</v>
      </c>
      <c r="D122" s="1">
        <v>61497200000</v>
      </c>
      <c r="E122" s="7">
        <v>48213600000</v>
      </c>
      <c r="F122">
        <v>0</v>
      </c>
      <c r="G122" s="7">
        <v>233000000</v>
      </c>
      <c r="H122" s="7">
        <v>8680500000</v>
      </c>
      <c r="I122">
        <f t="array" ref="I122">D122-E122</f>
        <v>13283600000</v>
      </c>
      <c r="J122">
        <f t="array" ref="J122">SUM(F122:H122)</f>
        <v>8913500000</v>
      </c>
      <c r="K122">
        <f t="array" ref="K122">I122-J122</f>
        <v>4370100000</v>
      </c>
      <c r="L122">
        <f t="array" ref="L122">I122/D122</f>
        <v>0.21600333023292118</v>
      </c>
      <c r="M122">
        <f t="array" ref="M122">K122/D122</f>
        <v>7.1061771918071073E-2</v>
      </c>
    </row>
    <row r="123" spans="1:13">
      <c r="A123" t="s">
        <v>586</v>
      </c>
      <c r="B123" t="s">
        <v>19</v>
      </c>
      <c r="C123">
        <v>2013</v>
      </c>
      <c r="D123" s="1">
        <v>71023500000</v>
      </c>
      <c r="E123" s="7">
        <v>56237100000</v>
      </c>
      <c r="F123">
        <v>0</v>
      </c>
      <c r="G123" s="7">
        <v>245300000</v>
      </c>
      <c r="H123" s="7">
        <v>9952900000</v>
      </c>
      <c r="I123">
        <f t="array" ref="I123">D123-E123</f>
        <v>14786400000</v>
      </c>
      <c r="J123">
        <f t="array" ref="J123">SUM(F123:H123)</f>
        <v>10198200000</v>
      </c>
      <c r="K123">
        <f t="array" ref="K123">I123-J123</f>
        <v>4588200000</v>
      </c>
      <c r="L123">
        <f t="array" ref="L123">I123/D123</f>
        <v>0.20819024689011384</v>
      </c>
      <c r="M123">
        <f t="array" ref="M123">K123/D123</f>
        <v>6.4601153139453846E-2</v>
      </c>
    </row>
    <row r="124" spans="1:13">
      <c r="A124" t="s">
        <v>586</v>
      </c>
      <c r="B124" t="s">
        <v>25</v>
      </c>
      <c r="C124">
        <v>2014</v>
      </c>
      <c r="D124" s="1">
        <v>73874100000</v>
      </c>
      <c r="E124" s="7">
        <v>56854900000</v>
      </c>
      <c r="F124">
        <v>0</v>
      </c>
      <c r="G124" s="7">
        <v>220900000</v>
      </c>
      <c r="H124" s="7">
        <v>11748400000</v>
      </c>
      <c r="I124">
        <f t="array" ref="I124">D124-E124</f>
        <v>17019200000</v>
      </c>
      <c r="J124">
        <f t="array" ref="J124">SUM(F124:H124)</f>
        <v>11969300000</v>
      </c>
      <c r="K124">
        <f t="array" ref="K124">I124-J124</f>
        <v>5049900000</v>
      </c>
      <c r="L124">
        <f t="array" ref="L124">I124/D124</f>
        <v>0.23038114846746019</v>
      </c>
      <c r="M124">
        <f t="array" ref="M124">K124/D124</f>
        <v>6.8358193196262296E-2</v>
      </c>
    </row>
    <row r="125" spans="1:13">
      <c r="A125" t="s">
        <v>586</v>
      </c>
      <c r="B125" t="s">
        <v>31</v>
      </c>
      <c r="C125">
        <v>2015</v>
      </c>
      <c r="D125" s="1">
        <v>79156500000</v>
      </c>
      <c r="E125" s="7">
        <v>61116900000</v>
      </c>
      <c r="F125">
        <v>0</v>
      </c>
      <c r="G125" s="7">
        <v>230100000</v>
      </c>
      <c r="H125" s="7">
        <v>12534800000</v>
      </c>
      <c r="I125">
        <f t="array" ref="I125">D125-E125</f>
        <v>18039600000</v>
      </c>
      <c r="J125">
        <f t="array" ref="J125">SUM(F125:H125)</f>
        <v>12764900000</v>
      </c>
      <c r="K125">
        <f t="array" ref="K125">I125-J125</f>
        <v>5274700000</v>
      </c>
      <c r="L125">
        <f t="array" ref="L125">I125/D125</f>
        <v>0.22789789846696101</v>
      </c>
      <c r="M125">
        <f t="array" ref="M125">K125/D125</f>
        <v>6.6636346983507358E-2</v>
      </c>
    </row>
    <row r="126" spans="1:13">
      <c r="A126" t="s">
        <v>603</v>
      </c>
      <c r="B126" t="s">
        <v>10</v>
      </c>
      <c r="C126">
        <v>2012</v>
      </c>
      <c r="D126" s="1">
        <v>16428000000</v>
      </c>
      <c r="E126" s="7">
        <v>3079000000</v>
      </c>
      <c r="F126">
        <v>0</v>
      </c>
      <c r="G126" s="7">
        <v>6881000000</v>
      </c>
      <c r="H126" s="7">
        <v>1333000000</v>
      </c>
      <c r="I126">
        <f t="array" ref="I126">D126-E126</f>
        <v>13349000000</v>
      </c>
      <c r="J126">
        <f t="array" ref="J126">SUM(F126:H126)</f>
        <v>8214000000</v>
      </c>
      <c r="K126">
        <f t="array" ref="K126">I126-J126</f>
        <v>5135000000</v>
      </c>
      <c r="L126">
        <f t="array" ref="L126">I126/D126</f>
        <v>0.81257608960311667</v>
      </c>
      <c r="M126">
        <f t="array" ref="M126">K126/D126</f>
        <v>0.31257608960311661</v>
      </c>
    </row>
    <row r="127" spans="1:13">
      <c r="A127" t="s">
        <v>603</v>
      </c>
      <c r="B127" t="s">
        <v>19</v>
      </c>
      <c r="C127">
        <v>2013</v>
      </c>
      <c r="D127" s="1">
        <v>14771000000</v>
      </c>
      <c r="E127" s="7">
        <v>2938000000</v>
      </c>
      <c r="F127">
        <v>0</v>
      </c>
      <c r="G127" s="7">
        <v>5866000000</v>
      </c>
      <c r="H127" s="7">
        <v>1286000000</v>
      </c>
      <c r="I127">
        <f t="array" ref="I127">D127-E127</f>
        <v>11833000000</v>
      </c>
      <c r="J127">
        <f t="array" ref="J127">SUM(F127:H127)</f>
        <v>7152000000</v>
      </c>
      <c r="K127">
        <f t="array" ref="K127">I127-J127</f>
        <v>4681000000</v>
      </c>
      <c r="L127">
        <f t="array" ref="L127">I127/D127</f>
        <v>0.80109674361925398</v>
      </c>
      <c r="M127">
        <f t="array" ref="M127">K127/D127</f>
        <v>0.31690474578566108</v>
      </c>
    </row>
    <row r="128" spans="1:13">
      <c r="A128" t="s">
        <v>603</v>
      </c>
      <c r="B128" t="s">
        <v>25</v>
      </c>
      <c r="C128">
        <v>2014</v>
      </c>
      <c r="D128" s="1">
        <v>12691000000</v>
      </c>
      <c r="E128" s="7">
        <v>2511000000</v>
      </c>
      <c r="F128">
        <v>0</v>
      </c>
      <c r="G128" s="7">
        <v>9720000000</v>
      </c>
      <c r="H128" s="7">
        <v>1095000000</v>
      </c>
      <c r="I128">
        <f t="array" ref="I128">D128-E128</f>
        <v>10180000000</v>
      </c>
      <c r="J128">
        <f t="array" ref="J128">SUM(F128:H128)</f>
        <v>10815000000</v>
      </c>
      <c r="K128">
        <f t="array" ref="K128">I128-J128</f>
        <v>-635000000</v>
      </c>
      <c r="L128">
        <f t="array" ref="L128">I128/D128</f>
        <v>0.8021432511228429</v>
      </c>
      <c r="M128">
        <f t="array" ref="M128">K128/D128</f>
        <v>-5.0035458198723508E-2</v>
      </c>
    </row>
    <row r="129" spans="1:13">
      <c r="A129" t="s">
        <v>603</v>
      </c>
      <c r="B129" t="s">
        <v>31</v>
      </c>
      <c r="C129">
        <v>2015</v>
      </c>
      <c r="D129" s="1">
        <v>6383000000</v>
      </c>
      <c r="E129" s="7">
        <v>2065000000</v>
      </c>
      <c r="F129">
        <v>0</v>
      </c>
      <c r="G129" s="7">
        <v>29372000000</v>
      </c>
      <c r="H129" s="7">
        <v>791000000</v>
      </c>
      <c r="I129">
        <f t="array" ref="I129">D129-E129</f>
        <v>4318000000</v>
      </c>
      <c r="J129">
        <f t="array" ref="J129">SUM(F129:H129)</f>
        <v>30163000000</v>
      </c>
      <c r="K129">
        <f t="array" ref="K129">I129-J129</f>
        <v>-25845000000</v>
      </c>
      <c r="L129">
        <f t="array" ref="L129">I129/D129</f>
        <v>0.67648441171862761</v>
      </c>
      <c r="M129">
        <f t="array" ref="M129">K129/D129</f>
        <v>-4.0490365032116555</v>
      </c>
    </row>
    <row r="130" spans="1:13">
      <c r="A130" t="s">
        <v>622</v>
      </c>
      <c r="B130" t="s">
        <v>10</v>
      </c>
      <c r="C130">
        <v>2013</v>
      </c>
      <c r="D130" s="1">
        <v>14581000000</v>
      </c>
      <c r="E130" s="7">
        <v>2942000000</v>
      </c>
      <c r="F130">
        <v>0</v>
      </c>
      <c r="G130" s="7">
        <v>3927000000</v>
      </c>
      <c r="H130" s="7">
        <v>2256000000</v>
      </c>
      <c r="I130">
        <f t="array" ref="I130">D130-E130</f>
        <v>11639000000</v>
      </c>
      <c r="J130">
        <f t="array" ref="J130">SUM(F130:H130)</f>
        <v>6183000000</v>
      </c>
      <c r="K130">
        <f t="array" ref="K130">I130-J130</f>
        <v>5456000000</v>
      </c>
      <c r="L130">
        <f t="array" ref="L130">I130/D130</f>
        <v>0.79823057403470266</v>
      </c>
      <c r="M130">
        <f t="array" ref="M130">K130/D130</f>
        <v>0.37418558397915097</v>
      </c>
    </row>
    <row r="131" spans="1:13">
      <c r="A131" t="s">
        <v>622</v>
      </c>
      <c r="B131" t="s">
        <v>19</v>
      </c>
      <c r="C131">
        <v>2014</v>
      </c>
      <c r="D131" s="1">
        <v>18470000000</v>
      </c>
      <c r="E131" s="7">
        <v>3317000000</v>
      </c>
      <c r="F131">
        <v>0</v>
      </c>
      <c r="G131" s="7">
        <v>4550000000</v>
      </c>
      <c r="H131" s="7">
        <v>2725000000</v>
      </c>
      <c r="I131">
        <f t="array" ref="I131">D131-E131</f>
        <v>15153000000</v>
      </c>
      <c r="J131">
        <f t="array" ref="J131">SUM(F131:H131)</f>
        <v>7275000000</v>
      </c>
      <c r="K131">
        <f t="array" ref="K131">I131-J131</f>
        <v>7878000000</v>
      </c>
      <c r="L131">
        <f t="array" ref="L131">I131/D131</f>
        <v>0.8204114780725501</v>
      </c>
      <c r="M131">
        <f t="array" ref="M131">K131/D131</f>
        <v>0.42652950730914996</v>
      </c>
    </row>
    <row r="132" spans="1:13">
      <c r="A132" t="s">
        <v>622</v>
      </c>
      <c r="B132" t="s">
        <v>25</v>
      </c>
      <c r="C132">
        <v>2015</v>
      </c>
      <c r="D132" s="1">
        <v>8698000000</v>
      </c>
      <c r="E132" s="7">
        <v>3185000000</v>
      </c>
      <c r="F132">
        <v>0</v>
      </c>
      <c r="G132" s="7">
        <v>4603000000</v>
      </c>
      <c r="H132" s="7">
        <v>2000000000</v>
      </c>
      <c r="I132">
        <f t="array" ref="I132">D132-E132</f>
        <v>5513000000</v>
      </c>
      <c r="J132">
        <f t="array" ref="J132">SUM(F132:H132)</f>
        <v>6603000000</v>
      </c>
      <c r="K132">
        <f t="array" ref="K132">I132-J132</f>
        <v>-1090000000</v>
      </c>
      <c r="L132">
        <f t="array" ref="L132">I132/D132</f>
        <v>0.63382386755575992</v>
      </c>
      <c r="M132">
        <f t="array" ref="M132">K132/D132</f>
        <v>-0.1253161646355484</v>
      </c>
    </row>
    <row r="133" spans="1:13">
      <c r="A133" t="s">
        <v>622</v>
      </c>
      <c r="B133" t="s">
        <v>31</v>
      </c>
      <c r="C133">
        <v>2016</v>
      </c>
      <c r="D133" s="1">
        <v>7869000000</v>
      </c>
      <c r="E133" s="7">
        <v>2900000000</v>
      </c>
      <c r="F133">
        <v>0</v>
      </c>
      <c r="G133" s="7">
        <v>4301000000</v>
      </c>
      <c r="H133" s="7">
        <v>2094000000</v>
      </c>
      <c r="I133">
        <f t="array" ref="I133">D133-E133</f>
        <v>4969000000</v>
      </c>
      <c r="J133">
        <f t="array" ref="J133">SUM(F133:H133)</f>
        <v>6395000000</v>
      </c>
      <c r="K133">
        <f t="array" ref="K133">I133-J133</f>
        <v>-1426000000</v>
      </c>
      <c r="L133">
        <f t="array" ref="L133">I133/D133</f>
        <v>0.6314652433600203</v>
      </c>
      <c r="M133">
        <f t="array" ref="M133">K133/D133</f>
        <v>-0.18121743550641758</v>
      </c>
    </row>
    <row r="134" spans="1:13">
      <c r="A134" t="s">
        <v>638</v>
      </c>
      <c r="B134" t="s">
        <v>10</v>
      </c>
      <c r="C134">
        <v>2013</v>
      </c>
      <c r="D134" s="1">
        <v>10180400000</v>
      </c>
      <c r="E134" s="7">
        <v>7472100000</v>
      </c>
      <c r="F134" s="7">
        <v>133700000</v>
      </c>
      <c r="G134">
        <v>0</v>
      </c>
      <c r="H134" s="7">
        <v>1018600000</v>
      </c>
      <c r="I134">
        <f t="array" ref="I134">D134-E134</f>
        <v>2708300000</v>
      </c>
      <c r="J134">
        <f t="array" ref="J134">SUM(F134:H134)</f>
        <v>1152300000</v>
      </c>
      <c r="K134">
        <f t="array" ref="K134">I134-J134</f>
        <v>1556000000</v>
      </c>
      <c r="L134">
        <f t="array" ref="L134">I134/D134</f>
        <v>0.26603080429059761</v>
      </c>
      <c r="M134">
        <f t="array" ref="M134">K134/D134</f>
        <v>0.152842717378492</v>
      </c>
    </row>
    <row r="135" spans="1:13">
      <c r="A135" t="s">
        <v>638</v>
      </c>
      <c r="B135" t="s">
        <v>19</v>
      </c>
      <c r="C135">
        <v>2014</v>
      </c>
      <c r="D135" s="1">
        <v>10439000000</v>
      </c>
      <c r="E135" s="7">
        <v>7629900000</v>
      </c>
      <c r="F135" s="7">
        <v>139800000</v>
      </c>
      <c r="G135">
        <v>0</v>
      </c>
      <c r="H135" s="7">
        <v>1007400000</v>
      </c>
      <c r="I135">
        <f t="array" ref="I135">D135-E135</f>
        <v>2809100000</v>
      </c>
      <c r="J135">
        <f t="array" ref="J135">SUM(F135:H135)</f>
        <v>1147200000</v>
      </c>
      <c r="K135">
        <f t="array" ref="K135">I135-J135</f>
        <v>1661900000</v>
      </c>
      <c r="L135">
        <f t="array" ref="L135">I135/D135</f>
        <v>0.26909665676788963</v>
      </c>
      <c r="M135">
        <f t="array" ref="M135">K135/D135</f>
        <v>0.15920107289970303</v>
      </c>
    </row>
    <row r="136" spans="1:13">
      <c r="A136" t="s">
        <v>638</v>
      </c>
      <c r="B136" t="s">
        <v>25</v>
      </c>
      <c r="C136">
        <v>2015</v>
      </c>
      <c r="D136" s="1">
        <v>9894900000</v>
      </c>
      <c r="E136" s="7">
        <v>6939000000</v>
      </c>
      <c r="F136" s="7">
        <v>137100000</v>
      </c>
      <c r="G136">
        <v>0</v>
      </c>
      <c r="H136" s="7">
        <v>895300000</v>
      </c>
      <c r="I136">
        <f t="array" ref="I136">D136-E136</f>
        <v>2955900000</v>
      </c>
      <c r="J136">
        <f t="array" ref="J136">SUM(F136:H136)</f>
        <v>1032400000</v>
      </c>
      <c r="K136">
        <f t="array" ref="K136">I136-J136</f>
        <v>1923500000</v>
      </c>
      <c r="L136">
        <f t="array" ref="L136">I136/D136</f>
        <v>0.29872964860685808</v>
      </c>
      <c r="M136">
        <f t="array" ref="M136">K136/D136</f>
        <v>0.19439307117808163</v>
      </c>
    </row>
    <row r="137" spans="1:13">
      <c r="A137" t="s">
        <v>638</v>
      </c>
      <c r="B137" t="s">
        <v>31</v>
      </c>
      <c r="C137">
        <v>2016</v>
      </c>
      <c r="D137" s="1">
        <v>9524400000</v>
      </c>
      <c r="E137" s="7">
        <v>6402700000</v>
      </c>
      <c r="F137" s="7">
        <v>132000000</v>
      </c>
      <c r="G137">
        <v>0</v>
      </c>
      <c r="H137" s="7">
        <v>797600000</v>
      </c>
      <c r="I137">
        <f t="array" ref="I137">D137-E137</f>
        <v>3121700000</v>
      </c>
      <c r="J137">
        <f t="array" ref="J137">SUM(F137:H137)</f>
        <v>929600000</v>
      </c>
      <c r="K137">
        <f t="array" ref="K137">I137-J137</f>
        <v>2192100000</v>
      </c>
      <c r="L137">
        <f t="array" ref="L137">I137/D137</f>
        <v>0.32775817899290244</v>
      </c>
      <c r="M137">
        <f t="array" ref="M137">K137/D137</f>
        <v>0.23015623031372054</v>
      </c>
    </row>
    <row r="138" spans="1:13">
      <c r="A138" t="s">
        <v>656</v>
      </c>
      <c r="B138" t="s">
        <v>10</v>
      </c>
      <c r="C138">
        <v>2012</v>
      </c>
      <c r="D138" s="1">
        <v>4292100000</v>
      </c>
      <c r="E138" s="7">
        <v>2948900000</v>
      </c>
      <c r="F138">
        <v>0</v>
      </c>
      <c r="G138">
        <v>0</v>
      </c>
      <c r="H138" s="7">
        <v>512900000</v>
      </c>
      <c r="I138">
        <f t="array" ref="I138">D138-E138</f>
        <v>1343200000</v>
      </c>
      <c r="J138">
        <f t="array" ref="J138">SUM(F138:H138)</f>
        <v>512900000</v>
      </c>
      <c r="K138">
        <f t="array" ref="K138">I138-J138</f>
        <v>830300000</v>
      </c>
      <c r="L138">
        <f t="array" ref="L138">I138/D138</f>
        <v>0.31294704224039516</v>
      </c>
      <c r="M138">
        <f t="array" ref="M138">K138/D138</f>
        <v>0.19344842850818947</v>
      </c>
    </row>
    <row r="139" spans="1:13">
      <c r="A139" t="s">
        <v>656</v>
      </c>
      <c r="B139" t="s">
        <v>19</v>
      </c>
      <c r="C139">
        <v>2013</v>
      </c>
      <c r="D139" s="1">
        <v>4614700000</v>
      </c>
      <c r="E139" s="7">
        <v>3163900000</v>
      </c>
      <c r="F139">
        <v>0</v>
      </c>
      <c r="G139">
        <v>0</v>
      </c>
      <c r="H139" s="7">
        <v>548000000</v>
      </c>
      <c r="I139">
        <f t="array" ref="I139">D139-E139</f>
        <v>1450800000</v>
      </c>
      <c r="J139">
        <f t="array" ref="J139">SUM(F139:H139)</f>
        <v>548000000</v>
      </c>
      <c r="K139">
        <f t="array" ref="K139">I139-J139</f>
        <v>902800000</v>
      </c>
      <c r="L139">
        <f t="array" ref="L139">I139/D139</f>
        <v>0.31438663401737926</v>
      </c>
      <c r="M139">
        <f t="array" ref="M139">K139/D139</f>
        <v>0.19563568596008407</v>
      </c>
    </row>
    <row r="140" spans="1:13">
      <c r="A140" t="s">
        <v>656</v>
      </c>
      <c r="B140" t="s">
        <v>25</v>
      </c>
      <c r="C140">
        <v>2014</v>
      </c>
      <c r="D140" s="1">
        <v>5345500000</v>
      </c>
      <c r="E140" s="7">
        <v>3651700000</v>
      </c>
      <c r="F140">
        <v>0</v>
      </c>
      <c r="G140">
        <v>0</v>
      </c>
      <c r="H140" s="7">
        <v>645100000</v>
      </c>
      <c r="I140">
        <f t="array" ref="I140">D140-E140</f>
        <v>1693800000</v>
      </c>
      <c r="J140">
        <f t="array" ref="J140">SUM(F140:H140)</f>
        <v>645100000</v>
      </c>
      <c r="K140">
        <f t="array" ref="K140">I140-J140</f>
        <v>1048700000</v>
      </c>
      <c r="L140">
        <f t="array" ref="L140">I140/D140</f>
        <v>0.31686465251145823</v>
      </c>
      <c r="M140">
        <f t="array" ref="M140">K140/D140</f>
        <v>0.19618370592086801</v>
      </c>
    </row>
    <row r="141" spans="1:13">
      <c r="A141" t="s">
        <v>656</v>
      </c>
      <c r="B141" t="s">
        <v>31</v>
      </c>
      <c r="C141">
        <v>2015</v>
      </c>
      <c r="D141" s="1">
        <v>5568700000</v>
      </c>
      <c r="E141" s="7">
        <v>3789200000</v>
      </c>
      <c r="F141">
        <v>0</v>
      </c>
      <c r="G141">
        <v>0</v>
      </c>
      <c r="H141" s="7">
        <v>669100000</v>
      </c>
      <c r="I141">
        <f t="array" ref="I141">D141-E141</f>
        <v>1779500000</v>
      </c>
      <c r="J141">
        <f t="array" ref="J141">SUM(F141:H141)</f>
        <v>669100000</v>
      </c>
      <c r="K141">
        <f t="array" ref="K141">I141-J141</f>
        <v>1110400000</v>
      </c>
      <c r="L141">
        <f t="array" ref="L141">I141/D141</f>
        <v>0.31955393538886995</v>
      </c>
      <c r="M141">
        <f t="array" ref="M141">K141/D141</f>
        <v>0.19940021908165281</v>
      </c>
    </row>
    <row r="142" spans="1:13">
      <c r="A142" t="s">
        <v>670</v>
      </c>
      <c r="B142" t="s">
        <v>10</v>
      </c>
      <c r="C142">
        <v>2012</v>
      </c>
      <c r="D142" s="1">
        <v>23700000000</v>
      </c>
      <c r="E142" s="7">
        <v>20401000000</v>
      </c>
      <c r="F142" s="7">
        <v>197000000</v>
      </c>
      <c r="G142" s="7">
        <v>1460000000</v>
      </c>
      <c r="H142" s="7">
        <v>997000000</v>
      </c>
      <c r="I142">
        <f t="array" ref="I142">D142-E142</f>
        <v>3299000000</v>
      </c>
      <c r="J142">
        <f t="array" ref="J142">SUM(F142:H142)</f>
        <v>2654000000</v>
      </c>
      <c r="K142">
        <f t="array" ref="K142">I142-J142</f>
        <v>645000000</v>
      </c>
      <c r="L142">
        <f t="array" ref="L142">I142/D142</f>
        <v>0.13919831223628693</v>
      </c>
      <c r="M142">
        <f t="array" ref="M142">K142/D142</f>
        <v>2.7215189873417721E-2</v>
      </c>
    </row>
    <row r="143" spans="1:13">
      <c r="A143" t="s">
        <v>670</v>
      </c>
      <c r="B143" t="s">
        <v>19</v>
      </c>
      <c r="C143">
        <v>2013</v>
      </c>
      <c r="D143" s="1">
        <v>23032000000</v>
      </c>
      <c r="E143" s="7">
        <v>19286000000</v>
      </c>
      <c r="F143" s="7">
        <v>192000000</v>
      </c>
      <c r="G143" s="7">
        <v>1421000000</v>
      </c>
      <c r="H143" s="7">
        <v>1008000000</v>
      </c>
      <c r="I143">
        <f t="array" ref="I143">D143-E143</f>
        <v>3746000000</v>
      </c>
      <c r="J143">
        <f t="array" ref="J143">SUM(F143:H143)</f>
        <v>2621000000</v>
      </c>
      <c r="K143">
        <f t="array" ref="K143">I143-J143</f>
        <v>1125000000</v>
      </c>
      <c r="L143">
        <f t="array" ref="L143">I143/D143</f>
        <v>0.16264327891629038</v>
      </c>
      <c r="M143">
        <f t="array" ref="M143">K143/D143</f>
        <v>4.8845085098992706E-2</v>
      </c>
    </row>
    <row r="144" spans="1:13">
      <c r="A144" t="s">
        <v>670</v>
      </c>
      <c r="B144" t="s">
        <v>25</v>
      </c>
      <c r="C144">
        <v>2014</v>
      </c>
      <c r="D144" s="1">
        <v>23906000000</v>
      </c>
      <c r="E144" s="7">
        <v>19137000000</v>
      </c>
      <c r="F144" s="7">
        <v>218000000</v>
      </c>
      <c r="G144" s="7">
        <v>1371000000</v>
      </c>
      <c r="H144" s="7">
        <v>995000000</v>
      </c>
      <c r="I144">
        <f t="array" ref="I144">D144-E144</f>
        <v>4769000000</v>
      </c>
      <c r="J144">
        <f t="array" ref="J144">SUM(F144:H144)</f>
        <v>2584000000</v>
      </c>
      <c r="K144">
        <f t="array" ref="K144">I144-J144</f>
        <v>2185000000</v>
      </c>
      <c r="L144">
        <f t="array" ref="L144">I144/D144</f>
        <v>0.19948966786580774</v>
      </c>
      <c r="M144">
        <f t="array" ref="M144">K144/D144</f>
        <v>9.1399648623776461E-2</v>
      </c>
    </row>
    <row r="145" spans="1:13">
      <c r="A145" t="s">
        <v>670</v>
      </c>
      <c r="B145" t="s">
        <v>31</v>
      </c>
      <c r="C145">
        <v>2015</v>
      </c>
      <c r="D145" s="1">
        <v>22534000000</v>
      </c>
      <c r="E145" s="7">
        <v>18069000000</v>
      </c>
      <c r="F145" s="7">
        <v>238000000</v>
      </c>
      <c r="G145" s="7">
        <v>1280000000</v>
      </c>
      <c r="H145" s="7">
        <v>979000000</v>
      </c>
      <c r="I145">
        <f t="array" ref="I145">D145-E145</f>
        <v>4465000000</v>
      </c>
      <c r="J145">
        <f t="array" ref="J145">SUM(F145:H145)</f>
        <v>2497000000</v>
      </c>
      <c r="K145">
        <f t="array" ref="K145">I145-J145</f>
        <v>1968000000</v>
      </c>
      <c r="L145">
        <f t="array" ref="L145">I145/D145</f>
        <v>0.19814502529510961</v>
      </c>
      <c r="M145">
        <f t="array" ref="M145">K145/D145</f>
        <v>8.7334694239815394E-2</v>
      </c>
    </row>
    <row r="146" spans="1:13">
      <c r="A146" t="s">
        <v>691</v>
      </c>
      <c r="B146" t="s">
        <v>10</v>
      </c>
      <c r="C146">
        <v>2012</v>
      </c>
      <c r="D146" s="1">
        <v>4856000000</v>
      </c>
      <c r="E146" s="7">
        <v>1662000000</v>
      </c>
      <c r="F146" s="7">
        <v>604000000</v>
      </c>
      <c r="G146">
        <v>0</v>
      </c>
      <c r="H146" s="7">
        <v>1139000000</v>
      </c>
      <c r="I146">
        <f t="array" ref="I146">D146-E146</f>
        <v>3194000000</v>
      </c>
      <c r="J146">
        <f t="array" ref="J146">SUM(F146:H146)</f>
        <v>1743000000</v>
      </c>
      <c r="K146">
        <f t="array" ref="K146">I146-J146</f>
        <v>1451000000</v>
      </c>
      <c r="L146">
        <f t="array" ref="L146">I146/D146</f>
        <v>0.65774299835255357</v>
      </c>
      <c r="M146">
        <f t="array" ref="M146">K146/D146</f>
        <v>0.29880560131795719</v>
      </c>
    </row>
    <row r="147" spans="1:13">
      <c r="A147" t="s">
        <v>691</v>
      </c>
      <c r="B147" t="s">
        <v>19</v>
      </c>
      <c r="C147">
        <v>2013</v>
      </c>
      <c r="D147" s="1">
        <v>4583000000</v>
      </c>
      <c r="E147" s="7">
        <v>1531000000</v>
      </c>
      <c r="F147" s="7">
        <v>584000000</v>
      </c>
      <c r="G147">
        <v>0</v>
      </c>
      <c r="H147" s="7">
        <v>1096000000</v>
      </c>
      <c r="I147">
        <f t="array" ref="I147">D147-E147</f>
        <v>3052000000</v>
      </c>
      <c r="J147">
        <f t="array" ref="J147">SUM(F147:H147)</f>
        <v>1680000000</v>
      </c>
      <c r="K147">
        <f t="array" ref="K147">I147-J147</f>
        <v>1372000000</v>
      </c>
      <c r="L147">
        <f t="array" ref="L147">I147/D147</f>
        <v>0.66593934104298491</v>
      </c>
      <c r="M147">
        <f t="array" ref="M147">K147/D147</f>
        <v>0.29936722670739691</v>
      </c>
    </row>
    <row r="148" spans="1:13">
      <c r="A148" t="s">
        <v>691</v>
      </c>
      <c r="B148" t="s">
        <v>25</v>
      </c>
      <c r="C148">
        <v>2014</v>
      </c>
      <c r="D148" s="1">
        <v>4408000000</v>
      </c>
      <c r="E148" s="7">
        <v>1525000000</v>
      </c>
      <c r="F148" s="7">
        <v>571000000</v>
      </c>
      <c r="G148">
        <v>0</v>
      </c>
      <c r="H148" s="7">
        <v>1129000000</v>
      </c>
      <c r="I148">
        <f t="array" ref="I148">D148-E148</f>
        <v>2883000000</v>
      </c>
      <c r="J148">
        <f t="array" ref="J148">SUM(F148:H148)</f>
        <v>1700000000</v>
      </c>
      <c r="K148">
        <f t="array" ref="K148">I148-J148</f>
        <v>1183000000</v>
      </c>
      <c r="L148">
        <f t="array" ref="L148">I148/D148</f>
        <v>0.65403811252268607</v>
      </c>
      <c r="M148">
        <f t="array" ref="M148">K148/D148</f>
        <v>0.26837568058076228</v>
      </c>
    </row>
    <row r="149" spans="1:13">
      <c r="A149" t="s">
        <v>691</v>
      </c>
      <c r="B149" t="s">
        <v>31</v>
      </c>
      <c r="C149">
        <v>2015</v>
      </c>
      <c r="D149" s="1">
        <v>4664000000</v>
      </c>
      <c r="E149" s="7">
        <v>1585000000</v>
      </c>
      <c r="F149" s="7">
        <v>646000000</v>
      </c>
      <c r="G149">
        <v>0</v>
      </c>
      <c r="H149" s="7">
        <v>1114000000</v>
      </c>
      <c r="I149">
        <f t="array" ref="I149">D149-E149</f>
        <v>3079000000</v>
      </c>
      <c r="J149">
        <f t="array" ref="J149">SUM(F149:H149)</f>
        <v>1760000000</v>
      </c>
      <c r="K149">
        <f t="array" ref="K149">I149-J149</f>
        <v>1319000000</v>
      </c>
      <c r="L149">
        <f t="array" ref="L149">I149/D149</f>
        <v>0.66016295025728988</v>
      </c>
      <c r="M149">
        <f t="array" ref="M149">K149/D149</f>
        <v>0.28280445969125212</v>
      </c>
    </row>
    <row r="150" spans="1:13">
      <c r="A150" t="s">
        <v>709</v>
      </c>
      <c r="B150" t="s">
        <v>10</v>
      </c>
      <c r="C150">
        <v>2015</v>
      </c>
      <c r="D150" s="1">
        <v>6824000000</v>
      </c>
      <c r="E150" s="7">
        <v>3271000000</v>
      </c>
      <c r="F150" s="7">
        <v>1049000000</v>
      </c>
      <c r="G150" s="7">
        <v>249000000</v>
      </c>
      <c r="H150" s="7">
        <v>486000000</v>
      </c>
      <c r="I150">
        <f t="array" ref="I150">D150-E150</f>
        <v>3553000000</v>
      </c>
      <c r="J150">
        <f t="array" ref="J150">SUM(F150:H150)</f>
        <v>1784000000</v>
      </c>
      <c r="K150">
        <f t="array" ref="K150">I150-J150</f>
        <v>1769000000</v>
      </c>
      <c r="L150">
        <f t="array" ref="L150">I150/D150</f>
        <v>0.52066236811254396</v>
      </c>
      <c r="M150">
        <f t="array" ref="M150">K150/D150</f>
        <v>0.25923212192262601</v>
      </c>
    </row>
    <row r="151" spans="1:13">
      <c r="A151" t="s">
        <v>709</v>
      </c>
      <c r="B151" t="s">
        <v>19</v>
      </c>
      <c r="C151">
        <v>2016</v>
      </c>
      <c r="D151" s="1">
        <v>13240000000</v>
      </c>
      <c r="E151" s="7">
        <v>7300000000</v>
      </c>
      <c r="F151" s="7">
        <v>2674000000</v>
      </c>
      <c r="G151" s="7">
        <v>1873000000</v>
      </c>
      <c r="H151" s="7">
        <v>806000000</v>
      </c>
      <c r="I151">
        <f t="array" ref="I151">D151-E151</f>
        <v>5940000000</v>
      </c>
      <c r="J151">
        <f t="array" ref="J151">SUM(F151:H151)</f>
        <v>5353000000</v>
      </c>
      <c r="K151">
        <f t="array" ref="K151">I151-J151</f>
        <v>587000000</v>
      </c>
      <c r="L151">
        <f t="array" ref="L151">I151/D151</f>
        <v>0.44864048338368578</v>
      </c>
      <c r="M151">
        <f t="array" ref="M151">K151/D151</f>
        <v>4.4335347432024171E-2</v>
      </c>
    </row>
    <row r="152" spans="1:13">
      <c r="A152" t="s">
        <v>721</v>
      </c>
      <c r="B152" t="s">
        <v>10</v>
      </c>
      <c r="C152">
        <v>2012</v>
      </c>
      <c r="D152" s="1">
        <v>5863500000</v>
      </c>
      <c r="E152" s="7">
        <v>4335300000</v>
      </c>
      <c r="F152">
        <v>0</v>
      </c>
      <c r="G152">
        <v>0</v>
      </c>
      <c r="H152" s="7">
        <v>1148900000</v>
      </c>
      <c r="I152">
        <f t="array" ref="I152">D152-E152</f>
        <v>1528200000</v>
      </c>
      <c r="J152">
        <f t="array" ref="J152">SUM(F152:H152)</f>
        <v>1148900000</v>
      </c>
      <c r="K152">
        <f t="array" ref="K152">I152-J152</f>
        <v>379300000</v>
      </c>
      <c r="L152">
        <f t="array" ref="L152">I152/D152</f>
        <v>0.26062931696085956</v>
      </c>
      <c r="M152">
        <f t="array" ref="M152">K152/D152</f>
        <v>6.4688326085102749E-2</v>
      </c>
    </row>
    <row r="153" spans="1:13">
      <c r="A153" t="s">
        <v>721</v>
      </c>
      <c r="B153" t="s">
        <v>19</v>
      </c>
      <c r="C153">
        <v>2013</v>
      </c>
      <c r="D153" s="1">
        <v>6140000000</v>
      </c>
      <c r="E153" s="7">
        <v>4502300000</v>
      </c>
      <c r="F153">
        <v>0</v>
      </c>
      <c r="G153">
        <v>0</v>
      </c>
      <c r="H153" s="7">
        <v>1174200000</v>
      </c>
      <c r="I153">
        <f t="array" ref="I153">D153-E153</f>
        <v>1637700000</v>
      </c>
      <c r="J153">
        <f t="array" ref="J153">SUM(F153:H153)</f>
        <v>1174200000</v>
      </c>
      <c r="K153">
        <f t="array" ref="K153">I153-J153</f>
        <v>463500000</v>
      </c>
      <c r="L153">
        <f t="array" ref="L153">I153/D153</f>
        <v>0.26672638436482082</v>
      </c>
      <c r="M153">
        <f t="array" ref="M153">K153/D153</f>
        <v>7.5488599348534205E-2</v>
      </c>
    </row>
    <row r="154" spans="1:13">
      <c r="A154" t="s">
        <v>721</v>
      </c>
      <c r="B154" t="s">
        <v>25</v>
      </c>
      <c r="C154">
        <v>2015</v>
      </c>
      <c r="D154" s="1">
        <v>6330300000</v>
      </c>
      <c r="E154" s="7">
        <v>4679100000</v>
      </c>
      <c r="F154">
        <v>0</v>
      </c>
      <c r="G154">
        <v>0</v>
      </c>
      <c r="H154" s="7">
        <v>1158900000</v>
      </c>
      <c r="I154">
        <f t="array" ref="I154">D154-E154</f>
        <v>1651200000</v>
      </c>
      <c r="J154">
        <f t="array" ref="J154">SUM(F154:H154)</f>
        <v>1158900000</v>
      </c>
      <c r="K154">
        <f t="array" ref="K154">I154-J154</f>
        <v>492300000</v>
      </c>
      <c r="L154">
        <f t="array" ref="L154">I154/D154</f>
        <v>0.26084071844936257</v>
      </c>
      <c r="M154">
        <f t="array" ref="M154">K154/D154</f>
        <v>7.7768826121984741E-2</v>
      </c>
    </row>
    <row r="155" spans="1:13">
      <c r="A155" t="s">
        <v>721</v>
      </c>
      <c r="B155" t="s">
        <v>31</v>
      </c>
      <c r="C155">
        <v>2016</v>
      </c>
      <c r="D155" s="1">
        <v>5966900000</v>
      </c>
      <c r="E155" s="7">
        <v>4321100000</v>
      </c>
      <c r="F155">
        <v>0</v>
      </c>
      <c r="G155">
        <v>0</v>
      </c>
      <c r="H155" s="7">
        <v>1108100000</v>
      </c>
      <c r="I155">
        <f t="array" ref="I155">D155-E155</f>
        <v>1645800000</v>
      </c>
      <c r="J155">
        <f t="array" ref="J155">SUM(F155:H155)</f>
        <v>1108100000</v>
      </c>
      <c r="K155">
        <f t="array" ref="K155">I155-J155</f>
        <v>537700000</v>
      </c>
      <c r="L155">
        <f t="array" ref="L155">I155/D155</f>
        <v>0.27582161591446147</v>
      </c>
      <c r="M155">
        <f t="array" ref="M155">K155/D155</f>
        <v>9.0113794432619951E-2</v>
      </c>
    </row>
    <row r="156" spans="1:13">
      <c r="A156" t="s">
        <v>735</v>
      </c>
      <c r="B156" t="s">
        <v>10</v>
      </c>
      <c r="C156">
        <v>2012</v>
      </c>
      <c r="D156" s="1">
        <v>2853926000</v>
      </c>
      <c r="E156" s="7">
        <v>1329500000</v>
      </c>
      <c r="F156">
        <v>0</v>
      </c>
      <c r="G156" s="7">
        <v>380402000</v>
      </c>
      <c r="H156" s="7">
        <v>220758000</v>
      </c>
      <c r="I156">
        <f t="array" ref="I156">D156-E156</f>
        <v>1524426000</v>
      </c>
      <c r="J156">
        <f t="array" ref="J156">SUM(F156:H156)</f>
        <v>601160000</v>
      </c>
      <c r="K156">
        <f t="array" ref="K156">I156-J156</f>
        <v>923266000</v>
      </c>
      <c r="L156">
        <f t="array" ref="L156">I156/D156</f>
        <v>0.53415050004800402</v>
      </c>
      <c r="M156">
        <f t="array" ref="M156">K156/D156</f>
        <v>0.32350733691062766</v>
      </c>
    </row>
    <row r="157" spans="1:13">
      <c r="A157" t="s">
        <v>735</v>
      </c>
      <c r="B157" t="s">
        <v>19</v>
      </c>
      <c r="C157">
        <v>2013</v>
      </c>
      <c r="D157" s="1">
        <v>2879000000</v>
      </c>
      <c r="E157" s="7">
        <v>1289000000</v>
      </c>
      <c r="F157">
        <v>0</v>
      </c>
      <c r="G157" s="7">
        <v>407000000</v>
      </c>
      <c r="H157" s="7">
        <v>234000000</v>
      </c>
      <c r="I157">
        <f t="array" ref="I157">D157-E157</f>
        <v>1590000000</v>
      </c>
      <c r="J157">
        <f t="array" ref="J157">SUM(F157:H157)</f>
        <v>641000000</v>
      </c>
      <c r="K157">
        <f t="array" ref="K157">I157-J157</f>
        <v>949000000</v>
      </c>
      <c r="L157">
        <f t="array" ref="L157">I157/D157</f>
        <v>0.55227509551927756</v>
      </c>
      <c r="M157">
        <f t="array" ref="M157">K157/D157</f>
        <v>0.32962834317471346</v>
      </c>
    </row>
    <row r="158" spans="1:13">
      <c r="A158" t="s">
        <v>735</v>
      </c>
      <c r="B158" t="s">
        <v>25</v>
      </c>
      <c r="C158">
        <v>2014</v>
      </c>
      <c r="D158" s="1">
        <v>3011000000</v>
      </c>
      <c r="E158" s="7">
        <v>1350000000</v>
      </c>
      <c r="F158">
        <v>0</v>
      </c>
      <c r="G158" s="7">
        <v>424000000</v>
      </c>
      <c r="H158" s="7">
        <v>236000000</v>
      </c>
      <c r="I158">
        <f t="array" ref="I158">D158-E158</f>
        <v>1661000000</v>
      </c>
      <c r="J158">
        <f t="array" ref="J158">SUM(F158:H158)</f>
        <v>660000000</v>
      </c>
      <c r="K158">
        <f t="array" ref="K158">I158-J158</f>
        <v>1001000000</v>
      </c>
      <c r="L158">
        <f t="array" ref="L158">I158/D158</f>
        <v>0.55164397210229155</v>
      </c>
      <c r="M158">
        <f t="array" ref="M158">K158/D158</f>
        <v>0.33244769179674527</v>
      </c>
    </row>
    <row r="159" spans="1:13">
      <c r="A159" t="s">
        <v>735</v>
      </c>
      <c r="B159" t="s">
        <v>31</v>
      </c>
      <c r="C159">
        <v>2015</v>
      </c>
      <c r="D159" s="1">
        <v>3159000000</v>
      </c>
      <c r="E159" s="7">
        <v>1404000000</v>
      </c>
      <c r="F159">
        <v>0</v>
      </c>
      <c r="G159" s="7">
        <v>440000000</v>
      </c>
      <c r="H159" s="7">
        <v>243000000</v>
      </c>
      <c r="I159">
        <f t="array" ref="I159">D159-E159</f>
        <v>1755000000</v>
      </c>
      <c r="J159">
        <f t="array" ref="J159">SUM(F159:H159)</f>
        <v>683000000</v>
      </c>
      <c r="K159">
        <f t="array" ref="K159">I159-J159</f>
        <v>1072000000</v>
      </c>
      <c r="L159">
        <f t="array" ref="L159">I159/D159</f>
        <v>0.55555555555555558</v>
      </c>
      <c r="M159">
        <f t="array" ref="M159">K159/D159</f>
        <v>0.33934789490345046</v>
      </c>
    </row>
    <row r="160" spans="1:13">
      <c r="A160" t="s">
        <v>753</v>
      </c>
      <c r="B160" t="s">
        <v>10</v>
      </c>
      <c r="C160">
        <v>2012</v>
      </c>
      <c r="D160" s="1">
        <v>33781000000</v>
      </c>
      <c r="E160" s="7">
        <v>480000000</v>
      </c>
      <c r="F160">
        <v>0</v>
      </c>
      <c r="G160" s="7">
        <v>1712000000</v>
      </c>
      <c r="H160" s="7">
        <v>23392000000</v>
      </c>
      <c r="I160">
        <f t="array" ref="I160">D160-E160</f>
        <v>33301000000</v>
      </c>
      <c r="J160">
        <f t="array" ref="J160">SUM(F160:H160)</f>
        <v>25104000000</v>
      </c>
      <c r="K160">
        <f t="array" ref="K160">I160-J160</f>
        <v>8197000000</v>
      </c>
      <c r="L160">
        <f t="array" ref="L160">I160/D160</f>
        <v>0.98579082916432315</v>
      </c>
      <c r="M160">
        <f t="array" ref="M160">K160/D160</f>
        <v>0.24265119445842337</v>
      </c>
    </row>
    <row r="161" spans="1:13">
      <c r="A161" t="s">
        <v>753</v>
      </c>
      <c r="B161" t="s">
        <v>19</v>
      </c>
      <c r="C161">
        <v>2013</v>
      </c>
      <c r="D161" s="1">
        <v>34828000000</v>
      </c>
      <c r="E161" s="7">
        <v>442000000</v>
      </c>
      <c r="F161">
        <v>0</v>
      </c>
      <c r="G161" s="7">
        <v>1832000000</v>
      </c>
      <c r="H161" s="7">
        <v>23150000000</v>
      </c>
      <c r="I161">
        <f t="array" ref="I161">D161-E161</f>
        <v>34386000000</v>
      </c>
      <c r="J161">
        <f t="array" ref="J161">SUM(F161:H161)</f>
        <v>24982000000</v>
      </c>
      <c r="K161">
        <f t="array" ref="K161">I161-J161</f>
        <v>9404000000</v>
      </c>
      <c r="L161">
        <f t="array" ref="L161">I161/D161</f>
        <v>0.98730906167451471</v>
      </c>
      <c r="M161">
        <f t="array" ref="M161">K161/D161</f>
        <v>0.27001263351326521</v>
      </c>
    </row>
    <row r="162" spans="1:13">
      <c r="A162" t="s">
        <v>753</v>
      </c>
      <c r="B162" t="s">
        <v>25</v>
      </c>
      <c r="C162">
        <v>2014</v>
      </c>
      <c r="D162" s="1">
        <v>35895000000</v>
      </c>
      <c r="E162" s="7">
        <v>373000000</v>
      </c>
      <c r="F162">
        <v>0</v>
      </c>
      <c r="G162" s="7">
        <v>2044000000</v>
      </c>
      <c r="H162" s="7">
        <v>23153000000</v>
      </c>
      <c r="I162">
        <f t="array" ref="I162">D162-E162</f>
        <v>35522000000</v>
      </c>
      <c r="J162">
        <f t="array" ref="J162">SUM(F162:H162)</f>
        <v>25197000000</v>
      </c>
      <c r="K162">
        <f t="array" ref="K162">I162-J162</f>
        <v>10325000000</v>
      </c>
      <c r="L162">
        <f t="array" ref="L162">I162/D162</f>
        <v>0.98960858058225376</v>
      </c>
      <c r="M162">
        <f t="array" ref="M162">K162/D162</f>
        <v>0.28764451873519986</v>
      </c>
    </row>
    <row r="163" spans="1:13">
      <c r="A163" t="s">
        <v>753</v>
      </c>
      <c r="B163" t="s">
        <v>31</v>
      </c>
      <c r="C163">
        <v>2015</v>
      </c>
      <c r="D163" s="1">
        <v>34441000000</v>
      </c>
      <c r="E163" s="7">
        <v>475000000</v>
      </c>
      <c r="F163">
        <v>0</v>
      </c>
      <c r="G163" s="7">
        <v>1988000000</v>
      </c>
      <c r="H163" s="7">
        <v>22892000000</v>
      </c>
      <c r="I163">
        <f t="array" ref="I163">D163-E163</f>
        <v>33966000000</v>
      </c>
      <c r="J163">
        <f t="array" ref="J163">SUM(F163:H163)</f>
        <v>24880000000</v>
      </c>
      <c r="K163">
        <f t="array" ref="K163">I163-J163</f>
        <v>9086000000</v>
      </c>
      <c r="L163">
        <f t="array" ref="L163">I163/D163</f>
        <v>0.98620829824917977</v>
      </c>
      <c r="M163">
        <f t="array" ref="M163">K163/D163</f>
        <v>0.26381347812200573</v>
      </c>
    </row>
    <row r="164" spans="1:13">
      <c r="A164" t="s">
        <v>771</v>
      </c>
      <c r="B164" t="s">
        <v>10</v>
      </c>
      <c r="C164">
        <v>2013</v>
      </c>
      <c r="D164" s="1">
        <v>2089100000</v>
      </c>
      <c r="E164" s="7">
        <v>1251500000</v>
      </c>
      <c r="F164">
        <v>0</v>
      </c>
      <c r="G164">
        <v>0</v>
      </c>
      <c r="H164" s="7">
        <v>607600000</v>
      </c>
      <c r="I164">
        <f t="array" ref="I164">D164-E164</f>
        <v>837600000</v>
      </c>
      <c r="J164">
        <f t="array" ref="J164">SUM(F164:H164)</f>
        <v>607600000</v>
      </c>
      <c r="K164">
        <f t="array" ref="K164">I164-J164</f>
        <v>230000000</v>
      </c>
      <c r="L164">
        <f t="array" ref="L164">I164/D164</f>
        <v>0.40093820305394667</v>
      </c>
      <c r="M164">
        <f t="array" ref="M164">K164/D164</f>
        <v>0.11009525633047725</v>
      </c>
    </row>
    <row r="165" spans="1:13">
      <c r="A165" t="s">
        <v>771</v>
      </c>
      <c r="B165" t="s">
        <v>19</v>
      </c>
      <c r="C165">
        <v>2014</v>
      </c>
      <c r="D165" s="1">
        <v>2393500000</v>
      </c>
      <c r="E165" s="7">
        <v>1414300000</v>
      </c>
      <c r="F165">
        <v>0</v>
      </c>
      <c r="G165">
        <v>0</v>
      </c>
      <c r="H165" s="7">
        <v>680300000</v>
      </c>
      <c r="I165">
        <f t="array" ref="I165">D165-E165</f>
        <v>979200000</v>
      </c>
      <c r="J165">
        <f t="array" ref="J165">SUM(F165:H165)</f>
        <v>680300000</v>
      </c>
      <c r="K165">
        <f t="array" ref="K165">I165-J165</f>
        <v>298900000</v>
      </c>
      <c r="L165">
        <f t="array" ref="L165">I165/D165</f>
        <v>0.4091080008355964</v>
      </c>
      <c r="M165">
        <f t="array" ref="M165">K165/D165</f>
        <v>0.12487988301650303</v>
      </c>
    </row>
    <row r="166" spans="1:13">
      <c r="A166" t="s">
        <v>771</v>
      </c>
      <c r="B166" t="s">
        <v>25</v>
      </c>
      <c r="C166">
        <v>2015</v>
      </c>
      <c r="D166" s="1">
        <v>2706700000</v>
      </c>
      <c r="E166" s="7">
        <v>1561100000</v>
      </c>
      <c r="F166">
        <v>0</v>
      </c>
      <c r="G166">
        <v>0</v>
      </c>
      <c r="H166" s="7">
        <v>756900000</v>
      </c>
      <c r="I166">
        <f t="array" ref="I166">D166-E166</f>
        <v>1145600000</v>
      </c>
      <c r="J166">
        <f t="array" ref="J166">SUM(F166:H166)</f>
        <v>756900000</v>
      </c>
      <c r="K166">
        <f t="array" ref="K166">I166-J166</f>
        <v>388700000</v>
      </c>
      <c r="L166">
        <f t="array" ref="L166">I166/D166</f>
        <v>0.42324601913769533</v>
      </c>
      <c r="M166">
        <f t="array" ref="M166">K166/D166</f>
        <v>0.14360660582997747</v>
      </c>
    </row>
    <row r="167" spans="1:13">
      <c r="A167" t="s">
        <v>771</v>
      </c>
      <c r="B167" t="s">
        <v>31</v>
      </c>
      <c r="C167">
        <v>2016</v>
      </c>
      <c r="D167" s="1">
        <v>3291300000</v>
      </c>
      <c r="E167" s="7">
        <v>1855100000</v>
      </c>
      <c r="F167">
        <v>0</v>
      </c>
      <c r="G167">
        <v>0</v>
      </c>
      <c r="H167" s="7">
        <v>946000000</v>
      </c>
      <c r="I167">
        <f t="array" ref="I167">D167-E167</f>
        <v>1436200000</v>
      </c>
      <c r="J167">
        <f t="array" ref="J167">SUM(F167:H167)</f>
        <v>946000000</v>
      </c>
      <c r="K167">
        <f t="array" ref="K167">I167-J167</f>
        <v>490200000</v>
      </c>
      <c r="L167">
        <f t="array" ref="L167">I167/D167</f>
        <v>0.43636253152249871</v>
      </c>
      <c r="M167">
        <f t="array" ref="M167">K167/D167</f>
        <v>0.14893810956157141</v>
      </c>
    </row>
    <row r="168" spans="1:13">
      <c r="A168" t="s">
        <v>788</v>
      </c>
      <c r="B168" t="s">
        <v>10</v>
      </c>
      <c r="C168">
        <v>2013</v>
      </c>
      <c r="D168" s="1">
        <v>9147530000</v>
      </c>
      <c r="E168" s="7">
        <v>4406595000</v>
      </c>
      <c r="F168">
        <v>0</v>
      </c>
      <c r="G168">
        <v>0</v>
      </c>
      <c r="H168" s="7">
        <v>2967837000</v>
      </c>
      <c r="I168">
        <f t="array" ref="I168">D168-E168</f>
        <v>4740935000</v>
      </c>
      <c r="J168">
        <f t="array" ref="J168">SUM(F168:H168)</f>
        <v>2967837000</v>
      </c>
      <c r="K168">
        <f t="array" ref="K168">I168-J168</f>
        <v>1773098000</v>
      </c>
      <c r="L168">
        <f t="array" ref="L168">I168/D168</f>
        <v>0.51827487857377896</v>
      </c>
      <c r="M168">
        <f t="array" ref="M168">K168/D168</f>
        <v>0.19383352664599077</v>
      </c>
    </row>
    <row r="169" spans="1:13">
      <c r="A169" t="s">
        <v>788</v>
      </c>
      <c r="B169" t="s">
        <v>19</v>
      </c>
      <c r="C169">
        <v>2014</v>
      </c>
      <c r="D169" s="1">
        <v>9475313000</v>
      </c>
      <c r="E169" s="7">
        <v>4540406000</v>
      </c>
      <c r="F169">
        <v>0</v>
      </c>
      <c r="G169">
        <v>0</v>
      </c>
      <c r="H169" s="7">
        <v>3104684000</v>
      </c>
      <c r="I169">
        <f t="array" ref="I169">D169-E169</f>
        <v>4934907000</v>
      </c>
      <c r="J169">
        <f t="array" ref="J169">SUM(F169:H169)</f>
        <v>3104684000</v>
      </c>
      <c r="K169">
        <f t="array" ref="K169">I169-J169</f>
        <v>1830223000</v>
      </c>
      <c r="L169">
        <f t="array" ref="L169">I169/D169</f>
        <v>0.52081730703777274</v>
      </c>
      <c r="M169">
        <f t="array" ref="M169">K169/D169</f>
        <v>0.19315699650238466</v>
      </c>
    </row>
    <row r="170" spans="1:13">
      <c r="A170" t="s">
        <v>788</v>
      </c>
      <c r="B170" t="s">
        <v>25</v>
      </c>
      <c r="C170">
        <v>2015</v>
      </c>
      <c r="D170" s="1">
        <v>10187340000</v>
      </c>
      <c r="E170" s="7">
        <v>4860309000</v>
      </c>
      <c r="F170">
        <v>0</v>
      </c>
      <c r="G170">
        <v>0</v>
      </c>
      <c r="H170" s="7">
        <v>3373980000</v>
      </c>
      <c r="I170">
        <f t="array" ref="I170">D170-E170</f>
        <v>5327031000</v>
      </c>
      <c r="J170">
        <f t="array" ref="J170">SUM(F170:H170)</f>
        <v>3373980000</v>
      </c>
      <c r="K170">
        <f t="array" ref="K170">I170-J170</f>
        <v>1953051000</v>
      </c>
      <c r="L170">
        <f t="array" ref="L170">I170/D170</f>
        <v>0.52290696099276157</v>
      </c>
      <c r="M170">
        <f t="array" ref="M170">K170/D170</f>
        <v>0.19171353856845849</v>
      </c>
    </row>
    <row r="171" spans="1:13">
      <c r="A171" t="s">
        <v>788</v>
      </c>
      <c r="B171" t="s">
        <v>31</v>
      </c>
      <c r="C171">
        <v>2016</v>
      </c>
      <c r="D171" s="1">
        <v>10635676000</v>
      </c>
      <c r="E171" s="7">
        <v>5026940000</v>
      </c>
      <c r="F171">
        <v>0</v>
      </c>
      <c r="G171">
        <v>0</v>
      </c>
      <c r="H171" s="7">
        <v>3548341000</v>
      </c>
      <c r="I171">
        <f t="array" ref="I171">D171-E171</f>
        <v>5608736000</v>
      </c>
      <c r="J171">
        <f t="array" ref="J171">SUM(F171:H171)</f>
        <v>3548341000</v>
      </c>
      <c r="K171">
        <f t="array" ref="K171">I171-J171</f>
        <v>2060395000</v>
      </c>
      <c r="L171">
        <f t="array" ref="L171">I171/D171</f>
        <v>0.5273511528557282</v>
      </c>
      <c r="M171">
        <f t="array" ref="M171">K171/D171</f>
        <v>0.19372487465770863</v>
      </c>
    </row>
    <row r="172" spans="1:13">
      <c r="A172" t="s">
        <v>804</v>
      </c>
      <c r="B172" t="s">
        <v>10</v>
      </c>
      <c r="C172">
        <v>2013</v>
      </c>
      <c r="D172" s="1">
        <v>86623000000</v>
      </c>
      <c r="E172" s="7">
        <v>73268000000</v>
      </c>
      <c r="F172" s="7">
        <v>3071000000</v>
      </c>
      <c r="G172">
        <v>0</v>
      </c>
      <c r="H172" s="7">
        <v>3742000000</v>
      </c>
      <c r="I172">
        <f t="array" ref="I172">D172-E172</f>
        <v>13355000000</v>
      </c>
      <c r="J172">
        <f t="array" ref="J172">SUM(F172:H172)</f>
        <v>6813000000</v>
      </c>
      <c r="K172">
        <f t="array" ref="K172">I172-J172</f>
        <v>6542000000</v>
      </c>
      <c r="L172">
        <f t="array" ref="L172">I172/D172</f>
        <v>0.15417383373930713</v>
      </c>
      <c r="M172">
        <f t="array" ref="M172">K172/D172</f>
        <v>7.5522667190007275E-2</v>
      </c>
    </row>
    <row r="173" spans="1:13">
      <c r="A173" t="s">
        <v>804</v>
      </c>
      <c r="B173" t="s">
        <v>19</v>
      </c>
      <c r="C173">
        <v>2014</v>
      </c>
      <c r="D173" s="1">
        <v>90762000000</v>
      </c>
      <c r="E173" s="7">
        <v>76752000000</v>
      </c>
      <c r="F173" s="7">
        <v>3047000000</v>
      </c>
      <c r="G173">
        <v>0</v>
      </c>
      <c r="H173" s="7">
        <v>3480000000</v>
      </c>
      <c r="I173">
        <f t="array" ref="I173">D173-E173</f>
        <v>14010000000</v>
      </c>
      <c r="J173">
        <f t="array" ref="J173">SUM(F173:H173)</f>
        <v>6527000000</v>
      </c>
      <c r="K173">
        <f t="array" ref="K173">I173-J173</f>
        <v>7483000000</v>
      </c>
      <c r="L173">
        <f t="array" ref="L173">I173/D173</f>
        <v>0.15435975408210484</v>
      </c>
      <c r="M173">
        <f t="array" ref="M173">K173/D173</f>
        <v>8.2446398272404756E-2</v>
      </c>
    </row>
    <row r="174" spans="1:13">
      <c r="A174" t="s">
        <v>804</v>
      </c>
      <c r="B174" t="s">
        <v>25</v>
      </c>
      <c r="C174">
        <v>2015</v>
      </c>
      <c r="D174" s="1">
        <v>96114000000</v>
      </c>
      <c r="E174" s="7">
        <v>82088000000</v>
      </c>
      <c r="F174" s="7">
        <v>3331000000</v>
      </c>
      <c r="G174">
        <v>0</v>
      </c>
      <c r="H174" s="7">
        <v>3251000000</v>
      </c>
      <c r="I174">
        <f t="array" ref="I174">D174-E174</f>
        <v>14026000000</v>
      </c>
      <c r="J174">
        <f t="array" ref="J174">SUM(F174:H174)</f>
        <v>6582000000</v>
      </c>
      <c r="K174">
        <f t="array" ref="K174">I174-J174</f>
        <v>7444000000</v>
      </c>
      <c r="L174">
        <f t="array" ref="L174">I174/D174</f>
        <v>0.1459308737540837</v>
      </c>
      <c r="M174">
        <f t="array" ref="M174">K174/D174</f>
        <v>7.7449695153671685E-2</v>
      </c>
    </row>
    <row r="175" spans="1:13">
      <c r="A175" t="s">
        <v>804</v>
      </c>
      <c r="B175" t="s">
        <v>31</v>
      </c>
      <c r="C175">
        <v>2016</v>
      </c>
      <c r="D175" s="1">
        <v>94571000000</v>
      </c>
      <c r="E175" s="7">
        <v>80790000000</v>
      </c>
      <c r="F175" s="7">
        <v>4627000000</v>
      </c>
      <c r="G175">
        <v>0</v>
      </c>
      <c r="H175" s="7">
        <v>3313000000</v>
      </c>
      <c r="I175">
        <f t="array" ref="I175">D175-E175</f>
        <v>13781000000</v>
      </c>
      <c r="J175">
        <f t="array" ref="J175">SUM(F175:H175)</f>
        <v>7940000000</v>
      </c>
      <c r="K175">
        <f t="array" ref="K175">I175-J175</f>
        <v>5841000000</v>
      </c>
      <c r="L175">
        <f t="array" ref="L175">I175/D175</f>
        <v>0.14572120417464127</v>
      </c>
      <c r="M175">
        <f t="array" ref="M175">K175/D175</f>
        <v>6.1763119772446098E-2</v>
      </c>
    </row>
    <row r="176" spans="1:13">
      <c r="A176" t="s">
        <v>821</v>
      </c>
      <c r="B176" t="s">
        <v>10</v>
      </c>
      <c r="C176">
        <v>2012</v>
      </c>
      <c r="D176" s="1">
        <v>100078000000</v>
      </c>
      <c r="E176" s="7">
        <v>3753000000</v>
      </c>
      <c r="F176">
        <v>0</v>
      </c>
      <c r="G176" s="7">
        <v>9433000000</v>
      </c>
      <c r="H176" s="7">
        <v>70829000000</v>
      </c>
      <c r="I176">
        <f t="array" ref="I176">D176-E176</f>
        <v>96325000000</v>
      </c>
      <c r="J176">
        <f t="array" ref="J176">SUM(F176:H176)</f>
        <v>80262000000</v>
      </c>
      <c r="K176">
        <f t="array" ref="K176">I176-J176</f>
        <v>16063000000</v>
      </c>
      <c r="L176">
        <f t="array" ref="L176">I176/D176</f>
        <v>0.96249925058454411</v>
      </c>
      <c r="M176">
        <f t="array" ref="M176">K176/D176</f>
        <v>0.16050480625112412</v>
      </c>
    </row>
    <row r="177" spans="1:13">
      <c r="A177" t="s">
        <v>821</v>
      </c>
      <c r="B177" t="s">
        <v>19</v>
      </c>
      <c r="C177">
        <v>2013</v>
      </c>
      <c r="D177" s="1">
        <v>101697000000</v>
      </c>
      <c r="E177" s="7">
        <v>3034000000</v>
      </c>
      <c r="F177">
        <v>0</v>
      </c>
      <c r="G177" s="7">
        <v>4642000000</v>
      </c>
      <c r="H177" s="7">
        <v>68128000000</v>
      </c>
      <c r="I177">
        <f t="array" ref="I177">D177-E177</f>
        <v>98663000000</v>
      </c>
      <c r="J177">
        <f t="array" ref="J177">SUM(F177:H177)</f>
        <v>72770000000</v>
      </c>
      <c r="K177">
        <f t="array" ref="K177">I177-J177</f>
        <v>25893000000</v>
      </c>
      <c r="L177">
        <f t="array" ref="L177">I177/D177</f>
        <v>0.97016627825796242</v>
      </c>
      <c r="M177">
        <f t="array" ref="M177">K177/D177</f>
        <v>0.25460928050974957</v>
      </c>
    </row>
    <row r="178" spans="1:13">
      <c r="A178" t="s">
        <v>821</v>
      </c>
      <c r="B178" t="s">
        <v>25</v>
      </c>
      <c r="C178">
        <v>2014</v>
      </c>
      <c r="D178" s="1">
        <v>95181000000</v>
      </c>
      <c r="E178" s="7">
        <v>2656000000</v>
      </c>
      <c r="F178">
        <v>0</v>
      </c>
      <c r="G178" s="7">
        <v>3211000000</v>
      </c>
      <c r="H178" s="7">
        <v>74181000000</v>
      </c>
      <c r="I178">
        <f t="array" ref="I178">D178-E178</f>
        <v>92525000000</v>
      </c>
      <c r="J178">
        <f t="array" ref="J178">SUM(F178:H178)</f>
        <v>77392000000</v>
      </c>
      <c r="K178">
        <f t="array" ref="K178">I178-J178</f>
        <v>15133000000</v>
      </c>
      <c r="L178">
        <f t="array" ref="L178">I178/D178</f>
        <v>0.97209527111503347</v>
      </c>
      <c r="M178">
        <f t="array" ref="M178">K178/D178</f>
        <v>0.15899181559344827</v>
      </c>
    </row>
    <row r="179" spans="1:13">
      <c r="A179" t="s">
        <v>821</v>
      </c>
      <c r="B179" t="s">
        <v>31</v>
      </c>
      <c r="C179">
        <v>2015</v>
      </c>
      <c r="D179" s="1">
        <v>93056000000</v>
      </c>
      <c r="E179" s="7">
        <v>2204000000</v>
      </c>
      <c r="F179">
        <v>0</v>
      </c>
      <c r="G179" s="7">
        <v>3995000000</v>
      </c>
      <c r="H179" s="7">
        <v>56358000000</v>
      </c>
      <c r="I179">
        <f t="array" ref="I179">D179-E179</f>
        <v>90852000000</v>
      </c>
      <c r="J179">
        <f t="array" ref="J179">SUM(F179:H179)</f>
        <v>60353000000</v>
      </c>
      <c r="K179">
        <f t="array" ref="K179">I179-J179</f>
        <v>30499000000</v>
      </c>
      <c r="L179">
        <f t="array" ref="L179">I179/D179</f>
        <v>0.97631533700137552</v>
      </c>
      <c r="M179">
        <f t="array" ref="M179">K179/D179</f>
        <v>0.3277488823933975</v>
      </c>
    </row>
    <row r="180" spans="1:13">
      <c r="A180" t="s">
        <v>839</v>
      </c>
      <c r="B180" t="s">
        <v>10</v>
      </c>
      <c r="C180">
        <v>2012</v>
      </c>
      <c r="D180" s="1">
        <v>13936000000</v>
      </c>
      <c r="E180" s="7">
        <v>6802000000</v>
      </c>
      <c r="F180" s="7">
        <v>1081000000</v>
      </c>
      <c r="G180">
        <v>0</v>
      </c>
      <c r="H180" s="7">
        <v>3283000000</v>
      </c>
      <c r="I180">
        <f t="array" ref="I180">D180-E180</f>
        <v>7134000000</v>
      </c>
      <c r="J180">
        <f t="array" ref="J180">SUM(F180:H180)</f>
        <v>4364000000</v>
      </c>
      <c r="K180">
        <f t="array" ref="K180">I180-J180</f>
        <v>2770000000</v>
      </c>
      <c r="L180">
        <f t="array" ref="L180">I180/D180</f>
        <v>0.51191159586681978</v>
      </c>
      <c r="M180">
        <f t="array" ref="M180">K180/D180</f>
        <v>0.19876578645235363</v>
      </c>
    </row>
    <row r="181" spans="1:13">
      <c r="A181" t="s">
        <v>839</v>
      </c>
      <c r="B181" t="s">
        <v>19</v>
      </c>
      <c r="C181">
        <v>2013</v>
      </c>
      <c r="D181" s="1">
        <v>9413000000</v>
      </c>
      <c r="E181" s="7">
        <v>5251000000</v>
      </c>
      <c r="F181" s="7">
        <v>582000000</v>
      </c>
      <c r="G181">
        <v>0</v>
      </c>
      <c r="H181" s="7">
        <v>3084000000</v>
      </c>
      <c r="I181">
        <f t="array" ref="I181">D181-E181</f>
        <v>4162000000</v>
      </c>
      <c r="J181">
        <f t="array" ref="J181">SUM(F181:H181)</f>
        <v>3666000000</v>
      </c>
      <c r="K181">
        <f t="array" ref="K181">I181-J181</f>
        <v>496000000</v>
      </c>
      <c r="L181">
        <f t="array" ref="L181">I181/D181</f>
        <v>0.44215446722617657</v>
      </c>
      <c r="M181">
        <f t="array" ref="M181">K181/D181</f>
        <v>5.2693084032720702E-2</v>
      </c>
    </row>
    <row r="182" spans="1:13">
      <c r="A182" t="s">
        <v>839</v>
      </c>
      <c r="B182" t="s">
        <v>25</v>
      </c>
      <c r="C182">
        <v>2014</v>
      </c>
      <c r="D182" s="1">
        <v>10719000000</v>
      </c>
      <c r="E182" s="7">
        <v>6138000000</v>
      </c>
      <c r="F182" s="7">
        <v>610000000</v>
      </c>
      <c r="G182">
        <v>0</v>
      </c>
      <c r="H182" s="7">
        <v>3315000000</v>
      </c>
      <c r="I182">
        <f t="array" ref="I182">D182-E182</f>
        <v>4581000000</v>
      </c>
      <c r="J182">
        <f t="array" ref="J182">SUM(F182:H182)</f>
        <v>3925000000</v>
      </c>
      <c r="K182">
        <f t="array" ref="K182">I182-J182</f>
        <v>656000000</v>
      </c>
      <c r="L182">
        <f t="array" ref="L182">I182/D182</f>
        <v>0.42737195633921077</v>
      </c>
      <c r="M182">
        <f t="array" ref="M182">K182/D182</f>
        <v>6.1199738781602758E-2</v>
      </c>
    </row>
    <row r="183" spans="1:13">
      <c r="A183" t="s">
        <v>839</v>
      </c>
      <c r="B183" t="s">
        <v>31</v>
      </c>
      <c r="C183">
        <v>2015</v>
      </c>
      <c r="D183" s="1">
        <v>9968000000</v>
      </c>
      <c r="E183" s="7">
        <v>5822000000</v>
      </c>
      <c r="F183" s="7">
        <v>603000000</v>
      </c>
      <c r="G183">
        <v>0</v>
      </c>
      <c r="H183" s="7">
        <v>3094000000</v>
      </c>
      <c r="I183">
        <f t="array" ref="I183">D183-E183</f>
        <v>4146000000</v>
      </c>
      <c r="J183">
        <f t="array" ref="J183">SUM(F183:H183)</f>
        <v>3697000000</v>
      </c>
      <c r="K183">
        <f t="array" ref="K183">I183-J183</f>
        <v>449000000</v>
      </c>
      <c r="L183">
        <f t="array" ref="L183">I183/D183</f>
        <v>0.4159309791332263</v>
      </c>
      <c r="M183">
        <f t="array" ref="M183">K183/D183</f>
        <v>4.5044141252006419E-2</v>
      </c>
    </row>
    <row r="184" spans="1:13">
      <c r="A184" t="s">
        <v>855</v>
      </c>
      <c r="B184" t="s">
        <v>10</v>
      </c>
      <c r="C184">
        <v>2013</v>
      </c>
      <c r="D184" s="1">
        <v>10914585000</v>
      </c>
      <c r="E184" s="7">
        <v>6525830000</v>
      </c>
      <c r="F184">
        <v>0</v>
      </c>
      <c r="G184">
        <v>0</v>
      </c>
      <c r="H184" s="7">
        <v>2750537000</v>
      </c>
      <c r="I184">
        <f t="array" ref="I184">D184-E184</f>
        <v>4388755000</v>
      </c>
      <c r="J184">
        <f t="array" ref="J184">SUM(F184:H184)</f>
        <v>2750537000</v>
      </c>
      <c r="K184">
        <f t="array" ref="K184">I184-J184</f>
        <v>1638218000</v>
      </c>
      <c r="L184">
        <f t="array" ref="L184">I184/D184</f>
        <v>0.40210003403702477</v>
      </c>
      <c r="M184">
        <f t="array" ref="M184">K184/D184</f>
        <v>0.15009439204513961</v>
      </c>
    </row>
    <row r="185" spans="1:13">
      <c r="A185" t="s">
        <v>855</v>
      </c>
      <c r="B185" t="s">
        <v>19</v>
      </c>
      <c r="C185">
        <v>2014</v>
      </c>
      <c r="D185" s="1">
        <v>11503963000</v>
      </c>
      <c r="E185" s="7">
        <v>6938381000</v>
      </c>
      <c r="F185">
        <v>0</v>
      </c>
      <c r="G185">
        <v>0</v>
      </c>
      <c r="H185" s="7">
        <v>2950995000</v>
      </c>
      <c r="I185">
        <f t="array" ref="I185">D185-E185</f>
        <v>4565582000</v>
      </c>
      <c r="J185">
        <f t="array" ref="J185">SUM(F185:H185)</f>
        <v>2950995000</v>
      </c>
      <c r="K185">
        <f t="array" ref="K185">I185-J185</f>
        <v>1614587000</v>
      </c>
      <c r="L185">
        <f t="array" ref="L185">I185/D185</f>
        <v>0.3968703654557999</v>
      </c>
      <c r="M185">
        <f t="array" ref="M185">K185/D185</f>
        <v>0.14035050356125103</v>
      </c>
    </row>
    <row r="186" spans="1:13">
      <c r="A186" t="s">
        <v>855</v>
      </c>
      <c r="B186" t="s">
        <v>25</v>
      </c>
      <c r="C186">
        <v>2015</v>
      </c>
      <c r="D186" s="1">
        <v>11881176000</v>
      </c>
      <c r="E186" s="7">
        <v>7261397000</v>
      </c>
      <c r="F186">
        <v>0</v>
      </c>
      <c r="G186">
        <v>0</v>
      </c>
      <c r="H186" s="7">
        <v>3065486000</v>
      </c>
      <c r="I186">
        <f t="array" ref="I186">D186-E186</f>
        <v>4619779000</v>
      </c>
      <c r="J186">
        <f t="array" ref="J186">SUM(F186:H186)</f>
        <v>3065486000</v>
      </c>
      <c r="K186">
        <f t="array" ref="K186">I186-J186</f>
        <v>1554293000</v>
      </c>
      <c r="L186">
        <f t="array" ref="L186">I186/D186</f>
        <v>0.38883179577509835</v>
      </c>
      <c r="M186">
        <f t="array" ref="M186">K186/D186</f>
        <v>0.13081979426952348</v>
      </c>
    </row>
    <row r="187" spans="1:13">
      <c r="A187" t="s">
        <v>855</v>
      </c>
      <c r="B187" t="s">
        <v>31</v>
      </c>
      <c r="C187">
        <v>2016</v>
      </c>
      <c r="D187" s="1">
        <v>12103887000</v>
      </c>
      <c r="E187" s="7">
        <v>7483577000</v>
      </c>
      <c r="F187">
        <v>0</v>
      </c>
      <c r="G187">
        <v>0</v>
      </c>
      <c r="H187" s="7">
        <v>3205407000</v>
      </c>
      <c r="I187">
        <f t="array" ref="I187">D187-E187</f>
        <v>4620310000</v>
      </c>
      <c r="J187">
        <f t="array" ref="J187">SUM(F187:H187)</f>
        <v>3205407000</v>
      </c>
      <c r="K187">
        <f t="array" ref="K187">I187-J187</f>
        <v>1414903000</v>
      </c>
      <c r="L187">
        <f t="array" ref="L187">I187/D187</f>
        <v>0.38172117766796732</v>
      </c>
      <c r="M187">
        <f t="array" ref="M187">K187/D187</f>
        <v>0.11689658041255672</v>
      </c>
    </row>
    <row r="188" spans="1:13">
      <c r="A188" t="s">
        <v>872</v>
      </c>
      <c r="B188" t="s">
        <v>10</v>
      </c>
      <c r="C188">
        <v>2012</v>
      </c>
      <c r="D188" s="1">
        <v>10737000000</v>
      </c>
      <c r="E188" s="7">
        <v>429000000</v>
      </c>
      <c r="F188">
        <v>0</v>
      </c>
      <c r="G188" s="7">
        <v>1167000000</v>
      </c>
      <c r="H188" s="7">
        <v>5650000000</v>
      </c>
      <c r="I188">
        <f t="array" ref="I188">D188-E188</f>
        <v>10308000000</v>
      </c>
      <c r="J188">
        <f t="array" ref="J188">SUM(F188:H188)</f>
        <v>6817000000</v>
      </c>
      <c r="K188">
        <f t="array" ref="K188">I188-J188</f>
        <v>3491000000</v>
      </c>
      <c r="L188">
        <f t="array" ref="L188">I188/D188</f>
        <v>0.96004470522492313</v>
      </c>
      <c r="M188">
        <f t="array" ref="M188">K188/D188</f>
        <v>0.32513737543075349</v>
      </c>
    </row>
    <row r="189" spans="1:13">
      <c r="A189" t="s">
        <v>872</v>
      </c>
      <c r="B189" t="s">
        <v>19</v>
      </c>
      <c r="C189">
        <v>2013</v>
      </c>
      <c r="D189" s="1">
        <v>10543000000</v>
      </c>
      <c r="E189" s="7">
        <v>301000000</v>
      </c>
      <c r="F189">
        <v>0</v>
      </c>
      <c r="G189" s="7">
        <v>698000000</v>
      </c>
      <c r="H189" s="7">
        <v>5625000000</v>
      </c>
      <c r="I189">
        <f t="array" ref="I189">D189-E189</f>
        <v>10242000000</v>
      </c>
      <c r="J189">
        <f t="array" ref="J189">SUM(F189:H189)</f>
        <v>6323000000</v>
      </c>
      <c r="K189">
        <f t="array" ref="K189">I189-J189</f>
        <v>3919000000</v>
      </c>
      <c r="L189">
        <f t="array" ref="L189">I189/D189</f>
        <v>0.97145025135160767</v>
      </c>
      <c r="M189">
        <f t="array" ref="M189">K189/D189</f>
        <v>0.37171583040880207</v>
      </c>
    </row>
    <row r="190" spans="1:13">
      <c r="A190" t="s">
        <v>872</v>
      </c>
      <c r="B190" t="s">
        <v>25</v>
      </c>
      <c r="C190">
        <v>2014</v>
      </c>
      <c r="D190" s="1">
        <v>9998000000</v>
      </c>
      <c r="E190" s="7">
        <v>239000000</v>
      </c>
      <c r="F190">
        <v>0</v>
      </c>
      <c r="G190" s="7">
        <v>342000000</v>
      </c>
      <c r="H190" s="7">
        <v>5715000000</v>
      </c>
      <c r="I190">
        <f t="array" ref="I190">D190-E190</f>
        <v>9759000000</v>
      </c>
      <c r="J190">
        <f t="array" ref="J190">SUM(F190:H190)</f>
        <v>6057000000</v>
      </c>
      <c r="K190">
        <f t="array" ref="K190">I190-J190</f>
        <v>3702000000</v>
      </c>
      <c r="L190">
        <f t="array" ref="L190">I190/D190</f>
        <v>0.9760952190438088</v>
      </c>
      <c r="M190">
        <f t="array" ref="M190">K190/D190</f>
        <v>0.37027405481096221</v>
      </c>
    </row>
    <row r="191" spans="1:13">
      <c r="A191" t="s">
        <v>872</v>
      </c>
      <c r="B191" t="s">
        <v>31</v>
      </c>
      <c r="C191">
        <v>2015</v>
      </c>
      <c r="D191" s="1">
        <v>10346000000</v>
      </c>
      <c r="E191" s="7">
        <v>233000000</v>
      </c>
      <c r="F191">
        <v>0</v>
      </c>
      <c r="G191" s="7">
        <v>533000000</v>
      </c>
      <c r="H191" s="7">
        <v>5996000000</v>
      </c>
      <c r="I191">
        <f t="array" ref="I191">D191-E191</f>
        <v>10113000000</v>
      </c>
      <c r="J191">
        <f t="array" ref="J191">SUM(F191:H191)</f>
        <v>6529000000</v>
      </c>
      <c r="K191">
        <f t="array" ref="K191">I191-J191</f>
        <v>3584000000</v>
      </c>
      <c r="L191">
        <f t="array" ref="L191">I191/D191</f>
        <v>0.9774792190218442</v>
      </c>
      <c r="M191">
        <f t="array" ref="M191">K191/D191</f>
        <v>0.34641407307171856</v>
      </c>
    </row>
    <row r="192" spans="1:13">
      <c r="A192" t="s">
        <v>888</v>
      </c>
      <c r="B192" t="s">
        <v>10</v>
      </c>
      <c r="C192">
        <v>2012</v>
      </c>
      <c r="D192" s="1">
        <v>45457000000</v>
      </c>
      <c r="E192" s="7">
        <v>34473000000</v>
      </c>
      <c r="F192">
        <v>0</v>
      </c>
      <c r="G192">
        <v>0</v>
      </c>
      <c r="H192" s="7">
        <v>8755000000</v>
      </c>
      <c r="I192">
        <f t="array" ref="I192">D192-E192</f>
        <v>10984000000</v>
      </c>
      <c r="J192">
        <f t="array" ref="J192">SUM(F192:H192)</f>
        <v>8755000000</v>
      </c>
      <c r="K192">
        <f t="array" ref="K192">I192-J192</f>
        <v>2229000000</v>
      </c>
      <c r="L192">
        <f t="array" ref="L192">I192/D192</f>
        <v>0.24163495171260752</v>
      </c>
      <c r="M192">
        <f t="array" ref="M192">K192/D192</f>
        <v>4.9035352090987083E-2</v>
      </c>
    </row>
    <row r="193" spans="1:13">
      <c r="A193" t="s">
        <v>888</v>
      </c>
      <c r="B193" t="s">
        <v>19</v>
      </c>
      <c r="C193">
        <v>2014</v>
      </c>
      <c r="D193" s="1">
        <v>40611000000</v>
      </c>
      <c r="E193" s="7">
        <v>31212000000</v>
      </c>
      <c r="F193">
        <v>0</v>
      </c>
      <c r="G193">
        <v>0</v>
      </c>
      <c r="H193" s="7">
        <v>8106000000</v>
      </c>
      <c r="I193">
        <f t="array" ref="I193">D193-E193</f>
        <v>9399000000</v>
      </c>
      <c r="J193">
        <f t="array" ref="J193">SUM(F193:H193)</f>
        <v>8106000000</v>
      </c>
      <c r="K193">
        <f t="array" ref="K193">I193-J193</f>
        <v>1293000000</v>
      </c>
      <c r="L193">
        <f t="array" ref="L193">I193/D193</f>
        <v>0.23143975770111547</v>
      </c>
      <c r="M193">
        <f t="array" ref="M193">K193/D193</f>
        <v>3.1838664401270589E-2</v>
      </c>
    </row>
    <row r="194" spans="1:13">
      <c r="A194" t="s">
        <v>888</v>
      </c>
      <c r="B194" t="s">
        <v>25</v>
      </c>
      <c r="C194">
        <v>2015</v>
      </c>
      <c r="D194" s="1">
        <v>40339000000</v>
      </c>
      <c r="E194" s="7">
        <v>31292000000</v>
      </c>
      <c r="F194">
        <v>0</v>
      </c>
      <c r="G194">
        <v>0</v>
      </c>
      <c r="H194" s="7">
        <v>7592000000</v>
      </c>
      <c r="I194">
        <f t="array" ref="I194">D194-E194</f>
        <v>9047000000</v>
      </c>
      <c r="J194">
        <f t="array" ref="J194">SUM(F194:H194)</f>
        <v>7592000000</v>
      </c>
      <c r="K194">
        <f t="array" ref="K194">I194-J194</f>
        <v>1455000000</v>
      </c>
      <c r="L194">
        <f t="array" ref="L194">I194/D194</f>
        <v>0.22427427551501028</v>
      </c>
      <c r="M194">
        <f t="array" ref="M194">K194/D194</f>
        <v>3.6069312575919082E-2</v>
      </c>
    </row>
    <row r="195" spans="1:13">
      <c r="A195" t="s">
        <v>888</v>
      </c>
      <c r="B195" t="s">
        <v>31</v>
      </c>
      <c r="C195">
        <v>2016</v>
      </c>
      <c r="D195" s="1">
        <v>39528000000</v>
      </c>
      <c r="E195" s="7">
        <v>30337000000</v>
      </c>
      <c r="F195">
        <v>0</v>
      </c>
      <c r="G195">
        <v>0</v>
      </c>
      <c r="H195" s="7">
        <v>7618000000</v>
      </c>
      <c r="I195">
        <f t="array" ref="I195">D195-E195</f>
        <v>9191000000</v>
      </c>
      <c r="J195">
        <f t="array" ref="J195">SUM(F195:H195)</f>
        <v>7618000000</v>
      </c>
      <c r="K195">
        <f t="array" ref="K195">I195-J195</f>
        <v>1573000000</v>
      </c>
      <c r="L195">
        <f t="array" ref="L195">I195/D195</f>
        <v>0.23251872090669906</v>
      </c>
      <c r="M195">
        <f t="array" ref="M195">K195/D195</f>
        <v>3.979457599676179E-2</v>
      </c>
    </row>
    <row r="196" spans="1:13">
      <c r="A196" t="s">
        <v>905</v>
      </c>
      <c r="B196" t="s">
        <v>10</v>
      </c>
      <c r="C196">
        <v>2013</v>
      </c>
      <c r="D196" s="1">
        <v>3049500000</v>
      </c>
      <c r="E196" s="7">
        <v>1194400000</v>
      </c>
      <c r="F196" s="7">
        <v>295700000</v>
      </c>
      <c r="G196">
        <v>0</v>
      </c>
      <c r="H196" s="7">
        <v>920300000</v>
      </c>
      <c r="I196">
        <f t="array" ref="I196">D196-E196</f>
        <v>1855100000</v>
      </c>
      <c r="J196">
        <f t="array" ref="J196">SUM(F196:H196)</f>
        <v>1216000000</v>
      </c>
      <c r="K196">
        <f t="array" ref="K196">I196-J196</f>
        <v>639100000</v>
      </c>
      <c r="L196">
        <f t="array" ref="L196">I196/D196</f>
        <v>0.60832923430070507</v>
      </c>
      <c r="M196">
        <f t="array" ref="M196">K196/D196</f>
        <v>0.20957534021970814</v>
      </c>
    </row>
    <row r="197" spans="1:13">
      <c r="A197" t="s">
        <v>905</v>
      </c>
      <c r="B197" t="s">
        <v>19</v>
      </c>
      <c r="C197">
        <v>2014</v>
      </c>
      <c r="D197" s="1">
        <v>3323600000</v>
      </c>
      <c r="E197" s="7">
        <v>1258600000</v>
      </c>
      <c r="F197" s="7">
        <v>302000000</v>
      </c>
      <c r="G197">
        <v>0</v>
      </c>
      <c r="H197" s="7">
        <v>981500000</v>
      </c>
      <c r="I197">
        <f t="array" ref="I197">D197-E197</f>
        <v>2065000000</v>
      </c>
      <c r="J197">
        <f t="array" ref="J197">SUM(F197:H197)</f>
        <v>1283500000</v>
      </c>
      <c r="K197">
        <f t="array" ref="K197">I197-J197</f>
        <v>781500000</v>
      </c>
      <c r="L197">
        <f t="array" ref="L197">I197/D197</f>
        <v>0.62131423757371529</v>
      </c>
      <c r="M197">
        <f t="array" ref="M197">K197/D197</f>
        <v>0.23513659886869659</v>
      </c>
    </row>
    <row r="198" spans="1:13">
      <c r="A198" t="s">
        <v>905</v>
      </c>
      <c r="B198" t="s">
        <v>25</v>
      </c>
      <c r="C198">
        <v>2015</v>
      </c>
      <c r="D198" s="1">
        <v>3416000000</v>
      </c>
      <c r="E198" s="7">
        <v>1301200000</v>
      </c>
      <c r="F198" s="7">
        <v>259200000</v>
      </c>
      <c r="G198">
        <v>0</v>
      </c>
      <c r="H198" s="7">
        <v>1012100000</v>
      </c>
      <c r="I198">
        <f t="array" ref="I198">D198-E198</f>
        <v>2114800000</v>
      </c>
      <c r="J198">
        <f t="array" ref="J198">SUM(F198:H198)</f>
        <v>1271300000</v>
      </c>
      <c r="K198">
        <f t="array" ref="K198">I198-J198</f>
        <v>843500000</v>
      </c>
      <c r="L198">
        <f t="array" ref="L198">I198/D198</f>
        <v>0.61908665105386418</v>
      </c>
      <c r="M198">
        <f t="array" ref="M198">K198/D198</f>
        <v>0.24692622950819673</v>
      </c>
    </row>
    <row r="199" spans="1:13">
      <c r="A199" t="s">
        <v>905</v>
      </c>
      <c r="B199" t="s">
        <v>31</v>
      </c>
      <c r="C199">
        <v>2016</v>
      </c>
      <c r="D199" s="1">
        <v>3714000000</v>
      </c>
      <c r="E199" s="7">
        <v>1371700000</v>
      </c>
      <c r="F199" s="7">
        <v>292800000</v>
      </c>
      <c r="G199">
        <v>0</v>
      </c>
      <c r="H199" s="7">
        <v>1101900000</v>
      </c>
      <c r="I199">
        <f t="array" ref="I199">D199-E199</f>
        <v>2342300000</v>
      </c>
      <c r="J199">
        <f t="array" ref="J199">SUM(F199:H199)</f>
        <v>1394700000</v>
      </c>
      <c r="K199">
        <f t="array" ref="K199">I199-J199</f>
        <v>947600000</v>
      </c>
      <c r="L199">
        <f t="array" ref="L199">I199/D199</f>
        <v>0.63066774367259015</v>
      </c>
      <c r="M199">
        <f t="array" ref="M199">K199/D199</f>
        <v>0.25514270328486804</v>
      </c>
    </row>
    <row r="200" spans="1:13">
      <c r="A200" t="s">
        <v>922</v>
      </c>
      <c r="B200" t="s">
        <v>10</v>
      </c>
      <c r="C200">
        <v>2013</v>
      </c>
      <c r="D200" s="1">
        <v>8054000000</v>
      </c>
      <c r="E200" s="7">
        <v>3883000000</v>
      </c>
      <c r="F200" s="7">
        <v>494000000</v>
      </c>
      <c r="G200">
        <v>0</v>
      </c>
      <c r="H200" s="7">
        <v>2422000000</v>
      </c>
      <c r="I200">
        <f t="array" ref="I200">D200-E200</f>
        <v>4171000000</v>
      </c>
      <c r="J200">
        <f t="array" ref="J200">SUM(F200:H200)</f>
        <v>2916000000</v>
      </c>
      <c r="K200">
        <f t="array" ref="K200">I200-J200</f>
        <v>1255000000</v>
      </c>
      <c r="L200">
        <f t="array" ref="L200">I200/D200</f>
        <v>0.51787931462627268</v>
      </c>
      <c r="M200">
        <f t="array" ref="M200">K200/D200</f>
        <v>0.1558231934442513</v>
      </c>
    </row>
    <row r="201" spans="1:13">
      <c r="A201" t="s">
        <v>922</v>
      </c>
      <c r="B201" t="s">
        <v>19</v>
      </c>
      <c r="C201">
        <v>2014</v>
      </c>
      <c r="D201" s="1">
        <v>8446000000</v>
      </c>
      <c r="E201" s="7">
        <v>4145000000</v>
      </c>
      <c r="F201" s="7">
        <v>550000000</v>
      </c>
      <c r="G201">
        <v>0</v>
      </c>
      <c r="H201" s="7">
        <v>2145000000</v>
      </c>
      <c r="I201">
        <f t="array" ref="I201">D201-E201</f>
        <v>4301000000</v>
      </c>
      <c r="J201">
        <f t="array" ref="J201">SUM(F201:H201)</f>
        <v>2695000000</v>
      </c>
      <c r="K201">
        <f t="array" ref="K201">I201-J201</f>
        <v>1606000000</v>
      </c>
      <c r="L201">
        <f t="array" ref="L201">I201/D201</f>
        <v>0.50923514089509825</v>
      </c>
      <c r="M201">
        <f t="array" ref="M201">K201/D201</f>
        <v>0.19014918304522851</v>
      </c>
    </row>
    <row r="202" spans="1:13">
      <c r="A202" t="s">
        <v>922</v>
      </c>
      <c r="B202" t="s">
        <v>25</v>
      </c>
      <c r="C202">
        <v>2015</v>
      </c>
      <c r="D202" s="1">
        <v>10282000000</v>
      </c>
      <c r="E202" s="7">
        <v>5587000000</v>
      </c>
      <c r="F202" s="7">
        <v>632000000</v>
      </c>
      <c r="G202">
        <v>0</v>
      </c>
      <c r="H202" s="7">
        <v>2563000000</v>
      </c>
      <c r="I202">
        <f t="array" ref="I202">D202-E202</f>
        <v>4695000000</v>
      </c>
      <c r="J202">
        <f t="array" ref="J202">SUM(F202:H202)</f>
        <v>3195000000</v>
      </c>
      <c r="K202">
        <f t="array" ref="K202">I202-J202</f>
        <v>1500000000</v>
      </c>
      <c r="L202">
        <f t="array" ref="L202">I202/D202</f>
        <v>0.45662322505349157</v>
      </c>
      <c r="M202">
        <f t="array" ref="M202">K202/D202</f>
        <v>0.14588601439408674</v>
      </c>
    </row>
    <row r="203" spans="1:13">
      <c r="A203" t="s">
        <v>922</v>
      </c>
      <c r="B203" t="s">
        <v>31</v>
      </c>
      <c r="C203">
        <v>2016</v>
      </c>
      <c r="D203" s="1">
        <v>12483000000</v>
      </c>
      <c r="E203" s="7">
        <v>6492000000</v>
      </c>
      <c r="F203" s="7">
        <v>828000000</v>
      </c>
      <c r="G203">
        <v>0</v>
      </c>
      <c r="H203" s="7">
        <v>3005000000</v>
      </c>
      <c r="I203">
        <f t="array" ref="I203">D203-E203</f>
        <v>5991000000</v>
      </c>
      <c r="J203">
        <f t="array" ref="J203">SUM(F203:H203)</f>
        <v>3833000000</v>
      </c>
      <c r="K203">
        <f t="array" ref="K203">I203-J203</f>
        <v>2158000000</v>
      </c>
      <c r="L203">
        <f t="array" ref="L203">I203/D203</f>
        <v>0.47993270848353758</v>
      </c>
      <c r="M203">
        <f t="array" ref="M203">K203/D203</f>
        <v>0.17287511014980372</v>
      </c>
    </row>
    <row r="204" spans="1:13">
      <c r="A204" t="s">
        <v>939</v>
      </c>
      <c r="B204" t="s">
        <v>10</v>
      </c>
      <c r="C204">
        <v>2013</v>
      </c>
      <c r="D204" s="1">
        <v>22364000000</v>
      </c>
      <c r="E204" s="7">
        <v>18553000000</v>
      </c>
      <c r="F204" s="7">
        <v>556000000</v>
      </c>
      <c r="G204">
        <v>0</v>
      </c>
      <c r="H204" s="7">
        <v>1306000000</v>
      </c>
      <c r="I204">
        <f t="array" ref="I204">D204-E204</f>
        <v>3811000000</v>
      </c>
      <c r="J204">
        <f t="array" ref="J204">SUM(F204:H204)</f>
        <v>1862000000</v>
      </c>
      <c r="K204">
        <f t="array" ref="K204">I204-J204</f>
        <v>1949000000</v>
      </c>
      <c r="L204">
        <f t="array" ref="L204">I204/D204</f>
        <v>0.17040779824718297</v>
      </c>
      <c r="M204">
        <f t="array" ref="M204">K204/D204</f>
        <v>8.7148989447326061E-2</v>
      </c>
    </row>
    <row r="205" spans="1:13">
      <c r="A205" t="s">
        <v>939</v>
      </c>
      <c r="B205" t="s">
        <v>19</v>
      </c>
      <c r="C205">
        <v>2014</v>
      </c>
      <c r="D205" s="1">
        <v>24551000000</v>
      </c>
      <c r="E205" s="7">
        <v>19746000000</v>
      </c>
      <c r="F205" s="7">
        <v>613000000</v>
      </c>
      <c r="G205">
        <v>0</v>
      </c>
      <c r="H205" s="7">
        <v>1333000000</v>
      </c>
      <c r="I205">
        <f t="array" ref="I205">D205-E205</f>
        <v>4805000000</v>
      </c>
      <c r="J205">
        <f t="array" ref="J205">SUM(F205:H205)</f>
        <v>1946000000</v>
      </c>
      <c r="K205">
        <f t="array" ref="K205">I205-J205</f>
        <v>2859000000</v>
      </c>
      <c r="L205">
        <f t="array" ref="L205">I205/D205</f>
        <v>0.19571504215714228</v>
      </c>
      <c r="M205">
        <f t="array" ref="M205">K205/D205</f>
        <v>0.11645146837196041</v>
      </c>
    </row>
    <row r="206" spans="1:13">
      <c r="A206" t="s">
        <v>939</v>
      </c>
      <c r="B206" t="s">
        <v>25</v>
      </c>
      <c r="C206">
        <v>2015</v>
      </c>
      <c r="D206" s="1">
        <v>15742000000</v>
      </c>
      <c r="E206" s="7">
        <v>14415000000</v>
      </c>
      <c r="F206" s="7">
        <v>466000000</v>
      </c>
      <c r="G206">
        <v>0</v>
      </c>
      <c r="H206" s="7">
        <v>969000000</v>
      </c>
      <c r="I206">
        <f t="array" ref="I206">D206-E206</f>
        <v>1327000000</v>
      </c>
      <c r="J206">
        <f t="array" ref="J206">SUM(F206:H206)</f>
        <v>1435000000</v>
      </c>
      <c r="K206">
        <f t="array" ref="K206">I206-J206</f>
        <v>-108000000</v>
      </c>
      <c r="L206">
        <f t="array" ref="L206">I206/D206</f>
        <v>8.4296785668911189E-2</v>
      </c>
      <c r="M206">
        <f t="array" ref="M206">K206/D206</f>
        <v>-6.8606276203786046E-3</v>
      </c>
    </row>
    <row r="207" spans="1:13">
      <c r="A207" t="s">
        <v>939</v>
      </c>
      <c r="B207" t="s">
        <v>31</v>
      </c>
      <c r="C207">
        <v>2016</v>
      </c>
      <c r="D207" s="1">
        <v>9841000000</v>
      </c>
      <c r="E207" s="7">
        <v>9973000000</v>
      </c>
      <c r="F207" s="7">
        <v>384000000</v>
      </c>
      <c r="G207">
        <v>0</v>
      </c>
      <c r="H207" s="7">
        <v>815000000</v>
      </c>
      <c r="I207">
        <f t="array" ref="I207">D207-E207</f>
        <v>-132000000</v>
      </c>
      <c r="J207">
        <f t="array" ref="J207">SUM(F207:H207)</f>
        <v>1199000000</v>
      </c>
      <c r="K207">
        <f t="array" ref="K207">I207-J207</f>
        <v>-1331000000</v>
      </c>
      <c r="L207">
        <f t="array" ref="L207">I207/D207</f>
        <v>-1.3413271009043796E-2</v>
      </c>
      <c r="M207">
        <f t="array" ref="M207">K207/D207</f>
        <v>-0.13525048267452494</v>
      </c>
    </row>
    <row r="208" spans="1:13">
      <c r="A208" t="s">
        <v>956</v>
      </c>
      <c r="B208" t="s">
        <v>10</v>
      </c>
      <c r="C208">
        <v>2013</v>
      </c>
      <c r="D208" s="1">
        <v>6932200000</v>
      </c>
      <c r="E208" s="7">
        <v>857700000</v>
      </c>
      <c r="F208" s="7">
        <v>1444100000</v>
      </c>
      <c r="G208" s="7">
        <v>342900000</v>
      </c>
      <c r="H208" s="7">
        <v>1797000000</v>
      </c>
      <c r="I208">
        <f t="array" ref="I208">D208-E208</f>
        <v>6074500000</v>
      </c>
      <c r="J208">
        <f t="array" ref="J208">SUM(F208:H208)</f>
        <v>3584000000</v>
      </c>
      <c r="K208">
        <f t="array" ref="K208">I208-J208</f>
        <v>2490500000</v>
      </c>
      <c r="L208">
        <f t="array" ref="L208">I208/D208</f>
        <v>0.87627304463229572</v>
      </c>
      <c r="M208">
        <f t="array" ref="M208">K208/D208</f>
        <v>0.35926545685352412</v>
      </c>
    </row>
    <row r="209" spans="1:13">
      <c r="A209" t="s">
        <v>956</v>
      </c>
      <c r="B209" t="s">
        <v>19</v>
      </c>
      <c r="C209">
        <v>2014</v>
      </c>
      <c r="D209" s="1">
        <v>9703300000</v>
      </c>
      <c r="E209" s="7">
        <v>1171000000</v>
      </c>
      <c r="F209" s="7">
        <v>1893400000</v>
      </c>
      <c r="G209" s="7">
        <v>489800000</v>
      </c>
      <c r="H209" s="7">
        <v>2193400000</v>
      </c>
      <c r="I209">
        <f t="array" ref="I209">D209-E209</f>
        <v>8532300000</v>
      </c>
      <c r="J209">
        <f t="array" ref="J209">SUM(F209:H209)</f>
        <v>4576600000</v>
      </c>
      <c r="K209">
        <f t="array" ref="K209">I209-J209</f>
        <v>3955700000</v>
      </c>
      <c r="L209">
        <f t="array" ref="L209">I209/D209</f>
        <v>0.87931940679974852</v>
      </c>
      <c r="M209">
        <f t="array" ref="M209">K209/D209</f>
        <v>0.40766543340925254</v>
      </c>
    </row>
    <row r="210" spans="1:13">
      <c r="A210" t="s">
        <v>956</v>
      </c>
      <c r="B210" t="s">
        <v>25</v>
      </c>
      <c r="C210">
        <v>2015</v>
      </c>
      <c r="D210" s="1">
        <v>10763800000</v>
      </c>
      <c r="E210" s="7">
        <v>1240400000</v>
      </c>
      <c r="F210" s="7">
        <v>2012800000</v>
      </c>
      <c r="G210" s="7">
        <v>382600000</v>
      </c>
      <c r="H210" s="7">
        <v>2143600000</v>
      </c>
      <c r="I210">
        <f t="array" ref="I210">D210-E210</f>
        <v>9523400000</v>
      </c>
      <c r="J210">
        <f t="array" ref="J210">SUM(F210:H210)</f>
        <v>4539000000</v>
      </c>
      <c r="K210">
        <f t="array" ref="K210">I210-J210</f>
        <v>4984400000</v>
      </c>
      <c r="L210">
        <f t="array" ref="L210">I210/D210</f>
        <v>0.88476188706590608</v>
      </c>
      <c r="M210">
        <f t="array" ref="M210">K210/D210</f>
        <v>0.46307066277708614</v>
      </c>
    </row>
    <row r="211" spans="1:13">
      <c r="A211" t="s">
        <v>956</v>
      </c>
      <c r="B211" t="s">
        <v>31</v>
      </c>
      <c r="C211">
        <v>2016</v>
      </c>
      <c r="D211" s="1">
        <v>11448800000</v>
      </c>
      <c r="E211" s="7">
        <v>1478700000</v>
      </c>
      <c r="F211" s="7">
        <v>1973300000</v>
      </c>
      <c r="G211" s="7">
        <v>385600000</v>
      </c>
      <c r="H211" s="7">
        <v>1972900000</v>
      </c>
      <c r="I211">
        <f t="array" ref="I211">D211-E211</f>
        <v>9970100000</v>
      </c>
      <c r="J211">
        <f t="array" ref="J211">SUM(F211:H211)</f>
        <v>4331800000</v>
      </c>
      <c r="K211">
        <f t="array" ref="K211">I211-J211</f>
        <v>5638300000</v>
      </c>
      <c r="L211">
        <f t="array" ref="L211">I211/D211</f>
        <v>0.87084235902452656</v>
      </c>
      <c r="M211">
        <f t="array" ref="M211">K211/D211</f>
        <v>0.49247956117671721</v>
      </c>
    </row>
    <row r="212" spans="1:13">
      <c r="A212" t="s">
        <v>977</v>
      </c>
      <c r="B212" t="s">
        <v>10</v>
      </c>
      <c r="C212">
        <v>2012</v>
      </c>
      <c r="D212" s="1">
        <v>8735700000</v>
      </c>
      <c r="E212" s="7">
        <v>7174000000</v>
      </c>
      <c r="F212">
        <v>0</v>
      </c>
      <c r="G212" s="7">
        <v>282900000</v>
      </c>
      <c r="H212" s="7">
        <v>488300000</v>
      </c>
      <c r="I212">
        <f t="array" ref="I212">D212-E212</f>
        <v>1561700000</v>
      </c>
      <c r="J212">
        <f t="array" ref="J212">SUM(F212:H212)</f>
        <v>771200000</v>
      </c>
      <c r="K212">
        <f t="array" ref="K212">I212-J212</f>
        <v>790500000</v>
      </c>
      <c r="L212">
        <f t="array" ref="L212">I212/D212</f>
        <v>0.17877216479503646</v>
      </c>
      <c r="M212">
        <f t="array" ref="M212">K212/D212</f>
        <v>9.0490744874480583E-2</v>
      </c>
    </row>
    <row r="213" spans="1:13">
      <c r="A213" t="s">
        <v>977</v>
      </c>
      <c r="B213" t="s">
        <v>19</v>
      </c>
      <c r="C213">
        <v>2013</v>
      </c>
      <c r="D213" s="1">
        <v>8468100000</v>
      </c>
      <c r="E213" s="7">
        <v>6875400000</v>
      </c>
      <c r="F213">
        <v>0</v>
      </c>
      <c r="G213" s="7">
        <v>299900000</v>
      </c>
      <c r="H213" s="7">
        <v>497400000</v>
      </c>
      <c r="I213">
        <f t="array" ref="I213">D213-E213</f>
        <v>1592700000</v>
      </c>
      <c r="J213">
        <f t="array" ref="J213">SUM(F213:H213)</f>
        <v>797300000</v>
      </c>
      <c r="K213">
        <f t="array" ref="K213">I213-J213</f>
        <v>795400000</v>
      </c>
      <c r="L213">
        <f t="array" ref="L213">I213/D213</f>
        <v>0.18808233251851064</v>
      </c>
      <c r="M213">
        <f t="array" ref="M213">K213/D213</f>
        <v>9.3928980526918671E-2</v>
      </c>
    </row>
    <row r="214" spans="1:13">
      <c r="A214" t="s">
        <v>977</v>
      </c>
      <c r="B214" t="s">
        <v>25</v>
      </c>
      <c r="C214">
        <v>2014</v>
      </c>
      <c r="D214" s="1">
        <v>8570000000</v>
      </c>
      <c r="E214" s="7">
        <v>6903500000</v>
      </c>
      <c r="F214">
        <v>0</v>
      </c>
      <c r="G214" s="7">
        <v>280900000</v>
      </c>
      <c r="H214" s="7">
        <v>547000000</v>
      </c>
      <c r="I214">
        <f t="array" ref="I214">D214-E214</f>
        <v>1666500000</v>
      </c>
      <c r="J214">
        <f t="array" ref="J214">SUM(F214:H214)</f>
        <v>827900000</v>
      </c>
      <c r="K214">
        <f t="array" ref="K214">I214-J214</f>
        <v>838600000</v>
      </c>
      <c r="L214">
        <f t="array" ref="L214">I214/D214</f>
        <v>0.19445740956826138</v>
      </c>
      <c r="M214">
        <f t="array" ref="M214">K214/D214</f>
        <v>9.7852975495915984E-2</v>
      </c>
    </row>
    <row r="215" spans="1:13">
      <c r="A215" t="s">
        <v>977</v>
      </c>
      <c r="B215" t="s">
        <v>31</v>
      </c>
      <c r="C215">
        <v>2015</v>
      </c>
      <c r="D215" s="1">
        <v>7997000000</v>
      </c>
      <c r="E215" s="7">
        <v>6460300000</v>
      </c>
      <c r="F215">
        <v>0</v>
      </c>
      <c r="G215" s="7">
        <v>285500000</v>
      </c>
      <c r="H215" s="7">
        <v>646000000</v>
      </c>
      <c r="I215">
        <f t="array" ref="I215">D215-E215</f>
        <v>1536700000</v>
      </c>
      <c r="J215">
        <f t="array" ref="J215">SUM(F215:H215)</f>
        <v>931500000</v>
      </c>
      <c r="K215">
        <f t="array" ref="K215">I215-J215</f>
        <v>605200000</v>
      </c>
      <c r="L215">
        <f t="array" ref="L215">I215/D215</f>
        <v>0.1921595598349381</v>
      </c>
      <c r="M215">
        <f t="array" ref="M215">K215/D215</f>
        <v>7.5678379392272108E-2</v>
      </c>
    </row>
    <row r="216" spans="1:13">
      <c r="A216" t="s">
        <v>994</v>
      </c>
      <c r="B216" t="s">
        <v>10</v>
      </c>
      <c r="C216">
        <v>2012</v>
      </c>
      <c r="D216" s="1">
        <v>17621000000</v>
      </c>
      <c r="E216" s="7">
        <v>4610000000</v>
      </c>
      <c r="F216" s="7">
        <v>3904000000</v>
      </c>
      <c r="G216">
        <v>0</v>
      </c>
      <c r="H216" s="7">
        <v>5017000000</v>
      </c>
      <c r="I216">
        <f t="array" ref="I216">D216-E216</f>
        <v>13011000000</v>
      </c>
      <c r="J216">
        <f t="array" ref="J216">SUM(F216:H216)</f>
        <v>8921000000</v>
      </c>
      <c r="K216">
        <f t="array" ref="K216">I216-J216</f>
        <v>4090000000</v>
      </c>
      <c r="L216">
        <f t="array" ref="L216">I216/D216</f>
        <v>0.73838034163781852</v>
      </c>
      <c r="M216">
        <f t="array" ref="M216">K216/D216</f>
        <v>0.23210941490267295</v>
      </c>
    </row>
    <row r="217" spans="1:13">
      <c r="A217" t="s">
        <v>994</v>
      </c>
      <c r="B217" t="s">
        <v>19</v>
      </c>
      <c r="C217">
        <v>2013</v>
      </c>
      <c r="D217" s="1">
        <v>16385000000</v>
      </c>
      <c r="E217" s="7">
        <v>4619000000</v>
      </c>
      <c r="F217" s="7">
        <v>3731000000</v>
      </c>
      <c r="G217">
        <v>0</v>
      </c>
      <c r="H217" s="7">
        <v>4939000000</v>
      </c>
      <c r="I217">
        <f t="array" ref="I217">D217-E217</f>
        <v>11766000000</v>
      </c>
      <c r="J217">
        <f t="array" ref="J217">SUM(F217:H217)</f>
        <v>8670000000</v>
      </c>
      <c r="K217">
        <f t="array" ref="K217">I217-J217</f>
        <v>3096000000</v>
      </c>
      <c r="L217">
        <f t="array" ref="L217">I217/D217</f>
        <v>0.71809581934696365</v>
      </c>
      <c r="M217">
        <f t="array" ref="M217">K217/D217</f>
        <v>0.1889533109551419</v>
      </c>
    </row>
    <row r="218" spans="1:13">
      <c r="A218" t="s">
        <v>994</v>
      </c>
      <c r="B218" t="s">
        <v>25</v>
      </c>
      <c r="C218">
        <v>2014</v>
      </c>
      <c r="D218" s="1">
        <v>15879000000</v>
      </c>
      <c r="E218" s="7">
        <v>3932000000</v>
      </c>
      <c r="F218" s="7">
        <v>4534000000</v>
      </c>
      <c r="G218">
        <v>0</v>
      </c>
      <c r="H218" s="7">
        <v>4822000000</v>
      </c>
      <c r="I218">
        <f t="array" ref="I218">D218-E218</f>
        <v>11947000000</v>
      </c>
      <c r="J218">
        <f t="array" ref="J218">SUM(F218:H218)</f>
        <v>9356000000</v>
      </c>
      <c r="K218">
        <f t="array" ref="K218">I218-J218</f>
        <v>2591000000</v>
      </c>
      <c r="L218">
        <f t="array" ref="L218">I218/D218</f>
        <v>0.75237735373764092</v>
      </c>
      <c r="M218">
        <f t="array" ref="M218">K218/D218</f>
        <v>0.16317148435039991</v>
      </c>
    </row>
    <row r="219" spans="1:13">
      <c r="A219" t="s">
        <v>994</v>
      </c>
      <c r="B219" t="s">
        <v>31</v>
      </c>
      <c r="C219">
        <v>2015</v>
      </c>
      <c r="D219" s="1">
        <v>16560000000</v>
      </c>
      <c r="E219" s="7">
        <v>3909000000</v>
      </c>
      <c r="F219" s="7">
        <v>5920000000</v>
      </c>
      <c r="G219">
        <v>0</v>
      </c>
      <c r="H219" s="7">
        <v>4841000000</v>
      </c>
      <c r="I219">
        <f t="array" ref="I219">D219-E219</f>
        <v>12651000000</v>
      </c>
      <c r="J219">
        <f t="array" ref="J219">SUM(F219:H219)</f>
        <v>10761000000</v>
      </c>
      <c r="K219">
        <f t="array" ref="K219">I219-J219</f>
        <v>1890000000</v>
      </c>
      <c r="L219">
        <f t="array" ref="L219">I219/D219</f>
        <v>0.76394927536231882</v>
      </c>
      <c r="M219">
        <f t="array" ref="M219">K219/D219</f>
        <v>0.11413043478260869</v>
      </c>
    </row>
    <row r="220" spans="1:13">
      <c r="A220" t="s">
        <v>1011</v>
      </c>
      <c r="B220" t="s">
        <v>10</v>
      </c>
      <c r="C220">
        <v>2012</v>
      </c>
      <c r="D220" s="1">
        <v>7249000000</v>
      </c>
      <c r="E220" s="7">
        <v>2349000000</v>
      </c>
      <c r="F220" s="7">
        <v>886000000</v>
      </c>
      <c r="G220" s="7">
        <v>395000000</v>
      </c>
      <c r="H220" s="7">
        <v>2529000000</v>
      </c>
      <c r="I220">
        <f t="array" ref="I220">D220-E220</f>
        <v>4900000000</v>
      </c>
      <c r="J220">
        <f t="array" ref="J220">SUM(F220:H220)</f>
        <v>3810000000</v>
      </c>
      <c r="K220">
        <f t="array" ref="K220">I220-J220</f>
        <v>1090000000</v>
      </c>
      <c r="L220">
        <f t="array" ref="L220">I220/D220</f>
        <v>0.67595530417988692</v>
      </c>
      <c r="M220">
        <f t="array" ref="M220">K220/D220</f>
        <v>0.15036556766450546</v>
      </c>
    </row>
    <row r="221" spans="1:13">
      <c r="A221" t="s">
        <v>1011</v>
      </c>
      <c r="B221" t="s">
        <v>19</v>
      </c>
      <c r="C221">
        <v>2013</v>
      </c>
      <c r="D221" s="1">
        <v>7143000000</v>
      </c>
      <c r="E221" s="7">
        <v>2174000000</v>
      </c>
      <c r="F221" s="7">
        <v>861000000</v>
      </c>
      <c r="G221" s="7">
        <v>410000000</v>
      </c>
      <c r="H221" s="7">
        <v>2678000000</v>
      </c>
      <c r="I221">
        <f t="array" ref="I221">D221-E221</f>
        <v>4969000000</v>
      </c>
      <c r="J221">
        <f t="array" ref="J221">SUM(F221:H221)</f>
        <v>3949000000</v>
      </c>
      <c r="K221">
        <f t="array" ref="K221">I221-J221</f>
        <v>1020000000</v>
      </c>
      <c r="L221">
        <f t="array" ref="L221">I221/D221</f>
        <v>0.69564608707825848</v>
      </c>
      <c r="M221">
        <f t="array" ref="M221">K221/D221</f>
        <v>0.14279714405711885</v>
      </c>
    </row>
    <row r="222" spans="1:13">
      <c r="A222" t="s">
        <v>1011</v>
      </c>
      <c r="B222" t="s">
        <v>25</v>
      </c>
      <c r="C222">
        <v>2014</v>
      </c>
      <c r="D222" s="1">
        <v>7380000000</v>
      </c>
      <c r="E222" s="7">
        <v>2210000000</v>
      </c>
      <c r="F222" s="7">
        <v>817000000</v>
      </c>
      <c r="G222" s="7">
        <v>438000000</v>
      </c>
      <c r="H222" s="7">
        <v>2817000000</v>
      </c>
      <c r="I222">
        <f t="array" ref="I222">D222-E222</f>
        <v>5170000000</v>
      </c>
      <c r="J222">
        <f t="array" ref="J222">SUM(F222:H222)</f>
        <v>4072000000</v>
      </c>
      <c r="K222">
        <f t="array" ref="K222">I222-J222</f>
        <v>1098000000</v>
      </c>
      <c r="L222">
        <f t="array" ref="L222">I222/D222</f>
        <v>0.70054200542005418</v>
      </c>
      <c r="M222">
        <f t="array" ref="M222">K222/D222</f>
        <v>0.14878048780487804</v>
      </c>
    </row>
    <row r="223" spans="1:13">
      <c r="A223" t="s">
        <v>1011</v>
      </c>
      <c r="B223" t="s">
        <v>31</v>
      </c>
      <c r="C223">
        <v>2015</v>
      </c>
      <c r="D223" s="1">
        <v>7477000000</v>
      </c>
      <c r="E223" s="7">
        <v>2173000000</v>
      </c>
      <c r="F223" s="7">
        <v>876000000</v>
      </c>
      <c r="G223" s="7">
        <v>495000000</v>
      </c>
      <c r="H223" s="7">
        <v>2996000000</v>
      </c>
      <c r="I223">
        <f t="array" ref="I223">D223-E223</f>
        <v>5304000000</v>
      </c>
      <c r="J223">
        <f t="array" ref="J223">SUM(F223:H223)</f>
        <v>4367000000</v>
      </c>
      <c r="K223">
        <f t="array" ref="K223">I223-J223</f>
        <v>937000000</v>
      </c>
      <c r="L223">
        <f t="array" ref="L223">I223/D223</f>
        <v>0.709375417948375</v>
      </c>
      <c r="M223">
        <f t="array" ref="M223">K223/D223</f>
        <v>0.1253176407650127</v>
      </c>
    </row>
    <row r="224" spans="1:13">
      <c r="A224" t="s">
        <v>1032</v>
      </c>
      <c r="B224" t="s">
        <v>10</v>
      </c>
      <c r="C224">
        <v>2013</v>
      </c>
      <c r="D224" s="1">
        <v>7436600000</v>
      </c>
      <c r="E224" s="7">
        <v>5879100000</v>
      </c>
      <c r="F224">
        <v>0</v>
      </c>
      <c r="G224">
        <v>0</v>
      </c>
      <c r="H224" s="7">
        <v>702300000</v>
      </c>
      <c r="I224">
        <f t="array" ref="I224">D224-E224</f>
        <v>1557500000</v>
      </c>
      <c r="J224">
        <f t="array" ref="J224">SUM(F224:H224)</f>
        <v>702300000</v>
      </c>
      <c r="K224">
        <f t="array" ref="K224">I224-J224</f>
        <v>855200000</v>
      </c>
      <c r="L224">
        <f t="array" ref="L224">I224/D224</f>
        <v>0.20943710835596913</v>
      </c>
      <c r="M224">
        <f t="array" ref="M224">K224/D224</f>
        <v>0.11499878976951833</v>
      </c>
    </row>
    <row r="225" spans="1:13">
      <c r="A225" t="s">
        <v>1032</v>
      </c>
      <c r="B225" t="s">
        <v>19</v>
      </c>
      <c r="C225">
        <v>2014</v>
      </c>
      <c r="D225" s="1">
        <v>8305100000</v>
      </c>
      <c r="E225" s="7">
        <v>6548700000</v>
      </c>
      <c r="F225">
        <v>0</v>
      </c>
      <c r="G225">
        <v>0</v>
      </c>
      <c r="H225" s="7">
        <v>792700000</v>
      </c>
      <c r="I225">
        <f t="array" ref="I225">D225-E225</f>
        <v>1756400000</v>
      </c>
      <c r="J225">
        <f t="array" ref="J225">SUM(F225:H225)</f>
        <v>792700000</v>
      </c>
      <c r="K225">
        <f t="array" ref="K225">I225-J225</f>
        <v>963700000</v>
      </c>
      <c r="L225">
        <f t="array" ref="L225">I225/D225</f>
        <v>0.21148450951824782</v>
      </c>
      <c r="M225">
        <f t="array" ref="M225">K225/D225</f>
        <v>0.11603713380934606</v>
      </c>
    </row>
    <row r="226" spans="1:13">
      <c r="A226" t="s">
        <v>1032</v>
      </c>
      <c r="B226" t="s">
        <v>25</v>
      </c>
      <c r="C226">
        <v>2015</v>
      </c>
      <c r="D226" s="1">
        <v>8023200000</v>
      </c>
      <c r="E226" s="7">
        <v>6320100000</v>
      </c>
      <c r="F226">
        <v>0</v>
      </c>
      <c r="G226">
        <v>0</v>
      </c>
      <c r="H226" s="7">
        <v>763400000</v>
      </c>
      <c r="I226">
        <f t="array" ref="I226">D226-E226</f>
        <v>1703100000</v>
      </c>
      <c r="J226">
        <f t="array" ref="J226">SUM(F226:H226)</f>
        <v>763400000</v>
      </c>
      <c r="K226">
        <f t="array" ref="K226">I226-J226</f>
        <v>939700000</v>
      </c>
      <c r="L226">
        <f t="array" ref="L226">I226/D226</f>
        <v>0.21227191145677535</v>
      </c>
      <c r="M226">
        <f t="array" ref="M226">K226/D226</f>
        <v>0.11712284375311596</v>
      </c>
    </row>
    <row r="227" spans="1:13">
      <c r="A227" t="s">
        <v>1032</v>
      </c>
      <c r="B227" t="s">
        <v>31</v>
      </c>
      <c r="C227">
        <v>2016</v>
      </c>
      <c r="D227" s="1">
        <v>9071000000</v>
      </c>
      <c r="E227" s="7">
        <v>7137900000</v>
      </c>
      <c r="F227">
        <v>0</v>
      </c>
      <c r="G227">
        <v>0</v>
      </c>
      <c r="H227" s="7">
        <v>1707200000</v>
      </c>
      <c r="I227">
        <f t="array" ref="I227">D227-E227</f>
        <v>1933100000</v>
      </c>
      <c r="J227">
        <f t="array" ref="J227">SUM(F227:H227)</f>
        <v>1707200000</v>
      </c>
      <c r="K227">
        <f t="array" ref="K227">I227-J227</f>
        <v>225900000</v>
      </c>
      <c r="L227">
        <f t="array" ref="L227">I227/D227</f>
        <v>0.21310770587586816</v>
      </c>
      <c r="M227">
        <f t="array" ref="M227">K227/D227</f>
        <v>2.4903538749862199E-2</v>
      </c>
    </row>
    <row r="228" spans="1:13">
      <c r="A228" t="s">
        <v>1046</v>
      </c>
      <c r="B228" t="s">
        <v>10</v>
      </c>
      <c r="C228">
        <v>2012</v>
      </c>
      <c r="D228" s="1">
        <v>1847186000</v>
      </c>
      <c r="E228" s="7">
        <v>667208000</v>
      </c>
      <c r="F228">
        <v>0</v>
      </c>
      <c r="G228" s="7">
        <v>445875000</v>
      </c>
      <c r="H228" s="7">
        <v>93782000</v>
      </c>
      <c r="I228">
        <f t="array" ref="I228">D228-E228</f>
        <v>1179978000</v>
      </c>
      <c r="J228">
        <f t="array" ref="J228">SUM(F228:H228)</f>
        <v>539657000</v>
      </c>
      <c r="K228">
        <f t="array" ref="K228">I228-J228</f>
        <v>640321000</v>
      </c>
      <c r="L228">
        <f t="array" ref="L228">I228/D228</f>
        <v>0.63879760890348891</v>
      </c>
      <c r="M228">
        <f t="array" ref="M228">K228/D228</f>
        <v>0.34664673725331396</v>
      </c>
    </row>
    <row r="229" spans="1:13">
      <c r="A229" t="s">
        <v>1046</v>
      </c>
      <c r="B229" t="s">
        <v>19</v>
      </c>
      <c r="C229">
        <v>2013</v>
      </c>
      <c r="D229" s="1">
        <v>2135539000</v>
      </c>
      <c r="E229" s="7">
        <v>771403000</v>
      </c>
      <c r="F229">
        <v>0</v>
      </c>
      <c r="G229" s="7">
        <v>560637000</v>
      </c>
      <c r="H229" s="7">
        <v>117073000</v>
      </c>
      <c r="I229">
        <f t="array" ref="I229">D229-E229</f>
        <v>1364136000</v>
      </c>
      <c r="J229">
        <f t="array" ref="J229">SUM(F229:H229)</f>
        <v>677710000</v>
      </c>
      <c r="K229">
        <f t="array" ref="K229">I229-J229</f>
        <v>686426000</v>
      </c>
      <c r="L229">
        <f t="array" ref="L229">I229/D229</f>
        <v>0.63877831310971145</v>
      </c>
      <c r="M229">
        <f t="array" ref="M229">K229/D229</f>
        <v>0.3214298591596782</v>
      </c>
    </row>
    <row r="230" spans="1:13">
      <c r="A230" t="s">
        <v>1046</v>
      </c>
      <c r="B230" t="s">
        <v>25</v>
      </c>
      <c r="C230">
        <v>2014</v>
      </c>
      <c r="D230" s="1">
        <v>2396998000</v>
      </c>
      <c r="E230" s="7">
        <v>864526000</v>
      </c>
      <c r="F230">
        <v>0</v>
      </c>
      <c r="G230" s="7">
        <v>628573000</v>
      </c>
      <c r="H230" s="7">
        <v>102077000</v>
      </c>
      <c r="I230">
        <f t="array" ref="I230">D230-E230</f>
        <v>1532472000</v>
      </c>
      <c r="J230">
        <f t="array" ref="J230">SUM(F230:H230)</f>
        <v>730650000</v>
      </c>
      <c r="K230">
        <f t="array" ref="K230">I230-J230</f>
        <v>801822000</v>
      </c>
      <c r="L230">
        <f t="array" ref="L230">I230/D230</f>
        <v>0.63932969489336244</v>
      </c>
      <c r="M230">
        <f t="array" ref="M230">K230/D230</f>
        <v>0.33451091740585515</v>
      </c>
    </row>
    <row r="231" spans="1:13">
      <c r="A231" t="s">
        <v>1046</v>
      </c>
      <c r="B231" t="s">
        <v>31</v>
      </c>
      <c r="C231">
        <v>2015</v>
      </c>
      <c r="D231" s="1">
        <v>2490821000</v>
      </c>
      <c r="E231" s="7">
        <v>904336000</v>
      </c>
      <c r="F231">
        <v>0</v>
      </c>
      <c r="G231" s="7">
        <v>639542000</v>
      </c>
      <c r="H231" s="7">
        <v>97578000</v>
      </c>
      <c r="I231">
        <f t="array" ref="I231">D231-E231</f>
        <v>1586485000</v>
      </c>
      <c r="J231">
        <f t="array" ref="J231">SUM(F231:H231)</f>
        <v>737120000</v>
      </c>
      <c r="K231">
        <f t="array" ref="K231">I231-J231</f>
        <v>849365000</v>
      </c>
      <c r="L231">
        <f t="array" ref="L231">I231/D231</f>
        <v>0.63693256159314537</v>
      </c>
      <c r="M231">
        <f t="array" ref="M231">K231/D231</f>
        <v>0.34099800828722737</v>
      </c>
    </row>
    <row r="232" spans="1:13">
      <c r="A232" t="s">
        <v>1063</v>
      </c>
      <c r="B232" t="s">
        <v>10</v>
      </c>
      <c r="C232">
        <v>2013</v>
      </c>
      <c r="D232" s="1">
        <v>13469300000</v>
      </c>
      <c r="E232" s="7">
        <v>10104400000</v>
      </c>
      <c r="F232">
        <v>0</v>
      </c>
      <c r="G232">
        <v>0</v>
      </c>
      <c r="H232" s="7">
        <v>2065900000</v>
      </c>
      <c r="I232">
        <f t="array" ref="I232">D232-E232</f>
        <v>3364900000</v>
      </c>
      <c r="J232">
        <f t="array" ref="J232">SUM(F232:H232)</f>
        <v>2065900000</v>
      </c>
      <c r="K232">
        <f t="array" ref="K232">I232-J232</f>
        <v>1299000000</v>
      </c>
      <c r="L232">
        <f t="array" ref="L232">I232/D232</f>
        <v>0.24981996094823042</v>
      </c>
      <c r="M232">
        <f t="array" ref="M232">K232/D232</f>
        <v>9.6441537422137749E-2</v>
      </c>
    </row>
    <row r="233" spans="1:13">
      <c r="A233" t="s">
        <v>1063</v>
      </c>
      <c r="B233" t="s">
        <v>19</v>
      </c>
      <c r="C233">
        <v>2014</v>
      </c>
      <c r="D233" s="1">
        <v>11838200000</v>
      </c>
      <c r="E233" s="7">
        <v>8910800000</v>
      </c>
      <c r="F233">
        <v>0</v>
      </c>
      <c r="G233">
        <v>0</v>
      </c>
      <c r="H233" s="7">
        <v>1778900000</v>
      </c>
      <c r="I233">
        <f t="array" ref="I233">D233-E233</f>
        <v>2927400000</v>
      </c>
      <c r="J233">
        <f t="array" ref="J233">SUM(F233:H233)</f>
        <v>1778900000</v>
      </c>
      <c r="K233">
        <f t="array" ref="K233">I233-J233</f>
        <v>1148500000</v>
      </c>
      <c r="L233">
        <f t="array" ref="L233">I233/D233</f>
        <v>0.24728421550573568</v>
      </c>
      <c r="M233">
        <f t="array" ref="M233">K233/D233</f>
        <v>9.7016438309878189E-2</v>
      </c>
    </row>
    <row r="234" spans="1:13">
      <c r="A234" t="s">
        <v>1063</v>
      </c>
      <c r="B234" t="s">
        <v>25</v>
      </c>
      <c r="C234">
        <v>2015</v>
      </c>
      <c r="D234" s="1">
        <v>11937000000</v>
      </c>
      <c r="E234" s="7">
        <v>9061400000</v>
      </c>
      <c r="F234">
        <v>0</v>
      </c>
      <c r="G234">
        <v>0</v>
      </c>
      <c r="H234" s="7">
        <v>1545300000</v>
      </c>
      <c r="I234">
        <f t="array" ref="I234">D234-E234</f>
        <v>2875600000</v>
      </c>
      <c r="J234">
        <f t="array" ref="J234">SUM(F234:H234)</f>
        <v>1545300000</v>
      </c>
      <c r="K234">
        <f t="array" ref="K234">I234-J234</f>
        <v>1330300000</v>
      </c>
      <c r="L234">
        <f t="array" ref="L234">I234/D234</f>
        <v>0.24089804808578369</v>
      </c>
      <c r="M234">
        <f t="array" ref="M234">K234/D234</f>
        <v>0.1114434112423557</v>
      </c>
    </row>
    <row r="235" spans="1:13">
      <c r="A235" t="s">
        <v>1063</v>
      </c>
      <c r="B235" t="s">
        <v>31</v>
      </c>
      <c r="C235">
        <v>2016</v>
      </c>
      <c r="D235" s="1">
        <v>11642900000</v>
      </c>
      <c r="E235" s="7">
        <v>8552100000</v>
      </c>
      <c r="F235">
        <v>0</v>
      </c>
      <c r="G235">
        <v>0</v>
      </c>
      <c r="H235" s="7">
        <v>2209400000</v>
      </c>
      <c r="I235">
        <f t="array" ref="I235">D235-E235</f>
        <v>3090800000</v>
      </c>
      <c r="J235">
        <f t="array" ref="J235">SUM(F235:H235)</f>
        <v>2209400000</v>
      </c>
      <c r="K235">
        <f t="array" ref="K235">I235-J235</f>
        <v>881400000</v>
      </c>
      <c r="L235">
        <f t="array" ref="L235">I235/D235</f>
        <v>0.26546650748524853</v>
      </c>
      <c r="M235">
        <f t="array" ref="M235">K235/D235</f>
        <v>7.570278882409022E-2</v>
      </c>
    </row>
    <row r="236" spans="1:13">
      <c r="A236" t="s">
        <v>1081</v>
      </c>
      <c r="B236" t="s">
        <v>10</v>
      </c>
      <c r="C236">
        <v>2013</v>
      </c>
      <c r="D236" s="1">
        <v>101093000000</v>
      </c>
      <c r="E236" s="7">
        <v>96172000000</v>
      </c>
      <c r="F236">
        <v>0</v>
      </c>
      <c r="G236" s="7">
        <v>158000000</v>
      </c>
      <c r="H236" s="7">
        <v>2875000000</v>
      </c>
      <c r="I236">
        <f t="array" ref="I236">D236-E236</f>
        <v>4921000000</v>
      </c>
      <c r="J236">
        <f t="array" ref="J236">SUM(F236:H236)</f>
        <v>3033000000</v>
      </c>
      <c r="K236">
        <f t="array" ref="K236">I236-J236</f>
        <v>1888000000</v>
      </c>
      <c r="L236">
        <f t="array" ref="L236">I236/D236</f>
        <v>4.8677950006429722E-2</v>
      </c>
      <c r="M236">
        <f t="array" ref="M236">K236/D236</f>
        <v>1.8675872711265865E-2</v>
      </c>
    </row>
    <row r="237" spans="1:13">
      <c r="A237" t="s">
        <v>1081</v>
      </c>
      <c r="B237" t="s">
        <v>19</v>
      </c>
      <c r="C237">
        <v>2014</v>
      </c>
      <c r="D237" s="1">
        <v>91084000000</v>
      </c>
      <c r="E237" s="7">
        <v>85923000000</v>
      </c>
      <c r="F237">
        <v>0</v>
      </c>
      <c r="G237" s="7">
        <v>223000000</v>
      </c>
      <c r="H237" s="7">
        <v>3028000000</v>
      </c>
      <c r="I237">
        <f t="array" ref="I237">D237-E237</f>
        <v>5161000000</v>
      </c>
      <c r="J237">
        <f t="array" ref="J237">SUM(F237:H237)</f>
        <v>3251000000</v>
      </c>
      <c r="K237">
        <f t="array" ref="K237">I237-J237</f>
        <v>1910000000</v>
      </c>
      <c r="L237">
        <f t="array" ref="L237">I237/D237</f>
        <v>5.6661982345966359E-2</v>
      </c>
      <c r="M237">
        <f t="array" ref="M237">K237/D237</f>
        <v>2.0969654384963329E-2</v>
      </c>
    </row>
    <row r="238" spans="1:13">
      <c r="A238" t="s">
        <v>1081</v>
      </c>
      <c r="B238" t="s">
        <v>25</v>
      </c>
      <c r="C238">
        <v>2015</v>
      </c>
      <c r="D238" s="1">
        <v>102531000000</v>
      </c>
      <c r="E238" s="7">
        <v>96819000000</v>
      </c>
      <c r="F238">
        <v>0</v>
      </c>
      <c r="G238" s="7">
        <v>281000000</v>
      </c>
      <c r="H238" s="7">
        <v>3240000000</v>
      </c>
      <c r="I238">
        <f t="array" ref="I238">D238-E238</f>
        <v>5712000000</v>
      </c>
      <c r="J238">
        <f t="array" ref="J238">SUM(F238:H238)</f>
        <v>3521000000</v>
      </c>
      <c r="K238">
        <f t="array" ref="K238">I238-J238</f>
        <v>2191000000</v>
      </c>
      <c r="L238">
        <f t="array" ref="L238">I238/D238</f>
        <v>5.5709980396172865E-2</v>
      </c>
      <c r="M238">
        <f t="array" ref="M238">K238/D238</f>
        <v>2.1369146892159446E-2</v>
      </c>
    </row>
    <row r="239" spans="1:13">
      <c r="A239" t="s">
        <v>1081</v>
      </c>
      <c r="B239" t="s">
        <v>31</v>
      </c>
      <c r="C239">
        <v>2016</v>
      </c>
      <c r="D239" s="1">
        <v>121546000000</v>
      </c>
      <c r="E239" s="7">
        <v>115003000000</v>
      </c>
      <c r="F239">
        <v>0</v>
      </c>
      <c r="G239" s="7">
        <v>459000000</v>
      </c>
      <c r="H239" s="7">
        <v>3648000000</v>
      </c>
      <c r="I239">
        <f t="array" ref="I239">D239-E239</f>
        <v>6543000000</v>
      </c>
      <c r="J239">
        <f t="array" ref="J239">SUM(F239:H239)</f>
        <v>4107000000</v>
      </c>
      <c r="K239">
        <f t="array" ref="K239">I239-J239</f>
        <v>2436000000</v>
      </c>
      <c r="L239">
        <f t="array" ref="L239">I239/D239</f>
        <v>5.3831471212545043E-2</v>
      </c>
      <c r="M239">
        <f t="array" ref="M239">K239/D239</f>
        <v>2.004179487601402E-2</v>
      </c>
    </row>
    <row r="240" spans="1:13">
      <c r="A240" t="s">
        <v>1102</v>
      </c>
      <c r="B240" t="s">
        <v>10</v>
      </c>
      <c r="C240">
        <v>2013</v>
      </c>
      <c r="D240" s="1">
        <v>55656000000</v>
      </c>
      <c r="E240" s="7">
        <v>41454000000</v>
      </c>
      <c r="F240" s="7">
        <v>2046000000</v>
      </c>
      <c r="G240">
        <v>0</v>
      </c>
      <c r="H240" s="7">
        <v>6528000000</v>
      </c>
      <c r="I240">
        <f t="array" ref="I240">D240-E240</f>
        <v>14202000000</v>
      </c>
      <c r="J240">
        <f t="array" ref="J240">SUM(F240:H240)</f>
        <v>8574000000</v>
      </c>
      <c r="K240">
        <f t="array" ref="K240">I240-J240</f>
        <v>5628000000</v>
      </c>
      <c r="L240">
        <f t="array" ref="L240">I240/D240</f>
        <v>0.25517464424320829</v>
      </c>
      <c r="M240">
        <f t="array" ref="M240">K240/D240</f>
        <v>0.10112117291936179</v>
      </c>
    </row>
    <row r="241" spans="1:13">
      <c r="A241" t="s">
        <v>1102</v>
      </c>
      <c r="B241" t="s">
        <v>19</v>
      </c>
      <c r="C241">
        <v>2014</v>
      </c>
      <c r="D241" s="1">
        <v>55184000000</v>
      </c>
      <c r="E241" s="7">
        <v>41342000000</v>
      </c>
      <c r="F241" s="7">
        <v>2380000000</v>
      </c>
      <c r="G241">
        <v>0</v>
      </c>
      <c r="H241" s="7">
        <v>8148000000</v>
      </c>
      <c r="I241">
        <f t="array" ref="I241">D241-E241</f>
        <v>13842000000</v>
      </c>
      <c r="J241">
        <f t="array" ref="J241">SUM(F241:H241)</f>
        <v>10528000000</v>
      </c>
      <c r="K241">
        <f t="array" ref="K241">I241-J241</f>
        <v>3314000000</v>
      </c>
      <c r="L241">
        <f t="array" ref="L241">I241/D241</f>
        <v>0.25083357494926067</v>
      </c>
      <c r="M241">
        <f t="array" ref="M241">K241/D241</f>
        <v>6.0053638735865465E-2</v>
      </c>
    </row>
    <row r="242" spans="1:13">
      <c r="A242" t="s">
        <v>1102</v>
      </c>
      <c r="B242" t="s">
        <v>25</v>
      </c>
      <c r="C242">
        <v>2015</v>
      </c>
      <c r="D242" s="1">
        <v>47011000000</v>
      </c>
      <c r="E242" s="7">
        <v>34133000000</v>
      </c>
      <c r="F242" s="7">
        <v>2119000000</v>
      </c>
      <c r="G242">
        <v>0</v>
      </c>
      <c r="H242" s="7">
        <v>6974000000</v>
      </c>
      <c r="I242">
        <f t="array" ref="I242">D242-E242</f>
        <v>12878000000</v>
      </c>
      <c r="J242">
        <f t="array" ref="J242">SUM(F242:H242)</f>
        <v>9093000000</v>
      </c>
      <c r="K242">
        <f t="array" ref="K242">I242-J242</f>
        <v>3785000000</v>
      </c>
      <c r="L242">
        <f t="array" ref="L242">I242/D242</f>
        <v>0.27393588734551488</v>
      </c>
      <c r="M242">
        <f t="array" ref="M242">K242/D242</f>
        <v>8.0513071408819206E-2</v>
      </c>
    </row>
    <row r="243" spans="1:13">
      <c r="A243" t="s">
        <v>1102</v>
      </c>
      <c r="B243" t="s">
        <v>31</v>
      </c>
      <c r="C243">
        <v>2016</v>
      </c>
      <c r="D243" s="1">
        <v>38537000000</v>
      </c>
      <c r="E243" s="7">
        <v>28905000000</v>
      </c>
      <c r="F243" s="7">
        <v>1951000000</v>
      </c>
      <c r="G243">
        <v>0</v>
      </c>
      <c r="H243" s="7">
        <v>6588000000</v>
      </c>
      <c r="I243">
        <f t="array" ref="I243">D243-E243</f>
        <v>9632000000</v>
      </c>
      <c r="J243">
        <f t="array" ref="J243">SUM(F243:H243)</f>
        <v>8539000000</v>
      </c>
      <c r="K243">
        <f t="array" ref="K243">I243-J243</f>
        <v>1093000000</v>
      </c>
      <c r="L243">
        <f t="array" ref="L243">I243/D243</f>
        <v>0.24994161455224848</v>
      </c>
      <c r="M243">
        <f t="array" ref="M243">K243/D243</f>
        <v>2.8362353063289825E-2</v>
      </c>
    </row>
    <row r="244" spans="1:13">
      <c r="A244" t="s">
        <v>1120</v>
      </c>
      <c r="B244" t="s">
        <v>10</v>
      </c>
      <c r="C244">
        <v>2012</v>
      </c>
      <c r="D244" s="1">
        <v>17936000000</v>
      </c>
      <c r="E244" s="7">
        <v>12620000000</v>
      </c>
      <c r="F244">
        <v>0</v>
      </c>
      <c r="G244" t="s">
        <v>6821</v>
      </c>
      <c r="H244" s="7">
        <v>2096000000</v>
      </c>
      <c r="I244">
        <f t="array" ref="I244">D244-E244</f>
        <v>5316000000</v>
      </c>
      <c r="J244">
        <f t="array" ref="J244">SUM(F244:H244)</f>
        <v>2096000000</v>
      </c>
      <c r="K244">
        <f t="array" ref="K244">I244-J244</f>
        <v>3220000000</v>
      </c>
      <c r="L244">
        <f t="array" ref="L244">I244/D244</f>
        <v>0.29638715432649421</v>
      </c>
      <c r="M244">
        <f t="array" ref="M244">K244/D244</f>
        <v>0.17952720785013382</v>
      </c>
    </row>
    <row r="245" spans="1:13">
      <c r="A245" t="s">
        <v>1120</v>
      </c>
      <c r="B245" t="s">
        <v>19</v>
      </c>
      <c r="C245">
        <v>2013</v>
      </c>
      <c r="D245" s="1">
        <v>19261000000</v>
      </c>
      <c r="E245" s="7">
        <v>12522000000</v>
      </c>
      <c r="F245">
        <v>0</v>
      </c>
      <c r="G245" s="7">
        <v>15000000</v>
      </c>
      <c r="H245" s="7">
        <v>2211000000</v>
      </c>
      <c r="I245">
        <f t="array" ref="I245">D245-E245</f>
        <v>6739000000</v>
      </c>
      <c r="J245">
        <f t="array" ref="J245">SUM(F245:H245)</f>
        <v>2226000000</v>
      </c>
      <c r="K245">
        <f t="array" ref="K245">I245-J245</f>
        <v>4513000000</v>
      </c>
      <c r="L245">
        <f t="array" ref="L245">I245/D245</f>
        <v>0.34987799179689527</v>
      </c>
      <c r="M245">
        <f t="array" ref="M245">K245/D245</f>
        <v>0.2343076683453611</v>
      </c>
    </row>
    <row r="246" spans="1:13">
      <c r="A246" t="s">
        <v>1120</v>
      </c>
      <c r="B246" t="s">
        <v>25</v>
      </c>
      <c r="C246">
        <v>2014</v>
      </c>
      <c r="D246" s="1">
        <v>19171000000</v>
      </c>
      <c r="E246" s="7">
        <v>13241000000</v>
      </c>
      <c r="F246">
        <v>0</v>
      </c>
      <c r="G246" t="s">
        <v>6822</v>
      </c>
      <c r="H246" s="7">
        <v>2245000000</v>
      </c>
      <c r="I246">
        <f t="array" ref="I246">D246-E246</f>
        <v>5930000000</v>
      </c>
      <c r="J246">
        <f t="array" ref="J246">SUM(F246:H246)</f>
        <v>2245000000</v>
      </c>
      <c r="K246">
        <f t="array" ref="K246">I246-J246</f>
        <v>3685000000</v>
      </c>
      <c r="L246">
        <f t="array" ref="L246">I246/D246</f>
        <v>0.30932137082051014</v>
      </c>
      <c r="M246">
        <f t="array" ref="M246">K246/D246</f>
        <v>0.19221741171561213</v>
      </c>
    </row>
    <row r="247" spans="1:13">
      <c r="A247" t="s">
        <v>1120</v>
      </c>
      <c r="B247" t="s">
        <v>31</v>
      </c>
      <c r="C247">
        <v>2015</v>
      </c>
      <c r="D247" s="1">
        <v>18987000000</v>
      </c>
      <c r="E247" s="7">
        <v>12968000000</v>
      </c>
      <c r="F247">
        <v>0</v>
      </c>
      <c r="G247" s="7">
        <v>120000000</v>
      </c>
      <c r="H247" s="7">
        <v>2270000000</v>
      </c>
      <c r="I247">
        <f t="array" ref="I247">D247-E247</f>
        <v>6019000000</v>
      </c>
      <c r="J247">
        <f t="array" ref="J247">SUM(F247:H247)</f>
        <v>2390000000</v>
      </c>
      <c r="K247">
        <f t="array" ref="K247">I247-J247</f>
        <v>3629000000</v>
      </c>
      <c r="L247">
        <f t="array" ref="L247">I247/D247</f>
        <v>0.31700637278137672</v>
      </c>
      <c r="M247">
        <f t="array" ref="M247">K247/D247</f>
        <v>0.1911307736872597</v>
      </c>
    </row>
    <row r="248" spans="1:13">
      <c r="A248" t="s">
        <v>1137</v>
      </c>
      <c r="B248" t="s">
        <v>10</v>
      </c>
      <c r="C248">
        <v>2012</v>
      </c>
      <c r="D248" s="1">
        <v>6514099000</v>
      </c>
      <c r="E248" s="7">
        <v>5745428000</v>
      </c>
      <c r="F248">
        <v>0</v>
      </c>
      <c r="G248" s="7">
        <v>169645000</v>
      </c>
      <c r="H248">
        <v>0</v>
      </c>
      <c r="I248">
        <f t="array" ref="I248">D248-E248</f>
        <v>768671000</v>
      </c>
      <c r="J248">
        <f t="array" ref="J248">SUM(F248:H248)</f>
        <v>169645000</v>
      </c>
      <c r="K248">
        <f t="array" ref="K248">I248-J248</f>
        <v>599026000</v>
      </c>
      <c r="L248">
        <f t="array" ref="L248">I248/D248</f>
        <v>0.11800112340939246</v>
      </c>
      <c r="M248">
        <f t="array" ref="M248">K248/D248</f>
        <v>9.1958381350974241E-2</v>
      </c>
    </row>
    <row r="249" spans="1:13">
      <c r="A249" t="s">
        <v>1137</v>
      </c>
      <c r="B249" t="s">
        <v>19</v>
      </c>
      <c r="C249">
        <v>2013</v>
      </c>
      <c r="D249" s="1">
        <v>7184794000</v>
      </c>
      <c r="E249" s="7">
        <v>6293699000</v>
      </c>
      <c r="F249">
        <v>0</v>
      </c>
      <c r="G249" s="7">
        <v>190390000</v>
      </c>
      <c r="H249">
        <v>0</v>
      </c>
      <c r="I249">
        <f t="array" ref="I249">D249-E249</f>
        <v>891095000</v>
      </c>
      <c r="J249">
        <f t="array" ref="J249">SUM(F249:H249)</f>
        <v>190390000</v>
      </c>
      <c r="K249">
        <f t="array" ref="K249">I249-J249</f>
        <v>700705000</v>
      </c>
      <c r="L249">
        <f t="array" ref="L249">I249/D249</f>
        <v>0.12402512862581724</v>
      </c>
      <c r="M249">
        <f t="array" ref="M249">K249/D249</f>
        <v>9.7526108612160628E-2</v>
      </c>
    </row>
    <row r="250" spans="1:13">
      <c r="A250" t="s">
        <v>1137</v>
      </c>
      <c r="B250" t="s">
        <v>25</v>
      </c>
      <c r="C250">
        <v>2014</v>
      </c>
      <c r="D250" s="1">
        <v>9049918000</v>
      </c>
      <c r="E250" s="7">
        <v>8050222000</v>
      </c>
      <c r="F250">
        <v>0</v>
      </c>
      <c r="G250" s="7">
        <v>265101000</v>
      </c>
      <c r="H250">
        <v>0</v>
      </c>
      <c r="I250">
        <f t="array" ref="I250">D250-E250</f>
        <v>999696000</v>
      </c>
      <c r="J250">
        <f t="array" ref="J250">SUM(F250:H250)</f>
        <v>265101000</v>
      </c>
      <c r="K250">
        <f t="array" ref="K250">I250-J250</f>
        <v>734595000</v>
      </c>
      <c r="L250">
        <f t="array" ref="L250">I250/D250</f>
        <v>0.11046464730398663</v>
      </c>
      <c r="M250">
        <f t="array" ref="M250">K250/D250</f>
        <v>8.1171453708199351E-2</v>
      </c>
    </row>
    <row r="251" spans="1:13">
      <c r="A251" t="s">
        <v>1137</v>
      </c>
      <c r="B251" t="s">
        <v>31</v>
      </c>
      <c r="C251">
        <v>2015</v>
      </c>
      <c r="D251" s="1">
        <v>10855810000</v>
      </c>
      <c r="E251" s="7">
        <v>9716541000</v>
      </c>
      <c r="F251">
        <v>0</v>
      </c>
      <c r="G251" s="7">
        <v>314096000</v>
      </c>
      <c r="H251">
        <v>0</v>
      </c>
      <c r="I251">
        <f t="array" ref="I251">D251-E251</f>
        <v>1139269000</v>
      </c>
      <c r="J251">
        <f t="array" ref="J251">SUM(F251:H251)</f>
        <v>314096000</v>
      </c>
      <c r="K251">
        <f t="array" ref="K251">I251-J251</f>
        <v>825173000</v>
      </c>
      <c r="L251">
        <f t="array" ref="L251">I251/D251</f>
        <v>0.10494555450030905</v>
      </c>
      <c r="M251">
        <f t="array" ref="M251">K251/D251</f>
        <v>7.6012107802181511E-2</v>
      </c>
    </row>
    <row r="252" spans="1:13">
      <c r="A252" t="s">
        <v>1151</v>
      </c>
      <c r="B252" t="s">
        <v>10</v>
      </c>
      <c r="C252">
        <v>2012</v>
      </c>
      <c r="D252" s="1">
        <v>2432680000</v>
      </c>
      <c r="E252" s="7">
        <v>728989000</v>
      </c>
      <c r="F252">
        <v>0</v>
      </c>
      <c r="G252" s="7">
        <v>622592000</v>
      </c>
      <c r="H252" s="7">
        <v>212572000</v>
      </c>
      <c r="I252">
        <f t="array" ref="I252">D252-E252</f>
        <v>1703691000</v>
      </c>
      <c r="J252">
        <f t="array" ref="J252">SUM(F252:H252)</f>
        <v>835164000</v>
      </c>
      <c r="K252">
        <f t="array" ref="K252">I252-J252</f>
        <v>868527000</v>
      </c>
      <c r="L252">
        <f t="array" ref="L252">I252/D252</f>
        <v>0.70033502145781612</v>
      </c>
      <c r="M252">
        <f t="array" ref="M252">K252/D252</f>
        <v>0.35702476281302925</v>
      </c>
    </row>
    <row r="253" spans="1:13">
      <c r="A253" t="s">
        <v>1151</v>
      </c>
      <c r="B253" t="s">
        <v>19</v>
      </c>
      <c r="C253">
        <v>2013</v>
      </c>
      <c r="D253" s="1">
        <v>2865751000</v>
      </c>
      <c r="E253" s="7">
        <v>991017000</v>
      </c>
      <c r="F253">
        <v>0</v>
      </c>
      <c r="G253" s="7">
        <v>741342000</v>
      </c>
      <c r="H253" s="7">
        <v>213519000</v>
      </c>
      <c r="I253">
        <f t="array" ref="I253">D253-E253</f>
        <v>1874734000</v>
      </c>
      <c r="J253">
        <f t="array" ref="J253">SUM(F253:H253)</f>
        <v>954861000</v>
      </c>
      <c r="K253">
        <f t="array" ref="K253">I253-J253</f>
        <v>919873000</v>
      </c>
      <c r="L253">
        <f t="array" ref="L253">I253/D253</f>
        <v>0.65418593590301455</v>
      </c>
      <c r="M253">
        <f t="array" ref="M253">K253/D253</f>
        <v>0.32098845991853442</v>
      </c>
    </row>
    <row r="254" spans="1:13">
      <c r="A254" t="s">
        <v>1151</v>
      </c>
      <c r="B254" t="s">
        <v>25</v>
      </c>
      <c r="C254">
        <v>2014</v>
      </c>
      <c r="D254" s="1">
        <v>3538756000</v>
      </c>
      <c r="E254" s="7">
        <v>1306606000</v>
      </c>
      <c r="F254">
        <v>0</v>
      </c>
      <c r="G254" s="7">
        <v>985781000</v>
      </c>
      <c r="H254" s="7">
        <v>257296000</v>
      </c>
      <c r="I254">
        <f t="array" ref="I254">D254-E254</f>
        <v>2232150000</v>
      </c>
      <c r="J254">
        <f t="array" ref="J254">SUM(F254:H254)</f>
        <v>1243077000</v>
      </c>
      <c r="K254">
        <f t="array" ref="K254">I254-J254</f>
        <v>989073000</v>
      </c>
      <c r="L254">
        <f t="array" ref="L254">I254/D254</f>
        <v>0.63077250875731472</v>
      </c>
      <c r="M254">
        <f t="array" ref="M254">K254/D254</f>
        <v>0.2794973713926589</v>
      </c>
    </row>
    <row r="255" spans="1:13">
      <c r="A255" t="s">
        <v>1151</v>
      </c>
      <c r="B255" t="s">
        <v>31</v>
      </c>
      <c r="C255">
        <v>2015</v>
      </c>
      <c r="D255" s="1">
        <v>3663851000</v>
      </c>
      <c r="E255" s="7">
        <v>1321426000</v>
      </c>
      <c r="F255">
        <v>0</v>
      </c>
      <c r="G255" s="7">
        <v>1036178000</v>
      </c>
      <c r="H255" s="7">
        <v>310921000</v>
      </c>
      <c r="I255">
        <f t="array" ref="I255">D255-E255</f>
        <v>2342425000</v>
      </c>
      <c r="J255">
        <f t="array" ref="J255">SUM(F255:H255)</f>
        <v>1347099000</v>
      </c>
      <c r="K255">
        <f t="array" ref="K255">I255-J255</f>
        <v>995326000</v>
      </c>
      <c r="L255">
        <f t="array" ref="L255">I255/D255</f>
        <v>0.6393341323105115</v>
      </c>
      <c r="M255">
        <f t="array" ref="M255">K255/D255</f>
        <v>0.27166115652628886</v>
      </c>
    </row>
    <row r="256" spans="1:13">
      <c r="A256" t="s">
        <v>1168</v>
      </c>
      <c r="B256" t="s">
        <v>10</v>
      </c>
      <c r="C256">
        <v>2013</v>
      </c>
      <c r="D256" s="1">
        <v>15456000000</v>
      </c>
      <c r="E256" s="7">
        <v>10645000000</v>
      </c>
      <c r="F256">
        <v>0</v>
      </c>
      <c r="G256" s="7">
        <v>1590000000</v>
      </c>
      <c r="H256" s="7">
        <v>1879000000</v>
      </c>
      <c r="I256">
        <f t="array" ref="I256">D256-E256</f>
        <v>4811000000</v>
      </c>
      <c r="J256">
        <f t="array" ref="J256">SUM(F256:H256)</f>
        <v>3469000000</v>
      </c>
      <c r="K256">
        <f t="array" ref="K256">I256-J256</f>
        <v>1342000000</v>
      </c>
      <c r="L256">
        <f t="array" ref="L256">I256/D256</f>
        <v>0.31127070393374739</v>
      </c>
      <c r="M256">
        <f t="array" ref="M256">K256/D256</f>
        <v>8.6827122153209105E-2</v>
      </c>
    </row>
    <row r="257" spans="1:13">
      <c r="A257" t="s">
        <v>1168</v>
      </c>
      <c r="B257" t="s">
        <v>19</v>
      </c>
      <c r="C257">
        <v>2014</v>
      </c>
      <c r="D257" s="1">
        <v>15884000000</v>
      </c>
      <c r="E257" s="7">
        <v>10421000000</v>
      </c>
      <c r="F257">
        <v>0</v>
      </c>
      <c r="G257" s="7">
        <v>1637000000</v>
      </c>
      <c r="H257" s="7">
        <v>2054000000</v>
      </c>
      <c r="I257">
        <f t="array" ref="I257">D257-E257</f>
        <v>5463000000</v>
      </c>
      <c r="J257">
        <f t="array" ref="J257">SUM(F257:H257)</f>
        <v>3691000000</v>
      </c>
      <c r="K257">
        <f t="array" ref="K257">I257-J257</f>
        <v>1772000000</v>
      </c>
      <c r="L257">
        <f t="array" ref="L257">I257/D257</f>
        <v>0.34393099974817426</v>
      </c>
      <c r="M257">
        <f t="array" ref="M257">K257/D257</f>
        <v>0.11155880130949383</v>
      </c>
    </row>
    <row r="258" spans="1:13">
      <c r="A258" t="s">
        <v>1168</v>
      </c>
      <c r="B258" t="s">
        <v>25</v>
      </c>
      <c r="C258">
        <v>2015</v>
      </c>
      <c r="D258" s="1">
        <v>15714000000</v>
      </c>
      <c r="E258" s="7">
        <v>9447000000</v>
      </c>
      <c r="F258">
        <v>0</v>
      </c>
      <c r="G258" s="7">
        <v>1626000000</v>
      </c>
      <c r="H258" s="7">
        <v>2067000000</v>
      </c>
      <c r="I258">
        <f t="array" ref="I258">D258-E258</f>
        <v>6267000000</v>
      </c>
      <c r="J258">
        <f t="array" ref="J258">SUM(F258:H258)</f>
        <v>3693000000</v>
      </c>
      <c r="K258">
        <f t="array" ref="K258">I258-J258</f>
        <v>2574000000</v>
      </c>
      <c r="L258">
        <f t="array" ref="L258">I258/D258</f>
        <v>0.3988163421153112</v>
      </c>
      <c r="M258">
        <f t="array" ref="M258">K258/D258</f>
        <v>0.16380297823596793</v>
      </c>
    </row>
    <row r="259" spans="1:13">
      <c r="A259" t="s">
        <v>1168</v>
      </c>
      <c r="B259" t="s">
        <v>31</v>
      </c>
      <c r="C259">
        <v>2016</v>
      </c>
      <c r="D259" s="1">
        <v>16389000000</v>
      </c>
      <c r="E259" s="7">
        <v>9383000000</v>
      </c>
      <c r="F259">
        <v>0</v>
      </c>
      <c r="G259" s="7">
        <v>1738000000</v>
      </c>
      <c r="H259" s="7">
        <v>2197000000</v>
      </c>
      <c r="I259">
        <f t="array" ref="I259">D259-E259</f>
        <v>7006000000</v>
      </c>
      <c r="J259">
        <f t="array" ref="J259">SUM(F259:H259)</f>
        <v>3935000000</v>
      </c>
      <c r="K259">
        <f t="array" ref="K259">I259-J259</f>
        <v>3071000000</v>
      </c>
      <c r="L259">
        <f t="array" ref="L259">I259/D259</f>
        <v>0.42748184758069435</v>
      </c>
      <c r="M259">
        <f t="array" ref="M259">K259/D259</f>
        <v>0.18738178046250534</v>
      </c>
    </row>
    <row r="260" spans="1:13">
      <c r="A260" t="s">
        <v>1190</v>
      </c>
      <c r="B260" t="s">
        <v>10</v>
      </c>
      <c r="C260">
        <v>2013</v>
      </c>
      <c r="D260" s="1">
        <v>6493900000</v>
      </c>
      <c r="E260" s="7">
        <v>340400000</v>
      </c>
      <c r="F260" s="7">
        <v>2226200000</v>
      </c>
      <c r="G260" s="7">
        <v>262800000</v>
      </c>
      <c r="H260" s="7">
        <v>1684500000</v>
      </c>
      <c r="I260">
        <f t="array" ref="I260">D260-E260</f>
        <v>6153500000</v>
      </c>
      <c r="J260">
        <f t="array" ref="J260">SUM(F260:H260)</f>
        <v>4173500000</v>
      </c>
      <c r="K260">
        <f t="array" ref="K260">I260-J260</f>
        <v>1980000000</v>
      </c>
      <c r="L260">
        <f t="array" ref="L260">I260/D260</f>
        <v>0.94758157655646069</v>
      </c>
      <c r="M260">
        <f t="array" ref="M260">K260/D260</f>
        <v>0.30490152296770817</v>
      </c>
    </row>
    <row r="261" spans="1:13">
      <c r="A261" t="s">
        <v>1190</v>
      </c>
      <c r="B261" t="s">
        <v>19</v>
      </c>
      <c r="C261">
        <v>2014</v>
      </c>
      <c r="D261" s="1">
        <v>7670400000</v>
      </c>
      <c r="E261" s="7">
        <v>385900000</v>
      </c>
      <c r="F261" s="7">
        <v>2430600000</v>
      </c>
      <c r="G261" s="7">
        <v>258300000</v>
      </c>
      <c r="H261" s="7">
        <v>2027900000</v>
      </c>
      <c r="I261">
        <f t="array" ref="I261">D261-E261</f>
        <v>7284500000</v>
      </c>
      <c r="J261">
        <f t="array" ref="J261">SUM(F261:H261)</f>
        <v>4716800000</v>
      </c>
      <c r="K261">
        <f t="array" ref="K261">I261-J261</f>
        <v>2567700000</v>
      </c>
      <c r="L261">
        <f t="array" ref="L261">I261/D261</f>
        <v>0.94968971631205679</v>
      </c>
      <c r="M261">
        <f t="array" ref="M261">K261/D261</f>
        <v>0.33475438047559447</v>
      </c>
    </row>
    <row r="262" spans="1:13">
      <c r="A262" t="s">
        <v>1190</v>
      </c>
      <c r="B262" t="s">
        <v>25</v>
      </c>
      <c r="C262">
        <v>2015</v>
      </c>
      <c r="D262" s="1">
        <v>9256000000</v>
      </c>
      <c r="E262" s="7">
        <v>420100000</v>
      </c>
      <c r="F262" s="7">
        <v>3697300000</v>
      </c>
      <c r="G262" s="7">
        <v>279000000</v>
      </c>
      <c r="H262" s="7">
        <v>2305400000</v>
      </c>
      <c r="I262">
        <f t="array" ref="I262">D262-E262</f>
        <v>8835900000</v>
      </c>
      <c r="J262">
        <f t="array" ref="J262">SUM(F262:H262)</f>
        <v>6281700000</v>
      </c>
      <c r="K262">
        <f t="array" ref="K262">I262-J262</f>
        <v>2554200000</v>
      </c>
      <c r="L262">
        <f t="array" ref="L262">I262/D262</f>
        <v>0.95461322385479686</v>
      </c>
      <c r="M262">
        <f t="array" ref="M262">K262/D262</f>
        <v>0.27595073465859982</v>
      </c>
    </row>
    <row r="263" spans="1:13">
      <c r="A263" t="s">
        <v>1190</v>
      </c>
      <c r="B263" t="s">
        <v>31</v>
      </c>
      <c r="C263">
        <v>2016</v>
      </c>
      <c r="D263" s="1">
        <v>11229200000</v>
      </c>
      <c r="E263" s="7">
        <v>438000000</v>
      </c>
      <c r="F263" s="7">
        <v>4470100000</v>
      </c>
      <c r="G263" s="7">
        <v>459000000</v>
      </c>
      <c r="H263" s="7">
        <v>2657700000</v>
      </c>
      <c r="I263">
        <f t="array" ref="I263">D263-E263</f>
        <v>10791200000</v>
      </c>
      <c r="J263">
        <f t="array" ref="J263">SUM(F263:H263)</f>
        <v>7586800000</v>
      </c>
      <c r="K263">
        <f t="array" ref="K263">I263-J263</f>
        <v>3204400000</v>
      </c>
      <c r="L263">
        <f t="array" ref="L263">I263/D263</f>
        <v>0.96099454992341393</v>
      </c>
      <c r="M263">
        <f t="array" ref="M263">K263/D263</f>
        <v>0.28536316033199161</v>
      </c>
    </row>
    <row r="264" spans="1:13">
      <c r="A264" t="s">
        <v>1209</v>
      </c>
      <c r="B264" t="s">
        <v>10</v>
      </c>
      <c r="C264">
        <v>2013</v>
      </c>
      <c r="D264" s="1">
        <v>2910748000</v>
      </c>
      <c r="E264" s="7">
        <v>514722000</v>
      </c>
      <c r="F264" s="7">
        <v>338786000</v>
      </c>
      <c r="G264" s="7">
        <v>12794000</v>
      </c>
      <c r="H264" s="7">
        <v>1468434000</v>
      </c>
      <c r="I264">
        <f t="array" ref="I264">D264-E264</f>
        <v>2396026000</v>
      </c>
      <c r="J264">
        <f t="array" ref="J264">SUM(F264:H264)</f>
        <v>1820014000</v>
      </c>
      <c r="K264">
        <f t="array" ref="K264">I264-J264</f>
        <v>576012000</v>
      </c>
      <c r="L264">
        <f t="array" ref="L264">I264/D264</f>
        <v>0.82316504211288644</v>
      </c>
      <c r="M264">
        <f t="array" ref="M264">K264/D264</f>
        <v>0.19789140111064235</v>
      </c>
    </row>
    <row r="265" spans="1:13">
      <c r="A265" t="s">
        <v>1209</v>
      </c>
      <c r="B265" t="s">
        <v>19</v>
      </c>
      <c r="C265">
        <v>2015</v>
      </c>
      <c r="D265" s="1">
        <v>3402703000</v>
      </c>
      <c r="E265" s="7">
        <v>604377000</v>
      </c>
      <c r="F265" s="7">
        <v>392805000</v>
      </c>
      <c r="G265" s="7">
        <v>13476000</v>
      </c>
      <c r="H265" s="7">
        <v>1628961000</v>
      </c>
      <c r="I265">
        <f t="array" ref="I265">D265-E265</f>
        <v>2798326000</v>
      </c>
      <c r="J265">
        <f t="array" ref="J265">SUM(F265:H265)</f>
        <v>2035242000</v>
      </c>
      <c r="K265">
        <f t="array" ref="K265">I265-J265</f>
        <v>763084000</v>
      </c>
      <c r="L265">
        <f t="array" ref="L265">I265/D265</f>
        <v>0.82238326412854723</v>
      </c>
      <c r="M265">
        <f t="array" ref="M265">K265/D265</f>
        <v>0.22425818533089723</v>
      </c>
    </row>
    <row r="266" spans="1:13">
      <c r="A266" t="s">
        <v>1209</v>
      </c>
      <c r="B266" t="s">
        <v>25</v>
      </c>
      <c r="C266">
        <v>2016</v>
      </c>
      <c r="D266" s="1">
        <v>4425267000</v>
      </c>
      <c r="E266" s="7">
        <v>750781000</v>
      </c>
      <c r="F266" s="7">
        <v>539799000</v>
      </c>
      <c r="G266" s="7">
        <v>91527000</v>
      </c>
      <c r="H266" s="7">
        <v>2262024000</v>
      </c>
      <c r="I266">
        <f t="array" ref="I266">D266-E266</f>
        <v>3674486000</v>
      </c>
      <c r="J266">
        <f t="array" ref="J266">SUM(F266:H266)</f>
        <v>2893350000</v>
      </c>
      <c r="K266">
        <f t="array" ref="K266">I266-J266</f>
        <v>781136000</v>
      </c>
      <c r="L266">
        <f t="array" ref="L266">I266/D266</f>
        <v>0.83034221437938094</v>
      </c>
      <c r="M266">
        <f t="array" ref="M266">K266/D266</f>
        <v>0.17651725873263693</v>
      </c>
    </row>
    <row r="267" spans="1:13">
      <c r="A267" t="s">
        <v>1209</v>
      </c>
      <c r="B267" t="s">
        <v>31</v>
      </c>
      <c r="C267">
        <v>2016</v>
      </c>
      <c r="D267" s="1">
        <v>4796473000</v>
      </c>
      <c r="E267" s="7">
        <v>779116000</v>
      </c>
      <c r="F267" s="7">
        <v>551418000</v>
      </c>
      <c r="G267" s="7">
        <v>90546000</v>
      </c>
      <c r="H267" s="7">
        <v>2464380000</v>
      </c>
      <c r="I267">
        <f t="array" ref="I267">D267-E267</f>
        <v>4017357000</v>
      </c>
      <c r="J267">
        <f t="array" ref="J267">SUM(F267:H267)</f>
        <v>3106344000</v>
      </c>
      <c r="K267">
        <f t="array" ref="K267">I267-J267</f>
        <v>911013000</v>
      </c>
      <c r="L267">
        <f t="array" ref="L267">I267/D267</f>
        <v>0.8375648106431538</v>
      </c>
      <c r="M267">
        <f t="array" ref="M267">K267/D267</f>
        <v>0.18993393687403223</v>
      </c>
    </row>
    <row r="268" spans="1:13">
      <c r="A268" t="s">
        <v>1231</v>
      </c>
      <c r="B268" t="s">
        <v>10</v>
      </c>
      <c r="C268">
        <v>2012</v>
      </c>
      <c r="D268" s="1">
        <v>6104000000</v>
      </c>
      <c r="E268" s="7">
        <v>2990700000</v>
      </c>
      <c r="F268">
        <v>0</v>
      </c>
      <c r="G268">
        <v>0</v>
      </c>
      <c r="H268" s="7">
        <v>200900000</v>
      </c>
      <c r="I268">
        <f t="array" ref="I268">D268-E268</f>
        <v>3113300000</v>
      </c>
      <c r="J268">
        <f t="array" ref="J268">SUM(F268:H268)</f>
        <v>200900000</v>
      </c>
      <c r="K268">
        <f t="array" ref="K268">I268-J268</f>
        <v>2912400000</v>
      </c>
      <c r="L268">
        <f t="array" ref="L268">I268/D268</f>
        <v>0.51004259501965921</v>
      </c>
      <c r="M268">
        <f t="array" ref="M268">K268/D268</f>
        <v>0.47712975098296201</v>
      </c>
    </row>
    <row r="269" spans="1:13">
      <c r="A269" t="s">
        <v>1231</v>
      </c>
      <c r="B269" t="s">
        <v>19</v>
      </c>
      <c r="C269">
        <v>2013</v>
      </c>
      <c r="D269" s="1">
        <v>5474700000</v>
      </c>
      <c r="E269" s="7">
        <v>2954500000</v>
      </c>
      <c r="F269">
        <v>0</v>
      </c>
      <c r="G269">
        <v>0</v>
      </c>
      <c r="H269" s="7">
        <v>150200000</v>
      </c>
      <c r="I269">
        <f t="array" ref="I269">D269-E269</f>
        <v>2520200000</v>
      </c>
      <c r="J269">
        <f t="array" ref="J269">SUM(F269:H269)</f>
        <v>150200000</v>
      </c>
      <c r="K269">
        <f t="array" ref="K269">I269-J269</f>
        <v>2370000000</v>
      </c>
      <c r="L269">
        <f t="array" ref="L269">I269/D269</f>
        <v>0.46033572615851098</v>
      </c>
      <c r="M269">
        <f t="array" ref="M269">K269/D269</f>
        <v>0.4329004329004329</v>
      </c>
    </row>
    <row r="270" spans="1:13">
      <c r="A270" t="s">
        <v>1231</v>
      </c>
      <c r="B270" t="s">
        <v>25</v>
      </c>
      <c r="C270">
        <v>2014</v>
      </c>
      <c r="D270" s="1">
        <v>4743200000</v>
      </c>
      <c r="E270" s="7">
        <v>2964700000</v>
      </c>
      <c r="F270">
        <v>0</v>
      </c>
      <c r="G270">
        <v>0</v>
      </c>
      <c r="H270" s="7">
        <v>205200000</v>
      </c>
      <c r="I270">
        <f t="array" ref="I270">D270-E270</f>
        <v>1778500000</v>
      </c>
      <c r="J270">
        <f t="array" ref="J270">SUM(F270:H270)</f>
        <v>205200000</v>
      </c>
      <c r="K270">
        <f t="array" ref="K270">I270-J270</f>
        <v>1573300000</v>
      </c>
      <c r="L270">
        <f t="array" ref="L270">I270/D270</f>
        <v>0.37495783437341879</v>
      </c>
      <c r="M270">
        <f t="array" ref="M270">K270/D270</f>
        <v>0.33169590150109629</v>
      </c>
    </row>
    <row r="271" spans="1:13">
      <c r="A271" t="s">
        <v>1231</v>
      </c>
      <c r="B271" t="s">
        <v>31</v>
      </c>
      <c r="C271">
        <v>2015</v>
      </c>
      <c r="D271" s="1">
        <v>4308300000</v>
      </c>
      <c r="E271" s="7">
        <v>2761200000</v>
      </c>
      <c r="F271">
        <v>0</v>
      </c>
      <c r="G271">
        <v>0</v>
      </c>
      <c r="H271" s="7">
        <v>319000000</v>
      </c>
      <c r="I271">
        <f t="array" ref="I271">D271-E271</f>
        <v>1547100000</v>
      </c>
      <c r="J271">
        <f t="array" ref="J271">SUM(F271:H271)</f>
        <v>319000000</v>
      </c>
      <c r="K271">
        <f t="array" ref="K271">I271-J271</f>
        <v>1228100000</v>
      </c>
      <c r="L271">
        <f t="array" ref="L271">I271/D271</f>
        <v>0.35909755588050973</v>
      </c>
      <c r="M271">
        <f t="array" ref="M271">K271/D271</f>
        <v>0.2850544298215073</v>
      </c>
    </row>
    <row r="272" spans="1:13">
      <c r="A272" t="s">
        <v>1245</v>
      </c>
      <c r="B272" t="s">
        <v>10</v>
      </c>
      <c r="C272">
        <v>2012</v>
      </c>
      <c r="D272" s="1">
        <v>5513000000</v>
      </c>
      <c r="E272" s="7">
        <v>375000000</v>
      </c>
      <c r="F272">
        <v>0</v>
      </c>
      <c r="G272" s="7">
        <v>490000000</v>
      </c>
      <c r="H272" s="7">
        <v>3380000000</v>
      </c>
      <c r="I272">
        <f t="array" ref="I272">D272-E272</f>
        <v>5138000000</v>
      </c>
      <c r="J272">
        <f t="array" ref="J272">SUM(F272:H272)</f>
        <v>3870000000</v>
      </c>
      <c r="K272">
        <f t="array" ref="K272">I272-J272</f>
        <v>1268000000</v>
      </c>
      <c r="L272">
        <f t="array" ref="L272">I272/D272</f>
        <v>0.93197895882459636</v>
      </c>
      <c r="M272">
        <f t="array" ref="M272">K272/D272</f>
        <v>0.23000181389443133</v>
      </c>
    </row>
    <row r="273" spans="1:13">
      <c r="A273" t="s">
        <v>1245</v>
      </c>
      <c r="B273" t="s">
        <v>19</v>
      </c>
      <c r="C273">
        <v>2013</v>
      </c>
      <c r="D273" s="1">
        <v>5133000000</v>
      </c>
      <c r="E273" s="7">
        <v>216000000</v>
      </c>
      <c r="F273">
        <v>0</v>
      </c>
      <c r="G273" s="7">
        <v>581000000</v>
      </c>
      <c r="H273" s="7">
        <v>3142000000</v>
      </c>
      <c r="I273">
        <f t="array" ref="I273">D273-E273</f>
        <v>4917000000</v>
      </c>
      <c r="J273">
        <f t="array" ref="J273">SUM(F273:H273)</f>
        <v>3723000000</v>
      </c>
      <c r="K273">
        <f t="array" ref="K273">I273-J273</f>
        <v>1194000000</v>
      </c>
      <c r="L273">
        <f t="array" ref="L273">I273/D273</f>
        <v>0.95791934541203971</v>
      </c>
      <c r="M273">
        <f t="array" ref="M273">K273/D273</f>
        <v>0.23261250730566921</v>
      </c>
    </row>
    <row r="274" spans="1:13">
      <c r="A274" t="s">
        <v>1245</v>
      </c>
      <c r="B274" t="s">
        <v>25</v>
      </c>
      <c r="C274">
        <v>2014</v>
      </c>
      <c r="D274" s="1">
        <v>5342000000</v>
      </c>
      <c r="E274" s="7">
        <v>160000000</v>
      </c>
      <c r="F274">
        <v>0</v>
      </c>
      <c r="G274" s="7">
        <v>464000000</v>
      </c>
      <c r="H274" s="7">
        <v>3247000000</v>
      </c>
      <c r="I274">
        <f t="array" ref="I274">D274-E274</f>
        <v>5182000000</v>
      </c>
      <c r="J274">
        <f t="array" ref="J274">SUM(F274:H274)</f>
        <v>3711000000</v>
      </c>
      <c r="K274">
        <f t="array" ref="K274">I274-J274</f>
        <v>1471000000</v>
      </c>
      <c r="L274">
        <f t="array" ref="L274">I274/D274</f>
        <v>0.97004867090977165</v>
      </c>
      <c r="M274">
        <f t="array" ref="M274">K274/D274</f>
        <v>0.27536503182328714</v>
      </c>
    </row>
    <row r="275" spans="1:13">
      <c r="A275" t="s">
        <v>1245</v>
      </c>
      <c r="B275" t="s">
        <v>31</v>
      </c>
      <c r="C275">
        <v>2015</v>
      </c>
      <c r="D275" s="1">
        <v>5276000000</v>
      </c>
      <c r="E275" s="7">
        <v>237000000</v>
      </c>
      <c r="F275">
        <v>0</v>
      </c>
      <c r="G275" s="7">
        <v>448000000</v>
      </c>
      <c r="H275" s="7">
        <v>3113000000</v>
      </c>
      <c r="I275">
        <f t="array" ref="I275">D275-E275</f>
        <v>5039000000</v>
      </c>
      <c r="J275">
        <f t="array" ref="J275">SUM(F275:H275)</f>
        <v>3561000000</v>
      </c>
      <c r="K275">
        <f t="array" ref="K275">I275-J275</f>
        <v>1478000000</v>
      </c>
      <c r="L275">
        <f t="array" ref="L275">I275/D275</f>
        <v>0.95507960576194084</v>
      </c>
      <c r="M275">
        <f t="array" ref="M275">K275/D275</f>
        <v>0.28013646702047007</v>
      </c>
    </row>
    <row r="276" spans="1:13">
      <c r="A276" t="s">
        <v>1263</v>
      </c>
      <c r="B276" t="s">
        <v>10</v>
      </c>
      <c r="C276">
        <v>2012</v>
      </c>
      <c r="D276" s="1">
        <v>2921900000</v>
      </c>
      <c r="E276" s="7">
        <v>1630500000</v>
      </c>
      <c r="F276">
        <v>0</v>
      </c>
      <c r="G276">
        <v>0</v>
      </c>
      <c r="H276" s="7">
        <v>746300000</v>
      </c>
      <c r="I276">
        <f t="array" ref="I276">D276-E276</f>
        <v>1291400000</v>
      </c>
      <c r="J276">
        <f t="array" ref="J276">SUM(F276:H276)</f>
        <v>746300000</v>
      </c>
      <c r="K276">
        <f t="array" ref="K276">I276-J276</f>
        <v>545100000</v>
      </c>
      <c r="L276">
        <f t="array" ref="L276">I276/D276</f>
        <v>0.44197268900373043</v>
      </c>
      <c r="M276">
        <f t="array" ref="M276">K276/D276</f>
        <v>0.18655669256305829</v>
      </c>
    </row>
    <row r="277" spans="1:13">
      <c r="A277" t="s">
        <v>1263</v>
      </c>
      <c r="B277" t="s">
        <v>19</v>
      </c>
      <c r="C277">
        <v>2013</v>
      </c>
      <c r="D277" s="1">
        <v>3194300000</v>
      </c>
      <c r="E277" s="7">
        <v>1756300000</v>
      </c>
      <c r="F277">
        <v>0</v>
      </c>
      <c r="G277">
        <v>0</v>
      </c>
      <c r="H277" s="7">
        <v>815800000</v>
      </c>
      <c r="I277">
        <f t="array" ref="I277">D277-E277</f>
        <v>1438000000</v>
      </c>
      <c r="J277">
        <f t="array" ref="J277">SUM(F277:H277)</f>
        <v>815800000</v>
      </c>
      <c r="K277">
        <f t="array" ref="K277">I277-J277</f>
        <v>622200000</v>
      </c>
      <c r="L277">
        <f t="array" ref="L277">I277/D277</f>
        <v>0.45017687756315938</v>
      </c>
      <c r="M277">
        <f t="array" ref="M277">K277/D277</f>
        <v>0.19478445981905268</v>
      </c>
    </row>
    <row r="278" spans="1:13">
      <c r="A278" t="s">
        <v>1263</v>
      </c>
      <c r="B278" t="s">
        <v>25</v>
      </c>
      <c r="C278">
        <v>2014</v>
      </c>
      <c r="D278" s="1">
        <v>3297600000</v>
      </c>
      <c r="E278" s="7">
        <v>1844700000</v>
      </c>
      <c r="F278">
        <v>0</v>
      </c>
      <c r="G278">
        <v>0</v>
      </c>
      <c r="H278" s="7">
        <v>811700000</v>
      </c>
      <c r="I278">
        <f t="array" ref="I278">D278-E278</f>
        <v>1452900000</v>
      </c>
      <c r="J278">
        <f t="array" ref="J278">SUM(F278:H278)</f>
        <v>811700000</v>
      </c>
      <c r="K278">
        <f t="array" ref="K278">I278-J278</f>
        <v>641200000</v>
      </c>
      <c r="L278">
        <f t="array" ref="L278">I278/D278</f>
        <v>0.44059315866084425</v>
      </c>
      <c r="M278">
        <f t="array" ref="M278">K278/D278</f>
        <v>0.19444444444444445</v>
      </c>
    </row>
    <row r="279" spans="1:13">
      <c r="A279" t="s">
        <v>1263</v>
      </c>
      <c r="B279" t="s">
        <v>31</v>
      </c>
      <c r="C279">
        <v>2015</v>
      </c>
      <c r="D279" s="1">
        <v>3394800000</v>
      </c>
      <c r="E279" s="7">
        <v>1883000000</v>
      </c>
      <c r="F279">
        <v>0</v>
      </c>
      <c r="G279">
        <v>0</v>
      </c>
      <c r="H279" s="7">
        <v>837600000</v>
      </c>
      <c r="I279">
        <f t="array" ref="I279">D279-E279</f>
        <v>1511800000</v>
      </c>
      <c r="J279">
        <f t="array" ref="J279">SUM(F279:H279)</f>
        <v>837600000</v>
      </c>
      <c r="K279">
        <f t="array" ref="K279">I279-J279</f>
        <v>674200000</v>
      </c>
      <c r="L279">
        <f t="array" ref="L279">I279/D279</f>
        <v>0.44532814893366324</v>
      </c>
      <c r="M279">
        <f t="array" ref="M279">K279/D279</f>
        <v>0.19859785554377282</v>
      </c>
    </row>
    <row r="280" spans="1:13">
      <c r="A280" t="s">
        <v>1277</v>
      </c>
      <c r="B280" t="s">
        <v>10</v>
      </c>
      <c r="C280">
        <v>2012</v>
      </c>
      <c r="D280" s="1">
        <v>12316000000</v>
      </c>
      <c r="E280" s="7">
        <v>7081000000</v>
      </c>
      <c r="F280">
        <v>0</v>
      </c>
      <c r="G280" s="7">
        <v>2811000000</v>
      </c>
      <c r="H280" s="7">
        <v>723000000</v>
      </c>
      <c r="I280">
        <f t="array" ref="I280">D280-E280</f>
        <v>5235000000</v>
      </c>
      <c r="J280">
        <f t="array" ref="J280">SUM(F280:H280)</f>
        <v>3534000000</v>
      </c>
      <c r="K280">
        <f t="array" ref="K280">I280-J280</f>
        <v>1701000000</v>
      </c>
      <c r="L280">
        <f t="array" ref="L280">I280/D280</f>
        <v>0.42505683663527122</v>
      </c>
      <c r="M280">
        <f t="array" ref="M280">K280/D280</f>
        <v>0.13811302370899642</v>
      </c>
    </row>
    <row r="281" spans="1:13">
      <c r="A281" t="s">
        <v>1277</v>
      </c>
      <c r="B281" t="s">
        <v>19</v>
      </c>
      <c r="C281">
        <v>2013</v>
      </c>
      <c r="D281" s="1">
        <v>19080000000</v>
      </c>
      <c r="E281" s="7">
        <v>12930000000</v>
      </c>
      <c r="F281">
        <v>0</v>
      </c>
      <c r="G281" s="7">
        <v>2903000000</v>
      </c>
      <c r="H281" s="7">
        <v>686000000</v>
      </c>
      <c r="I281">
        <f t="array" ref="I281">D281-E281</f>
        <v>6150000000</v>
      </c>
      <c r="J281">
        <f t="array" ref="J281">SUM(F281:H281)</f>
        <v>3589000000</v>
      </c>
      <c r="K281">
        <f t="array" ref="K281">I281-J281</f>
        <v>2561000000</v>
      </c>
      <c r="L281">
        <f t="array" ref="L281">I281/D281</f>
        <v>0.32232704402515722</v>
      </c>
      <c r="M281">
        <f t="array" ref="M281">K281/D281</f>
        <v>0.13422431865828091</v>
      </c>
    </row>
    <row r="282" spans="1:13">
      <c r="A282" t="s">
        <v>1277</v>
      </c>
      <c r="B282" t="s">
        <v>25</v>
      </c>
      <c r="C282">
        <v>2014</v>
      </c>
      <c r="D282" s="1">
        <v>23125000000</v>
      </c>
      <c r="E282" s="7">
        <v>16049000000</v>
      </c>
      <c r="F282">
        <v>0</v>
      </c>
      <c r="G282" s="7">
        <v>2915000000</v>
      </c>
      <c r="H282" s="7">
        <v>554000000</v>
      </c>
      <c r="I282">
        <f t="array" ref="I282">D282-E282</f>
        <v>7076000000</v>
      </c>
      <c r="J282">
        <f t="array" ref="J282">SUM(F282:H282)</f>
        <v>3469000000</v>
      </c>
      <c r="K282">
        <f t="array" ref="K282">I282-J282</f>
        <v>3607000000</v>
      </c>
      <c r="L282">
        <f t="array" ref="L282">I282/D282</f>
        <v>0.30598918918918921</v>
      </c>
      <c r="M282">
        <f t="array" ref="M282">K282/D282</f>
        <v>0.15597837837837839</v>
      </c>
    </row>
    <row r="283" spans="1:13">
      <c r="A283" t="s">
        <v>1277</v>
      </c>
      <c r="B283" t="s">
        <v>31</v>
      </c>
      <c r="C283">
        <v>2015</v>
      </c>
      <c r="D283" s="1">
        <v>12764000000</v>
      </c>
      <c r="E283" s="7">
        <v>10295000000</v>
      </c>
      <c r="F283">
        <v>0</v>
      </c>
      <c r="G283" s="7">
        <v>2229000000</v>
      </c>
      <c r="H283" s="7">
        <v>334000000</v>
      </c>
      <c r="I283">
        <f t="array" ref="I283">D283-E283</f>
        <v>2469000000</v>
      </c>
      <c r="J283">
        <f t="array" ref="J283">SUM(F283:H283)</f>
        <v>2563000000</v>
      </c>
      <c r="K283">
        <f t="array" ref="K283">I283-J283</f>
        <v>-94000000</v>
      </c>
      <c r="L283">
        <f t="array" ref="L283">I283/D283</f>
        <v>0.1934346599811971</v>
      </c>
      <c r="M283">
        <f t="array" ref="M283">K283/D283</f>
        <v>-7.3644625509244749E-3</v>
      </c>
    </row>
    <row r="284" spans="1:13">
      <c r="A284" t="s">
        <v>1295</v>
      </c>
      <c r="B284" t="s">
        <v>10</v>
      </c>
      <c r="C284">
        <v>2012</v>
      </c>
      <c r="D284" s="1">
        <v>11359113000</v>
      </c>
      <c r="E284" s="7">
        <v>9641542000</v>
      </c>
      <c r="F284">
        <v>0</v>
      </c>
      <c r="G284">
        <v>0</v>
      </c>
      <c r="H284" s="7">
        <v>1042251000</v>
      </c>
      <c r="I284">
        <f t="array" ref="I284">D284-E284</f>
        <v>1717571000</v>
      </c>
      <c r="J284">
        <f t="array" ref="J284">SUM(F284:H284)</f>
        <v>1042251000</v>
      </c>
      <c r="K284">
        <f t="array" ref="K284">I284-J284</f>
        <v>675320000</v>
      </c>
      <c r="L284">
        <f t="array" ref="L284">I284/D284</f>
        <v>0.15120643662933894</v>
      </c>
      <c r="M284">
        <f t="array" ref="M284">K284/D284</f>
        <v>5.9451825155714184E-2</v>
      </c>
    </row>
    <row r="285" spans="1:13">
      <c r="A285" t="s">
        <v>1295</v>
      </c>
      <c r="B285" t="s">
        <v>19</v>
      </c>
      <c r="C285">
        <v>2013</v>
      </c>
      <c r="D285" s="1">
        <v>12752076000</v>
      </c>
      <c r="E285" s="7">
        <v>10915981000</v>
      </c>
      <c r="F285">
        <v>0</v>
      </c>
      <c r="G285">
        <v>0</v>
      </c>
      <c r="H285" s="7">
        <v>1153445000</v>
      </c>
      <c r="I285">
        <f t="array" ref="I285">D285-E285</f>
        <v>1836095000</v>
      </c>
      <c r="J285">
        <f t="array" ref="J285">SUM(F285:H285)</f>
        <v>1153445000</v>
      </c>
      <c r="K285">
        <f t="array" ref="K285">I285-J285</f>
        <v>682650000</v>
      </c>
      <c r="L285">
        <f t="array" ref="L285">I285/D285</f>
        <v>0.14398400699619418</v>
      </c>
      <c r="M285">
        <f t="array" ref="M285">K285/D285</f>
        <v>5.3532460126492348E-2</v>
      </c>
    </row>
    <row r="286" spans="1:13">
      <c r="A286" t="s">
        <v>1295</v>
      </c>
      <c r="B286" t="s">
        <v>25</v>
      </c>
      <c r="C286">
        <v>2014</v>
      </c>
      <c r="D286" s="1">
        <v>13470067000</v>
      </c>
      <c r="E286" s="7">
        <v>11462415000</v>
      </c>
      <c r="F286">
        <v>0</v>
      </c>
      <c r="G286">
        <v>0</v>
      </c>
      <c r="H286" s="7">
        <v>1259234000</v>
      </c>
      <c r="I286">
        <f t="array" ref="I286">D286-E286</f>
        <v>2007652000</v>
      </c>
      <c r="J286">
        <f t="array" ref="J286">SUM(F286:H286)</f>
        <v>1259234000</v>
      </c>
      <c r="K286">
        <f t="array" ref="K286">I286-J286</f>
        <v>748418000</v>
      </c>
      <c r="L286">
        <f t="array" ref="L286">I286/D286</f>
        <v>0.14904543533450873</v>
      </c>
      <c r="M286">
        <f t="array" ref="M286">K286/D286</f>
        <v>5.5561564764302955E-2</v>
      </c>
    </row>
    <row r="287" spans="1:13">
      <c r="A287" t="s">
        <v>1295</v>
      </c>
      <c r="B287" t="s">
        <v>31</v>
      </c>
      <c r="C287">
        <v>2015</v>
      </c>
      <c r="D287" s="1">
        <v>13476084000</v>
      </c>
      <c r="E287" s="7">
        <v>11207604000</v>
      </c>
      <c r="F287">
        <v>0</v>
      </c>
      <c r="G287">
        <v>0</v>
      </c>
      <c r="H287" s="7">
        <v>1410170000</v>
      </c>
      <c r="I287">
        <f t="array" ref="I287">D287-E287</f>
        <v>2268480000</v>
      </c>
      <c r="J287">
        <f t="array" ref="J287">SUM(F287:H287)</f>
        <v>1410170000</v>
      </c>
      <c r="K287">
        <f t="array" ref="K287">I287-J287</f>
        <v>858310000</v>
      </c>
      <c r="L287">
        <f t="array" ref="L287">I287/D287</f>
        <v>0.16833376817775847</v>
      </c>
      <c r="M287">
        <f t="array" ref="M287">K287/D287</f>
        <v>6.36913512857296E-2</v>
      </c>
    </row>
    <row r="288" spans="1:13">
      <c r="A288" t="s">
        <v>1309</v>
      </c>
      <c r="B288" t="s">
        <v>10</v>
      </c>
      <c r="C288">
        <v>2013</v>
      </c>
      <c r="D288" s="1">
        <v>8155000000</v>
      </c>
      <c r="E288" s="7">
        <v>5345000000</v>
      </c>
      <c r="F288">
        <v>0</v>
      </c>
      <c r="G288" s="7">
        <v>1854000000</v>
      </c>
      <c r="H288" s="7">
        <v>47000000</v>
      </c>
      <c r="I288">
        <f t="array" ref="I288">D288-E288</f>
        <v>2810000000</v>
      </c>
      <c r="J288">
        <f t="array" ref="J288">SUM(F288:H288)</f>
        <v>1901000000</v>
      </c>
      <c r="K288">
        <f t="array" ref="K288">I288-J288</f>
        <v>909000000</v>
      </c>
      <c r="L288">
        <f t="array" ref="L288">I288/D288</f>
        <v>0.34457388105456777</v>
      </c>
      <c r="M288">
        <f t="array" ref="M288">K288/D288</f>
        <v>0.1114653586756591</v>
      </c>
    </row>
    <row r="289" spans="1:13">
      <c r="A289" t="s">
        <v>1309</v>
      </c>
      <c r="B289" t="s">
        <v>19</v>
      </c>
      <c r="C289">
        <v>2014</v>
      </c>
      <c r="D289" s="1">
        <v>9108000000</v>
      </c>
      <c r="E289" s="7">
        <v>5973000000</v>
      </c>
      <c r="F289">
        <v>0</v>
      </c>
      <c r="G289" s="7">
        <v>2102000000</v>
      </c>
      <c r="H289" s="7">
        <v>62000000</v>
      </c>
      <c r="I289">
        <f t="array" ref="I289">D289-E289</f>
        <v>3135000000</v>
      </c>
      <c r="J289">
        <f t="array" ref="J289">SUM(F289:H289)</f>
        <v>2164000000</v>
      </c>
      <c r="K289">
        <f t="array" ref="K289">I289-J289</f>
        <v>971000000</v>
      </c>
      <c r="L289">
        <f t="array" ref="L289">I289/D289</f>
        <v>0.34420289855072461</v>
      </c>
      <c r="M289">
        <f t="array" ref="M289">K289/D289</f>
        <v>0.10660957400087835</v>
      </c>
    </row>
    <row r="290" spans="1:13">
      <c r="A290" t="s">
        <v>1309</v>
      </c>
      <c r="B290" t="s">
        <v>25</v>
      </c>
      <c r="C290">
        <v>2015</v>
      </c>
      <c r="D290" s="1">
        <v>9754000000</v>
      </c>
      <c r="E290" s="7">
        <v>6426000000</v>
      </c>
      <c r="F290">
        <v>0</v>
      </c>
      <c r="G290" s="7">
        <v>2125000000</v>
      </c>
      <c r="H290" s="7">
        <v>89000000</v>
      </c>
      <c r="I290">
        <f t="array" ref="I290">D290-E290</f>
        <v>3328000000</v>
      </c>
      <c r="J290">
        <f t="array" ref="J290">SUM(F290:H290)</f>
        <v>2214000000</v>
      </c>
      <c r="K290">
        <f t="array" ref="K290">I290-J290</f>
        <v>1114000000</v>
      </c>
      <c r="L290">
        <f t="array" ref="L290">I290/D290</f>
        <v>0.34119335657166289</v>
      </c>
      <c r="M290">
        <f t="array" ref="M290">K290/D290</f>
        <v>0.11420955505433668</v>
      </c>
    </row>
    <row r="291" spans="1:13">
      <c r="A291" t="s">
        <v>1309</v>
      </c>
      <c r="B291" t="s">
        <v>31</v>
      </c>
      <c r="C291">
        <v>2016</v>
      </c>
      <c r="D291" s="1">
        <v>29003000000</v>
      </c>
      <c r="E291" s="7">
        <v>18655000000</v>
      </c>
      <c r="F291">
        <v>0</v>
      </c>
      <c r="G291" s="7">
        <v>6907000000</v>
      </c>
      <c r="H291" s="7">
        <v>86000000</v>
      </c>
      <c r="I291">
        <f t="array" ref="I291">D291-E291</f>
        <v>10348000000</v>
      </c>
      <c r="J291">
        <f t="array" ref="J291">SUM(F291:H291)</f>
        <v>6993000000</v>
      </c>
      <c r="K291">
        <f t="array" ref="K291">I291-J291</f>
        <v>3355000000</v>
      </c>
      <c r="L291">
        <f t="array" ref="L291">I291/D291</f>
        <v>0.3567906768265352</v>
      </c>
      <c r="M291">
        <f t="array" ref="M291">K291/D291</f>
        <v>0.11567768851498121</v>
      </c>
    </row>
    <row r="292" spans="1:13">
      <c r="A292" t="s">
        <v>1327</v>
      </c>
      <c r="B292" t="s">
        <v>10</v>
      </c>
      <c r="C292">
        <v>2012</v>
      </c>
      <c r="D292" s="1">
        <v>29119000000</v>
      </c>
      <c r="E292" s="7">
        <v>17900000000</v>
      </c>
      <c r="F292">
        <v>0</v>
      </c>
      <c r="G292" s="7">
        <v>8742000000</v>
      </c>
      <c r="H292">
        <v>0</v>
      </c>
      <c r="I292">
        <f t="array" ref="I292">D292-E292</f>
        <v>11219000000</v>
      </c>
      <c r="J292">
        <f t="array" ref="J292">SUM(F292:H292)</f>
        <v>8742000000</v>
      </c>
      <c r="K292">
        <f t="array" ref="K292">I292-J292</f>
        <v>2477000000</v>
      </c>
      <c r="L292">
        <f t="array" ref="L292">I292/D292</f>
        <v>0.38528108794944882</v>
      </c>
      <c r="M292">
        <f t="array" ref="M292">K292/D292</f>
        <v>8.5064734365877956E-2</v>
      </c>
    </row>
    <row r="293" spans="1:13">
      <c r="A293" t="s">
        <v>1327</v>
      </c>
      <c r="B293" t="s">
        <v>19</v>
      </c>
      <c r="C293">
        <v>2013</v>
      </c>
      <c r="D293" s="1">
        <v>32380000000</v>
      </c>
      <c r="E293" s="7">
        <v>20865000000</v>
      </c>
      <c r="F293">
        <v>0</v>
      </c>
      <c r="G293" s="7">
        <v>9339000000</v>
      </c>
      <c r="H293">
        <v>0</v>
      </c>
      <c r="I293">
        <f t="array" ref="I293">D293-E293</f>
        <v>11515000000</v>
      </c>
      <c r="J293">
        <f t="array" ref="J293">SUM(F293:H293)</f>
        <v>9339000000</v>
      </c>
      <c r="K293">
        <f t="array" ref="K293">I293-J293</f>
        <v>2176000000</v>
      </c>
      <c r="L293">
        <f t="array" ref="L293">I293/D293</f>
        <v>0.35562075355157502</v>
      </c>
      <c r="M293">
        <f t="array" ref="M293">K293/D293</f>
        <v>6.7201976528721438E-2</v>
      </c>
    </row>
    <row r="294" spans="1:13">
      <c r="A294" t="s">
        <v>1327</v>
      </c>
      <c r="B294" t="s">
        <v>25</v>
      </c>
      <c r="C294">
        <v>2014</v>
      </c>
      <c r="D294" s="1">
        <v>34914000000</v>
      </c>
      <c r="E294" s="7">
        <v>21334000000</v>
      </c>
      <c r="F294">
        <v>0</v>
      </c>
      <c r="G294" s="7">
        <v>10276000000</v>
      </c>
      <c r="H294">
        <v>0</v>
      </c>
      <c r="I294">
        <f t="array" ref="I294">D294-E294</f>
        <v>13580000000</v>
      </c>
      <c r="J294">
        <f t="array" ref="J294">SUM(F294:H294)</f>
        <v>10276000000</v>
      </c>
      <c r="K294">
        <f t="array" ref="K294">I294-J294</f>
        <v>3304000000</v>
      </c>
      <c r="L294">
        <f t="array" ref="L294">I294/D294</f>
        <v>0.38895571976857424</v>
      </c>
      <c r="M294">
        <f t="array" ref="M294">K294/D294</f>
        <v>9.4632525634415987E-2</v>
      </c>
    </row>
    <row r="295" spans="1:13">
      <c r="A295" t="s">
        <v>1327</v>
      </c>
      <c r="B295" t="s">
        <v>31</v>
      </c>
      <c r="C295">
        <v>2015</v>
      </c>
      <c r="D295" s="1">
        <v>37876000000</v>
      </c>
      <c r="E295" s="7">
        <v>23290000000</v>
      </c>
      <c r="F295">
        <v>0</v>
      </c>
      <c r="G295" s="7">
        <v>11259000000</v>
      </c>
      <c r="H295">
        <v>0</v>
      </c>
      <c r="I295">
        <f t="array" ref="I295">D295-E295</f>
        <v>14586000000</v>
      </c>
      <c r="J295">
        <f t="array" ref="J295">SUM(F295:H295)</f>
        <v>11259000000</v>
      </c>
      <c r="K295">
        <f t="array" ref="K295">I295-J295</f>
        <v>3327000000</v>
      </c>
      <c r="L295">
        <f t="array" ref="L295">I295/D295</f>
        <v>0.38509874326750448</v>
      </c>
      <c r="M295">
        <f t="array" ref="M295">K295/D295</f>
        <v>8.7839264969901784E-2</v>
      </c>
    </row>
    <row r="296" spans="1:13">
      <c r="A296" t="s">
        <v>1340</v>
      </c>
      <c r="B296" t="s">
        <v>10</v>
      </c>
      <c r="C296">
        <v>2012</v>
      </c>
      <c r="D296" s="1">
        <v>4111000000</v>
      </c>
      <c r="E296" s="7">
        <v>3477000000</v>
      </c>
      <c r="F296">
        <v>0</v>
      </c>
      <c r="G296" s="7">
        <v>14000000</v>
      </c>
      <c r="H296">
        <v>0</v>
      </c>
      <c r="I296">
        <f t="array" ref="I296">D296-E296</f>
        <v>634000000</v>
      </c>
      <c r="J296">
        <f t="array" ref="J296">SUM(F296:H296)</f>
        <v>14000000</v>
      </c>
      <c r="K296">
        <f t="array" ref="K296">I296-J296</f>
        <v>620000000</v>
      </c>
      <c r="L296">
        <f t="array" ref="L296">I296/D296</f>
        <v>0.15422038433471175</v>
      </c>
      <c r="M296">
        <f t="array" ref="M296">K296/D296</f>
        <v>0.15081488688883482</v>
      </c>
    </row>
    <row r="297" spans="1:13">
      <c r="A297" t="s">
        <v>1340</v>
      </c>
      <c r="B297" t="s">
        <v>19</v>
      </c>
      <c r="C297">
        <v>2013</v>
      </c>
      <c r="D297" s="1">
        <v>4531000000</v>
      </c>
      <c r="E297" s="7">
        <v>3748000000</v>
      </c>
      <c r="F297">
        <v>0</v>
      </c>
      <c r="G297" s="7">
        <v>15000000</v>
      </c>
      <c r="H297">
        <v>0</v>
      </c>
      <c r="I297">
        <f t="array" ref="I297">D297-E297</f>
        <v>783000000</v>
      </c>
      <c r="J297">
        <f t="array" ref="J297">SUM(F297:H297)</f>
        <v>15000000</v>
      </c>
      <c r="K297">
        <f t="array" ref="K297">I297-J297</f>
        <v>768000000</v>
      </c>
      <c r="L297">
        <f t="array" ref="L297">I297/D297</f>
        <v>0.17280953431913484</v>
      </c>
      <c r="M297">
        <f t="array" ref="M297">K297/D297</f>
        <v>0.16949900684175678</v>
      </c>
    </row>
    <row r="298" spans="1:13">
      <c r="A298" t="s">
        <v>1340</v>
      </c>
      <c r="B298" t="s">
        <v>25</v>
      </c>
      <c r="C298">
        <v>2014</v>
      </c>
      <c r="D298" s="1">
        <v>4945000000</v>
      </c>
      <c r="E298" s="7">
        <v>4157000000</v>
      </c>
      <c r="F298">
        <v>0</v>
      </c>
      <c r="G298" s="7">
        <v>14000000</v>
      </c>
      <c r="H298">
        <v>0</v>
      </c>
      <c r="I298">
        <f t="array" ref="I298">D298-E298</f>
        <v>788000000</v>
      </c>
      <c r="J298">
        <f t="array" ref="J298">SUM(F298:H298)</f>
        <v>14000000</v>
      </c>
      <c r="K298">
        <f t="array" ref="K298">I298-J298</f>
        <v>774000000</v>
      </c>
      <c r="L298">
        <f t="array" ref="L298">I298/D298</f>
        <v>0.15935288169868553</v>
      </c>
      <c r="M298">
        <f t="array" ref="M298">K298/D298</f>
        <v>0.15652173913043479</v>
      </c>
    </row>
    <row r="299" spans="1:13">
      <c r="A299" t="s">
        <v>1340</v>
      </c>
      <c r="B299" t="s">
        <v>31</v>
      </c>
      <c r="C299">
        <v>2015</v>
      </c>
      <c r="D299" s="1">
        <v>5142000000</v>
      </c>
      <c r="E299" s="7">
        <v>4195000000</v>
      </c>
      <c r="F299">
        <v>0</v>
      </c>
      <c r="G299" s="7">
        <v>13000000</v>
      </c>
      <c r="H299">
        <v>0</v>
      </c>
      <c r="I299">
        <f t="array" ref="I299">D299-E299</f>
        <v>947000000</v>
      </c>
      <c r="J299">
        <f t="array" ref="J299">SUM(F299:H299)</f>
        <v>13000000</v>
      </c>
      <c r="K299">
        <f t="array" ref="K299">I299-J299</f>
        <v>934000000</v>
      </c>
      <c r="L299">
        <f t="array" ref="L299">I299/D299</f>
        <v>0.18416958381952547</v>
      </c>
      <c r="M299">
        <f t="array" ref="M299">K299/D299</f>
        <v>0.18164138467522364</v>
      </c>
    </row>
    <row r="300" spans="1:13">
      <c r="A300" t="s">
        <v>1350</v>
      </c>
      <c r="B300" t="s">
        <v>10</v>
      </c>
      <c r="C300">
        <v>2012</v>
      </c>
      <c r="D300" s="1">
        <v>17085000000</v>
      </c>
      <c r="E300" s="7">
        <v>7153000000</v>
      </c>
      <c r="F300">
        <v>0</v>
      </c>
      <c r="G300">
        <v>0</v>
      </c>
      <c r="H300" s="7">
        <v>6043000000</v>
      </c>
      <c r="I300">
        <f t="array" ref="I300">D300-E300</f>
        <v>9932000000</v>
      </c>
      <c r="J300">
        <f t="array" ref="J300">SUM(F300:H300)</f>
        <v>6043000000</v>
      </c>
      <c r="K300">
        <f t="array" ref="K300">I300-J300</f>
        <v>3889000000</v>
      </c>
      <c r="L300">
        <f t="array" ref="L300">I300/D300</f>
        <v>0.58132865086333041</v>
      </c>
      <c r="M300">
        <f t="array" ref="M300">K300/D300</f>
        <v>0.2276265730172666</v>
      </c>
    </row>
    <row r="301" spans="1:13">
      <c r="A301" t="s">
        <v>1350</v>
      </c>
      <c r="B301" t="s">
        <v>19</v>
      </c>
      <c r="C301">
        <v>2013</v>
      </c>
      <c r="D301" s="1">
        <v>17420000000</v>
      </c>
      <c r="E301" s="7">
        <v>7219000000</v>
      </c>
      <c r="F301">
        <v>0</v>
      </c>
      <c r="G301">
        <v>0</v>
      </c>
      <c r="H301" s="7">
        <v>6645000000</v>
      </c>
      <c r="I301">
        <f t="array" ref="I301">D301-E301</f>
        <v>10201000000</v>
      </c>
      <c r="J301">
        <f t="array" ref="J301">SUM(F301:H301)</f>
        <v>6645000000</v>
      </c>
      <c r="K301">
        <f t="array" ref="K301">I301-J301</f>
        <v>3556000000</v>
      </c>
      <c r="L301">
        <f t="array" ref="L301">I301/D301</f>
        <v>0.58559127439724457</v>
      </c>
      <c r="M301">
        <f t="array" ref="M301">K301/D301</f>
        <v>0.20413318025258323</v>
      </c>
    </row>
    <row r="302" spans="1:13">
      <c r="A302" t="s">
        <v>1350</v>
      </c>
      <c r="B302" t="s">
        <v>25</v>
      </c>
      <c r="C302">
        <v>2014</v>
      </c>
      <c r="D302" s="1">
        <v>17277000000</v>
      </c>
      <c r="E302" s="7">
        <v>7168000000</v>
      </c>
      <c r="F302">
        <v>0</v>
      </c>
      <c r="G302">
        <v>0</v>
      </c>
      <c r="H302" s="7">
        <v>6552000000</v>
      </c>
      <c r="I302">
        <f t="array" ref="I302">D302-E302</f>
        <v>10109000000</v>
      </c>
      <c r="J302">
        <f t="array" ref="J302">SUM(F302:H302)</f>
        <v>6552000000</v>
      </c>
      <c r="K302">
        <f t="array" ref="K302">I302-J302</f>
        <v>3557000000</v>
      </c>
      <c r="L302">
        <f t="array" ref="L302">I302/D302</f>
        <v>0.58511315621925097</v>
      </c>
      <c r="M302">
        <f t="array" ref="M302">K302/D302</f>
        <v>0.20588065057591018</v>
      </c>
    </row>
    <row r="303" spans="1:13">
      <c r="A303" t="s">
        <v>1350</v>
      </c>
      <c r="B303" t="s">
        <v>31</v>
      </c>
      <c r="C303">
        <v>2015</v>
      </c>
      <c r="D303" s="1">
        <v>16034000000</v>
      </c>
      <c r="E303" s="7">
        <v>6635000000</v>
      </c>
      <c r="F303">
        <v>0</v>
      </c>
      <c r="G303">
        <v>0</v>
      </c>
      <c r="H303" s="7">
        <v>6610000000</v>
      </c>
      <c r="I303">
        <f t="array" ref="I303">D303-E303</f>
        <v>9399000000</v>
      </c>
      <c r="J303">
        <f t="array" ref="J303">SUM(F303:H303)</f>
        <v>6610000000</v>
      </c>
      <c r="K303">
        <f t="array" ref="K303">I303-J303</f>
        <v>2789000000</v>
      </c>
      <c r="L303">
        <f t="array" ref="L303">I303/D303</f>
        <v>0.58619184233503807</v>
      </c>
      <c r="M303">
        <f t="array" ref="M303">K303/D303</f>
        <v>0.17394287139827866</v>
      </c>
    </row>
    <row r="304" spans="1:13">
      <c r="A304" t="s">
        <v>1363</v>
      </c>
      <c r="B304" t="s">
        <v>10</v>
      </c>
      <c r="C304">
        <v>2013</v>
      </c>
      <c r="D304" s="1">
        <v>5533000000</v>
      </c>
      <c r="E304" s="7">
        <v>3142000000</v>
      </c>
      <c r="F304" s="7">
        <v>130000000</v>
      </c>
      <c r="G304">
        <v>0</v>
      </c>
      <c r="H304" s="7">
        <v>1291000000</v>
      </c>
      <c r="I304">
        <f t="array" ref="I304">D304-E304</f>
        <v>2391000000</v>
      </c>
      <c r="J304">
        <f t="array" ref="J304">SUM(F304:H304)</f>
        <v>1421000000</v>
      </c>
      <c r="K304">
        <f t="array" ref="K304">I304-J304</f>
        <v>970000000</v>
      </c>
      <c r="L304">
        <f t="array" ref="L304">I304/D304</f>
        <v>0.43213446593168264</v>
      </c>
      <c r="M304">
        <f t="array" ref="M304">K304/D304</f>
        <v>0.17531176576902224</v>
      </c>
    </row>
    <row r="305" spans="1:13">
      <c r="A305" t="s">
        <v>1363</v>
      </c>
      <c r="B305" t="s">
        <v>19</v>
      </c>
      <c r="C305">
        <v>2014</v>
      </c>
      <c r="D305" s="1">
        <v>5514000000</v>
      </c>
      <c r="E305" s="7">
        <v>3158000000</v>
      </c>
      <c r="F305" s="7">
        <v>125000000</v>
      </c>
      <c r="G305">
        <v>0</v>
      </c>
      <c r="H305" s="7">
        <v>1254000000</v>
      </c>
      <c r="I305">
        <f t="array" ref="I305">D305-E305</f>
        <v>2356000000</v>
      </c>
      <c r="J305">
        <f t="array" ref="J305">SUM(F305:H305)</f>
        <v>1379000000</v>
      </c>
      <c r="K305">
        <f t="array" ref="K305">I305-J305</f>
        <v>977000000</v>
      </c>
      <c r="L305">
        <f t="array" ref="L305">I305/D305</f>
        <v>0.42727602466449038</v>
      </c>
      <c r="M305">
        <f t="array" ref="M305">K305/D305</f>
        <v>0.17718534639100472</v>
      </c>
    </row>
    <row r="306" spans="1:13">
      <c r="A306" t="s">
        <v>1363</v>
      </c>
      <c r="B306" t="s">
        <v>25</v>
      </c>
      <c r="C306">
        <v>2015</v>
      </c>
      <c r="D306" s="1">
        <v>5655000000</v>
      </c>
      <c r="E306" s="7">
        <v>3190000000</v>
      </c>
      <c r="F306" s="7">
        <v>136000000</v>
      </c>
      <c r="G306">
        <v>0</v>
      </c>
      <c r="H306" s="7">
        <v>1321000000</v>
      </c>
      <c r="I306">
        <f t="array" ref="I306">D306-E306</f>
        <v>2465000000</v>
      </c>
      <c r="J306">
        <f t="array" ref="J306">SUM(F306:H306)</f>
        <v>1457000000</v>
      </c>
      <c r="K306">
        <f t="array" ref="K306">I306-J306</f>
        <v>1008000000</v>
      </c>
      <c r="L306">
        <f t="array" ref="L306">I306/D306</f>
        <v>0.4358974358974359</v>
      </c>
      <c r="M306">
        <f t="array" ref="M306">K306/D306</f>
        <v>0.17824933687002653</v>
      </c>
    </row>
    <row r="307" spans="1:13">
      <c r="A307" t="s">
        <v>1363</v>
      </c>
      <c r="B307" t="s">
        <v>31</v>
      </c>
      <c r="C307">
        <v>2016</v>
      </c>
      <c r="D307" s="1">
        <v>5761000000</v>
      </c>
      <c r="E307" s="7">
        <v>3163000000</v>
      </c>
      <c r="F307" s="7">
        <v>141000000</v>
      </c>
      <c r="G307">
        <v>0</v>
      </c>
      <c r="H307" s="7">
        <v>1393000000</v>
      </c>
      <c r="I307">
        <f t="array" ref="I307">D307-E307</f>
        <v>2598000000</v>
      </c>
      <c r="J307">
        <f t="array" ref="J307">SUM(F307:H307)</f>
        <v>1534000000</v>
      </c>
      <c r="K307">
        <f t="array" ref="K307">I307-J307</f>
        <v>1064000000</v>
      </c>
      <c r="L307">
        <f t="array" ref="L307">I307/D307</f>
        <v>0.45096337441416423</v>
      </c>
      <c r="M307">
        <f t="array" ref="M307">K307/D307</f>
        <v>0.18469015795868773</v>
      </c>
    </row>
    <row r="308" spans="1:13">
      <c r="A308" t="s">
        <v>1379</v>
      </c>
      <c r="B308" t="s">
        <v>10</v>
      </c>
      <c r="C308">
        <v>2013</v>
      </c>
      <c r="D308" s="1">
        <v>2666000000</v>
      </c>
      <c r="E308" s="7">
        <v>55000000</v>
      </c>
      <c r="F308">
        <v>0</v>
      </c>
      <c r="G308" s="7">
        <v>46000000</v>
      </c>
      <c r="H308" s="7">
        <v>1670000000</v>
      </c>
      <c r="I308">
        <f t="array" ref="I308">D308-E308</f>
        <v>2611000000</v>
      </c>
      <c r="J308">
        <f t="array" ref="J308">SUM(F308:H308)</f>
        <v>1716000000</v>
      </c>
      <c r="K308">
        <f t="array" ref="K308">I308-J308</f>
        <v>895000000</v>
      </c>
      <c r="L308">
        <f t="array" ref="L308">I308/D308</f>
        <v>0.9793698424606152</v>
      </c>
      <c r="M308">
        <f t="array" ref="M308">K308/D308</f>
        <v>0.33570892723180795</v>
      </c>
    </row>
    <row r="309" spans="1:13">
      <c r="A309" t="s">
        <v>1379</v>
      </c>
      <c r="B309" t="s">
        <v>19</v>
      </c>
      <c r="C309">
        <v>2014</v>
      </c>
      <c r="D309" s="1">
        <v>2607000000</v>
      </c>
      <c r="E309" s="7">
        <v>45000000</v>
      </c>
      <c r="F309">
        <v>0</v>
      </c>
      <c r="G309" s="7">
        <v>27000000</v>
      </c>
      <c r="H309" s="7">
        <v>1611000000</v>
      </c>
      <c r="I309">
        <f t="array" ref="I309">D309-E309</f>
        <v>2562000000</v>
      </c>
      <c r="J309">
        <f t="array" ref="J309">SUM(F309:H309)</f>
        <v>1638000000</v>
      </c>
      <c r="K309">
        <f t="array" ref="K309">I309-J309</f>
        <v>924000000</v>
      </c>
      <c r="L309">
        <f t="array" ref="L309">I309/D309</f>
        <v>0.98273878020713468</v>
      </c>
      <c r="M309">
        <f t="array" ref="M309">K309/D309</f>
        <v>0.35443037974683544</v>
      </c>
    </row>
    <row r="310" spans="1:13">
      <c r="A310" t="s">
        <v>1379</v>
      </c>
      <c r="B310" t="s">
        <v>25</v>
      </c>
      <c r="C310">
        <v>2015</v>
      </c>
      <c r="D310" s="1">
        <v>2819000000</v>
      </c>
      <c r="E310" s="7">
        <v>43000000</v>
      </c>
      <c r="F310">
        <v>0</v>
      </c>
      <c r="G310" s="7">
        <v>147000000</v>
      </c>
      <c r="H310" s="7">
        <v>1859000000</v>
      </c>
      <c r="I310">
        <f t="array" ref="I310">D310-E310</f>
        <v>2776000000</v>
      </c>
      <c r="J310">
        <f t="array" ref="J310">SUM(F310:H310)</f>
        <v>2006000000</v>
      </c>
      <c r="K310">
        <f t="array" ref="K310">I310-J310</f>
        <v>770000000</v>
      </c>
      <c r="L310">
        <f t="array" ref="L310">I310/D310</f>
        <v>0.98474636395885062</v>
      </c>
      <c r="M310">
        <f t="array" ref="M310">K310/D310</f>
        <v>0.27314650585313943</v>
      </c>
    </row>
    <row r="311" spans="1:13">
      <c r="A311" t="s">
        <v>1379</v>
      </c>
      <c r="B311" t="s">
        <v>31</v>
      </c>
      <c r="C311">
        <v>2016</v>
      </c>
      <c r="D311" s="1">
        <v>2960000000</v>
      </c>
      <c r="E311" s="7">
        <v>40000000</v>
      </c>
      <c r="F311">
        <v>0</v>
      </c>
      <c r="G311" s="7">
        <v>248000000</v>
      </c>
      <c r="H311" s="7">
        <v>1836000000</v>
      </c>
      <c r="I311">
        <f t="array" ref="I311">D311-E311</f>
        <v>2920000000</v>
      </c>
      <c r="J311">
        <f t="array" ref="J311">SUM(F311:H311)</f>
        <v>2084000000</v>
      </c>
      <c r="K311">
        <f t="array" ref="K311">I311-J311</f>
        <v>836000000</v>
      </c>
      <c r="L311">
        <f t="array" ref="L311">I311/D311</f>
        <v>0.98648648648648651</v>
      </c>
      <c r="M311">
        <f t="array" ref="M311">K311/D311</f>
        <v>0.28243243243243243</v>
      </c>
    </row>
    <row r="312" spans="1:13">
      <c r="A312" t="s">
        <v>1396</v>
      </c>
      <c r="B312" t="s">
        <v>10</v>
      </c>
      <c r="C312">
        <v>2013</v>
      </c>
      <c r="D312" s="1">
        <v>3214591000</v>
      </c>
      <c r="E312" s="7">
        <v>2359822000</v>
      </c>
      <c r="F312">
        <v>0</v>
      </c>
      <c r="G312" s="7">
        <v>96054000</v>
      </c>
      <c r="H312" s="7">
        <v>203733000</v>
      </c>
      <c r="I312">
        <f t="array" ref="I312">D312-E312</f>
        <v>854769000</v>
      </c>
      <c r="J312">
        <f t="array" ref="J312">SUM(F312:H312)</f>
        <v>299787000</v>
      </c>
      <c r="K312">
        <f t="array" ref="K312">I312-J312</f>
        <v>554982000</v>
      </c>
      <c r="L312">
        <f t="array" ref="L312">I312/D312</f>
        <v>0.26590287846883165</v>
      </c>
      <c r="M312">
        <f t="array" ref="M312">K312/D312</f>
        <v>0.1726446692596352</v>
      </c>
    </row>
    <row r="313" spans="1:13">
      <c r="A313" t="s">
        <v>1396</v>
      </c>
      <c r="B313" t="s">
        <v>19</v>
      </c>
      <c r="C313">
        <v>2014</v>
      </c>
      <c r="D313" s="1">
        <v>4108269000</v>
      </c>
      <c r="E313" s="7">
        <v>2990513000</v>
      </c>
      <c r="F313">
        <v>0</v>
      </c>
      <c r="G313" s="7">
        <v>110474000</v>
      </c>
      <c r="H313" s="7">
        <v>273897000</v>
      </c>
      <c r="I313">
        <f t="array" ref="I313">D313-E313</f>
        <v>1117756000</v>
      </c>
      <c r="J313">
        <f t="array" ref="J313">SUM(F313:H313)</f>
        <v>384371000</v>
      </c>
      <c r="K313">
        <f t="array" ref="K313">I313-J313</f>
        <v>733385000</v>
      </c>
      <c r="L313">
        <f t="array" ref="L313">I313/D313</f>
        <v>0.2720746864433658</v>
      </c>
      <c r="M313">
        <f t="array" ref="M313">K313/D313</f>
        <v>0.17851435726336323</v>
      </c>
    </row>
    <row r="314" spans="1:13">
      <c r="A314" t="s">
        <v>1396</v>
      </c>
      <c r="B314" t="s">
        <v>25</v>
      </c>
      <c r="C314">
        <v>2015</v>
      </c>
      <c r="D314" s="1">
        <v>4501223000</v>
      </c>
      <c r="E314" s="7">
        <v>3326936000</v>
      </c>
      <c r="F314">
        <v>0</v>
      </c>
      <c r="G314" s="7">
        <v>130368000</v>
      </c>
      <c r="H314" s="7">
        <v>250214000</v>
      </c>
      <c r="I314">
        <f t="array" ref="I314">D314-E314</f>
        <v>1174287000</v>
      </c>
      <c r="J314">
        <f t="array" ref="J314">SUM(F314:H314)</f>
        <v>380582000</v>
      </c>
      <c r="K314">
        <f t="array" ref="K314">I314-J314</f>
        <v>793705000</v>
      </c>
      <c r="L314">
        <f t="array" ref="L314">I314/D314</f>
        <v>0.26088176480036646</v>
      </c>
      <c r="M314">
        <f t="array" ref="M314">K314/D314</f>
        <v>0.17633096605078219</v>
      </c>
    </row>
    <row r="315" spans="1:13">
      <c r="A315" t="s">
        <v>1396</v>
      </c>
      <c r="B315" t="s">
        <v>31</v>
      </c>
      <c r="C315">
        <v>2016</v>
      </c>
      <c r="D315" s="1">
        <v>3904384000</v>
      </c>
      <c r="E315" s="7">
        <v>3406170000</v>
      </c>
      <c r="F315">
        <v>0</v>
      </c>
      <c r="G315" s="7">
        <v>146368000</v>
      </c>
      <c r="H315" s="7">
        <v>276240000</v>
      </c>
      <c r="I315">
        <f t="array" ref="I315">D315-E315</f>
        <v>498214000</v>
      </c>
      <c r="J315">
        <f t="array" ref="J315">SUM(F315:H315)</f>
        <v>422608000</v>
      </c>
      <c r="K315">
        <f t="array" ref="K315">I315-J315</f>
        <v>75606000</v>
      </c>
      <c r="L315">
        <f t="array" ref="L315">I315/D315</f>
        <v>0.12760373979608564</v>
      </c>
      <c r="M315">
        <f t="array" ref="M315">K315/D315</f>
        <v>1.9364386289873126E-2</v>
      </c>
    </row>
    <row r="316" spans="1:13">
      <c r="A316" t="s">
        <v>1414</v>
      </c>
      <c r="B316" t="s">
        <v>10</v>
      </c>
      <c r="C316">
        <v>2013</v>
      </c>
      <c r="D316" s="1">
        <v>17301000000</v>
      </c>
      <c r="E316" s="7">
        <v>13021000000</v>
      </c>
      <c r="F316" s="7">
        <v>713000000</v>
      </c>
      <c r="G316">
        <v>0</v>
      </c>
      <c r="H316" s="7">
        <v>1827000000</v>
      </c>
      <c r="I316">
        <f t="array" ref="I316">D316-E316</f>
        <v>4280000000</v>
      </c>
      <c r="J316">
        <f t="array" ref="J316">SUM(F316:H316)</f>
        <v>2540000000</v>
      </c>
      <c r="K316">
        <f t="array" ref="K316">I316-J316</f>
        <v>1740000000</v>
      </c>
      <c r="L316">
        <f t="array" ref="L316">I316/D316</f>
        <v>0.24738454424599735</v>
      </c>
      <c r="M316">
        <f t="array" ref="M316">K316/D316</f>
        <v>0.10057222125888678</v>
      </c>
    </row>
    <row r="317" spans="1:13">
      <c r="A317" t="s">
        <v>1414</v>
      </c>
      <c r="B317" t="s">
        <v>19</v>
      </c>
      <c r="C317">
        <v>2014</v>
      </c>
      <c r="D317" s="1">
        <v>19221000000</v>
      </c>
      <c r="E317" s="7">
        <v>14360000000</v>
      </c>
      <c r="F317" s="7">
        <v>754000000</v>
      </c>
      <c r="G317">
        <v>0</v>
      </c>
      <c r="H317" s="7">
        <v>2112000000</v>
      </c>
      <c r="I317">
        <f t="array" ref="I317">D317-E317</f>
        <v>4861000000</v>
      </c>
      <c r="J317">
        <f t="array" ref="J317">SUM(F317:H317)</f>
        <v>2866000000</v>
      </c>
      <c r="K317">
        <f t="array" ref="K317">I317-J317</f>
        <v>1995000000</v>
      </c>
      <c r="L317">
        <f t="array" ref="L317">I317/D317</f>
        <v>0.25290047344050776</v>
      </c>
      <c r="M317">
        <f t="array" ref="M317">K317/D317</f>
        <v>0.10379272670516622</v>
      </c>
    </row>
    <row r="318" spans="1:13">
      <c r="A318" t="s">
        <v>1414</v>
      </c>
      <c r="B318" t="s">
        <v>25</v>
      </c>
      <c r="C318">
        <v>2015</v>
      </c>
      <c r="D318" s="1">
        <v>19110000000</v>
      </c>
      <c r="E318" s="7">
        <v>14163000000</v>
      </c>
      <c r="F318" s="7">
        <v>735000000</v>
      </c>
      <c r="G318">
        <v>0</v>
      </c>
      <c r="H318" s="7">
        <v>2169000000</v>
      </c>
      <c r="I318">
        <f t="array" ref="I318">D318-E318</f>
        <v>4947000000</v>
      </c>
      <c r="J318">
        <f t="array" ref="J318">SUM(F318:H318)</f>
        <v>2904000000</v>
      </c>
      <c r="K318">
        <f t="array" ref="K318">I318-J318</f>
        <v>2043000000</v>
      </c>
      <c r="L318">
        <f t="array" ref="L318">I318/D318</f>
        <v>0.25886970172684459</v>
      </c>
      <c r="M318">
        <f t="array" ref="M318">K318/D318</f>
        <v>0.10690737833594977</v>
      </c>
    </row>
    <row r="319" spans="1:13">
      <c r="A319" t="s">
        <v>1414</v>
      </c>
      <c r="B319" t="s">
        <v>31</v>
      </c>
      <c r="C319">
        <v>2016</v>
      </c>
      <c r="D319" s="1">
        <v>17509000000</v>
      </c>
      <c r="E319" s="7">
        <v>13057000000</v>
      </c>
      <c r="F319" s="7">
        <v>636000000</v>
      </c>
      <c r="G319">
        <v>0</v>
      </c>
      <c r="H319" s="7">
        <v>2189000000</v>
      </c>
      <c r="I319">
        <f t="array" ref="I319">D319-E319</f>
        <v>4452000000</v>
      </c>
      <c r="J319">
        <f t="array" ref="J319">SUM(F319:H319)</f>
        <v>2825000000</v>
      </c>
      <c r="K319">
        <f t="array" ref="K319">I319-J319</f>
        <v>1627000000</v>
      </c>
      <c r="L319">
        <f t="array" ref="L319">I319/D319</f>
        <v>0.25426923296590326</v>
      </c>
      <c r="M319">
        <f t="array" ref="M319">K319/D319</f>
        <v>9.2923639271231942E-2</v>
      </c>
    </row>
    <row r="320" spans="1:13">
      <c r="A320" t="s">
        <v>1432</v>
      </c>
      <c r="B320" t="s">
        <v>10</v>
      </c>
      <c r="C320">
        <v>2013</v>
      </c>
      <c r="D320" s="1">
        <v>6566000000</v>
      </c>
      <c r="E320" s="7">
        <v>4562000000</v>
      </c>
      <c r="F320">
        <v>0</v>
      </c>
      <c r="G320" s="7">
        <v>628000000</v>
      </c>
      <c r="H320" s="7">
        <v>234000000</v>
      </c>
      <c r="I320">
        <f t="array" ref="I320">D320-E320</f>
        <v>2004000000</v>
      </c>
      <c r="J320">
        <f t="array" ref="J320">SUM(F320:H320)</f>
        <v>862000000</v>
      </c>
      <c r="K320">
        <f t="array" ref="K320">I320-J320</f>
        <v>1142000000</v>
      </c>
      <c r="L320">
        <f t="array" ref="L320">I320/D320</f>
        <v>0.30520865062442887</v>
      </c>
      <c r="M320">
        <f t="array" ref="M320">K320/D320</f>
        <v>0.17392628693268353</v>
      </c>
    </row>
    <row r="321" spans="1:13">
      <c r="A321" t="s">
        <v>1432</v>
      </c>
      <c r="B321" t="s">
        <v>19</v>
      </c>
      <c r="C321">
        <v>2014</v>
      </c>
      <c r="D321" s="1">
        <v>7179000000</v>
      </c>
      <c r="E321" s="7">
        <v>5090000000</v>
      </c>
      <c r="F321">
        <v>0</v>
      </c>
      <c r="G321" s="7">
        <v>685000000</v>
      </c>
      <c r="H321" s="7">
        <v>252000000</v>
      </c>
      <c r="I321">
        <f t="array" ref="I321">D321-E321</f>
        <v>2089000000</v>
      </c>
      <c r="J321">
        <f t="array" ref="J321">SUM(F321:H321)</f>
        <v>937000000</v>
      </c>
      <c r="K321">
        <f t="array" ref="K321">I321-J321</f>
        <v>1152000000</v>
      </c>
      <c r="L321">
        <f t="array" ref="L321">I321/D321</f>
        <v>0.29098760273018526</v>
      </c>
      <c r="M321">
        <f t="array" ref="M321">K321/D321</f>
        <v>0.16046803175929794</v>
      </c>
    </row>
    <row r="322" spans="1:13">
      <c r="A322" t="s">
        <v>1432</v>
      </c>
      <c r="B322" t="s">
        <v>25</v>
      </c>
      <c r="C322">
        <v>2015</v>
      </c>
      <c r="D322" s="1">
        <v>6456000000</v>
      </c>
      <c r="E322" s="7">
        <v>4281000000</v>
      </c>
      <c r="F322">
        <v>0</v>
      </c>
      <c r="G322" s="7">
        <v>750000000</v>
      </c>
      <c r="H322" s="7">
        <v>262000000</v>
      </c>
      <c r="I322">
        <f t="array" ref="I322">D322-E322</f>
        <v>2175000000</v>
      </c>
      <c r="J322">
        <f t="array" ref="J322">SUM(F322:H322)</f>
        <v>1012000000</v>
      </c>
      <c r="K322">
        <f t="array" ref="K322">I322-J322</f>
        <v>1163000000</v>
      </c>
      <c r="L322">
        <f t="array" ref="L322">I322/D322</f>
        <v>0.33689591078066916</v>
      </c>
      <c r="M322">
        <f t="array" ref="M322">K322/D322</f>
        <v>0.18014250309789342</v>
      </c>
    </row>
    <row r="323" spans="1:13">
      <c r="A323" t="s">
        <v>1432</v>
      </c>
      <c r="B323" t="s">
        <v>31</v>
      </c>
      <c r="C323">
        <v>2016</v>
      </c>
      <c r="D323" s="1">
        <v>6399000000</v>
      </c>
      <c r="E323" s="7">
        <v>4010000000</v>
      </c>
      <c r="F323">
        <v>0</v>
      </c>
      <c r="G323" s="7">
        <v>811000000</v>
      </c>
      <c r="H323" s="7">
        <v>281000000</v>
      </c>
      <c r="I323">
        <f t="array" ref="I323">D323-E323</f>
        <v>2389000000</v>
      </c>
      <c r="J323">
        <f t="array" ref="J323">SUM(F323:H323)</f>
        <v>1092000000</v>
      </c>
      <c r="K323">
        <f t="array" ref="K323">I323-J323</f>
        <v>1297000000</v>
      </c>
      <c r="L323">
        <f t="array" ref="L323">I323/D323</f>
        <v>0.37333958431004843</v>
      </c>
      <c r="M323">
        <f t="array" ref="M323">K323/D323</f>
        <v>0.20268791998749805</v>
      </c>
    </row>
    <row r="324" spans="1:13">
      <c r="A324" t="s">
        <v>1447</v>
      </c>
      <c r="B324" t="s">
        <v>10</v>
      </c>
      <c r="C324">
        <v>2012</v>
      </c>
      <c r="D324" s="1">
        <v>8110000000</v>
      </c>
      <c r="E324" s="7">
        <v>6781000000</v>
      </c>
      <c r="F324">
        <v>0</v>
      </c>
      <c r="G324" s="7">
        <v>88000000</v>
      </c>
      <c r="H324" s="7">
        <v>1105000000</v>
      </c>
      <c r="I324">
        <f t="array" ref="I324">D324-E324</f>
        <v>1329000000</v>
      </c>
      <c r="J324">
        <f t="array" ref="J324">SUM(F324:H324)</f>
        <v>1193000000</v>
      </c>
      <c r="K324">
        <f t="array" ref="K324">I324-J324</f>
        <v>136000000</v>
      </c>
      <c r="L324">
        <f t="array" ref="L324">I324/D324</f>
        <v>0.16387176325524044</v>
      </c>
      <c r="M324">
        <f t="array" ref="M324">K324/D324</f>
        <v>1.6769420468557335E-2</v>
      </c>
    </row>
    <row r="325" spans="1:13">
      <c r="A325" t="s">
        <v>1447</v>
      </c>
      <c r="B325" t="s">
        <v>19</v>
      </c>
      <c r="C325">
        <v>2013</v>
      </c>
      <c r="D325" s="1">
        <v>10863000000</v>
      </c>
      <c r="E325" s="7">
        <v>8995000000</v>
      </c>
      <c r="F325">
        <v>0</v>
      </c>
      <c r="G325" s="7">
        <v>327000000</v>
      </c>
      <c r="H325" s="7">
        <v>1264000000</v>
      </c>
      <c r="I325">
        <f t="array" ref="I325">D325-E325</f>
        <v>1868000000</v>
      </c>
      <c r="J325">
        <f t="array" ref="J325">SUM(F325:H325)</f>
        <v>1591000000</v>
      </c>
      <c r="K325">
        <f t="array" ref="K325">I325-J325</f>
        <v>277000000</v>
      </c>
      <c r="L325">
        <f t="array" ref="L325">I325/D325</f>
        <v>0.17195986375770966</v>
      </c>
      <c r="M325">
        <f t="array" ref="M325">K325/D325</f>
        <v>2.5499401638589707E-2</v>
      </c>
    </row>
    <row r="326" spans="1:13">
      <c r="A326" t="s">
        <v>1447</v>
      </c>
      <c r="B326" t="s">
        <v>25</v>
      </c>
      <c r="C326">
        <v>2014</v>
      </c>
      <c r="D326" s="1">
        <v>16560000000</v>
      </c>
      <c r="E326" s="7">
        <v>12678000000</v>
      </c>
      <c r="F326">
        <v>0</v>
      </c>
      <c r="G326" s="7">
        <v>1406000000</v>
      </c>
      <c r="H326" s="7">
        <v>2012000000</v>
      </c>
      <c r="I326">
        <f t="array" ref="I326">D326-E326</f>
        <v>3882000000</v>
      </c>
      <c r="J326">
        <f t="array" ref="J326">SUM(F326:H326)</f>
        <v>3418000000</v>
      </c>
      <c r="K326">
        <f t="array" ref="K326">I326-J326</f>
        <v>464000000</v>
      </c>
      <c r="L326">
        <f t="array" ref="L326">I326/D326</f>
        <v>0.23442028985507246</v>
      </c>
      <c r="M326">
        <f t="array" ref="M326">K326/D326</f>
        <v>2.8019323671497585E-2</v>
      </c>
    </row>
    <row r="327" spans="1:13">
      <c r="A327" t="s">
        <v>1447</v>
      </c>
      <c r="B327" t="s">
        <v>31</v>
      </c>
      <c r="C327">
        <v>2015</v>
      </c>
      <c r="D327" s="1">
        <v>22760000000</v>
      </c>
      <c r="E327" s="7">
        <v>17242000000</v>
      </c>
      <c r="F327">
        <v>0</v>
      </c>
      <c r="G327" s="7">
        <v>1836000000</v>
      </c>
      <c r="H327" s="7">
        <v>2977000000</v>
      </c>
      <c r="I327">
        <f t="array" ref="I327">D327-E327</f>
        <v>5518000000</v>
      </c>
      <c r="J327">
        <f t="array" ref="J327">SUM(F327:H327)</f>
        <v>4813000000</v>
      </c>
      <c r="K327">
        <f t="array" ref="K327">I327-J327</f>
        <v>705000000</v>
      </c>
      <c r="L327">
        <f t="array" ref="L327">I327/D327</f>
        <v>0.24244288224956062</v>
      </c>
      <c r="M327">
        <f t="array" ref="M327">K327/D327</f>
        <v>3.0975395430579963E-2</v>
      </c>
    </row>
    <row r="328" spans="1:13">
      <c r="A328" t="s">
        <v>1462</v>
      </c>
      <c r="B328" t="s">
        <v>10</v>
      </c>
      <c r="C328">
        <v>2012</v>
      </c>
      <c r="D328" s="1">
        <v>7452000000</v>
      </c>
      <c r="E328" s="7">
        <v>4747000000</v>
      </c>
      <c r="F328">
        <v>0</v>
      </c>
      <c r="G328" s="7">
        <v>1050000000</v>
      </c>
      <c r="H328" s="7">
        <v>365000000</v>
      </c>
      <c r="I328">
        <f t="array" ref="I328">D328-E328</f>
        <v>2705000000</v>
      </c>
      <c r="J328">
        <f t="array" ref="J328">SUM(F328:H328)</f>
        <v>1415000000</v>
      </c>
      <c r="K328">
        <f t="array" ref="K328">I328-J328</f>
        <v>1290000000</v>
      </c>
      <c r="L328">
        <f t="array" ref="L328">I328/D328</f>
        <v>0.3629898013955985</v>
      </c>
      <c r="M328">
        <f t="array" ref="M328">K328/D328</f>
        <v>0.17310789049919484</v>
      </c>
    </row>
    <row r="329" spans="1:13">
      <c r="A329" t="s">
        <v>1462</v>
      </c>
      <c r="B329" t="s">
        <v>19</v>
      </c>
      <c r="C329">
        <v>2013</v>
      </c>
      <c r="D329" s="1">
        <v>8106000000</v>
      </c>
      <c r="E329" s="7">
        <v>5755000000</v>
      </c>
      <c r="F329">
        <v>0</v>
      </c>
      <c r="G329" s="7">
        <v>954000000</v>
      </c>
      <c r="H329" s="7">
        <v>387000000</v>
      </c>
      <c r="I329">
        <f t="array" ref="I329">D329-E329</f>
        <v>2351000000</v>
      </c>
      <c r="J329">
        <f t="array" ref="J329">SUM(F329:H329)</f>
        <v>1341000000</v>
      </c>
      <c r="K329">
        <f t="array" ref="K329">I329-J329</f>
        <v>1010000000</v>
      </c>
      <c r="L329">
        <f t="array" ref="L329">I329/D329</f>
        <v>0.29003207500616829</v>
      </c>
      <c r="M329">
        <f t="array" ref="M329">K329/D329</f>
        <v>0.12459906242289662</v>
      </c>
    </row>
    <row r="330" spans="1:13">
      <c r="A330" t="s">
        <v>1462</v>
      </c>
      <c r="B330" t="s">
        <v>25</v>
      </c>
      <c r="C330">
        <v>2014</v>
      </c>
      <c r="D330" s="1">
        <v>9226000000</v>
      </c>
      <c r="E330" s="7">
        <v>6890000000</v>
      </c>
      <c r="F330">
        <v>0</v>
      </c>
      <c r="G330" s="7">
        <v>1013000000</v>
      </c>
      <c r="H330" s="7">
        <v>388000000</v>
      </c>
      <c r="I330">
        <f t="array" ref="I330">D330-E330</f>
        <v>2336000000</v>
      </c>
      <c r="J330">
        <f t="array" ref="J330">SUM(F330:H330)</f>
        <v>1401000000</v>
      </c>
      <c r="K330">
        <f t="array" ref="K330">I330-J330</f>
        <v>935000000</v>
      </c>
      <c r="L330">
        <f t="array" ref="L330">I330/D330</f>
        <v>0.25319748536743986</v>
      </c>
      <c r="M330">
        <f t="array" ref="M330">K330/D330</f>
        <v>0.10134402774766962</v>
      </c>
    </row>
    <row r="331" spans="1:13">
      <c r="A331" t="s">
        <v>1462</v>
      </c>
      <c r="B331" t="s">
        <v>31</v>
      </c>
      <c r="C331">
        <v>2015</v>
      </c>
      <c r="D331" s="1">
        <v>7386000000</v>
      </c>
      <c r="E331" s="7">
        <v>5109000000</v>
      </c>
      <c r="F331">
        <v>0</v>
      </c>
      <c r="G331" s="7">
        <v>970000000</v>
      </c>
      <c r="H331" s="7">
        <v>374000000</v>
      </c>
      <c r="I331">
        <f t="array" ref="I331">D331-E331</f>
        <v>2277000000</v>
      </c>
      <c r="J331">
        <f t="array" ref="J331">SUM(F331:H331)</f>
        <v>1344000000</v>
      </c>
      <c r="K331">
        <f t="array" ref="K331">I331-J331</f>
        <v>933000000</v>
      </c>
      <c r="L331">
        <f t="array" ref="L331">I331/D331</f>
        <v>0.3082859463850528</v>
      </c>
      <c r="M331">
        <f t="array" ref="M331">K331/D331</f>
        <v>0.12632006498781478</v>
      </c>
    </row>
    <row r="332" spans="1:13">
      <c r="A332" t="s">
        <v>1478</v>
      </c>
      <c r="B332" t="s">
        <v>10</v>
      </c>
      <c r="C332">
        <v>2012</v>
      </c>
      <c r="D332" s="1">
        <v>23771000000</v>
      </c>
      <c r="E332" s="7">
        <v>1403000000</v>
      </c>
      <c r="F332">
        <v>0</v>
      </c>
      <c r="G332" s="7">
        <v>5024000000</v>
      </c>
      <c r="H332" s="7">
        <v>11188000000</v>
      </c>
      <c r="I332">
        <f t="array" ref="I332">D332-E332</f>
        <v>22368000000</v>
      </c>
      <c r="J332">
        <f t="array" ref="J332">SUM(F332:H332)</f>
        <v>16212000000</v>
      </c>
      <c r="K332">
        <f t="array" ref="K332">I332-J332</f>
        <v>6156000000</v>
      </c>
      <c r="L332">
        <f t="array" ref="L332">I332/D332</f>
        <v>0.94097850321820709</v>
      </c>
      <c r="M332">
        <f t="array" ref="M332">K332/D332</f>
        <v>0.25897101510243575</v>
      </c>
    </row>
    <row r="333" spans="1:13">
      <c r="A333" t="s">
        <v>1478</v>
      </c>
      <c r="B333" t="s">
        <v>19</v>
      </c>
      <c r="C333">
        <v>2013</v>
      </c>
      <c r="D333" s="1">
        <v>24176000000</v>
      </c>
      <c r="E333" s="7">
        <v>1241000000</v>
      </c>
      <c r="F333">
        <v>0</v>
      </c>
      <c r="G333" s="7">
        <v>4124000000</v>
      </c>
      <c r="H333" s="7">
        <v>11682000000</v>
      </c>
      <c r="I333">
        <f t="array" ref="I333">D333-E333</f>
        <v>22935000000</v>
      </c>
      <c r="J333">
        <f t="array" ref="J333">SUM(F333:H333)</f>
        <v>15806000000</v>
      </c>
      <c r="K333">
        <f t="array" ref="K333">I333-J333</f>
        <v>7129000000</v>
      </c>
      <c r="L333">
        <f t="array" ref="L333">I333/D333</f>
        <v>0.948668100595632</v>
      </c>
      <c r="M333">
        <f t="array" ref="M333">K333/D333</f>
        <v>0.29487921906022502</v>
      </c>
    </row>
    <row r="334" spans="1:13">
      <c r="A334" t="s">
        <v>1478</v>
      </c>
      <c r="B334" t="s">
        <v>25</v>
      </c>
      <c r="C334">
        <v>2014</v>
      </c>
      <c r="D334" s="1">
        <v>23869000000</v>
      </c>
      <c r="E334" s="7">
        <v>1088000000</v>
      </c>
      <c r="F334">
        <v>0</v>
      </c>
      <c r="G334" s="7">
        <v>4073000000</v>
      </c>
      <c r="H334" s="7">
        <v>11648000000</v>
      </c>
      <c r="I334">
        <f t="array" ref="I334">D334-E334</f>
        <v>22781000000</v>
      </c>
      <c r="J334">
        <f t="array" ref="J334">SUM(F334:H334)</f>
        <v>15721000000</v>
      </c>
      <c r="K334">
        <f t="array" ref="K334">I334-J334</f>
        <v>7060000000</v>
      </c>
      <c r="L334">
        <f t="array" ref="L334">I334/D334</f>
        <v>0.95441786417529018</v>
      </c>
      <c r="M334">
        <f t="array" ref="M334">K334/D334</f>
        <v>0.29578113871548872</v>
      </c>
    </row>
    <row r="335" spans="1:13">
      <c r="A335" t="s">
        <v>1478</v>
      </c>
      <c r="B335" t="s">
        <v>31</v>
      </c>
      <c r="C335">
        <v>2015</v>
      </c>
      <c r="D335" s="1">
        <v>25038000000</v>
      </c>
      <c r="E335" s="7">
        <v>1091000000</v>
      </c>
      <c r="F335">
        <v>0</v>
      </c>
      <c r="G335" s="7">
        <v>4966000000</v>
      </c>
      <c r="H335" s="7">
        <v>12566000000</v>
      </c>
      <c r="I335">
        <f t="array" ref="I335">D335-E335</f>
        <v>23947000000</v>
      </c>
      <c r="J335">
        <f t="array" ref="J335">SUM(F335:H335)</f>
        <v>17532000000</v>
      </c>
      <c r="K335">
        <f t="array" ref="K335">I335-J335</f>
        <v>6415000000</v>
      </c>
      <c r="L335">
        <f t="array" ref="L335">I335/D335</f>
        <v>0.95642623212716671</v>
      </c>
      <c r="M335">
        <f t="array" ref="M335">K335/D335</f>
        <v>0.2562105599488777</v>
      </c>
    </row>
    <row r="336" spans="1:13">
      <c r="A336" t="s">
        <v>1495</v>
      </c>
      <c r="B336" t="s">
        <v>10</v>
      </c>
      <c r="C336">
        <v>2012</v>
      </c>
      <c r="D336" s="1">
        <v>1204546000</v>
      </c>
      <c r="E336" s="7">
        <v>290054000</v>
      </c>
      <c r="F336">
        <v>0</v>
      </c>
      <c r="G336" s="7">
        <v>451405000</v>
      </c>
      <c r="H336" s="7">
        <v>170113000</v>
      </c>
      <c r="I336">
        <f t="array" ref="I336">D336-E336</f>
        <v>914492000</v>
      </c>
      <c r="J336">
        <f t="array" ref="J336">SUM(F336:H336)</f>
        <v>621518000</v>
      </c>
      <c r="K336">
        <f t="array" ref="K336">I336-J336</f>
        <v>292974000</v>
      </c>
      <c r="L336">
        <f t="array" ref="L336">I336/D336</f>
        <v>0.75920056187144369</v>
      </c>
      <c r="M336">
        <f t="array" ref="M336">K336/D336</f>
        <v>0.2432235879742243</v>
      </c>
    </row>
    <row r="337" spans="1:13">
      <c r="A337" t="s">
        <v>1495</v>
      </c>
      <c r="B337" t="s">
        <v>19</v>
      </c>
      <c r="C337">
        <v>2013</v>
      </c>
      <c r="D337" s="1">
        <v>1746278000</v>
      </c>
      <c r="E337" s="7">
        <v>400281000</v>
      </c>
      <c r="F337">
        <v>0</v>
      </c>
      <c r="G337" s="7">
        <v>651052000</v>
      </c>
      <c r="H337" s="7">
        <v>147651000</v>
      </c>
      <c r="I337">
        <f t="array" ref="I337">D337-E337</f>
        <v>1345997000</v>
      </c>
      <c r="J337">
        <f t="array" ref="J337">SUM(F337:H337)</f>
        <v>798703000</v>
      </c>
      <c r="K337">
        <f t="array" ref="K337">I337-J337</f>
        <v>547294000</v>
      </c>
      <c r="L337">
        <f t="array" ref="L337">I337/D337</f>
        <v>0.77078048283263034</v>
      </c>
      <c r="M337">
        <f t="array" ref="M337">K337/D337</f>
        <v>0.31340599835764982</v>
      </c>
    </row>
    <row r="338" spans="1:13">
      <c r="A338" t="s">
        <v>1495</v>
      </c>
      <c r="B338" t="s">
        <v>25</v>
      </c>
      <c r="C338">
        <v>2014</v>
      </c>
      <c r="D338" s="1">
        <v>2173011000</v>
      </c>
      <c r="E338" s="7">
        <v>524880000</v>
      </c>
      <c r="F338">
        <v>0</v>
      </c>
      <c r="G338" s="7">
        <v>632760000</v>
      </c>
      <c r="H338" s="7">
        <v>129602000</v>
      </c>
      <c r="I338">
        <f t="array" ref="I338">D338-E338</f>
        <v>1648131000</v>
      </c>
      <c r="J338">
        <f t="array" ref="J338">SUM(F338:H338)</f>
        <v>762362000</v>
      </c>
      <c r="K338">
        <f t="array" ref="K338">I338-J338</f>
        <v>885769000</v>
      </c>
      <c r="L338">
        <f t="array" ref="L338">I338/D338</f>
        <v>0.75845497330662381</v>
      </c>
      <c r="M338">
        <f t="array" ref="M338">K338/D338</f>
        <v>0.40762287903742778</v>
      </c>
    </row>
    <row r="339" spans="1:13">
      <c r="A339" t="s">
        <v>1495</v>
      </c>
      <c r="B339" t="s">
        <v>31</v>
      </c>
      <c r="C339">
        <v>2015</v>
      </c>
      <c r="D339" s="1">
        <v>1357150000</v>
      </c>
      <c r="E339" s="7">
        <v>580994000</v>
      </c>
      <c r="F339">
        <v>0</v>
      </c>
      <c r="G339" s="7">
        <v>622211000</v>
      </c>
      <c r="H339" s="7">
        <v>112253000</v>
      </c>
      <c r="I339">
        <f t="array" ref="I339">D339-E339</f>
        <v>776156000</v>
      </c>
      <c r="J339">
        <f t="array" ref="J339">SUM(F339:H339)</f>
        <v>734464000</v>
      </c>
      <c r="K339">
        <f t="array" ref="K339">I339-J339</f>
        <v>41692000</v>
      </c>
      <c r="L339">
        <f t="array" ref="L339">I339/D339</f>
        <v>0.57190141104520498</v>
      </c>
      <c r="M339">
        <f t="array" ref="M339">K339/D339</f>
        <v>3.0720259367055962E-2</v>
      </c>
    </row>
    <row r="340" spans="1:13">
      <c r="A340" t="s">
        <v>1512</v>
      </c>
      <c r="B340" t="s">
        <v>10</v>
      </c>
      <c r="C340">
        <v>2013</v>
      </c>
      <c r="D340" s="1">
        <v>4474000000</v>
      </c>
      <c r="E340" s="7">
        <v>3103000000</v>
      </c>
      <c r="F340">
        <v>0</v>
      </c>
      <c r="G340">
        <v>0</v>
      </c>
      <c r="H340" s="7">
        <v>495000000</v>
      </c>
      <c r="I340">
        <f t="array" ref="I340">D340-E340</f>
        <v>1371000000</v>
      </c>
      <c r="J340">
        <f t="array" ref="J340">SUM(F340:H340)</f>
        <v>495000000</v>
      </c>
      <c r="K340">
        <f t="array" ref="K340">I340-J340</f>
        <v>876000000</v>
      </c>
      <c r="L340">
        <f t="array" ref="L340">I340/D340</f>
        <v>0.3064371926687528</v>
      </c>
      <c r="M340">
        <f t="array" ref="M340">K340/D340</f>
        <v>0.19579794367456416</v>
      </c>
    </row>
    <row r="341" spans="1:13">
      <c r="A341" t="s">
        <v>1512</v>
      </c>
      <c r="B341" t="s">
        <v>19</v>
      </c>
      <c r="C341">
        <v>2014</v>
      </c>
      <c r="D341" s="1">
        <v>4979000000</v>
      </c>
      <c r="E341" s="7">
        <v>3469000000</v>
      </c>
      <c r="F341">
        <v>0</v>
      </c>
      <c r="G341">
        <v>0</v>
      </c>
      <c r="H341" s="7">
        <v>594000000</v>
      </c>
      <c r="I341">
        <f t="array" ref="I341">D341-E341</f>
        <v>1510000000</v>
      </c>
      <c r="J341">
        <f t="array" ref="J341">SUM(F341:H341)</f>
        <v>594000000</v>
      </c>
      <c r="K341">
        <f t="array" ref="K341">I341-J341</f>
        <v>916000000</v>
      </c>
      <c r="L341">
        <f t="array" ref="L341">I341/D341</f>
        <v>0.30327374974894555</v>
      </c>
      <c r="M341">
        <f t="array" ref="M341">K341/D341</f>
        <v>0.18397268527816832</v>
      </c>
    </row>
    <row r="342" spans="1:13">
      <c r="A342" t="s">
        <v>1512</v>
      </c>
      <c r="B342" t="s">
        <v>25</v>
      </c>
      <c r="C342">
        <v>2015</v>
      </c>
      <c r="D342" s="1">
        <v>5244000000</v>
      </c>
      <c r="E342" s="7">
        <v>3630000000</v>
      </c>
      <c r="F342">
        <v>0</v>
      </c>
      <c r="G342">
        <v>0</v>
      </c>
      <c r="H342" s="7">
        <v>606000000</v>
      </c>
      <c r="I342">
        <f t="array" ref="I342">D342-E342</f>
        <v>1614000000</v>
      </c>
      <c r="J342">
        <f t="array" ref="J342">SUM(F342:H342)</f>
        <v>606000000</v>
      </c>
      <c r="K342">
        <f t="array" ref="K342">I342-J342</f>
        <v>1008000000</v>
      </c>
      <c r="L342">
        <f t="array" ref="L342">I342/D342</f>
        <v>0.30778032036613273</v>
      </c>
      <c r="M342">
        <f t="array" ref="M342">K342/D342</f>
        <v>0.19221967963386727</v>
      </c>
    </row>
    <row r="343" spans="1:13">
      <c r="A343" t="s">
        <v>1512</v>
      </c>
      <c r="B343" t="s">
        <v>31</v>
      </c>
      <c r="C343">
        <v>2016</v>
      </c>
      <c r="D343" s="1">
        <v>5259000000</v>
      </c>
      <c r="E343" s="7">
        <v>3642000000</v>
      </c>
      <c r="F343">
        <v>0</v>
      </c>
      <c r="G343">
        <v>0</v>
      </c>
      <c r="H343" s="7">
        <v>638000000</v>
      </c>
      <c r="I343">
        <f t="array" ref="I343">D343-E343</f>
        <v>1617000000</v>
      </c>
      <c r="J343">
        <f t="array" ref="J343">SUM(F343:H343)</f>
        <v>638000000</v>
      </c>
      <c r="K343">
        <f t="array" ref="K343">I343-J343</f>
        <v>979000000</v>
      </c>
      <c r="L343">
        <f t="array" ref="L343">I343/D343</f>
        <v>0.30747290359383911</v>
      </c>
      <c r="M343">
        <f t="array" ref="M343">K343/D343</f>
        <v>0.18615706408062369</v>
      </c>
    </row>
    <row r="344" spans="1:13">
      <c r="A344" t="s">
        <v>1524</v>
      </c>
      <c r="B344" t="s">
        <v>10</v>
      </c>
      <c r="C344">
        <v>2013</v>
      </c>
      <c r="D344" s="1">
        <v>1587725000</v>
      </c>
      <c r="E344" s="7">
        <v>560917000</v>
      </c>
      <c r="F344" s="7">
        <v>58827000</v>
      </c>
      <c r="G344" s="7">
        <v>30239000</v>
      </c>
      <c r="H344" s="7">
        <v>610735000</v>
      </c>
      <c r="I344">
        <f t="array" ref="I344">D344-E344</f>
        <v>1026808000</v>
      </c>
      <c r="J344">
        <f t="array" ref="J344">SUM(F344:H344)</f>
        <v>699801000</v>
      </c>
      <c r="K344">
        <f t="array" ref="K344">I344-J344</f>
        <v>327007000</v>
      </c>
      <c r="L344">
        <f t="array" ref="L344">I344/D344</f>
        <v>0.64671652836605831</v>
      </c>
      <c r="M344">
        <f t="array" ref="M344">K344/D344</f>
        <v>0.20595947031129447</v>
      </c>
    </row>
    <row r="345" spans="1:13">
      <c r="A345" t="s">
        <v>1524</v>
      </c>
      <c r="B345" t="s">
        <v>19</v>
      </c>
      <c r="C345">
        <v>2014</v>
      </c>
      <c r="D345" s="1">
        <v>1717776000</v>
      </c>
      <c r="E345" s="7">
        <v>626206000</v>
      </c>
      <c r="F345" s="7">
        <v>66259000</v>
      </c>
      <c r="G345" s="7">
        <v>35710000</v>
      </c>
      <c r="H345" s="7">
        <v>683115000</v>
      </c>
      <c r="I345">
        <f t="array" ref="I345">D345-E345</f>
        <v>1091570000</v>
      </c>
      <c r="J345">
        <f t="array" ref="J345">SUM(F345:H345)</f>
        <v>785084000</v>
      </c>
      <c r="K345">
        <f t="array" ref="K345">I345-J345</f>
        <v>306486000</v>
      </c>
      <c r="L345">
        <f t="array" ref="L345">I345/D345</f>
        <v>0.63545537951397624</v>
      </c>
      <c r="M345">
        <f t="array" ref="M345">K345/D345</f>
        <v>0.17842023639869226</v>
      </c>
    </row>
    <row r="346" spans="1:13">
      <c r="A346" t="s">
        <v>1524</v>
      </c>
      <c r="B346" t="s">
        <v>25</v>
      </c>
      <c r="C346">
        <v>2015</v>
      </c>
      <c r="D346" s="1">
        <v>1797060000</v>
      </c>
      <c r="E346" s="7">
        <v>726798000</v>
      </c>
      <c r="F346" s="7">
        <v>69589000</v>
      </c>
      <c r="G346" s="7">
        <v>51459000</v>
      </c>
      <c r="H346" s="7">
        <v>712543000</v>
      </c>
      <c r="I346">
        <f t="array" ref="I346">D346-E346</f>
        <v>1070262000</v>
      </c>
      <c r="J346">
        <f t="array" ref="J346">SUM(F346:H346)</f>
        <v>833591000</v>
      </c>
      <c r="K346">
        <f t="array" ref="K346">I346-J346</f>
        <v>236671000</v>
      </c>
      <c r="L346">
        <f t="array" ref="L346">I346/D346</f>
        <v>0.59556275249574309</v>
      </c>
      <c r="M346">
        <f t="array" ref="M346">K346/D346</f>
        <v>0.13169899725106562</v>
      </c>
    </row>
    <row r="347" spans="1:13">
      <c r="A347" t="s">
        <v>1524</v>
      </c>
      <c r="B347" t="s">
        <v>31</v>
      </c>
      <c r="C347">
        <v>2016</v>
      </c>
      <c r="D347" s="1">
        <v>1966814000</v>
      </c>
      <c r="E347" s="7">
        <v>793735000</v>
      </c>
      <c r="F347" s="7">
        <v>65411000</v>
      </c>
      <c r="G347" s="7">
        <v>60790000</v>
      </c>
      <c r="H347" s="7">
        <v>722798000</v>
      </c>
      <c r="I347">
        <f t="array" ref="I347">D347-E347</f>
        <v>1173079000</v>
      </c>
      <c r="J347">
        <f t="array" ref="J347">SUM(F347:H347)</f>
        <v>848999000</v>
      </c>
      <c r="K347">
        <f t="array" ref="K347">I347-J347</f>
        <v>324080000</v>
      </c>
      <c r="L347">
        <f t="array" ref="L347">I347/D347</f>
        <v>0.59643616529066801</v>
      </c>
      <c r="M347">
        <f t="array" ref="M347">K347/D347</f>
        <v>0.16477409658462874</v>
      </c>
    </row>
    <row r="348" spans="1:13">
      <c r="A348" t="s">
        <v>1549</v>
      </c>
      <c r="B348" t="s">
        <v>10</v>
      </c>
      <c r="C348">
        <v>2013</v>
      </c>
      <c r="D348" s="1">
        <v>105156000000</v>
      </c>
      <c r="E348" s="7">
        <v>91948000000</v>
      </c>
      <c r="F348">
        <v>0</v>
      </c>
      <c r="G348">
        <v>0</v>
      </c>
      <c r="H348" s="7">
        <v>10104000000</v>
      </c>
      <c r="I348">
        <f t="array" ref="I348">D348-E348</f>
        <v>13208000000</v>
      </c>
      <c r="J348">
        <f t="array" ref="J348">SUM(F348:H348)</f>
        <v>10104000000</v>
      </c>
      <c r="K348">
        <f t="array" ref="K348">I348-J348</f>
        <v>3104000000</v>
      </c>
      <c r="L348">
        <f t="array" ref="L348">I348/D348</f>
        <v>0.12560386473429952</v>
      </c>
      <c r="M348">
        <f t="array" ref="M348">K348/D348</f>
        <v>2.9518049374263E-2</v>
      </c>
    </row>
    <row r="349" spans="1:13">
      <c r="A349" t="s">
        <v>1549</v>
      </c>
      <c r="B349" t="s">
        <v>19</v>
      </c>
      <c r="C349">
        <v>2014</v>
      </c>
      <c r="D349" s="1">
        <v>112640000000</v>
      </c>
      <c r="E349" s="7">
        <v>98458000000</v>
      </c>
      <c r="F349">
        <v>0</v>
      </c>
      <c r="G349">
        <v>0</v>
      </c>
      <c r="H349" s="7">
        <v>10899000000</v>
      </c>
      <c r="I349">
        <f t="array" ref="I349">D349-E349</f>
        <v>14182000000</v>
      </c>
      <c r="J349">
        <f t="array" ref="J349">SUM(F349:H349)</f>
        <v>10899000000</v>
      </c>
      <c r="K349">
        <f t="array" ref="K349">I349-J349</f>
        <v>3283000000</v>
      </c>
      <c r="L349">
        <f t="array" ref="L349">I349/D349</f>
        <v>0.12590553977272728</v>
      </c>
      <c r="M349">
        <f t="array" ref="M349">K349/D349</f>
        <v>2.9145951704545453E-2</v>
      </c>
    </row>
    <row r="350" spans="1:13">
      <c r="A350" t="s">
        <v>1549</v>
      </c>
      <c r="B350" t="s">
        <v>25</v>
      </c>
      <c r="C350">
        <v>2015</v>
      </c>
      <c r="D350" s="1">
        <v>116199000000</v>
      </c>
      <c r="E350" s="7">
        <v>101065000000</v>
      </c>
      <c r="F350">
        <v>0</v>
      </c>
      <c r="G350">
        <v>0</v>
      </c>
      <c r="H350" s="7">
        <v>11445000000</v>
      </c>
      <c r="I350">
        <f t="array" ref="I350">D350-E350</f>
        <v>15134000000</v>
      </c>
      <c r="J350">
        <f t="array" ref="J350">SUM(F350:H350)</f>
        <v>11445000000</v>
      </c>
      <c r="K350">
        <f t="array" ref="K350">I350-J350</f>
        <v>3689000000</v>
      </c>
      <c r="L350">
        <f t="array" ref="L350">I350/D350</f>
        <v>0.13024208469952409</v>
      </c>
      <c r="M350">
        <f t="array" ref="M350">K350/D350</f>
        <v>3.1747261164037553E-2</v>
      </c>
    </row>
    <row r="351" spans="1:13">
      <c r="A351" t="s">
        <v>1549</v>
      </c>
      <c r="B351" t="s">
        <v>31</v>
      </c>
      <c r="C351">
        <v>2016</v>
      </c>
      <c r="D351" s="1">
        <v>118719000000</v>
      </c>
      <c r="E351" s="7">
        <v>102901000000</v>
      </c>
      <c r="F351">
        <v>0</v>
      </c>
      <c r="G351">
        <v>0</v>
      </c>
      <c r="H351" s="7">
        <v>12068000000</v>
      </c>
      <c r="I351">
        <f t="array" ref="I351">D351-E351</f>
        <v>15818000000</v>
      </c>
      <c r="J351">
        <f t="array" ref="J351">SUM(F351:H351)</f>
        <v>12068000000</v>
      </c>
      <c r="K351">
        <f t="array" ref="K351">I351-J351</f>
        <v>3750000000</v>
      </c>
      <c r="L351">
        <f t="array" ref="L351">I351/D351</f>
        <v>0.13323899291604546</v>
      </c>
      <c r="M351">
        <f t="array" ref="M351">K351/D351</f>
        <v>3.1587193288353167E-2</v>
      </c>
    </row>
    <row r="352" spans="1:13">
      <c r="A352" t="s">
        <v>1566</v>
      </c>
      <c r="B352" t="s">
        <v>10</v>
      </c>
      <c r="C352">
        <v>2003</v>
      </c>
      <c r="D352" s="1">
        <v>1577000</v>
      </c>
      <c r="E352" s="7">
        <v>258000</v>
      </c>
      <c r="F352" s="7">
        <v>65000</v>
      </c>
      <c r="G352">
        <v>0</v>
      </c>
      <c r="H352" s="7">
        <v>2410000</v>
      </c>
      <c r="I352">
        <f t="array" ref="I352">D352-E352</f>
        <v>1319000</v>
      </c>
      <c r="J352">
        <f t="array" ref="J352">SUM(F352:H352)</f>
        <v>2475000</v>
      </c>
      <c r="K352">
        <f t="array" ref="K352">I352-J352</f>
        <v>-1156000</v>
      </c>
      <c r="L352">
        <f t="array" ref="L352">I352/D352</f>
        <v>0.83639822447685475</v>
      </c>
      <c r="M352">
        <f t="array" ref="M352">K352/D352</f>
        <v>-0.73303741280913126</v>
      </c>
    </row>
    <row r="353" spans="1:13">
      <c r="A353" t="s">
        <v>1566</v>
      </c>
      <c r="B353" t="s">
        <v>19</v>
      </c>
      <c r="C353">
        <v>2004</v>
      </c>
      <c r="D353" s="1">
        <v>1514000</v>
      </c>
      <c r="E353" s="7">
        <v>142000</v>
      </c>
      <c r="F353" s="7">
        <v>30000</v>
      </c>
      <c r="G353" s="7">
        <v>163000</v>
      </c>
      <c r="H353" s="7">
        <v>3940000</v>
      </c>
      <c r="I353">
        <f t="array" ref="I353">D353-E353</f>
        <v>1372000</v>
      </c>
      <c r="J353">
        <f t="array" ref="J353">SUM(F353:H353)</f>
        <v>4133000</v>
      </c>
      <c r="K353">
        <f t="array" ref="K353">I353-J353</f>
        <v>-2761000</v>
      </c>
      <c r="L353">
        <f t="array" ref="L353">I353/D353</f>
        <v>0.90620871862615593</v>
      </c>
      <c r="M353">
        <f t="array" ref="M353">K353/D353</f>
        <v>-1.8236459709379129</v>
      </c>
    </row>
    <row r="354" spans="1:13">
      <c r="A354" t="s">
        <v>1566</v>
      </c>
      <c r="B354" t="s">
        <v>25</v>
      </c>
      <c r="C354">
        <v>2006</v>
      </c>
      <c r="D354" s="1">
        <v>79562000</v>
      </c>
      <c r="E354" s="7">
        <v>75508000</v>
      </c>
      <c r="F354">
        <v>0</v>
      </c>
      <c r="G354">
        <v>0</v>
      </c>
      <c r="H354" s="7">
        <v>15359000</v>
      </c>
      <c r="I354">
        <f t="array" ref="I354">D354-E354</f>
        <v>4054000</v>
      </c>
      <c r="J354">
        <f t="array" ref="J354">SUM(F354:H354)</f>
        <v>15359000</v>
      </c>
      <c r="K354">
        <f t="array" ref="K354">I354-J354</f>
        <v>-11305000</v>
      </c>
      <c r="L354">
        <f t="array" ref="L354">I354/D354</f>
        <v>5.0953973002186972E-2</v>
      </c>
      <c r="M354">
        <f t="array" ref="M354">K354/D354</f>
        <v>-0.14209044518740102</v>
      </c>
    </row>
    <row r="355" spans="1:13">
      <c r="A355" t="s">
        <v>1566</v>
      </c>
      <c r="B355" t="s">
        <v>31</v>
      </c>
      <c r="C355">
        <v>2007</v>
      </c>
      <c r="D355" s="1">
        <v>99642000</v>
      </c>
      <c r="E355" s="7">
        <v>84477000</v>
      </c>
      <c r="F355">
        <v>0</v>
      </c>
      <c r="G355">
        <v>0</v>
      </c>
      <c r="H355" s="7">
        <v>25853000</v>
      </c>
      <c r="I355">
        <f t="array" ref="I355">D355-E355</f>
        <v>15165000</v>
      </c>
      <c r="J355">
        <f t="array" ref="J355">SUM(F355:H355)</f>
        <v>25853000</v>
      </c>
      <c r="K355">
        <f t="array" ref="K355">I355-J355</f>
        <v>-10688000</v>
      </c>
      <c r="L355">
        <f t="array" ref="L355">I355/D355</f>
        <v>0.15219485759017282</v>
      </c>
      <c r="M355">
        <f t="array" ref="M355">K355/D355</f>
        <v>-0.10726400513839546</v>
      </c>
    </row>
    <row r="356" spans="1:13">
      <c r="A356" t="s">
        <v>1587</v>
      </c>
      <c r="B356" t="s">
        <v>10</v>
      </c>
      <c r="C356">
        <v>2013</v>
      </c>
      <c r="D356" s="1">
        <v>8052000000</v>
      </c>
      <c r="E356" s="7">
        <v>5140000000</v>
      </c>
      <c r="F356" s="7">
        <v>128000000</v>
      </c>
      <c r="G356">
        <v>0</v>
      </c>
      <c r="H356" s="7">
        <v>1653000000</v>
      </c>
      <c r="I356">
        <f t="array" ref="I356">D356-E356</f>
        <v>2912000000</v>
      </c>
      <c r="J356">
        <f t="array" ref="J356">SUM(F356:H356)</f>
        <v>1781000000</v>
      </c>
      <c r="K356">
        <f t="array" ref="K356">I356-J356</f>
        <v>1131000000</v>
      </c>
      <c r="L356">
        <f t="array" ref="L356">I356/D356</f>
        <v>0.36164927968206656</v>
      </c>
      <c r="M356">
        <f t="array" ref="M356">K356/D356</f>
        <v>0.14046199701937406</v>
      </c>
    </row>
    <row r="357" spans="1:13">
      <c r="A357" t="s">
        <v>1587</v>
      </c>
      <c r="B357" t="s">
        <v>19</v>
      </c>
      <c r="C357">
        <v>2014</v>
      </c>
      <c r="D357" s="1">
        <v>8268000000</v>
      </c>
      <c r="E357" s="7">
        <v>5297000000</v>
      </c>
      <c r="F357" s="7">
        <v>122000000</v>
      </c>
      <c r="G357">
        <v>0</v>
      </c>
      <c r="H357" s="7">
        <v>1527000000</v>
      </c>
      <c r="I357">
        <f t="array" ref="I357">D357-E357</f>
        <v>2971000000</v>
      </c>
      <c r="J357">
        <f t="array" ref="J357">SUM(F357:H357)</f>
        <v>1649000000</v>
      </c>
      <c r="K357">
        <f t="array" ref="K357">I357-J357</f>
        <v>1322000000</v>
      </c>
      <c r="L357">
        <f t="array" ref="L357">I357/D357</f>
        <v>0.35933720367682631</v>
      </c>
      <c r="M357">
        <f t="array" ref="M357">K357/D357</f>
        <v>0.15989356555394291</v>
      </c>
    </row>
    <row r="358" spans="1:13">
      <c r="A358" t="s">
        <v>1587</v>
      </c>
      <c r="B358" t="s">
        <v>25</v>
      </c>
      <c r="C358">
        <v>2015</v>
      </c>
      <c r="D358" s="1">
        <v>8082000000</v>
      </c>
      <c r="E358" s="7">
        <v>5300000000</v>
      </c>
      <c r="F358" s="7">
        <v>117000000</v>
      </c>
      <c r="G358">
        <v>0</v>
      </c>
      <c r="H358" s="7">
        <v>1509000000</v>
      </c>
      <c r="I358">
        <f t="array" ref="I358">D358-E358</f>
        <v>2782000000</v>
      </c>
      <c r="J358">
        <f t="array" ref="J358">SUM(F358:H358)</f>
        <v>1626000000</v>
      </c>
      <c r="K358">
        <f t="array" ref="K358">I358-J358</f>
        <v>1156000000</v>
      </c>
      <c r="L358">
        <f t="array" ref="L358">I358/D358</f>
        <v>0.34422172729522393</v>
      </c>
      <c r="M358">
        <f t="array" ref="M358">K358/D358</f>
        <v>0.14303390249938133</v>
      </c>
    </row>
    <row r="359" spans="1:13">
      <c r="A359" t="s">
        <v>1587</v>
      </c>
      <c r="B359" t="s">
        <v>31</v>
      </c>
      <c r="C359">
        <v>2016</v>
      </c>
      <c r="D359" s="1">
        <v>7961000000</v>
      </c>
      <c r="E359" s="7">
        <v>5181000000</v>
      </c>
      <c r="F359" s="7">
        <v>124000000</v>
      </c>
      <c r="G359">
        <v>0</v>
      </c>
      <c r="H359" s="7">
        <v>1665000000</v>
      </c>
      <c r="I359">
        <f t="array" ref="I359">D359-E359</f>
        <v>2780000000</v>
      </c>
      <c r="J359">
        <f t="array" ref="J359">SUM(F359:H359)</f>
        <v>1789000000</v>
      </c>
      <c r="K359">
        <f t="array" ref="K359">I359-J359</f>
        <v>991000000</v>
      </c>
      <c r="L359">
        <f t="array" ref="L359">I359/D359</f>
        <v>0.34920236151237283</v>
      </c>
      <c r="M359">
        <f t="array" ref="M359">K359/D359</f>
        <v>0.12448184901394298</v>
      </c>
    </row>
    <row r="360" spans="1:13">
      <c r="A360" t="s">
        <v>1606</v>
      </c>
      <c r="B360" t="s">
        <v>10</v>
      </c>
      <c r="C360">
        <v>2013</v>
      </c>
      <c r="D360" s="1">
        <v>3050195000</v>
      </c>
      <c r="E360" s="7">
        <v>683579000</v>
      </c>
      <c r="F360" s="7">
        <v>429479000</v>
      </c>
      <c r="G360">
        <v>0</v>
      </c>
      <c r="H360" s="7">
        <v>2047847000</v>
      </c>
      <c r="I360">
        <f t="array" ref="I360">D360-E360</f>
        <v>2366616000</v>
      </c>
      <c r="J360">
        <f t="array" ref="J360">SUM(F360:H360)</f>
        <v>2477326000</v>
      </c>
      <c r="K360">
        <f t="array" ref="K360">I360-J360</f>
        <v>-110710000</v>
      </c>
      <c r="L360">
        <f t="array" ref="L360">I360/D360</f>
        <v>0.7758900660449578</v>
      </c>
      <c r="M360">
        <f t="array" ref="M360">K360/D360</f>
        <v>-3.6296040089240193E-2</v>
      </c>
    </row>
    <row r="361" spans="1:13">
      <c r="A361" t="s">
        <v>1606</v>
      </c>
      <c r="B361" t="s">
        <v>19</v>
      </c>
      <c r="C361">
        <v>2014</v>
      </c>
      <c r="D361" s="1">
        <v>4071003000</v>
      </c>
      <c r="E361" s="7">
        <v>968428000</v>
      </c>
      <c r="F361" s="7">
        <v>623798000</v>
      </c>
      <c r="G361">
        <v>0</v>
      </c>
      <c r="H361" s="7">
        <v>2764851000</v>
      </c>
      <c r="I361">
        <f t="array" ref="I361">D361-E361</f>
        <v>3102575000</v>
      </c>
      <c r="J361">
        <f t="array" ref="J361">SUM(F361:H361)</f>
        <v>3388649000</v>
      </c>
      <c r="K361">
        <f t="array" ref="K361">I361-J361</f>
        <v>-286074000</v>
      </c>
      <c r="L361">
        <f t="array" ref="L361">I361/D361</f>
        <v>0.76211562605087735</v>
      </c>
      <c r="M361">
        <f t="array" ref="M361">K361/D361</f>
        <v>-7.0271134656496204E-2</v>
      </c>
    </row>
    <row r="362" spans="1:13">
      <c r="A362" t="s">
        <v>1606</v>
      </c>
      <c r="B362" t="s">
        <v>25</v>
      </c>
      <c r="C362">
        <v>2015</v>
      </c>
      <c r="D362" s="1">
        <v>5373586000</v>
      </c>
      <c r="E362" s="7">
        <v>1289270000</v>
      </c>
      <c r="F362" s="7">
        <v>792917000</v>
      </c>
      <c r="G362">
        <v>0</v>
      </c>
      <c r="H362" s="7">
        <v>3437032000</v>
      </c>
      <c r="I362">
        <f t="array" ref="I362">D362-E362</f>
        <v>4084316000</v>
      </c>
      <c r="J362">
        <f t="array" ref="J362">SUM(F362:H362)</f>
        <v>4229949000</v>
      </c>
      <c r="K362">
        <f t="array" ref="K362">I362-J362</f>
        <v>-145633000</v>
      </c>
      <c r="L362">
        <f t="array" ref="L362">I362/D362</f>
        <v>0.76007269633350982</v>
      </c>
      <c r="M362">
        <f t="array" ref="M362">K362/D362</f>
        <v>-2.7101641250368003E-2</v>
      </c>
    </row>
    <row r="363" spans="1:13">
      <c r="A363" t="s">
        <v>1606</v>
      </c>
      <c r="B363" t="s">
        <v>31</v>
      </c>
      <c r="C363">
        <v>2016</v>
      </c>
      <c r="D363" s="1">
        <v>6667216000</v>
      </c>
      <c r="E363" s="7">
        <v>1654548000</v>
      </c>
      <c r="F363" s="7">
        <v>946300000</v>
      </c>
      <c r="G363">
        <v>0</v>
      </c>
      <c r="H363" s="7">
        <v>3951445000</v>
      </c>
      <c r="I363">
        <f t="array" ref="I363">D363-E363</f>
        <v>5012668000</v>
      </c>
      <c r="J363">
        <f t="array" ref="J363">SUM(F363:H363)</f>
        <v>4897745000</v>
      </c>
      <c r="K363">
        <f t="array" ref="K363">I363-J363</f>
        <v>114923000</v>
      </c>
      <c r="L363">
        <f t="array" ref="L363">I363/D363</f>
        <v>0.75183824852832126</v>
      </c>
      <c r="M363">
        <f t="array" ref="M363">K363/D363</f>
        <v>1.7237029668755295E-2</v>
      </c>
    </row>
    <row r="364" spans="1:13">
      <c r="A364" t="s">
        <v>1623</v>
      </c>
      <c r="B364" t="s">
        <v>10</v>
      </c>
      <c r="C364">
        <v>2013</v>
      </c>
      <c r="D364" s="1">
        <v>48607000000</v>
      </c>
      <c r="E364" s="7">
        <v>19167000000</v>
      </c>
      <c r="F364" s="7">
        <v>5942000000</v>
      </c>
      <c r="G364" s="7">
        <v>395000000</v>
      </c>
      <c r="H364" s="7">
        <v>11802000000</v>
      </c>
      <c r="I364">
        <f t="array" ref="I364">D364-E364</f>
        <v>29440000000</v>
      </c>
      <c r="J364">
        <f t="array" ref="J364">SUM(F364:H364)</f>
        <v>18139000000</v>
      </c>
      <c r="K364">
        <f t="array" ref="K364">I364-J364</f>
        <v>11301000000</v>
      </c>
      <c r="L364">
        <f t="array" ref="L364">I364/D364</f>
        <v>0.60567407986503996</v>
      </c>
      <c r="M364">
        <f t="array" ref="M364">K364/D364</f>
        <v>0.2324973769210196</v>
      </c>
    </row>
    <row r="365" spans="1:13">
      <c r="A365" t="s">
        <v>1623</v>
      </c>
      <c r="B365" t="s">
        <v>19</v>
      </c>
      <c r="C365">
        <v>2014</v>
      </c>
      <c r="D365" s="1">
        <v>47142000000</v>
      </c>
      <c r="E365" s="7">
        <v>19373000000</v>
      </c>
      <c r="F365" s="7">
        <v>6294000000</v>
      </c>
      <c r="G365" s="7">
        <v>275000000</v>
      </c>
      <c r="H365" s="7">
        <v>11437000000</v>
      </c>
      <c r="I365">
        <f t="array" ref="I365">D365-E365</f>
        <v>27769000000</v>
      </c>
      <c r="J365">
        <f t="array" ref="J365">SUM(F365:H365)</f>
        <v>18006000000</v>
      </c>
      <c r="K365">
        <f t="array" ref="K365">I365-J365</f>
        <v>9763000000</v>
      </c>
      <c r="L365">
        <f t="array" ref="L365">I365/D365</f>
        <v>0.58905010394128376</v>
      </c>
      <c r="M365">
        <f t="array" ref="M365">K365/D365</f>
        <v>0.20709770480675407</v>
      </c>
    </row>
    <row r="366" spans="1:13">
      <c r="A366" t="s">
        <v>1623</v>
      </c>
      <c r="B366" t="s">
        <v>25</v>
      </c>
      <c r="C366">
        <v>2015</v>
      </c>
      <c r="D366" s="1">
        <v>49161000000</v>
      </c>
      <c r="E366" s="7">
        <v>19480000000</v>
      </c>
      <c r="F366" s="7">
        <v>6207000000</v>
      </c>
      <c r="G366" s="7">
        <v>359000000</v>
      </c>
      <c r="H366" s="7">
        <v>11861000000</v>
      </c>
      <c r="I366">
        <f t="array" ref="I366">D366-E366</f>
        <v>29681000000</v>
      </c>
      <c r="J366">
        <f t="array" ref="J366">SUM(F366:H366)</f>
        <v>18427000000</v>
      </c>
      <c r="K366">
        <f t="array" ref="K366">I366-J366</f>
        <v>11254000000</v>
      </c>
      <c r="L366">
        <f t="array" ref="L366">I366/D366</f>
        <v>0.60375094078639568</v>
      </c>
      <c r="M366">
        <f t="array" ref="M366">K366/D366</f>
        <v>0.22892129940399911</v>
      </c>
    </row>
    <row r="367" spans="1:13">
      <c r="A367" t="s">
        <v>1623</v>
      </c>
      <c r="B367" t="s">
        <v>31</v>
      </c>
      <c r="C367">
        <v>2016</v>
      </c>
      <c r="D367" s="1">
        <v>49247000000</v>
      </c>
      <c r="E367" s="7">
        <v>18287000000</v>
      </c>
      <c r="F367" s="7">
        <v>6296000000</v>
      </c>
      <c r="G367" s="7">
        <v>303000000</v>
      </c>
      <c r="H367" s="7">
        <v>11433000000</v>
      </c>
      <c r="I367">
        <f t="array" ref="I367">D367-E367</f>
        <v>30960000000</v>
      </c>
      <c r="J367">
        <f t="array" ref="J367">SUM(F367:H367)</f>
        <v>18032000000</v>
      </c>
      <c r="K367">
        <f t="array" ref="K367">I367-J367</f>
        <v>12928000000</v>
      </c>
      <c r="L367">
        <f t="array" ref="L367">I367/D367</f>
        <v>0.62866773610575266</v>
      </c>
      <c r="M367">
        <f t="array" ref="M367">K367/D367</f>
        <v>0.26251345259609721</v>
      </c>
    </row>
    <row r="368" spans="1:13">
      <c r="A368" t="s">
        <v>1648</v>
      </c>
      <c r="B368" t="s">
        <v>10</v>
      </c>
      <c r="C368">
        <v>2015</v>
      </c>
      <c r="D368" s="1">
        <v>4069746000</v>
      </c>
      <c r="E368" s="7">
        <v>3282301000</v>
      </c>
      <c r="F368">
        <v>0</v>
      </c>
      <c r="G368" s="7">
        <v>137058000</v>
      </c>
      <c r="H368" s="7">
        <v>194207000</v>
      </c>
      <c r="I368">
        <f t="array" ref="I368">D368-E368</f>
        <v>787445000</v>
      </c>
      <c r="J368">
        <f t="array" ref="J368">SUM(F368:H368)</f>
        <v>331265000</v>
      </c>
      <c r="K368">
        <f t="array" ref="K368">I368-J368</f>
        <v>456180000</v>
      </c>
      <c r="L368">
        <f t="array" ref="L368">I368/D368</f>
        <v>0.19348750511702695</v>
      </c>
      <c r="M368">
        <f t="array" ref="M368">K368/D368</f>
        <v>0.11209053341412462</v>
      </c>
    </row>
    <row r="369" spans="1:13">
      <c r="A369" t="s">
        <v>1648</v>
      </c>
      <c r="B369" t="s">
        <v>19</v>
      </c>
      <c r="C369">
        <v>2016</v>
      </c>
      <c r="D369" s="1">
        <v>4250447000</v>
      </c>
      <c r="E369" s="7">
        <v>3575631000</v>
      </c>
      <c r="F369">
        <v>0</v>
      </c>
      <c r="G369" s="7">
        <v>182242000</v>
      </c>
      <c r="H369" s="7">
        <v>187244000</v>
      </c>
      <c r="I369">
        <f t="array" ref="I369">D369-E369</f>
        <v>674816000</v>
      </c>
      <c r="J369">
        <f t="array" ref="J369">SUM(F369:H369)</f>
        <v>369486000</v>
      </c>
      <c r="K369">
        <f t="array" ref="K369">I369-J369</f>
        <v>305330000</v>
      </c>
      <c r="L369">
        <f t="array" ref="L369">I369/D369</f>
        <v>0.15876353710562677</v>
      </c>
      <c r="M369">
        <f t="array" ref="M369">K369/D369</f>
        <v>7.1834797610698359E-2</v>
      </c>
    </row>
    <row r="370" spans="1:13">
      <c r="A370" t="s">
        <v>1660</v>
      </c>
      <c r="B370" t="s">
        <v>10</v>
      </c>
      <c r="C370">
        <v>2013</v>
      </c>
      <c r="D370" s="1">
        <v>12026000000</v>
      </c>
      <c r="E370" s="7">
        <v>3931000000</v>
      </c>
      <c r="F370">
        <v>0</v>
      </c>
      <c r="G370" s="7">
        <v>1104000000</v>
      </c>
      <c r="H370" s="7">
        <v>3518000000</v>
      </c>
      <c r="I370">
        <f t="array" ref="I370">D370-E370</f>
        <v>8095000000</v>
      </c>
      <c r="J370">
        <f t="array" ref="J370">SUM(F370:H370)</f>
        <v>4622000000</v>
      </c>
      <c r="K370">
        <f t="array" ref="K370">I370-J370</f>
        <v>3473000000</v>
      </c>
      <c r="L370">
        <f t="array" ref="L370">I370/D370</f>
        <v>0.67312489605853987</v>
      </c>
      <c r="M370">
        <f t="array" ref="M370">K370/D370</f>
        <v>0.28879095293530682</v>
      </c>
    </row>
    <row r="371" spans="1:13">
      <c r="A371" t="s">
        <v>1660</v>
      </c>
      <c r="B371" t="s">
        <v>19</v>
      </c>
      <c r="C371">
        <v>2014</v>
      </c>
      <c r="D371" s="1">
        <v>12669000000</v>
      </c>
      <c r="E371" s="7">
        <v>4100000000</v>
      </c>
      <c r="F371">
        <v>0</v>
      </c>
      <c r="G371" s="7">
        <v>1151000000</v>
      </c>
      <c r="H371" s="7">
        <v>3805000000</v>
      </c>
      <c r="I371">
        <f t="array" ref="I371">D371-E371</f>
        <v>8569000000</v>
      </c>
      <c r="J371">
        <f t="array" ref="J371">SUM(F371:H371)</f>
        <v>4956000000</v>
      </c>
      <c r="K371">
        <f t="array" ref="K371">I371-J371</f>
        <v>3613000000</v>
      </c>
      <c r="L371">
        <f t="array" ref="L371">I371/D371</f>
        <v>0.6763754045307443</v>
      </c>
      <c r="M371">
        <f t="array" ref="M371">K371/D371</f>
        <v>0.28518430815376117</v>
      </c>
    </row>
    <row r="372" spans="1:13">
      <c r="A372" t="s">
        <v>1660</v>
      </c>
      <c r="B372" t="s">
        <v>25</v>
      </c>
      <c r="C372">
        <v>2015</v>
      </c>
      <c r="D372" s="1">
        <v>11811000000</v>
      </c>
      <c r="E372" s="7">
        <v>3293000000</v>
      </c>
      <c r="F372">
        <v>0</v>
      </c>
      <c r="G372" s="7">
        <v>1208000000</v>
      </c>
      <c r="H372" s="7">
        <v>3726000000</v>
      </c>
      <c r="I372">
        <f t="array" ref="I372">D372-E372</f>
        <v>8518000000</v>
      </c>
      <c r="J372">
        <f t="array" ref="J372">SUM(F372:H372)</f>
        <v>4934000000</v>
      </c>
      <c r="K372">
        <f t="array" ref="K372">I372-J372</f>
        <v>3584000000</v>
      </c>
      <c r="L372">
        <f t="array" ref="L372">I372/D372</f>
        <v>0.72119210905088482</v>
      </c>
      <c r="M372">
        <f t="array" ref="M372">K372/D372</f>
        <v>0.30344594022521376</v>
      </c>
    </row>
    <row r="373" spans="1:13">
      <c r="A373" t="s">
        <v>1660</v>
      </c>
      <c r="B373" t="s">
        <v>31</v>
      </c>
      <c r="C373">
        <v>2016</v>
      </c>
      <c r="D373" s="1">
        <v>11069000000</v>
      </c>
      <c r="E373" s="7">
        <v>2782000000</v>
      </c>
      <c r="F373">
        <v>0</v>
      </c>
      <c r="G373" s="7">
        <v>1301000000</v>
      </c>
      <c r="H373" s="7">
        <v>3597000000</v>
      </c>
      <c r="I373">
        <f t="array" ref="I373">D373-E373</f>
        <v>8287000000</v>
      </c>
      <c r="J373">
        <f t="array" ref="J373">SUM(F373:H373)</f>
        <v>4898000000</v>
      </c>
      <c r="K373">
        <f t="array" ref="K373">I373-J373</f>
        <v>3389000000</v>
      </c>
      <c r="L373">
        <f t="array" ref="L373">I373/D373</f>
        <v>0.74866744963411325</v>
      </c>
      <c r="M373">
        <f t="array" ref="M373">K373/D373</f>
        <v>0.30617038576203814</v>
      </c>
    </row>
    <row r="374" spans="1:13">
      <c r="A374" t="s">
        <v>1681</v>
      </c>
      <c r="B374" t="s">
        <v>10</v>
      </c>
      <c r="C374">
        <v>2013</v>
      </c>
      <c r="D374" s="1">
        <v>4245964000</v>
      </c>
      <c r="E374" s="7">
        <v>2492655000</v>
      </c>
      <c r="F374">
        <v>0</v>
      </c>
      <c r="G374">
        <v>0</v>
      </c>
      <c r="H374" s="7">
        <v>1187331000</v>
      </c>
      <c r="I374">
        <f t="array" ref="I374">D374-E374</f>
        <v>1753309000</v>
      </c>
      <c r="J374">
        <f t="array" ref="J374">SUM(F374:H374)</f>
        <v>1187331000</v>
      </c>
      <c r="K374">
        <f t="array" ref="K374">I374-J374</f>
        <v>565978000</v>
      </c>
      <c r="L374">
        <f t="array" ref="L374">I374/D374</f>
        <v>0.41293543704091695</v>
      </c>
      <c r="M374">
        <f t="array" ref="M374">K374/D374</f>
        <v>0.13329788005739096</v>
      </c>
    </row>
    <row r="375" spans="1:13">
      <c r="A375" t="s">
        <v>1681</v>
      </c>
      <c r="B375" t="s">
        <v>19</v>
      </c>
      <c r="C375">
        <v>2014</v>
      </c>
      <c r="D375" s="1">
        <v>4193844000</v>
      </c>
      <c r="E375" s="7">
        <v>2444085000</v>
      </c>
      <c r="F375">
        <v>0</v>
      </c>
      <c r="G375">
        <v>0</v>
      </c>
      <c r="H375" s="7">
        <v>1147039000</v>
      </c>
      <c r="I375">
        <f t="array" ref="I375">D375-E375</f>
        <v>1749759000</v>
      </c>
      <c r="J375">
        <f t="array" ref="J375">SUM(F375:H375)</f>
        <v>1147039000</v>
      </c>
      <c r="K375">
        <f t="array" ref="K375">I375-J375</f>
        <v>602720000</v>
      </c>
      <c r="L375">
        <f t="array" ref="L375">I375/D375</f>
        <v>0.41722081221905249</v>
      </c>
      <c r="M375">
        <f t="array" ref="M375">K375/D375</f>
        <v>0.14371540763080362</v>
      </c>
    </row>
    <row r="376" spans="1:13">
      <c r="A376" t="s">
        <v>1681</v>
      </c>
      <c r="B376" t="s">
        <v>25</v>
      </c>
      <c r="C376">
        <v>2015</v>
      </c>
      <c r="D376" s="1">
        <v>4476886000</v>
      </c>
      <c r="E376" s="7">
        <v>2555549000</v>
      </c>
      <c r="F376">
        <v>0</v>
      </c>
      <c r="G376">
        <v>0</v>
      </c>
      <c r="H376" s="7">
        <v>1224930000</v>
      </c>
      <c r="I376">
        <f t="array" ref="I376">D376-E376</f>
        <v>1921337000</v>
      </c>
      <c r="J376">
        <f t="array" ref="J376">SUM(F376:H376)</f>
        <v>1224930000</v>
      </c>
      <c r="K376">
        <f t="array" ref="K376">I376-J376</f>
        <v>696407000</v>
      </c>
      <c r="L376">
        <f t="array" ref="L376">I376/D376</f>
        <v>0.42916817627252513</v>
      </c>
      <c r="M376">
        <f t="array" ref="M376">K376/D376</f>
        <v>0.15555611646130815</v>
      </c>
    </row>
    <row r="377" spans="1:13">
      <c r="A377" t="s">
        <v>1681</v>
      </c>
      <c r="B377" t="s">
        <v>31</v>
      </c>
      <c r="C377">
        <v>2016</v>
      </c>
      <c r="D377" s="1">
        <v>4905458000</v>
      </c>
      <c r="E377" s="7">
        <v>2775588000</v>
      </c>
      <c r="F377">
        <v>0</v>
      </c>
      <c r="G377">
        <v>0</v>
      </c>
      <c r="H377" s="7">
        <v>1348122000</v>
      </c>
      <c r="I377">
        <f t="array" ref="I377">D377-E377</f>
        <v>2129870000</v>
      </c>
      <c r="J377">
        <f t="array" ref="J377">SUM(F377:H377)</f>
        <v>1348122000</v>
      </c>
      <c r="K377">
        <f t="array" ref="K377">I377-J377</f>
        <v>781748000</v>
      </c>
      <c r="L377">
        <f t="array" ref="L377">I377/D377</f>
        <v>0.43418371944067202</v>
      </c>
      <c r="M377">
        <f t="array" ref="M377">K377/D377</f>
        <v>0.15936289740937543</v>
      </c>
    </row>
    <row r="378" spans="1:13">
      <c r="A378" t="s">
        <v>1698</v>
      </c>
      <c r="B378" t="s">
        <v>10</v>
      </c>
      <c r="C378">
        <v>2012</v>
      </c>
      <c r="D378" s="1">
        <v>18376000000</v>
      </c>
      <c r="E378" s="7">
        <v>7639000000</v>
      </c>
      <c r="F378">
        <v>0</v>
      </c>
      <c r="G378" s="7">
        <v>4780000000</v>
      </c>
      <c r="H378" s="7">
        <v>3244000000</v>
      </c>
      <c r="I378">
        <f t="array" ref="I378">D378-E378</f>
        <v>10737000000</v>
      </c>
      <c r="J378">
        <f t="array" ref="J378">SUM(F378:H378)</f>
        <v>8024000000</v>
      </c>
      <c r="K378">
        <f t="array" ref="K378">I378-J378</f>
        <v>2713000000</v>
      </c>
      <c r="L378">
        <f t="array" ref="L378">I378/D378</f>
        <v>0.58429473225946882</v>
      </c>
      <c r="M378">
        <f t="array" ref="M378">K378/D378</f>
        <v>0.14763822377013497</v>
      </c>
    </row>
    <row r="379" spans="1:13">
      <c r="A379" t="s">
        <v>1698</v>
      </c>
      <c r="B379" t="s">
        <v>19</v>
      </c>
      <c r="C379">
        <v>2013</v>
      </c>
      <c r="D379" s="1">
        <v>18095000000</v>
      </c>
      <c r="E379" s="7">
        <v>7507000000</v>
      </c>
      <c r="F379">
        <v>0</v>
      </c>
      <c r="G379" s="7">
        <v>4541000000</v>
      </c>
      <c r="H379" s="7">
        <v>3502000000</v>
      </c>
      <c r="I379">
        <f t="array" ref="I379">D379-E379</f>
        <v>10588000000</v>
      </c>
      <c r="J379">
        <f t="array" ref="J379">SUM(F379:H379)</f>
        <v>8043000000</v>
      </c>
      <c r="K379">
        <f t="array" ref="K379">I379-J379</f>
        <v>2545000000</v>
      </c>
      <c r="L379">
        <f t="array" ref="L379">I379/D379</f>
        <v>0.58513401492124895</v>
      </c>
      <c r="M379">
        <f t="array" ref="M379">K379/D379</f>
        <v>0.14064658745509809</v>
      </c>
    </row>
    <row r="380" spans="1:13">
      <c r="A380" t="s">
        <v>1698</v>
      </c>
      <c r="B380" t="s">
        <v>25</v>
      </c>
      <c r="C380">
        <v>2014</v>
      </c>
      <c r="D380" s="1">
        <v>18031000000</v>
      </c>
      <c r="E380" s="7">
        <v>7846000000</v>
      </c>
      <c r="F380">
        <v>0</v>
      </c>
      <c r="G380" s="7">
        <v>4428000000</v>
      </c>
      <c r="H380" s="7">
        <v>3347000000</v>
      </c>
      <c r="I380">
        <f t="array" ref="I380">D380-E380</f>
        <v>10185000000</v>
      </c>
      <c r="J380">
        <f t="array" ref="J380">SUM(F380:H380)</f>
        <v>7775000000</v>
      </c>
      <c r="K380">
        <f t="array" ref="K380">I380-J380</f>
        <v>2410000000</v>
      </c>
      <c r="L380">
        <f t="array" ref="L380">I380/D380</f>
        <v>0.56486051799678327</v>
      </c>
      <c r="M380">
        <f t="array" ref="M380">K380/D380</f>
        <v>0.1336586989074372</v>
      </c>
    </row>
    <row r="381" spans="1:13">
      <c r="A381" t="s">
        <v>1698</v>
      </c>
      <c r="B381" t="s">
        <v>31</v>
      </c>
      <c r="C381">
        <v>2015</v>
      </c>
      <c r="D381" s="1">
        <v>17900000000</v>
      </c>
      <c r="E381" s="7">
        <v>7778000000</v>
      </c>
      <c r="F381">
        <v>0</v>
      </c>
      <c r="G381" s="7">
        <v>4189000000</v>
      </c>
      <c r="H381" s="7">
        <v>3328000000</v>
      </c>
      <c r="I381">
        <f t="array" ref="I381">D381-E381</f>
        <v>10122000000</v>
      </c>
      <c r="J381">
        <f t="array" ref="J381">SUM(F381:H381)</f>
        <v>7517000000</v>
      </c>
      <c r="K381">
        <f t="array" ref="K381">I381-J381</f>
        <v>2605000000</v>
      </c>
      <c r="L381">
        <f t="array" ref="L381">I381/D381</f>
        <v>0.56547486033519556</v>
      </c>
      <c r="M381">
        <f t="array" ref="M381">K381/D381</f>
        <v>0.14553072625698324</v>
      </c>
    </row>
    <row r="382" spans="1:13">
      <c r="A382" t="s">
        <v>1716</v>
      </c>
      <c r="B382" t="s">
        <v>10</v>
      </c>
      <c r="C382">
        <v>2012</v>
      </c>
      <c r="D382" s="1">
        <v>7346472000</v>
      </c>
      <c r="E382" s="7">
        <v>4278241000</v>
      </c>
      <c r="F382">
        <v>0</v>
      </c>
      <c r="G382" s="7">
        <v>149089000</v>
      </c>
      <c r="H382" s="7">
        <v>1557646000</v>
      </c>
      <c r="I382">
        <f t="array" ref="I382">D382-E382</f>
        <v>3068231000</v>
      </c>
      <c r="J382">
        <f t="array" ref="J382">SUM(F382:H382)</f>
        <v>1706735000</v>
      </c>
      <c r="K382">
        <f t="array" ref="K382">I382-J382</f>
        <v>1361496000</v>
      </c>
      <c r="L382">
        <f t="array" ref="L382">I382/D382</f>
        <v>0.4176468650530486</v>
      </c>
      <c r="M382">
        <f t="array" ref="M382">K382/D382</f>
        <v>0.18532650774412535</v>
      </c>
    </row>
    <row r="383" spans="1:13">
      <c r="A383" t="s">
        <v>1716</v>
      </c>
      <c r="B383" t="s">
        <v>19</v>
      </c>
      <c r="C383">
        <v>2013</v>
      </c>
      <c r="D383" s="1">
        <v>8843200000</v>
      </c>
      <c r="E383" s="7">
        <v>5265500000</v>
      </c>
      <c r="F383">
        <v>0</v>
      </c>
      <c r="G383" s="7">
        <v>172200000</v>
      </c>
      <c r="H383" s="7">
        <v>1727600000</v>
      </c>
      <c r="I383">
        <f t="array" ref="I383">D383-E383</f>
        <v>3577700000</v>
      </c>
      <c r="J383">
        <f t="array" ref="J383">SUM(F383:H383)</f>
        <v>1899800000</v>
      </c>
      <c r="K383">
        <f t="array" ref="K383">I383-J383</f>
        <v>1677900000</v>
      </c>
      <c r="L383">
        <f t="array" ref="L383">I383/D383</f>
        <v>0.40457074362221818</v>
      </c>
      <c r="M383">
        <f t="array" ref="M383">K383/D383</f>
        <v>0.18973900850370906</v>
      </c>
    </row>
    <row r="384" spans="1:13">
      <c r="A384" t="s">
        <v>1716</v>
      </c>
      <c r="B384" t="s">
        <v>25</v>
      </c>
      <c r="C384">
        <v>2014</v>
      </c>
      <c r="D384" s="1">
        <v>10262700000</v>
      </c>
      <c r="E384" s="7">
        <v>6141100000</v>
      </c>
      <c r="F384">
        <v>0</v>
      </c>
      <c r="G384" s="7">
        <v>199700000</v>
      </c>
      <c r="H384" s="7">
        <v>2037000000</v>
      </c>
      <c r="I384">
        <f t="array" ref="I384">D384-E384</f>
        <v>4121600000</v>
      </c>
      <c r="J384">
        <f t="array" ref="J384">SUM(F384:H384)</f>
        <v>2236700000</v>
      </c>
      <c r="K384">
        <f t="array" ref="K384">I384-J384</f>
        <v>1884900000</v>
      </c>
      <c r="L384">
        <f t="array" ref="L384">I384/D384</f>
        <v>0.40160971284359864</v>
      </c>
      <c r="M384">
        <f t="array" ref="M384">K384/D384</f>
        <v>0.18366511736677482</v>
      </c>
    </row>
    <row r="385" spans="1:13">
      <c r="A385" t="s">
        <v>1716</v>
      </c>
      <c r="B385" t="s">
        <v>31</v>
      </c>
      <c r="C385">
        <v>2015</v>
      </c>
      <c r="D385" s="1">
        <v>12416000000</v>
      </c>
      <c r="E385" s="7">
        <v>7440200000</v>
      </c>
      <c r="F385">
        <v>0</v>
      </c>
      <c r="G385" s="7">
        <v>325200000</v>
      </c>
      <c r="H385" s="7">
        <v>2508600000</v>
      </c>
      <c r="I385">
        <f t="array" ref="I385">D385-E385</f>
        <v>4975800000</v>
      </c>
      <c r="J385">
        <f t="array" ref="J385">SUM(F385:H385)</f>
        <v>2833800000</v>
      </c>
      <c r="K385">
        <f t="array" ref="K385">I385-J385</f>
        <v>2142000000</v>
      </c>
      <c r="L385">
        <f t="array" ref="L385">I385/D385</f>
        <v>0.40075708762886597</v>
      </c>
      <c r="M385">
        <f t="array" ref="M385">K385/D385</f>
        <v>0.17251932989690721</v>
      </c>
    </row>
    <row r="386" spans="1:13">
      <c r="A386" t="s">
        <v>1733</v>
      </c>
      <c r="B386" t="s">
        <v>10</v>
      </c>
      <c r="C386">
        <v>2013</v>
      </c>
      <c r="D386" s="1">
        <v>2918434000</v>
      </c>
      <c r="E386" s="7">
        <v>502795000</v>
      </c>
      <c r="F386" s="7">
        <v>516338000</v>
      </c>
      <c r="G386" s="7">
        <v>41668000</v>
      </c>
      <c r="H386" s="7">
        <v>1476916000</v>
      </c>
      <c r="I386">
        <f t="array" ref="I386">D386-E386</f>
        <v>2415639000</v>
      </c>
      <c r="J386">
        <f t="array" ref="J386">SUM(F386:H386)</f>
        <v>2034922000</v>
      </c>
      <c r="K386">
        <f t="array" ref="K386">I386-J386</f>
        <v>380717000</v>
      </c>
      <c r="L386">
        <f t="array" ref="L386">I386/D386</f>
        <v>0.82771753618550226</v>
      </c>
      <c r="M386">
        <f t="array" ref="M386">K386/D386</f>
        <v>0.13045249609893525</v>
      </c>
    </row>
    <row r="387" spans="1:13">
      <c r="A387" t="s">
        <v>1733</v>
      </c>
      <c r="B387" t="s">
        <v>19</v>
      </c>
      <c r="C387">
        <v>2014</v>
      </c>
      <c r="D387" s="1">
        <v>3142856000</v>
      </c>
      <c r="E387" s="7">
        <v>620219000</v>
      </c>
      <c r="F387" s="7">
        <v>553817000</v>
      </c>
      <c r="G387" s="7">
        <v>39577000</v>
      </c>
      <c r="H387" s="7">
        <v>1600187000</v>
      </c>
      <c r="I387">
        <f t="array" ref="I387">D387-E387</f>
        <v>2522637000</v>
      </c>
      <c r="J387">
        <f t="array" ref="J387">SUM(F387:H387)</f>
        <v>2193581000</v>
      </c>
      <c r="K387">
        <f t="array" ref="K387">I387-J387</f>
        <v>329056000</v>
      </c>
      <c r="L387">
        <f t="array" ref="L387">I387/D387</f>
        <v>0.80265751914818884</v>
      </c>
      <c r="M387">
        <f t="array" ref="M387">K387/D387</f>
        <v>0.10469967443624525</v>
      </c>
    </row>
    <row r="388" spans="1:13">
      <c r="A388" t="s">
        <v>1733</v>
      </c>
      <c r="B388" t="s">
        <v>25</v>
      </c>
      <c r="C388">
        <v>2015</v>
      </c>
      <c r="D388" s="1">
        <v>3275594000</v>
      </c>
      <c r="E388" s="7">
        <v>614364000</v>
      </c>
      <c r="F388" s="7">
        <v>563975000</v>
      </c>
      <c r="G388" s="7">
        <v>41595000</v>
      </c>
      <c r="H388" s="7">
        <v>1538027000</v>
      </c>
      <c r="I388">
        <f t="array" ref="I388">D388-E388</f>
        <v>2661230000</v>
      </c>
      <c r="J388">
        <f t="array" ref="J388">SUM(F388:H388)</f>
        <v>2143597000</v>
      </c>
      <c r="K388">
        <f t="array" ref="K388">I388-J388</f>
        <v>517633000</v>
      </c>
      <c r="L388">
        <f t="array" ref="L388">I388/D388</f>
        <v>0.81244195709236244</v>
      </c>
      <c r="M388">
        <f t="array" ref="M388">K388/D388</f>
        <v>0.1580272158271141</v>
      </c>
    </row>
    <row r="389" spans="1:13">
      <c r="A389" t="s">
        <v>1733</v>
      </c>
      <c r="B389" t="s">
        <v>31</v>
      </c>
      <c r="C389">
        <v>2016</v>
      </c>
      <c r="D389" s="1">
        <v>3418265000</v>
      </c>
      <c r="E389" s="7">
        <v>559541000</v>
      </c>
      <c r="F389" s="7">
        <v>489265000</v>
      </c>
      <c r="G389" s="7">
        <v>29173000</v>
      </c>
      <c r="H389" s="7">
        <v>1620006000</v>
      </c>
      <c r="I389">
        <f t="array" ref="I389">D389-E389</f>
        <v>2858724000</v>
      </c>
      <c r="J389">
        <f t="array" ref="J389">SUM(F389:H389)</f>
        <v>2138444000</v>
      </c>
      <c r="K389">
        <f t="array" ref="K389">I389-J389</f>
        <v>720280000</v>
      </c>
      <c r="L389">
        <f t="array" ref="L389">I389/D389</f>
        <v>0.83630847813144971</v>
      </c>
      <c r="M389">
        <f t="array" ref="M389">K389/D389</f>
        <v>0.21071508499194766</v>
      </c>
    </row>
    <row r="390" spans="1:13">
      <c r="A390" t="s">
        <v>1754</v>
      </c>
      <c r="B390" t="s">
        <v>10</v>
      </c>
      <c r="C390">
        <v>2013</v>
      </c>
      <c r="D390" s="1">
        <v>126761000000</v>
      </c>
      <c r="E390" s="7">
        <v>102978000000</v>
      </c>
      <c r="F390">
        <v>0</v>
      </c>
      <c r="G390">
        <v>0</v>
      </c>
      <c r="H390">
        <v>0</v>
      </c>
      <c r="I390">
        <f t="array" ref="I390">D390-E390</f>
        <v>23783000000</v>
      </c>
      <c r="J390">
        <f t="array" ref="J390">SUM(F390:H390)</f>
        <v>0</v>
      </c>
      <c r="K390">
        <f t="array" ref="K390">I390-J390</f>
        <v>23783000000</v>
      </c>
      <c r="L390">
        <f t="array" ref="L390">I390/D390</f>
        <v>0.18762079819502844</v>
      </c>
      <c r="M390">
        <f t="array" ref="M390">K390/D390</f>
        <v>0.18762079819502844</v>
      </c>
    </row>
    <row r="391" spans="1:13">
      <c r="A391" t="s">
        <v>1754</v>
      </c>
      <c r="B391" t="s">
        <v>19</v>
      </c>
      <c r="C391">
        <v>2014</v>
      </c>
      <c r="D391" s="1">
        <v>139367000000</v>
      </c>
      <c r="E391" s="7">
        <v>114000000000</v>
      </c>
      <c r="F391">
        <v>0</v>
      </c>
      <c r="G391">
        <v>0</v>
      </c>
      <c r="H391">
        <v>0</v>
      </c>
      <c r="I391">
        <f t="array" ref="I391">D391-E391</f>
        <v>25367000000</v>
      </c>
      <c r="J391">
        <f t="array" ref="J391">SUM(F391:H391)</f>
        <v>0</v>
      </c>
      <c r="K391">
        <f t="array" ref="K391">I391-J391</f>
        <v>25367000000</v>
      </c>
      <c r="L391">
        <f t="array" ref="L391">I391/D391</f>
        <v>0.18201582871124442</v>
      </c>
      <c r="M391">
        <f t="array" ref="M391">K391/D391</f>
        <v>0.18201582871124442</v>
      </c>
    </row>
    <row r="392" spans="1:13">
      <c r="A392" t="s">
        <v>1754</v>
      </c>
      <c r="B392" t="s">
        <v>25</v>
      </c>
      <c r="C392">
        <v>2015</v>
      </c>
      <c r="D392" s="1">
        <v>153290000000</v>
      </c>
      <c r="E392" s="7">
        <v>126762000000</v>
      </c>
      <c r="F392">
        <v>0</v>
      </c>
      <c r="G392">
        <v>0</v>
      </c>
      <c r="H392">
        <v>0</v>
      </c>
      <c r="I392">
        <f t="array" ref="I392">D392-E392</f>
        <v>26528000000</v>
      </c>
      <c r="J392">
        <f t="array" ref="J392">SUM(F392:H392)</f>
        <v>0</v>
      </c>
      <c r="K392">
        <f t="array" ref="K392">I392-J392</f>
        <v>26528000000</v>
      </c>
      <c r="L392">
        <f t="array" ref="L392">I392/D392</f>
        <v>0.17305760323569705</v>
      </c>
      <c r="M392">
        <f t="array" ref="M392">K392/D392</f>
        <v>0.17305760323569705</v>
      </c>
    </row>
    <row r="393" spans="1:13">
      <c r="A393" t="s">
        <v>1754</v>
      </c>
      <c r="B393" t="s">
        <v>31</v>
      </c>
      <c r="C393">
        <v>2016</v>
      </c>
      <c r="D393" s="1">
        <v>177526000000</v>
      </c>
      <c r="E393" s="7">
        <v>148669000000</v>
      </c>
      <c r="F393">
        <v>0</v>
      </c>
      <c r="G393">
        <v>0</v>
      </c>
      <c r="H393">
        <v>0</v>
      </c>
      <c r="I393">
        <f t="array" ref="I393">D393-E393</f>
        <v>28857000000</v>
      </c>
      <c r="J393">
        <f t="array" ref="J393">SUM(F393:H393)</f>
        <v>0</v>
      </c>
      <c r="K393">
        <f t="array" ref="K393">I393-J393</f>
        <v>28857000000</v>
      </c>
      <c r="L393">
        <f t="array" ref="L393">I393/D393</f>
        <v>0.16255083762378469</v>
      </c>
      <c r="M393">
        <f t="array" ref="M393">K393/D393</f>
        <v>0.16255083762378469</v>
      </c>
    </row>
    <row r="394" spans="1:13">
      <c r="A394" t="s">
        <v>1764</v>
      </c>
      <c r="B394" t="s">
        <v>10</v>
      </c>
      <c r="C394">
        <v>2012</v>
      </c>
      <c r="D394" s="1">
        <v>230590000000</v>
      </c>
      <c r="E394" s="7">
        <v>163336000000</v>
      </c>
      <c r="F394">
        <v>0</v>
      </c>
      <c r="G394" s="7">
        <v>13413000000</v>
      </c>
      <c r="H394" s="7">
        <v>17100000000</v>
      </c>
      <c r="I394">
        <f t="array" ref="I394">D394-E394</f>
        <v>67254000000</v>
      </c>
      <c r="J394">
        <f t="array" ref="J394">SUM(F394:H394)</f>
        <v>30513000000</v>
      </c>
      <c r="K394">
        <f t="array" ref="K394">I394-J394</f>
        <v>36741000000</v>
      </c>
      <c r="L394">
        <f t="array" ref="L394">I394/D394</f>
        <v>0.29166052300620149</v>
      </c>
      <c r="M394">
        <f t="array" ref="M394">K394/D394</f>
        <v>0.15933474998915825</v>
      </c>
    </row>
    <row r="395" spans="1:13">
      <c r="A395" t="s">
        <v>1764</v>
      </c>
      <c r="B395" t="s">
        <v>19</v>
      </c>
      <c r="C395">
        <v>2013</v>
      </c>
      <c r="D395" s="1">
        <v>220156000000</v>
      </c>
      <c r="E395" s="7">
        <v>159323000000</v>
      </c>
      <c r="F395">
        <v>0</v>
      </c>
      <c r="G395" s="7">
        <v>14186000000</v>
      </c>
      <c r="H395" s="7">
        <v>17573000000</v>
      </c>
      <c r="I395">
        <f t="array" ref="I395">D395-E395</f>
        <v>60833000000</v>
      </c>
      <c r="J395">
        <f t="array" ref="J395">SUM(F395:H395)</f>
        <v>31759000000</v>
      </c>
      <c r="K395">
        <f t="array" ref="K395">I395-J395</f>
        <v>29074000000</v>
      </c>
      <c r="L395">
        <f t="array" ref="L395">I395/D395</f>
        <v>0.27631770199313216</v>
      </c>
      <c r="M395">
        <f t="array" ref="M395">K395/D395</f>
        <v>0.13206090226929995</v>
      </c>
    </row>
    <row r="396" spans="1:13">
      <c r="A396" t="s">
        <v>1764</v>
      </c>
      <c r="B396" t="s">
        <v>25</v>
      </c>
      <c r="C396">
        <v>2014</v>
      </c>
      <c r="D396" s="1">
        <v>200494000000</v>
      </c>
      <c r="E396" s="7">
        <v>144956000000</v>
      </c>
      <c r="F396">
        <v>0</v>
      </c>
      <c r="G396" s="7">
        <v>16793000000</v>
      </c>
      <c r="H396" s="7">
        <v>17034000000</v>
      </c>
      <c r="I396">
        <f t="array" ref="I396">D396-E396</f>
        <v>55538000000</v>
      </c>
      <c r="J396">
        <f t="array" ref="J396">SUM(F396:H396)</f>
        <v>33827000000</v>
      </c>
      <c r="K396">
        <f t="array" ref="K396">I396-J396</f>
        <v>21711000000</v>
      </c>
      <c r="L396">
        <f t="array" ref="L396">I396/D396</f>
        <v>0.27700579568465888</v>
      </c>
      <c r="M396">
        <f t="array" ref="M396">K396/D396</f>
        <v>0.10828752980139056</v>
      </c>
    </row>
    <row r="397" spans="1:13">
      <c r="A397" t="s">
        <v>1764</v>
      </c>
      <c r="B397" t="s">
        <v>31</v>
      </c>
      <c r="C397">
        <v>2015</v>
      </c>
      <c r="D397" s="1">
        <v>129925000000</v>
      </c>
      <c r="E397" s="7">
        <v>92785000000</v>
      </c>
      <c r="F397">
        <v>0</v>
      </c>
      <c r="G397" s="7">
        <v>21037000000</v>
      </c>
      <c r="H397" s="7">
        <v>16473000000</v>
      </c>
      <c r="I397">
        <f t="array" ref="I397">D397-E397</f>
        <v>37140000000</v>
      </c>
      <c r="J397">
        <f t="array" ref="J397">SUM(F397:H397)</f>
        <v>37510000000</v>
      </c>
      <c r="K397">
        <f t="array" ref="K397">I397-J397</f>
        <v>-370000000</v>
      </c>
      <c r="L397">
        <f t="array" ref="L397">I397/D397</f>
        <v>0.28585722532230134</v>
      </c>
      <c r="M397">
        <f t="array" ref="M397">K397/D397</f>
        <v>-2.8477968058495287E-3</v>
      </c>
    </row>
    <row r="398" spans="1:13">
      <c r="A398" t="s">
        <v>1781</v>
      </c>
      <c r="B398" t="s">
        <v>10</v>
      </c>
      <c r="C398">
        <v>2012</v>
      </c>
      <c r="D398" s="1">
        <v>1819814000</v>
      </c>
      <c r="E398" s="7">
        <v>343743000</v>
      </c>
      <c r="F398">
        <v>0</v>
      </c>
      <c r="G398" s="7">
        <v>579315000</v>
      </c>
      <c r="H398" s="7">
        <v>133796000</v>
      </c>
      <c r="I398">
        <f t="array" ref="I398">D398-E398</f>
        <v>1476071000</v>
      </c>
      <c r="J398">
        <f t="array" ref="J398">SUM(F398:H398)</f>
        <v>713111000</v>
      </c>
      <c r="K398">
        <f t="array" ref="K398">I398-J398</f>
        <v>762960000</v>
      </c>
      <c r="L398">
        <f t="array" ref="L398">I398/D398</f>
        <v>0.81111091573094829</v>
      </c>
      <c r="M398">
        <f t="array" ref="M398">K398/D398</f>
        <v>0.41925163780474267</v>
      </c>
    </row>
    <row r="399" spans="1:13">
      <c r="A399" t="s">
        <v>1781</v>
      </c>
      <c r="B399" t="s">
        <v>19</v>
      </c>
      <c r="C399">
        <v>2013</v>
      </c>
      <c r="D399" s="1">
        <v>2319919000</v>
      </c>
      <c r="E399" s="7">
        <v>455436000</v>
      </c>
      <c r="F399">
        <v>0</v>
      </c>
      <c r="G399" s="7">
        <v>778655000</v>
      </c>
      <c r="H399" s="7">
        <v>169815000</v>
      </c>
      <c r="I399">
        <f t="array" ref="I399">D399-E399</f>
        <v>1864483000</v>
      </c>
      <c r="J399">
        <f t="array" ref="J399">SUM(F399:H399)</f>
        <v>948470000</v>
      </c>
      <c r="K399">
        <f t="array" ref="K399">I399-J399</f>
        <v>916013000</v>
      </c>
      <c r="L399">
        <f t="array" ref="L399">I399/D399</f>
        <v>0.80368452519247435</v>
      </c>
      <c r="M399">
        <f t="array" ref="M399">K399/D399</f>
        <v>0.39484697526077417</v>
      </c>
    </row>
    <row r="400" spans="1:13">
      <c r="A400" t="s">
        <v>1781</v>
      </c>
      <c r="B400" t="s">
        <v>25</v>
      </c>
      <c r="C400">
        <v>2014</v>
      </c>
      <c r="D400" s="1">
        <v>2660147000</v>
      </c>
      <c r="E400" s="7">
        <v>538374000</v>
      </c>
      <c r="F400">
        <v>0</v>
      </c>
      <c r="G400" s="7">
        <v>986812000</v>
      </c>
      <c r="H400" s="7">
        <v>204161000</v>
      </c>
      <c r="I400">
        <f t="array" ref="I400">D400-E400</f>
        <v>2121773000</v>
      </c>
      <c r="J400">
        <f t="array" ref="J400">SUM(F400:H400)</f>
        <v>1190973000</v>
      </c>
      <c r="K400">
        <f t="array" ref="K400">I400-J400</f>
        <v>930800000</v>
      </c>
      <c r="L400">
        <f t="array" ref="L400">I400/D400</f>
        <v>0.79761494383581055</v>
      </c>
      <c r="M400">
        <f t="array" ref="M400">K400/D400</f>
        <v>0.3499054751485538</v>
      </c>
    </row>
    <row r="401" spans="1:13">
      <c r="A401" t="s">
        <v>1781</v>
      </c>
      <c r="B401" t="s">
        <v>31</v>
      </c>
      <c r="C401">
        <v>2015</v>
      </c>
      <c r="D401" s="1">
        <v>1803573000</v>
      </c>
      <c r="E401" s="7">
        <v>541359000</v>
      </c>
      <c r="F401">
        <v>0</v>
      </c>
      <c r="G401" s="7">
        <v>1230853000</v>
      </c>
      <c r="H401" s="7">
        <v>230734000</v>
      </c>
      <c r="I401">
        <f t="array" ref="I401">D401-E401</f>
        <v>1262214000</v>
      </c>
      <c r="J401">
        <f t="array" ref="J401">SUM(F401:H401)</f>
        <v>1461587000</v>
      </c>
      <c r="K401">
        <f t="array" ref="K401">I401-J401</f>
        <v>-199373000</v>
      </c>
      <c r="L401">
        <f t="array" ref="L401">I401/D401</f>
        <v>0.69984081598027914</v>
      </c>
      <c r="M401">
        <f t="array" ref="M401">K401/D401</f>
        <v>-0.11054334922955711</v>
      </c>
    </row>
    <row r="402" spans="1:13">
      <c r="A402" t="s">
        <v>1798</v>
      </c>
      <c r="B402" t="s">
        <v>10</v>
      </c>
      <c r="C402">
        <v>2012</v>
      </c>
      <c r="D402" s="1">
        <v>12835000000</v>
      </c>
      <c r="E402" s="7">
        <v>8300000000</v>
      </c>
      <c r="F402">
        <v>0</v>
      </c>
      <c r="G402" s="7">
        <v>1127000000</v>
      </c>
      <c r="H402" s="7">
        <v>550000000</v>
      </c>
      <c r="I402">
        <f t="array" ref="I402">D402-E402</f>
        <v>4535000000</v>
      </c>
      <c r="J402">
        <f t="array" ref="J402">SUM(F402:H402)</f>
        <v>1677000000</v>
      </c>
      <c r="K402">
        <f t="array" ref="K402">I402-J402</f>
        <v>2858000000</v>
      </c>
      <c r="L402">
        <f t="array" ref="L402">I402/D402</f>
        <v>0.35333073626801714</v>
      </c>
      <c r="M402">
        <f t="array" ref="M402">K402/D402</f>
        <v>0.22267238021036229</v>
      </c>
    </row>
    <row r="403" spans="1:13">
      <c r="A403" t="s">
        <v>1798</v>
      </c>
      <c r="B403" t="s">
        <v>19</v>
      </c>
      <c r="C403">
        <v>2013</v>
      </c>
      <c r="D403" s="1">
        <v>13120000000</v>
      </c>
      <c r="E403" s="7">
        <v>8033000000</v>
      </c>
      <c r="F403">
        <v>0</v>
      </c>
      <c r="G403" s="7">
        <v>1208000000</v>
      </c>
      <c r="H403" s="7">
        <v>563000000</v>
      </c>
      <c r="I403">
        <f t="array" ref="I403">D403-E403</f>
        <v>5087000000</v>
      </c>
      <c r="J403">
        <f t="array" ref="J403">SUM(F403:H403)</f>
        <v>1771000000</v>
      </c>
      <c r="K403">
        <f t="array" ref="K403">I403-J403</f>
        <v>3316000000</v>
      </c>
      <c r="L403">
        <f t="array" ref="L403">I403/D403</f>
        <v>0.38772865853658539</v>
      </c>
      <c r="M403">
        <f t="array" ref="M403">K403/D403</f>
        <v>0.25274390243902439</v>
      </c>
    </row>
    <row r="404" spans="1:13">
      <c r="A404" t="s">
        <v>1798</v>
      </c>
      <c r="B404" t="s">
        <v>25</v>
      </c>
      <c r="C404">
        <v>2014</v>
      </c>
      <c r="D404" s="1">
        <v>12436000000</v>
      </c>
      <c r="E404" s="7">
        <v>7881000000</v>
      </c>
      <c r="F404">
        <v>0</v>
      </c>
      <c r="G404" s="7">
        <v>1292000000</v>
      </c>
      <c r="H404" s="7">
        <v>542000000</v>
      </c>
      <c r="I404">
        <f t="array" ref="I404">D404-E404</f>
        <v>4555000000</v>
      </c>
      <c r="J404">
        <f t="array" ref="J404">SUM(F404:H404)</f>
        <v>1834000000</v>
      </c>
      <c r="K404">
        <f t="array" ref="K404">I404-J404</f>
        <v>2721000000</v>
      </c>
      <c r="L404">
        <f t="array" ref="L404">I404/D404</f>
        <v>0.36627532968800258</v>
      </c>
      <c r="M404">
        <f t="array" ref="M404">K404/D404</f>
        <v>0.21880025731746541</v>
      </c>
    </row>
    <row r="405" spans="1:13">
      <c r="A405" t="s">
        <v>1798</v>
      </c>
      <c r="B405" t="s">
        <v>31</v>
      </c>
      <c r="C405">
        <v>2015</v>
      </c>
      <c r="D405" s="1">
        <v>11683000000</v>
      </c>
      <c r="E405" s="7">
        <v>6201000000</v>
      </c>
      <c r="F405">
        <v>0</v>
      </c>
      <c r="G405" s="7">
        <v>1395000000</v>
      </c>
      <c r="H405" s="7">
        <v>551000000</v>
      </c>
      <c r="I405">
        <f t="array" ref="I405">D405-E405</f>
        <v>5482000000</v>
      </c>
      <c r="J405">
        <f t="array" ref="J405">SUM(F405:H405)</f>
        <v>1946000000</v>
      </c>
      <c r="K405">
        <f t="array" ref="K405">I405-J405</f>
        <v>3536000000</v>
      </c>
      <c r="L405">
        <f t="array" ref="L405">I405/D405</f>
        <v>0.46922879397415046</v>
      </c>
      <c r="M405">
        <f t="array" ref="M405">K405/D405</f>
        <v>0.30266198750320977</v>
      </c>
    </row>
    <row r="406" spans="1:13">
      <c r="A406" t="s">
        <v>1812</v>
      </c>
      <c r="B406" t="s">
        <v>10</v>
      </c>
      <c r="C406">
        <v>2013</v>
      </c>
      <c r="D406" s="1">
        <v>37773000000</v>
      </c>
      <c r="E406" s="7">
        <v>20964000000</v>
      </c>
      <c r="F406">
        <v>0</v>
      </c>
      <c r="G406" s="7">
        <v>1658000000</v>
      </c>
      <c r="H406" s="7">
        <v>11349000000</v>
      </c>
      <c r="I406">
        <f t="array" ref="I406">D406-E406</f>
        <v>16809000000</v>
      </c>
      <c r="J406">
        <f t="array" ref="J406">SUM(F406:H406)</f>
        <v>13007000000</v>
      </c>
      <c r="K406">
        <f t="array" ref="K406">I406-J406</f>
        <v>3802000000</v>
      </c>
      <c r="L406">
        <f t="array" ref="L406">I406/D406</f>
        <v>0.44500039710904615</v>
      </c>
      <c r="M406">
        <f t="array" ref="M406">K406/D406</f>
        <v>0.10065390622931723</v>
      </c>
    </row>
    <row r="407" spans="1:13">
      <c r="A407" t="s">
        <v>1812</v>
      </c>
      <c r="B407" t="s">
        <v>19</v>
      </c>
      <c r="C407">
        <v>2014</v>
      </c>
      <c r="D407" s="1">
        <v>40362000000</v>
      </c>
      <c r="E407" s="7">
        <v>22967000000</v>
      </c>
      <c r="F407">
        <v>0</v>
      </c>
      <c r="G407" s="7">
        <v>1771000000</v>
      </c>
      <c r="H407" s="7">
        <v>12702000000</v>
      </c>
      <c r="I407">
        <f t="array" ref="I407">D407-E407</f>
        <v>17395000000</v>
      </c>
      <c r="J407">
        <f t="array" ref="J407">SUM(F407:H407)</f>
        <v>14473000000</v>
      </c>
      <c r="K407">
        <f t="array" ref="K407">I407-J407</f>
        <v>2922000000</v>
      </c>
      <c r="L407">
        <f t="array" ref="L407">I407/D407</f>
        <v>0.43097467915365939</v>
      </c>
      <c r="M407">
        <f t="array" ref="M407">K407/D407</f>
        <v>7.2394826817303401E-2</v>
      </c>
    </row>
    <row r="408" spans="1:13">
      <c r="A408" t="s">
        <v>1812</v>
      </c>
      <c r="B408" t="s">
        <v>25</v>
      </c>
      <c r="C408">
        <v>2015</v>
      </c>
      <c r="D408" s="1">
        <v>40704000000</v>
      </c>
      <c r="E408" s="7">
        <v>17096000000</v>
      </c>
      <c r="F408">
        <v>0</v>
      </c>
      <c r="G408" s="7">
        <v>1835000000</v>
      </c>
      <c r="H408" s="7">
        <v>13936000000</v>
      </c>
      <c r="I408">
        <f t="array" ref="I408">D408-E408</f>
        <v>23608000000</v>
      </c>
      <c r="J408">
        <f t="array" ref="J408">SUM(F408:H408)</f>
        <v>15771000000</v>
      </c>
      <c r="K408">
        <f t="array" ref="K408">I408-J408</f>
        <v>7837000000</v>
      </c>
      <c r="L408">
        <f t="array" ref="L408">I408/D408</f>
        <v>0.57999213836477992</v>
      </c>
      <c r="M408">
        <f t="array" ref="M408">K408/D408</f>
        <v>0.19253636006289307</v>
      </c>
    </row>
    <row r="409" spans="1:13">
      <c r="A409" t="s">
        <v>1812</v>
      </c>
      <c r="B409" t="s">
        <v>31</v>
      </c>
      <c r="C409">
        <v>2016</v>
      </c>
      <c r="D409" s="1">
        <v>39639000000</v>
      </c>
      <c r="E409" s="7">
        <v>15940000000</v>
      </c>
      <c r="F409">
        <v>0</v>
      </c>
      <c r="G409" s="7">
        <v>1902000000</v>
      </c>
      <c r="H409" s="7">
        <v>14845000000</v>
      </c>
      <c r="I409">
        <f t="array" ref="I409">D409-E409</f>
        <v>23699000000</v>
      </c>
      <c r="J409">
        <f t="array" ref="J409">SUM(F409:H409)</f>
        <v>16747000000</v>
      </c>
      <c r="K409">
        <f t="array" ref="K409">I409-J409</f>
        <v>6952000000</v>
      </c>
      <c r="L409">
        <f t="array" ref="L409">I409/D409</f>
        <v>0.59787078382401171</v>
      </c>
      <c r="M409">
        <f t="array" ref="M409">K409/D409</f>
        <v>0.17538283004112112</v>
      </c>
    </row>
    <row r="410" spans="1:13">
      <c r="A410" t="s">
        <v>1828</v>
      </c>
      <c r="B410" t="s">
        <v>10</v>
      </c>
      <c r="C410">
        <v>2013</v>
      </c>
      <c r="D410" s="1">
        <v>28998000000</v>
      </c>
      <c r="E410" s="7">
        <v>17642000000</v>
      </c>
      <c r="F410" s="7">
        <v>2037000000</v>
      </c>
      <c r="G410">
        <v>0</v>
      </c>
      <c r="H410" s="7">
        <v>6564000000</v>
      </c>
      <c r="I410">
        <f t="array" ref="I410">D410-E410</f>
        <v>11356000000</v>
      </c>
      <c r="J410">
        <f t="array" ref="J410">SUM(F410:H410)</f>
        <v>8601000000</v>
      </c>
      <c r="K410">
        <f t="array" ref="K410">I410-J410</f>
        <v>2755000000</v>
      </c>
      <c r="L410">
        <f t="array" ref="L410">I410/D410</f>
        <v>0.39161321470446236</v>
      </c>
      <c r="M410">
        <f t="array" ref="M410">K410/D410</f>
        <v>9.5006552176012143E-2</v>
      </c>
    </row>
    <row r="411" spans="1:13">
      <c r="A411" t="s">
        <v>1828</v>
      </c>
      <c r="B411" t="s">
        <v>19</v>
      </c>
      <c r="C411">
        <v>2014</v>
      </c>
      <c r="D411" s="1">
        <v>28406000000</v>
      </c>
      <c r="E411" s="7">
        <v>17023000000</v>
      </c>
      <c r="F411" s="7">
        <v>1958000000</v>
      </c>
      <c r="G411">
        <v>0</v>
      </c>
      <c r="H411" s="7">
        <v>5536000000</v>
      </c>
      <c r="I411">
        <f t="array" ref="I411">D411-E411</f>
        <v>11383000000</v>
      </c>
      <c r="J411">
        <f t="array" ref="J411">SUM(F411:H411)</f>
        <v>7494000000</v>
      </c>
      <c r="K411">
        <f t="array" ref="K411">I411-J411</f>
        <v>3889000000</v>
      </c>
      <c r="L411">
        <f t="array" ref="L411">I411/D411</f>
        <v>0.40072519890164049</v>
      </c>
      <c r="M411">
        <f t="array" ref="M411">K411/D411</f>
        <v>0.13690769555727664</v>
      </c>
    </row>
    <row r="412" spans="1:13">
      <c r="A412" t="s">
        <v>1828</v>
      </c>
      <c r="B412" t="s">
        <v>25</v>
      </c>
      <c r="C412">
        <v>2015</v>
      </c>
      <c r="D412" s="1">
        <v>25130000000</v>
      </c>
      <c r="E412" s="7">
        <v>15112000000</v>
      </c>
      <c r="F412" s="7">
        <v>1898000000</v>
      </c>
      <c r="G412">
        <v>0</v>
      </c>
      <c r="H412" s="7">
        <v>5074000000</v>
      </c>
      <c r="I412">
        <f t="array" ref="I412">D412-E412</f>
        <v>10018000000</v>
      </c>
      <c r="J412">
        <f t="array" ref="J412">SUM(F412:H412)</f>
        <v>6972000000</v>
      </c>
      <c r="K412">
        <f t="array" ref="K412">I412-J412</f>
        <v>3046000000</v>
      </c>
      <c r="L412">
        <f t="array" ref="L412">I412/D412</f>
        <v>0.39864703541583763</v>
      </c>
      <c r="M412">
        <f t="array" ref="M412">K412/D412</f>
        <v>0.12120970951054516</v>
      </c>
    </row>
    <row r="413" spans="1:13">
      <c r="A413" t="s">
        <v>1828</v>
      </c>
      <c r="B413" t="s">
        <v>31</v>
      </c>
      <c r="C413">
        <v>2016</v>
      </c>
      <c r="D413" s="1">
        <v>24594000000</v>
      </c>
      <c r="E413" s="7">
        <v>14469000000</v>
      </c>
      <c r="F413" s="7">
        <v>1641000000</v>
      </c>
      <c r="G413">
        <v>0</v>
      </c>
      <c r="H413" s="7">
        <v>5005000000</v>
      </c>
      <c r="I413">
        <f t="array" ref="I413">D413-E413</f>
        <v>10125000000</v>
      </c>
      <c r="J413">
        <f t="array" ref="J413">SUM(F413:H413)</f>
        <v>6646000000</v>
      </c>
      <c r="K413">
        <f t="array" ref="K413">I413-J413</f>
        <v>3479000000</v>
      </c>
      <c r="L413">
        <f t="array" ref="L413">I413/D413</f>
        <v>0.41168577701878506</v>
      </c>
      <c r="M413">
        <f t="array" ref="M413">K413/D413</f>
        <v>0.14145726599983735</v>
      </c>
    </row>
    <row r="414" spans="1:13">
      <c r="A414" t="s">
        <v>1845</v>
      </c>
      <c r="B414" t="s">
        <v>10</v>
      </c>
      <c r="C414">
        <v>2013</v>
      </c>
      <c r="D414" s="1">
        <v>37795400000</v>
      </c>
      <c r="E414" s="7">
        <v>25667300000</v>
      </c>
      <c r="F414" s="7">
        <v>1477300000</v>
      </c>
      <c r="G414">
        <v>0</v>
      </c>
      <c r="H414" s="7">
        <v>4426100000</v>
      </c>
      <c r="I414">
        <f t="array" ref="I414">D414-E414</f>
        <v>12128100000</v>
      </c>
      <c r="J414">
        <f t="array" ref="J414">SUM(F414:H414)</f>
        <v>5903400000</v>
      </c>
      <c r="K414">
        <f t="array" ref="K414">I414-J414</f>
        <v>6224700000</v>
      </c>
      <c r="L414">
        <f t="array" ref="L414">I414/D414</f>
        <v>0.32088825624282319</v>
      </c>
      <c r="M414">
        <f t="array" ref="M414">K414/D414</f>
        <v>0.16469464538012563</v>
      </c>
    </row>
    <row r="415" spans="1:13">
      <c r="A415" t="s">
        <v>1845</v>
      </c>
      <c r="B415" t="s">
        <v>19</v>
      </c>
      <c r="C415">
        <v>2014</v>
      </c>
      <c r="D415" s="1">
        <v>36066900000</v>
      </c>
      <c r="E415" s="7">
        <v>24775800000</v>
      </c>
      <c r="F415" s="7">
        <v>1452000000</v>
      </c>
      <c r="G415">
        <v>0</v>
      </c>
      <c r="H415" s="7">
        <v>4377700000</v>
      </c>
      <c r="I415">
        <f t="array" ref="I415">D415-E415</f>
        <v>11291100000</v>
      </c>
      <c r="J415">
        <f t="array" ref="J415">SUM(F415:H415)</f>
        <v>5829700000</v>
      </c>
      <c r="K415">
        <f t="array" ref="K415">I415-J415</f>
        <v>5461400000</v>
      </c>
      <c r="L415">
        <f t="array" ref="L415">I415/D415</f>
        <v>0.31305989702469578</v>
      </c>
      <c r="M415">
        <f t="array" ref="M415">K415/D415</f>
        <v>0.15142415899342609</v>
      </c>
    </row>
    <row r="416" spans="1:13">
      <c r="A416" t="s">
        <v>1845</v>
      </c>
      <c r="B416" t="s">
        <v>25</v>
      </c>
      <c r="C416">
        <v>2015</v>
      </c>
      <c r="D416" s="1">
        <v>28862800000</v>
      </c>
      <c r="E416" s="7">
        <v>20143200000</v>
      </c>
      <c r="F416" s="7">
        <v>1425100000</v>
      </c>
      <c r="G416">
        <v>0</v>
      </c>
      <c r="H416" s="7">
        <v>3834400000</v>
      </c>
      <c r="I416">
        <f t="array" ref="I416">D416-E416</f>
        <v>8719600000</v>
      </c>
      <c r="J416">
        <f t="array" ref="J416">SUM(F416:H416)</f>
        <v>5259500000</v>
      </c>
      <c r="K416">
        <f t="array" ref="K416">I416-J416</f>
        <v>3460100000</v>
      </c>
      <c r="L416">
        <f t="array" ref="L416">I416/D416</f>
        <v>0.3021051318652383</v>
      </c>
      <c r="M416">
        <f t="array" ref="M416">K416/D416</f>
        <v>0.11988095403079396</v>
      </c>
    </row>
    <row r="417" spans="1:13">
      <c r="A417" t="s">
        <v>1845</v>
      </c>
      <c r="B417" t="s">
        <v>31</v>
      </c>
      <c r="C417">
        <v>2016</v>
      </c>
      <c r="D417" s="1">
        <v>26644000000</v>
      </c>
      <c r="E417" s="7">
        <v>18248900000</v>
      </c>
      <c r="F417" s="7">
        <v>1389100000</v>
      </c>
      <c r="G417">
        <v>0</v>
      </c>
      <c r="H417" s="7">
        <v>4018300000</v>
      </c>
      <c r="I417">
        <f t="array" ref="I417">D417-E417</f>
        <v>8395100000</v>
      </c>
      <c r="J417">
        <f t="array" ref="J417">SUM(F417:H417)</f>
        <v>5407400000</v>
      </c>
      <c r="K417">
        <f t="array" ref="K417">I417-J417</f>
        <v>2987700000</v>
      </c>
      <c r="L417">
        <f t="array" ref="L417">I417/D417</f>
        <v>0.31508407146074163</v>
      </c>
      <c r="M417">
        <f t="array" ref="M417">K417/D417</f>
        <v>0.11213406395436121</v>
      </c>
    </row>
    <row r="418" spans="1:13">
      <c r="A418" t="s">
        <v>1862</v>
      </c>
      <c r="B418" t="s">
        <v>10</v>
      </c>
      <c r="C418">
        <v>2012</v>
      </c>
      <c r="D418" s="1">
        <v>8984000000</v>
      </c>
      <c r="E418" s="7">
        <v>845000000</v>
      </c>
      <c r="F418">
        <v>0</v>
      </c>
      <c r="G418" s="7">
        <v>848000000</v>
      </c>
      <c r="H418" s="7">
        <v>3052000000</v>
      </c>
      <c r="I418">
        <f t="array" ref="I418">D418-E418</f>
        <v>8139000000</v>
      </c>
      <c r="J418">
        <f t="array" ref="J418">SUM(F418:H418)</f>
        <v>3900000000</v>
      </c>
      <c r="K418">
        <f t="array" ref="K418">I418-J418</f>
        <v>4239000000</v>
      </c>
      <c r="L418">
        <f t="array" ref="L418">I418/D418</f>
        <v>0.90594390026714156</v>
      </c>
      <c r="M418">
        <f t="array" ref="M418">K418/D418</f>
        <v>0.47183882457702581</v>
      </c>
    </row>
    <row r="419" spans="1:13">
      <c r="A419" t="s">
        <v>1862</v>
      </c>
      <c r="B419" t="s">
        <v>19</v>
      </c>
      <c r="C419">
        <v>2013</v>
      </c>
      <c r="D419" s="1">
        <v>9370000000</v>
      </c>
      <c r="E419" s="7">
        <v>698000000</v>
      </c>
      <c r="F419">
        <v>0</v>
      </c>
      <c r="G419" s="7">
        <v>1086000000</v>
      </c>
      <c r="H419" s="7">
        <v>3194000000</v>
      </c>
      <c r="I419">
        <f t="array" ref="I419">D419-E419</f>
        <v>8672000000</v>
      </c>
      <c r="J419">
        <f t="array" ref="J419">SUM(F419:H419)</f>
        <v>4280000000</v>
      </c>
      <c r="K419">
        <f t="array" ref="K419">I419-J419</f>
        <v>4392000000</v>
      </c>
      <c r="L419">
        <f t="array" ref="L419">I419/D419</f>
        <v>0.92550693703308429</v>
      </c>
      <c r="M419">
        <f t="array" ref="M419">K419/D419</f>
        <v>0.46872998932764143</v>
      </c>
    </row>
    <row r="420" spans="1:13">
      <c r="A420" t="s">
        <v>1862</v>
      </c>
      <c r="B420" t="s">
        <v>25</v>
      </c>
      <c r="C420">
        <v>2014</v>
      </c>
      <c r="D420" s="1">
        <v>9611000000</v>
      </c>
      <c r="E420" s="7">
        <v>614000000</v>
      </c>
      <c r="F420">
        <v>0</v>
      </c>
      <c r="G420" s="7">
        <v>1443000000</v>
      </c>
      <c r="H420" s="7">
        <v>3340000000</v>
      </c>
      <c r="I420">
        <f t="array" ref="I420">D420-E420</f>
        <v>8997000000</v>
      </c>
      <c r="J420">
        <f t="array" ref="J420">SUM(F420:H420)</f>
        <v>4783000000</v>
      </c>
      <c r="K420">
        <f t="array" ref="K420">I420-J420</f>
        <v>4214000000</v>
      </c>
      <c r="L420">
        <f t="array" ref="L420">I420/D420</f>
        <v>0.93611486837998126</v>
      </c>
      <c r="M420">
        <f t="array" ref="M420">K420/D420</f>
        <v>0.43845593590677351</v>
      </c>
    </row>
    <row r="421" spans="1:13">
      <c r="A421" t="s">
        <v>1862</v>
      </c>
      <c r="B421" t="s">
        <v>31</v>
      </c>
      <c r="C421">
        <v>2015</v>
      </c>
      <c r="D421" s="1">
        <v>10002000000</v>
      </c>
      <c r="E421" s="7">
        <v>623000000</v>
      </c>
      <c r="F421">
        <v>0</v>
      </c>
      <c r="G421" s="7">
        <v>1512000000</v>
      </c>
      <c r="H421" s="7">
        <v>3615000000</v>
      </c>
      <c r="I421">
        <f t="array" ref="I421">D421-E421</f>
        <v>9379000000</v>
      </c>
      <c r="J421">
        <f t="array" ref="J421">SUM(F421:H421)</f>
        <v>5127000000</v>
      </c>
      <c r="K421">
        <f t="array" ref="K421">I421-J421</f>
        <v>4252000000</v>
      </c>
      <c r="L421">
        <f t="array" ref="L421">I421/D421</f>
        <v>0.9377124575084983</v>
      </c>
      <c r="M421">
        <f t="array" ref="M421">K421/D421</f>
        <v>0.4251149770045991</v>
      </c>
    </row>
    <row r="422" spans="1:13">
      <c r="A422" t="s">
        <v>1878</v>
      </c>
      <c r="B422" t="s">
        <v>10</v>
      </c>
      <c r="C422">
        <v>2013</v>
      </c>
      <c r="D422" s="1">
        <v>16022128000</v>
      </c>
      <c r="E422" s="7">
        <v>10936727000</v>
      </c>
      <c r="F422">
        <v>0</v>
      </c>
      <c r="G422">
        <v>0</v>
      </c>
      <c r="H422" s="7">
        <v>3430125000</v>
      </c>
      <c r="I422">
        <f t="array" ref="I422">D422-E422</f>
        <v>5085401000</v>
      </c>
      <c r="J422">
        <f t="array" ref="J422">SUM(F422:H422)</f>
        <v>3430125000</v>
      </c>
      <c r="K422">
        <f t="array" ref="K422">I422-J422</f>
        <v>1655276000</v>
      </c>
      <c r="L422">
        <f t="array" ref="L422">I422/D422</f>
        <v>0.3173986002358738</v>
      </c>
      <c r="M422">
        <f t="array" ref="M422">K422/D422</f>
        <v>0.10331186968422672</v>
      </c>
    </row>
    <row r="423" spans="1:13">
      <c r="A423" t="s">
        <v>1878</v>
      </c>
      <c r="B423" t="s">
        <v>19</v>
      </c>
      <c r="C423">
        <v>2014</v>
      </c>
      <c r="D423" s="1">
        <v>17504167000</v>
      </c>
      <c r="E423" s="7">
        <v>12068425000</v>
      </c>
      <c r="F423">
        <v>0</v>
      </c>
      <c r="G423">
        <v>0</v>
      </c>
      <c r="H423" s="7">
        <v>3699557000</v>
      </c>
      <c r="I423">
        <f t="array" ref="I423">D423-E423</f>
        <v>5435742000</v>
      </c>
      <c r="J423">
        <f t="array" ref="J423">SUM(F423:H423)</f>
        <v>3699557000</v>
      </c>
      <c r="K423">
        <f t="array" ref="K423">I423-J423</f>
        <v>1736185000</v>
      </c>
      <c r="L423">
        <f t="array" ref="L423">I423/D423</f>
        <v>0.31053988458862397</v>
      </c>
      <c r="M423">
        <f t="array" ref="M423">K423/D423</f>
        <v>9.918695359796327E-2</v>
      </c>
    </row>
    <row r="424" spans="1:13">
      <c r="A424" t="s">
        <v>1878</v>
      </c>
      <c r="B424" t="s">
        <v>25</v>
      </c>
      <c r="C424">
        <v>2015</v>
      </c>
      <c r="D424" s="1">
        <v>18909588000</v>
      </c>
      <c r="E424" s="7">
        <v>13107081000</v>
      </c>
      <c r="F424">
        <v>0</v>
      </c>
      <c r="G424">
        <v>0</v>
      </c>
      <c r="H424" s="7">
        <v>4033414000</v>
      </c>
      <c r="I424">
        <f t="array" ref="I424">D424-E424</f>
        <v>5802507000</v>
      </c>
      <c r="J424">
        <f t="array" ref="J424">SUM(F424:H424)</f>
        <v>4033414000</v>
      </c>
      <c r="K424">
        <f t="array" ref="K424">I424-J424</f>
        <v>1769093000</v>
      </c>
      <c r="L424">
        <f t="array" ref="L424">I424/D424</f>
        <v>0.30685528420820168</v>
      </c>
      <c r="M424">
        <f t="array" ref="M424">K424/D424</f>
        <v>9.3555343458567156E-2</v>
      </c>
    </row>
    <row r="425" spans="1:13">
      <c r="A425" t="s">
        <v>1878</v>
      </c>
      <c r="B425" t="s">
        <v>31</v>
      </c>
      <c r="C425">
        <v>2016</v>
      </c>
      <c r="D425" s="1">
        <v>20368562000</v>
      </c>
      <c r="E425" s="7">
        <v>14062471000</v>
      </c>
      <c r="F425">
        <v>0</v>
      </c>
      <c r="G425">
        <v>0</v>
      </c>
      <c r="H425" s="7">
        <v>4365797000</v>
      </c>
      <c r="I425">
        <f t="array" ref="I425">D425-E425</f>
        <v>6306091000</v>
      </c>
      <c r="J425">
        <f t="array" ref="J425">SUM(F425:H425)</f>
        <v>4365797000</v>
      </c>
      <c r="K425">
        <f t="array" ref="K425">I425-J425</f>
        <v>1940294000</v>
      </c>
      <c r="L425">
        <f t="array" ref="L425">I425/D425</f>
        <v>0.30959922453043076</v>
      </c>
      <c r="M425">
        <f t="array" ref="M425">K425/D425</f>
        <v>9.5259252960518279E-2</v>
      </c>
    </row>
    <row r="426" spans="1:13">
      <c r="A426" t="s">
        <v>1895</v>
      </c>
      <c r="B426" t="s">
        <v>10</v>
      </c>
      <c r="C426">
        <v>2012</v>
      </c>
      <c r="D426" s="1">
        <v>7383000000</v>
      </c>
      <c r="E426" s="7">
        <v>4365000000</v>
      </c>
      <c r="F426">
        <v>0</v>
      </c>
      <c r="G426" s="7">
        <v>75000000</v>
      </c>
      <c r="H426" s="7">
        <v>1742000000</v>
      </c>
      <c r="I426">
        <f t="array" ref="I426">D426-E426</f>
        <v>3018000000</v>
      </c>
      <c r="J426">
        <f t="array" ref="J426">SUM(F426:H426)</f>
        <v>1817000000</v>
      </c>
      <c r="K426">
        <f t="array" ref="K426">I426-J426</f>
        <v>1201000000</v>
      </c>
      <c r="L426">
        <f t="array" ref="L426">I426/D426</f>
        <v>0.40877691995123933</v>
      </c>
      <c r="M426">
        <f t="array" ref="M426">K426/D426</f>
        <v>0.16267100094812406</v>
      </c>
    </row>
    <row r="427" spans="1:13">
      <c r="A427" t="s">
        <v>1895</v>
      </c>
      <c r="B427" t="s">
        <v>19</v>
      </c>
      <c r="C427">
        <v>2013</v>
      </c>
      <c r="D427" s="1">
        <v>7146000000</v>
      </c>
      <c r="E427" s="7">
        <v>4326000000</v>
      </c>
      <c r="F427">
        <v>0</v>
      </c>
      <c r="G427" s="7">
        <v>79000000</v>
      </c>
      <c r="H427" s="7">
        <v>1740000000</v>
      </c>
      <c r="I427">
        <f t="array" ref="I427">D427-E427</f>
        <v>2820000000</v>
      </c>
      <c r="J427">
        <f t="array" ref="J427">SUM(F427:H427)</f>
        <v>1819000000</v>
      </c>
      <c r="K427">
        <f t="array" ref="K427">I427-J427</f>
        <v>1001000000</v>
      </c>
      <c r="L427">
        <f t="array" ref="L427">I427/D427</f>
        <v>0.39462636439966414</v>
      </c>
      <c r="M427">
        <f t="array" ref="M427">K427/D427</f>
        <v>0.14007836551917158</v>
      </c>
    </row>
    <row r="428" spans="1:13">
      <c r="A428" t="s">
        <v>1895</v>
      </c>
      <c r="B428" t="s">
        <v>25</v>
      </c>
      <c r="C428">
        <v>2014</v>
      </c>
      <c r="D428" s="1">
        <v>7435000000</v>
      </c>
      <c r="E428" s="7">
        <v>4637000000</v>
      </c>
      <c r="F428">
        <v>0</v>
      </c>
      <c r="G428" s="7">
        <v>94000000</v>
      </c>
      <c r="H428" s="7">
        <v>1721000000</v>
      </c>
      <c r="I428">
        <f t="array" ref="I428">D428-E428</f>
        <v>2798000000</v>
      </c>
      <c r="J428">
        <f t="array" ref="J428">SUM(F428:H428)</f>
        <v>1815000000</v>
      </c>
      <c r="K428">
        <f t="array" ref="K428">I428-J428</f>
        <v>983000000</v>
      </c>
      <c r="L428">
        <f t="array" ref="L428">I428/D428</f>
        <v>0.37632817753866848</v>
      </c>
      <c r="M428">
        <f t="array" ref="M428">K428/D428</f>
        <v>0.13221250840618695</v>
      </c>
    </row>
    <row r="429" spans="1:13">
      <c r="A429" t="s">
        <v>1895</v>
      </c>
      <c r="B429" t="s">
        <v>31</v>
      </c>
      <c r="C429">
        <v>2015</v>
      </c>
      <c r="D429" s="1">
        <v>7493000000</v>
      </c>
      <c r="E429" s="7">
        <v>4657000000</v>
      </c>
      <c r="F429">
        <v>0</v>
      </c>
      <c r="G429" s="7">
        <v>81000000</v>
      </c>
      <c r="H429" s="7">
        <v>1356000000</v>
      </c>
      <c r="I429">
        <f t="array" ref="I429">D429-E429</f>
        <v>2836000000</v>
      </c>
      <c r="J429">
        <f t="array" ref="J429">SUM(F429:H429)</f>
        <v>1437000000</v>
      </c>
      <c r="K429">
        <f t="array" ref="K429">I429-J429</f>
        <v>1399000000</v>
      </c>
      <c r="L429">
        <f t="array" ref="L429">I429/D429</f>
        <v>0.37848658748164954</v>
      </c>
      <c r="M429">
        <f t="array" ref="M429">K429/D429</f>
        <v>0.18670759375417056</v>
      </c>
    </row>
    <row r="430" spans="1:13">
      <c r="A430" t="s">
        <v>1912</v>
      </c>
      <c r="B430" t="s">
        <v>10</v>
      </c>
      <c r="C430">
        <v>2013</v>
      </c>
      <c r="D430" s="1">
        <v>6259300000</v>
      </c>
      <c r="E430" s="7">
        <v>4853500000</v>
      </c>
      <c r="F430">
        <v>0</v>
      </c>
      <c r="G430">
        <v>0</v>
      </c>
      <c r="H430" s="7">
        <v>649900000</v>
      </c>
      <c r="I430">
        <f t="array" ref="I430">D430-E430</f>
        <v>1405800000</v>
      </c>
      <c r="J430">
        <f t="array" ref="J430">SUM(F430:H430)</f>
        <v>649900000</v>
      </c>
      <c r="K430">
        <f t="array" ref="K430">I430-J430</f>
        <v>755900000</v>
      </c>
      <c r="L430">
        <f t="array" ref="L430">I430/D430</f>
        <v>0.22459380441902449</v>
      </c>
      <c r="M430">
        <f t="array" ref="M430">K430/D430</f>
        <v>0.12076430271755628</v>
      </c>
    </row>
    <row r="431" spans="1:13">
      <c r="A431" t="s">
        <v>1912</v>
      </c>
      <c r="B431" t="s">
        <v>19</v>
      </c>
      <c r="C431">
        <v>2014</v>
      </c>
      <c r="D431" s="1">
        <v>8024900000</v>
      </c>
      <c r="E431" s="7">
        <v>6268600000</v>
      </c>
      <c r="F431">
        <v>0</v>
      </c>
      <c r="G431">
        <v>0</v>
      </c>
      <c r="H431" s="7">
        <v>826900000</v>
      </c>
      <c r="I431">
        <f t="array" ref="I431">D431-E431</f>
        <v>1756300000</v>
      </c>
      <c r="J431">
        <f t="array" ref="J431">SUM(F431:H431)</f>
        <v>826900000</v>
      </c>
      <c r="K431">
        <f t="array" ref="K431">I431-J431</f>
        <v>929400000</v>
      </c>
      <c r="L431">
        <f t="array" ref="L431">I431/D431</f>
        <v>0.21885630973594686</v>
      </c>
      <c r="M431">
        <f t="array" ref="M431">K431/D431</f>
        <v>0.11581452728382909</v>
      </c>
    </row>
    <row r="432" spans="1:13">
      <c r="A432" t="s">
        <v>1912</v>
      </c>
      <c r="B432" t="s">
        <v>25</v>
      </c>
      <c r="C432">
        <v>2015</v>
      </c>
      <c r="D432" s="1">
        <v>10824000000</v>
      </c>
      <c r="E432" s="7">
        <v>8535700000</v>
      </c>
      <c r="F432">
        <v>0</v>
      </c>
      <c r="G432">
        <v>0</v>
      </c>
      <c r="H432" s="7">
        <v>1003000000</v>
      </c>
      <c r="I432">
        <f t="array" ref="I432">D432-E432</f>
        <v>2288300000</v>
      </c>
      <c r="J432">
        <f t="array" ref="J432">SUM(F432:H432)</f>
        <v>1003000000</v>
      </c>
      <c r="K432">
        <f t="array" ref="K432">I432-J432</f>
        <v>1285300000</v>
      </c>
      <c r="L432">
        <f t="array" ref="L432">I432/D432</f>
        <v>0.21140983000739097</v>
      </c>
      <c r="M432">
        <f t="array" ref="M432">K432/D432</f>
        <v>0.11874538063562454</v>
      </c>
    </row>
    <row r="433" spans="1:13">
      <c r="A433" t="s">
        <v>1912</v>
      </c>
      <c r="B433" t="s">
        <v>31</v>
      </c>
      <c r="C433">
        <v>2016</v>
      </c>
      <c r="D433" s="1">
        <v>12157400000</v>
      </c>
      <c r="E433" s="7">
        <v>9502600000</v>
      </c>
      <c r="F433">
        <v>0</v>
      </c>
      <c r="G433">
        <v>0</v>
      </c>
      <c r="H433" s="7">
        <v>1100300000</v>
      </c>
      <c r="I433">
        <f t="array" ref="I433">D433-E433</f>
        <v>2654800000</v>
      </c>
      <c r="J433">
        <f t="array" ref="J433">SUM(F433:H433)</f>
        <v>1100300000</v>
      </c>
      <c r="K433">
        <f t="array" ref="K433">I433-J433</f>
        <v>1554500000</v>
      </c>
      <c r="L433">
        <f t="array" ref="L433">I433/D433</f>
        <v>0.2183690591738365</v>
      </c>
      <c r="M433">
        <f t="array" ref="M433">K433/D433</f>
        <v>0.12786451050389064</v>
      </c>
    </row>
    <row r="434" spans="1:13">
      <c r="A434" t="s">
        <v>1926</v>
      </c>
      <c r="B434" t="s">
        <v>10</v>
      </c>
      <c r="C434">
        <v>2012</v>
      </c>
      <c r="D434" s="1">
        <v>18260400000</v>
      </c>
      <c r="E434" s="7">
        <v>8846100000</v>
      </c>
      <c r="F434" s="7">
        <v>1137900000</v>
      </c>
      <c r="G434">
        <v>0</v>
      </c>
      <c r="H434" s="7">
        <v>5181200000</v>
      </c>
      <c r="I434">
        <f t="array" ref="I434">D434-E434</f>
        <v>9414300000</v>
      </c>
      <c r="J434">
        <f t="array" ref="J434">SUM(F434:H434)</f>
        <v>6319100000</v>
      </c>
      <c r="K434">
        <f t="array" ref="K434">I434-J434</f>
        <v>3095200000</v>
      </c>
      <c r="L434">
        <f t="array" ref="L434">I434/D434</f>
        <v>0.51555825721232829</v>
      </c>
      <c r="M434">
        <f t="array" ref="M434">K434/D434</f>
        <v>0.1695034062780662</v>
      </c>
    </row>
    <row r="435" spans="1:13">
      <c r="A435" t="s">
        <v>1926</v>
      </c>
      <c r="B435" t="s">
        <v>19</v>
      </c>
      <c r="C435">
        <v>2013</v>
      </c>
      <c r="D435" s="1">
        <v>18283100000</v>
      </c>
      <c r="E435" s="7">
        <v>8941100000</v>
      </c>
      <c r="F435" s="7">
        <v>1104400000</v>
      </c>
      <c r="G435">
        <v>0</v>
      </c>
      <c r="H435" s="7">
        <v>5117100000</v>
      </c>
      <c r="I435">
        <f t="array" ref="I435">D435-E435</f>
        <v>9342000000</v>
      </c>
      <c r="J435">
        <f t="array" ref="J435">SUM(F435:H435)</f>
        <v>6221500000</v>
      </c>
      <c r="K435">
        <f t="array" ref="K435">I435-J435</f>
        <v>3120500000</v>
      </c>
      <c r="L435">
        <f t="array" ref="L435">I435/D435</f>
        <v>0.51096367683817301</v>
      </c>
      <c r="M435">
        <f t="array" ref="M435">K435/D435</f>
        <v>0.17067674519091403</v>
      </c>
    </row>
    <row r="436" spans="1:13">
      <c r="A436" t="s">
        <v>1926</v>
      </c>
      <c r="B436" t="s">
        <v>25</v>
      </c>
      <c r="C436">
        <v>2014</v>
      </c>
      <c r="D436" s="1">
        <v>19154000000</v>
      </c>
      <c r="E436" s="7">
        <v>9261400000</v>
      </c>
      <c r="F436" s="7">
        <v>1157000000</v>
      </c>
      <c r="G436">
        <v>0</v>
      </c>
      <c r="H436" s="7">
        <v>5389000000</v>
      </c>
      <c r="I436">
        <f t="array" ref="I436">D436-E436</f>
        <v>9892600000</v>
      </c>
      <c r="J436">
        <f t="array" ref="J436">SUM(F436:H436)</f>
        <v>6546000000</v>
      </c>
      <c r="K436">
        <f t="array" ref="K436">I436-J436</f>
        <v>3346600000</v>
      </c>
      <c r="L436">
        <f t="array" ref="L436">I436/D436</f>
        <v>0.51647697608854548</v>
      </c>
      <c r="M436">
        <f t="array" ref="M436">K436/D436</f>
        <v>0.17472068497441787</v>
      </c>
    </row>
    <row r="437" spans="1:13">
      <c r="A437" t="s">
        <v>1926</v>
      </c>
      <c r="B437" t="s">
        <v>31</v>
      </c>
      <c r="C437">
        <v>2015</v>
      </c>
      <c r="D437" s="1">
        <v>20563100000</v>
      </c>
      <c r="E437" s="7">
        <v>9800600000</v>
      </c>
      <c r="F437" s="7">
        <v>1239100000</v>
      </c>
      <c r="G437">
        <v>0</v>
      </c>
      <c r="H437" s="7">
        <v>6054300000</v>
      </c>
      <c r="I437">
        <f t="array" ref="I437">D437-E437</f>
        <v>10762500000</v>
      </c>
      <c r="J437">
        <f t="array" ref="J437">SUM(F437:H437)</f>
        <v>7293400000</v>
      </c>
      <c r="K437">
        <f t="array" ref="K437">I437-J437</f>
        <v>3469100000</v>
      </c>
      <c r="L437">
        <f t="array" ref="L437">I437/D437</f>
        <v>0.52338898317860638</v>
      </c>
      <c r="M437">
        <f t="array" ref="M437">K437/D437</f>
        <v>0.16870510769290623</v>
      </c>
    </row>
    <row r="438" spans="1:13">
      <c r="A438" t="s">
        <v>1943</v>
      </c>
      <c r="B438" t="s">
        <v>10</v>
      </c>
      <c r="C438">
        <v>2013</v>
      </c>
      <c r="D438" s="1">
        <v>45041000000</v>
      </c>
      <c r="E438" s="7">
        <v>25034000000</v>
      </c>
      <c r="F438">
        <v>0</v>
      </c>
      <c r="G438" s="7">
        <v>2192000000</v>
      </c>
      <c r="H438" s="7">
        <v>8365000000</v>
      </c>
      <c r="I438">
        <f t="array" ref="I438">D438-E438</f>
        <v>20007000000</v>
      </c>
      <c r="J438">
        <f t="array" ref="J438">SUM(F438:H438)</f>
        <v>10557000000</v>
      </c>
      <c r="K438">
        <f t="array" ref="K438">I438-J438</f>
        <v>9450000000</v>
      </c>
      <c r="L438">
        <f t="array" ref="L438">I438/D438</f>
        <v>0.4441952887369286</v>
      </c>
      <c r="M438">
        <f t="array" ref="M438">K438/D438</f>
        <v>0.20980884083390688</v>
      </c>
    </row>
    <row r="439" spans="1:13">
      <c r="A439" t="s">
        <v>1943</v>
      </c>
      <c r="B439" t="s">
        <v>19</v>
      </c>
      <c r="C439">
        <v>2014</v>
      </c>
      <c r="D439" s="1">
        <v>48813000000</v>
      </c>
      <c r="E439" s="7">
        <v>26420000000</v>
      </c>
      <c r="F439">
        <v>0</v>
      </c>
      <c r="G439" s="7">
        <v>2288000000</v>
      </c>
      <c r="H439" s="7">
        <v>8565000000</v>
      </c>
      <c r="I439">
        <f t="array" ref="I439">D439-E439</f>
        <v>22393000000</v>
      </c>
      <c r="J439">
        <f t="array" ref="J439">SUM(F439:H439)</f>
        <v>10853000000</v>
      </c>
      <c r="K439">
        <f t="array" ref="K439">I439-J439</f>
        <v>11540000000</v>
      </c>
      <c r="L439">
        <f t="array" ref="L439">I439/D439</f>
        <v>0.45875074263003707</v>
      </c>
      <c r="M439">
        <f t="array" ref="M439">K439/D439</f>
        <v>0.23641243111466209</v>
      </c>
    </row>
    <row r="440" spans="1:13">
      <c r="A440" t="s">
        <v>1943</v>
      </c>
      <c r="B440" t="s">
        <v>25</v>
      </c>
      <c r="C440">
        <v>2015</v>
      </c>
      <c r="D440" s="1">
        <v>52465000000</v>
      </c>
      <c r="E440" s="7">
        <v>28364000000</v>
      </c>
      <c r="F440">
        <v>0</v>
      </c>
      <c r="G440" s="7">
        <v>2354000000</v>
      </c>
      <c r="H440" s="7">
        <v>8523000000</v>
      </c>
      <c r="I440">
        <f t="array" ref="I440">D440-E440</f>
        <v>24101000000</v>
      </c>
      <c r="J440">
        <f t="array" ref="J440">SUM(F440:H440)</f>
        <v>10877000000</v>
      </c>
      <c r="K440">
        <f t="array" ref="K440">I440-J440</f>
        <v>13224000000</v>
      </c>
      <c r="L440">
        <f t="array" ref="L440">I440/D440</f>
        <v>0.45937291527685126</v>
      </c>
      <c r="M440">
        <f t="array" ref="M440">K440/D440</f>
        <v>0.25205375011912706</v>
      </c>
    </row>
    <row r="441" spans="1:13">
      <c r="A441" t="s">
        <v>1943</v>
      </c>
      <c r="B441" t="s">
        <v>31</v>
      </c>
      <c r="C441">
        <v>2016</v>
      </c>
      <c r="D441" s="1">
        <v>55632000000</v>
      </c>
      <c r="E441" s="7">
        <v>29993000000</v>
      </c>
      <c r="F441">
        <v>0</v>
      </c>
      <c r="G441" s="7">
        <v>2527000000</v>
      </c>
      <c r="H441" s="7">
        <v>8754000000</v>
      </c>
      <c r="I441">
        <f t="array" ref="I441">D441-E441</f>
        <v>25639000000</v>
      </c>
      <c r="J441">
        <f t="array" ref="J441">SUM(F441:H441)</f>
        <v>11281000000</v>
      </c>
      <c r="K441">
        <f t="array" ref="K441">I441-J441</f>
        <v>14358000000</v>
      </c>
      <c r="L441">
        <f t="array" ref="L441">I441/D441</f>
        <v>0.4608678458441185</v>
      </c>
      <c r="M441">
        <f t="array" ref="M441">K441/D441</f>
        <v>0.25808886971527178</v>
      </c>
    </row>
    <row r="442" spans="1:13">
      <c r="A442" t="s">
        <v>1963</v>
      </c>
      <c r="B442" t="s">
        <v>10</v>
      </c>
      <c r="C442">
        <v>2013</v>
      </c>
      <c r="D442" s="1">
        <v>5535000000</v>
      </c>
      <c r="E442" s="7">
        <v>1689000000</v>
      </c>
      <c r="F442">
        <v>0</v>
      </c>
      <c r="G442" s="7">
        <v>276000000</v>
      </c>
      <c r="H442" s="7">
        <v>1598000000</v>
      </c>
      <c r="I442">
        <f t="array" ref="I442">D442-E442</f>
        <v>3846000000</v>
      </c>
      <c r="J442">
        <f t="array" ref="J442">SUM(F442:H442)</f>
        <v>1874000000</v>
      </c>
      <c r="K442">
        <f t="array" ref="K442">I442-J442</f>
        <v>1972000000</v>
      </c>
      <c r="L442">
        <f t="array" ref="L442">I442/D442</f>
        <v>0.69485094850948514</v>
      </c>
      <c r="M442">
        <f t="array" ref="M442">K442/D442</f>
        <v>0.35627822944896115</v>
      </c>
    </row>
    <row r="443" spans="1:13">
      <c r="A443" t="s">
        <v>1963</v>
      </c>
      <c r="B443" t="s">
        <v>19</v>
      </c>
      <c r="C443">
        <v>2014</v>
      </c>
      <c r="D443" s="1">
        <v>6265000000</v>
      </c>
      <c r="E443" s="7">
        <v>2124000000</v>
      </c>
      <c r="F443">
        <v>0</v>
      </c>
      <c r="G443" s="7">
        <v>329000000</v>
      </c>
      <c r="H443" s="7">
        <v>1692000000</v>
      </c>
      <c r="I443">
        <f t="array" ref="I443">D443-E443</f>
        <v>4141000000</v>
      </c>
      <c r="J443">
        <f t="array" ref="J443">SUM(F443:H443)</f>
        <v>2021000000</v>
      </c>
      <c r="K443">
        <f t="array" ref="K443">I443-J443</f>
        <v>2120000000</v>
      </c>
      <c r="L443">
        <f t="array" ref="L443">I443/D443</f>
        <v>0.66097366320830009</v>
      </c>
      <c r="M443">
        <f t="array" ref="M443">K443/D443</f>
        <v>0.33838786911412611</v>
      </c>
    </row>
    <row r="444" spans="1:13">
      <c r="A444" t="s">
        <v>1963</v>
      </c>
      <c r="B444" t="s">
        <v>25</v>
      </c>
      <c r="C444">
        <v>2015</v>
      </c>
      <c r="D444" s="1">
        <v>6394000000</v>
      </c>
      <c r="E444" s="7">
        <v>2343000000</v>
      </c>
      <c r="F444">
        <v>0</v>
      </c>
      <c r="G444" s="7">
        <v>330000000</v>
      </c>
      <c r="H444" s="7">
        <v>1669000000</v>
      </c>
      <c r="I444">
        <f t="array" ref="I444">D444-E444</f>
        <v>4051000000</v>
      </c>
      <c r="J444">
        <f t="array" ref="J444">SUM(F444:H444)</f>
        <v>1999000000</v>
      </c>
      <c r="K444">
        <f t="array" ref="K444">I444-J444</f>
        <v>2052000000</v>
      </c>
      <c r="L444">
        <f t="array" ref="L444">I444/D444</f>
        <v>0.633562715045355</v>
      </c>
      <c r="M444">
        <f t="array" ref="M444">K444/D444</f>
        <v>0.32092586800125117</v>
      </c>
    </row>
    <row r="445" spans="1:13">
      <c r="A445" t="s">
        <v>1963</v>
      </c>
      <c r="B445" t="s">
        <v>31</v>
      </c>
      <c r="C445">
        <v>2016</v>
      </c>
      <c r="D445" s="1">
        <v>6497000000</v>
      </c>
      <c r="E445" s="7">
        <v>2432000000</v>
      </c>
      <c r="F445">
        <v>0</v>
      </c>
      <c r="G445" s="7">
        <v>322000000</v>
      </c>
      <c r="H445" s="7">
        <v>1690000000</v>
      </c>
      <c r="I445">
        <f t="array" ref="I445">D445-E445</f>
        <v>4065000000</v>
      </c>
      <c r="J445">
        <f t="array" ref="J445">SUM(F445:H445)</f>
        <v>2012000000</v>
      </c>
      <c r="K445">
        <f t="array" ref="K445">I445-J445</f>
        <v>2053000000</v>
      </c>
      <c r="L445">
        <f t="array" ref="L445">I445/D445</f>
        <v>0.62567338771740799</v>
      </c>
      <c r="M445">
        <f t="array" ref="M445">K445/D445</f>
        <v>0.3159919963059874</v>
      </c>
    </row>
    <row r="446" spans="1:13">
      <c r="A446" t="s">
        <v>1979</v>
      </c>
      <c r="B446" t="s">
        <v>10</v>
      </c>
      <c r="C446">
        <v>2013</v>
      </c>
      <c r="D446" s="1">
        <v>5535000000</v>
      </c>
      <c r="E446" s="7">
        <v>1689000000</v>
      </c>
      <c r="F446">
        <v>0</v>
      </c>
      <c r="G446" s="7">
        <v>276000000</v>
      </c>
      <c r="H446" s="7">
        <v>1598000000</v>
      </c>
      <c r="I446">
        <f t="array" ref="I446">D446-E446</f>
        <v>3846000000</v>
      </c>
      <c r="J446">
        <f t="array" ref="J446">SUM(F446:H446)</f>
        <v>1874000000</v>
      </c>
      <c r="K446">
        <f t="array" ref="K446">I446-J446</f>
        <v>1972000000</v>
      </c>
      <c r="L446">
        <f t="array" ref="L446">I446/D446</f>
        <v>0.69485094850948514</v>
      </c>
      <c r="M446">
        <f t="array" ref="M446">K446/D446</f>
        <v>0.35627822944896115</v>
      </c>
    </row>
    <row r="447" spans="1:13">
      <c r="A447" t="s">
        <v>1979</v>
      </c>
      <c r="B447" t="s">
        <v>19</v>
      </c>
      <c r="C447">
        <v>2014</v>
      </c>
      <c r="D447" s="1">
        <v>6265000000</v>
      </c>
      <c r="E447" s="7">
        <v>2124000000</v>
      </c>
      <c r="F447">
        <v>0</v>
      </c>
      <c r="G447" s="7">
        <v>329000000</v>
      </c>
      <c r="H447" s="7">
        <v>1692000000</v>
      </c>
      <c r="I447">
        <f t="array" ref="I447">D447-E447</f>
        <v>4141000000</v>
      </c>
      <c r="J447">
        <f t="array" ref="J447">SUM(F447:H447)</f>
        <v>2021000000</v>
      </c>
      <c r="K447">
        <f t="array" ref="K447">I447-J447</f>
        <v>2120000000</v>
      </c>
      <c r="L447">
        <f t="array" ref="L447">I447/D447</f>
        <v>0.66097366320830009</v>
      </c>
      <c r="M447">
        <f t="array" ref="M447">K447/D447</f>
        <v>0.33838786911412611</v>
      </c>
    </row>
    <row r="448" spans="1:13">
      <c r="A448" t="s">
        <v>1979</v>
      </c>
      <c r="B448" t="s">
        <v>25</v>
      </c>
      <c r="C448">
        <v>2015</v>
      </c>
      <c r="D448" s="1">
        <v>6394000000</v>
      </c>
      <c r="E448" s="7">
        <v>2343000000</v>
      </c>
      <c r="F448">
        <v>0</v>
      </c>
      <c r="G448" s="7">
        <v>330000000</v>
      </c>
      <c r="H448" s="7">
        <v>1669000000</v>
      </c>
      <c r="I448">
        <f t="array" ref="I448">D448-E448</f>
        <v>4051000000</v>
      </c>
      <c r="J448">
        <f t="array" ref="J448">SUM(F448:H448)</f>
        <v>1999000000</v>
      </c>
      <c r="K448">
        <f t="array" ref="K448">I448-J448</f>
        <v>2052000000</v>
      </c>
      <c r="L448">
        <f t="array" ref="L448">I448/D448</f>
        <v>0.633562715045355</v>
      </c>
      <c r="M448">
        <f t="array" ref="M448">K448/D448</f>
        <v>0.32092586800125117</v>
      </c>
    </row>
    <row r="449" spans="1:13">
      <c r="A449" t="s">
        <v>1979</v>
      </c>
      <c r="B449" t="s">
        <v>31</v>
      </c>
      <c r="C449">
        <v>2016</v>
      </c>
      <c r="D449" s="1">
        <v>6497000000</v>
      </c>
      <c r="E449" s="7">
        <v>2432000000</v>
      </c>
      <c r="F449">
        <v>0</v>
      </c>
      <c r="G449" s="7">
        <v>322000000</v>
      </c>
      <c r="H449" s="7">
        <v>1690000000</v>
      </c>
      <c r="I449">
        <f t="array" ref="I449">D449-E449</f>
        <v>4065000000</v>
      </c>
      <c r="J449">
        <f t="array" ref="J449">SUM(F449:H449)</f>
        <v>2012000000</v>
      </c>
      <c r="K449">
        <f t="array" ref="K449">I449-J449</f>
        <v>2053000000</v>
      </c>
      <c r="L449">
        <f t="array" ref="L449">I449/D449</f>
        <v>0.62567338771740799</v>
      </c>
      <c r="M449">
        <f t="array" ref="M449">K449/D449</f>
        <v>0.3159919963059874</v>
      </c>
    </row>
    <row r="450" spans="1:13">
      <c r="A450" t="s">
        <v>1980</v>
      </c>
      <c r="B450" t="s">
        <v>10</v>
      </c>
      <c r="C450">
        <v>2013</v>
      </c>
      <c r="D450" s="1">
        <v>15051000000</v>
      </c>
      <c r="E450" s="7">
        <v>12274000000</v>
      </c>
      <c r="F450">
        <v>0</v>
      </c>
      <c r="G450" s="7">
        <v>97000000</v>
      </c>
      <c r="H450" s="7">
        <v>916000000</v>
      </c>
      <c r="I450">
        <f t="array" ref="I450">D450-E450</f>
        <v>2777000000</v>
      </c>
      <c r="J450">
        <f t="array" ref="J450">SUM(F450:H450)</f>
        <v>1013000000</v>
      </c>
      <c r="K450">
        <f t="array" ref="K450">I450-J450</f>
        <v>1764000000</v>
      </c>
      <c r="L450">
        <f t="array" ref="L450">I450/D450</f>
        <v>0.18450601288950899</v>
      </c>
      <c r="M450">
        <f t="array" ref="M450">K450/D450</f>
        <v>0.11720151484951166</v>
      </c>
    </row>
    <row r="451" spans="1:13">
      <c r="A451" t="s">
        <v>1980</v>
      </c>
      <c r="B451" t="s">
        <v>19</v>
      </c>
      <c r="C451">
        <v>2014</v>
      </c>
      <c r="D451" s="1">
        <v>15499000000</v>
      </c>
      <c r="E451" s="7">
        <v>12471000000</v>
      </c>
      <c r="F451">
        <v>0</v>
      </c>
      <c r="G451" s="7">
        <v>94000000</v>
      </c>
      <c r="H451" s="7">
        <v>1036000000</v>
      </c>
      <c r="I451">
        <f t="array" ref="I451">D451-E451</f>
        <v>3028000000</v>
      </c>
      <c r="J451">
        <f t="array" ref="J451">SUM(F451:H451)</f>
        <v>1130000000</v>
      </c>
      <c r="K451">
        <f t="array" ref="K451">I451-J451</f>
        <v>1898000000</v>
      </c>
      <c r="L451">
        <f t="array" ref="L451">I451/D451</f>
        <v>0.19536744306084264</v>
      </c>
      <c r="M451">
        <f t="array" ref="M451">K451/D451</f>
        <v>0.1224595135170011</v>
      </c>
    </row>
    <row r="452" spans="1:13">
      <c r="A452" t="s">
        <v>1980</v>
      </c>
      <c r="B452" t="s">
        <v>25</v>
      </c>
      <c r="C452">
        <v>2015</v>
      </c>
      <c r="D452" s="1">
        <v>15165000000</v>
      </c>
      <c r="E452" s="7">
        <v>12155000000</v>
      </c>
      <c r="F452">
        <v>0</v>
      </c>
      <c r="G452" s="7">
        <v>93000000</v>
      </c>
      <c r="H452" s="7">
        <v>1017000000</v>
      </c>
      <c r="I452">
        <f t="array" ref="I452">D452-E452</f>
        <v>3010000000</v>
      </c>
      <c r="J452">
        <f t="array" ref="J452">SUM(F452:H452)</f>
        <v>1110000000</v>
      </c>
      <c r="K452">
        <f t="array" ref="K452">I452-J452</f>
        <v>1900000000</v>
      </c>
      <c r="L452">
        <f t="array" ref="L452">I452/D452</f>
        <v>0.19848334981866139</v>
      </c>
      <c r="M452">
        <f t="array" ref="M452">K452/D452</f>
        <v>0.12528849324101549</v>
      </c>
    </row>
    <row r="453" spans="1:13">
      <c r="A453" t="s">
        <v>1980</v>
      </c>
      <c r="B453" t="s">
        <v>31</v>
      </c>
      <c r="C453">
        <v>2016</v>
      </c>
      <c r="D453" s="1">
        <v>16661000000</v>
      </c>
      <c r="E453" s="7">
        <v>13107000000</v>
      </c>
      <c r="F453">
        <v>0</v>
      </c>
      <c r="G453" s="7">
        <v>134000000</v>
      </c>
      <c r="H453" s="7">
        <v>1145000000</v>
      </c>
      <c r="I453">
        <f t="array" ref="I453">D453-E453</f>
        <v>3554000000</v>
      </c>
      <c r="J453">
        <f t="array" ref="J453">SUM(F453:H453)</f>
        <v>1279000000</v>
      </c>
      <c r="K453">
        <f t="array" ref="K453">I453-J453</f>
        <v>2275000000</v>
      </c>
      <c r="L453">
        <f t="array" ref="L453">I453/D453</f>
        <v>0.21331252625892805</v>
      </c>
      <c r="M453">
        <f t="array" ref="M453">K453/D453</f>
        <v>0.13654642578476683</v>
      </c>
    </row>
    <row r="454" spans="1:13">
      <c r="A454" t="s">
        <v>1996</v>
      </c>
      <c r="B454" t="s">
        <v>10</v>
      </c>
      <c r="C454">
        <v>2012</v>
      </c>
      <c r="D454" s="1">
        <v>1279067000</v>
      </c>
      <c r="E454" s="7">
        <v>461898000</v>
      </c>
      <c r="F454">
        <v>0</v>
      </c>
      <c r="G454" s="7">
        <v>382553000</v>
      </c>
      <c r="H454" s="7">
        <v>68538000</v>
      </c>
      <c r="I454">
        <f t="array" ref="I454">D454-E454</f>
        <v>817169000</v>
      </c>
      <c r="J454">
        <f t="array" ref="J454">SUM(F454:H454)</f>
        <v>451091000</v>
      </c>
      <c r="K454">
        <f t="array" ref="K454">I454-J454</f>
        <v>366078000</v>
      </c>
      <c r="L454">
        <f t="array" ref="L454">I454/D454</f>
        <v>0.6388789641199405</v>
      </c>
      <c r="M454">
        <f t="array" ref="M454">K454/D454</f>
        <v>0.2862070556116294</v>
      </c>
    </row>
    <row r="455" spans="1:13">
      <c r="A455" t="s">
        <v>1996</v>
      </c>
      <c r="B455" t="s">
        <v>19</v>
      </c>
      <c r="C455">
        <v>2013</v>
      </c>
      <c r="D455" s="1">
        <v>1482259000</v>
      </c>
      <c r="E455" s="7">
        <v>555660000</v>
      </c>
      <c r="F455">
        <v>0</v>
      </c>
      <c r="G455" s="7">
        <v>475464000</v>
      </c>
      <c r="H455" s="7">
        <v>69323000</v>
      </c>
      <c r="I455">
        <f t="array" ref="I455">D455-E455</f>
        <v>926599000</v>
      </c>
      <c r="J455">
        <f t="array" ref="J455">SUM(F455:H455)</f>
        <v>544787000</v>
      </c>
      <c r="K455">
        <f t="array" ref="K455">I455-J455</f>
        <v>381812000</v>
      </c>
      <c r="L455">
        <f t="array" ref="L455">I455/D455</f>
        <v>0.62512624311945486</v>
      </c>
      <c r="M455">
        <f t="array" ref="M455">K455/D455</f>
        <v>0.2575879114243867</v>
      </c>
    </row>
    <row r="456" spans="1:13">
      <c r="A456" t="s">
        <v>1996</v>
      </c>
      <c r="B456" t="s">
        <v>25</v>
      </c>
      <c r="C456">
        <v>2014</v>
      </c>
      <c r="D456" s="1">
        <v>1616438000</v>
      </c>
      <c r="E456" s="7">
        <v>603321000</v>
      </c>
      <c r="F456">
        <v>0</v>
      </c>
      <c r="G456" s="7">
        <v>538513000</v>
      </c>
      <c r="H456" s="7">
        <v>89468000</v>
      </c>
      <c r="I456">
        <f t="array" ref="I456">D456-E456</f>
        <v>1013117000</v>
      </c>
      <c r="J456">
        <f t="array" ref="J456">SUM(F456:H456)</f>
        <v>627981000</v>
      </c>
      <c r="K456">
        <f t="array" ref="K456">I456-J456</f>
        <v>385136000</v>
      </c>
      <c r="L456">
        <f t="array" ref="L456">I456/D456</f>
        <v>0.62675896013333021</v>
      </c>
      <c r="M456">
        <f t="array" ref="M456">K456/D456</f>
        <v>0.238262154193356</v>
      </c>
    </row>
    <row r="457" spans="1:13">
      <c r="A457" t="s">
        <v>1996</v>
      </c>
      <c r="B457" t="s">
        <v>31</v>
      </c>
      <c r="C457">
        <v>2015</v>
      </c>
      <c r="D457" s="1">
        <v>1763336000</v>
      </c>
      <c r="E457" s="7">
        <v>651282000</v>
      </c>
      <c r="F457">
        <v>0</v>
      </c>
      <c r="G457" s="7">
        <v>570527000</v>
      </c>
      <c r="H457" s="7">
        <v>139616000</v>
      </c>
      <c r="I457">
        <f t="array" ref="I457">D457-E457</f>
        <v>1112054000</v>
      </c>
      <c r="J457">
        <f t="array" ref="J457">SUM(F457:H457)</f>
        <v>710143000</v>
      </c>
      <c r="K457">
        <f t="array" ref="K457">I457-J457</f>
        <v>401911000</v>
      </c>
      <c r="L457">
        <f t="array" ref="L457">I457/D457</f>
        <v>0.630653488614762</v>
      </c>
      <c r="M457">
        <f t="array" ref="M457">K457/D457</f>
        <v>0.22792649840983228</v>
      </c>
    </row>
    <row r="458" spans="1:13">
      <c r="A458" t="s">
        <v>2013</v>
      </c>
      <c r="B458" t="s">
        <v>10</v>
      </c>
      <c r="C458">
        <v>2013</v>
      </c>
      <c r="D458" s="1">
        <v>7394500000</v>
      </c>
      <c r="E458" s="7">
        <v>4741800000</v>
      </c>
      <c r="F458">
        <v>0</v>
      </c>
      <c r="G458">
        <v>0</v>
      </c>
      <c r="H458" s="7">
        <v>1732600000</v>
      </c>
      <c r="I458">
        <f t="array" ref="I458">D458-E458</f>
        <v>2652700000</v>
      </c>
      <c r="J458">
        <f t="array" ref="J458">SUM(F458:H458)</f>
        <v>1732600000</v>
      </c>
      <c r="K458">
        <f t="array" ref="K458">I458-J458</f>
        <v>920100000</v>
      </c>
      <c r="L458">
        <f t="array" ref="L458">I458/D458</f>
        <v>0.358739603759551</v>
      </c>
      <c r="M458">
        <f t="array" ref="M458">K458/D458</f>
        <v>0.12443031983230779</v>
      </c>
    </row>
    <row r="459" spans="1:13">
      <c r="A459" t="s">
        <v>2013</v>
      </c>
      <c r="B459" t="s">
        <v>19</v>
      </c>
      <c r="C459">
        <v>2014</v>
      </c>
      <c r="D459" s="1">
        <v>7840300000</v>
      </c>
      <c r="E459" s="7">
        <v>5050500000</v>
      </c>
      <c r="F459">
        <v>0</v>
      </c>
      <c r="G459">
        <v>0</v>
      </c>
      <c r="H459" s="7">
        <v>1819500000</v>
      </c>
      <c r="I459">
        <f t="array" ref="I459">D459-E459</f>
        <v>2789800000</v>
      </c>
      <c r="J459">
        <f t="array" ref="J459">SUM(F459:H459)</f>
        <v>1819500000</v>
      </c>
      <c r="K459">
        <f t="array" ref="K459">I459-J459</f>
        <v>970300000</v>
      </c>
      <c r="L459">
        <f t="array" ref="L459">I459/D459</f>
        <v>0.35582822085889571</v>
      </c>
      <c r="M459">
        <f t="array" ref="M459">K459/D459</f>
        <v>0.12375801946354094</v>
      </c>
    </row>
    <row r="460" spans="1:13">
      <c r="A460" t="s">
        <v>2013</v>
      </c>
      <c r="B460" t="s">
        <v>25</v>
      </c>
      <c r="C460">
        <v>2015</v>
      </c>
      <c r="D460" s="1">
        <v>8602200000</v>
      </c>
      <c r="E460" s="7">
        <v>5568200000</v>
      </c>
      <c r="F460">
        <v>0</v>
      </c>
      <c r="G460">
        <v>0</v>
      </c>
      <c r="H460" s="7">
        <v>1993800000</v>
      </c>
      <c r="I460">
        <f t="array" ref="I460">D460-E460</f>
        <v>3034000000</v>
      </c>
      <c r="J460">
        <f t="array" ref="J460">SUM(F460:H460)</f>
        <v>1993800000</v>
      </c>
      <c r="K460">
        <f t="array" ref="K460">I460-J460</f>
        <v>1040200000</v>
      </c>
      <c r="L460">
        <f t="array" ref="L460">I460/D460</f>
        <v>0.35270047197228616</v>
      </c>
      <c r="M460">
        <f t="array" ref="M460">K460/D460</f>
        <v>0.12092255469531051</v>
      </c>
    </row>
    <row r="461" spans="1:13">
      <c r="A461" t="s">
        <v>2013</v>
      </c>
      <c r="B461" t="s">
        <v>31</v>
      </c>
      <c r="C461">
        <v>2016</v>
      </c>
      <c r="D461" s="1">
        <v>15498400000</v>
      </c>
      <c r="E461" s="7">
        <v>10841700000</v>
      </c>
      <c r="F461">
        <v>0</v>
      </c>
      <c r="G461">
        <v>0</v>
      </c>
      <c r="H461" s="7">
        <v>3607000000</v>
      </c>
      <c r="I461">
        <f t="array" ref="I461">D461-E461</f>
        <v>4656700000</v>
      </c>
      <c r="J461">
        <f t="array" ref="J461">SUM(F461:H461)</f>
        <v>3607000000</v>
      </c>
      <c r="K461">
        <f t="array" ref="K461">I461-J461</f>
        <v>1049700000</v>
      </c>
      <c r="L461">
        <f t="array" ref="L461">I461/D461</f>
        <v>0.30046327362824549</v>
      </c>
      <c r="M461">
        <f t="array" ref="M461">K461/D461</f>
        <v>6.7729572084860371E-2</v>
      </c>
    </row>
    <row r="462" spans="1:13">
      <c r="A462" t="s">
        <v>2027</v>
      </c>
      <c r="B462" t="s">
        <v>10</v>
      </c>
      <c r="C462">
        <v>2012</v>
      </c>
      <c r="D462" s="1">
        <v>1663000000</v>
      </c>
      <c r="E462">
        <v>0</v>
      </c>
      <c r="F462">
        <v>0</v>
      </c>
      <c r="G462" s="7">
        <v>78300000</v>
      </c>
      <c r="H462" s="7">
        <v>1123200000</v>
      </c>
      <c r="I462">
        <f t="array" ref="I462">D462-E462</f>
        <v>1663000000</v>
      </c>
      <c r="J462">
        <f t="array" ref="J462">SUM(F462:H462)</f>
        <v>1201500000</v>
      </c>
      <c r="K462">
        <f t="array" ref="K462">I462-J462</f>
        <v>461500000</v>
      </c>
      <c r="L462">
        <f t="array" ref="L462">I462/D462</f>
        <v>1</v>
      </c>
      <c r="M462">
        <f t="array" ref="M462">K462/D462</f>
        <v>0.27751052315093205</v>
      </c>
    </row>
    <row r="463" spans="1:13">
      <c r="A463" t="s">
        <v>2027</v>
      </c>
      <c r="B463" t="s">
        <v>19</v>
      </c>
      <c r="C463">
        <v>2013</v>
      </c>
      <c r="D463" s="1">
        <v>1558400000</v>
      </c>
      <c r="E463">
        <v>0</v>
      </c>
      <c r="F463">
        <v>0</v>
      </c>
      <c r="G463" s="7">
        <v>60400000</v>
      </c>
      <c r="H463" s="7">
        <v>1058000000</v>
      </c>
      <c r="I463">
        <f t="array" ref="I463">D463-E463</f>
        <v>1558400000</v>
      </c>
      <c r="J463">
        <f t="array" ref="J463">SUM(F463:H463)</f>
        <v>1118400000</v>
      </c>
      <c r="K463">
        <f t="array" ref="K463">I463-J463</f>
        <v>440000000</v>
      </c>
      <c r="L463">
        <f t="array" ref="L463">I463/D463</f>
        <v>1</v>
      </c>
      <c r="M463">
        <f t="array" ref="M463">K463/D463</f>
        <v>0.28234086242299794</v>
      </c>
    </row>
    <row r="464" spans="1:13">
      <c r="A464" t="s">
        <v>2027</v>
      </c>
      <c r="B464" t="s">
        <v>25</v>
      </c>
      <c r="C464">
        <v>2014</v>
      </c>
      <c r="D464" s="1">
        <v>1584500000</v>
      </c>
      <c r="E464">
        <v>0</v>
      </c>
      <c r="F464">
        <v>0</v>
      </c>
      <c r="G464" s="7">
        <v>52500000</v>
      </c>
      <c r="H464" s="7">
        <v>1105700000</v>
      </c>
      <c r="I464">
        <f t="array" ref="I464">D464-E464</f>
        <v>1584500000</v>
      </c>
      <c r="J464">
        <f t="array" ref="J464">SUM(F464:H464)</f>
        <v>1158200000</v>
      </c>
      <c r="K464">
        <f t="array" ref="K464">I464-J464</f>
        <v>426300000</v>
      </c>
      <c r="L464">
        <f t="array" ref="L464">I464/D464</f>
        <v>1</v>
      </c>
      <c r="M464">
        <f t="array" ref="M464">K464/D464</f>
        <v>0.26904386241716632</v>
      </c>
    </row>
    <row r="465" spans="1:13">
      <c r="A465" t="s">
        <v>2027</v>
      </c>
      <c r="B465" t="s">
        <v>31</v>
      </c>
      <c r="C465">
        <v>2015</v>
      </c>
      <c r="D465" s="1">
        <v>1637100000</v>
      </c>
      <c r="E465">
        <v>0</v>
      </c>
      <c r="F465">
        <v>0</v>
      </c>
      <c r="G465" s="7">
        <v>58700000</v>
      </c>
      <c r="H465" s="7">
        <v>1209100000</v>
      </c>
      <c r="I465">
        <f t="array" ref="I465">D465-E465</f>
        <v>1637100000</v>
      </c>
      <c r="J465">
        <f t="array" ref="J465">SUM(F465:H465)</f>
        <v>1267800000</v>
      </c>
      <c r="K465">
        <f t="array" ref="K465">I465-J465</f>
        <v>369300000</v>
      </c>
      <c r="L465">
        <f t="array" ref="L465">I465/D465</f>
        <v>1</v>
      </c>
      <c r="M465">
        <f t="array" ref="M465">K465/D465</f>
        <v>0.22558182151365219</v>
      </c>
    </row>
    <row r="466" spans="1:13">
      <c r="A466" t="s">
        <v>2041</v>
      </c>
      <c r="B466" t="s">
        <v>10</v>
      </c>
      <c r="C466">
        <v>2013</v>
      </c>
      <c r="D466" s="1">
        <v>7155096000</v>
      </c>
      <c r="E466" s="7">
        <v>4376505000</v>
      </c>
      <c r="F466">
        <v>0</v>
      </c>
      <c r="G466">
        <v>0</v>
      </c>
      <c r="H466" s="7">
        <v>1616921000</v>
      </c>
      <c r="I466">
        <f t="array" ref="I466">D466-E466</f>
        <v>2778591000</v>
      </c>
      <c r="J466">
        <f t="array" ref="J466">SUM(F466:H466)</f>
        <v>1616921000</v>
      </c>
      <c r="K466">
        <f t="array" ref="K466">I466-J466</f>
        <v>1161670000</v>
      </c>
      <c r="L466">
        <f t="array" ref="L466">I466/D466</f>
        <v>0.38833734725571817</v>
      </c>
      <c r="M466">
        <f t="array" ref="M466">K466/D466</f>
        <v>0.16235561339777971</v>
      </c>
    </row>
    <row r="467" spans="1:13">
      <c r="A467" t="s">
        <v>2041</v>
      </c>
      <c r="B467" t="s">
        <v>19</v>
      </c>
      <c r="C467">
        <v>2014</v>
      </c>
      <c r="D467" s="1">
        <v>7752728000</v>
      </c>
      <c r="E467" s="7">
        <v>4778479000</v>
      </c>
      <c r="F467">
        <v>0</v>
      </c>
      <c r="G467">
        <v>0</v>
      </c>
      <c r="H467" s="7">
        <v>1758765000</v>
      </c>
      <c r="I467">
        <f t="array" ref="I467">D467-E467</f>
        <v>2974249000</v>
      </c>
      <c r="J467">
        <f t="array" ref="J467">SUM(F467:H467)</f>
        <v>1758765000</v>
      </c>
      <c r="K467">
        <f t="array" ref="K467">I467-J467</f>
        <v>1215484000</v>
      </c>
      <c r="L467">
        <f t="array" ref="L467">I467/D467</f>
        <v>0.38363902357982893</v>
      </c>
      <c r="M467">
        <f t="array" ref="M467">K467/D467</f>
        <v>0.15678145808804334</v>
      </c>
    </row>
    <row r="468" spans="1:13">
      <c r="A468" t="s">
        <v>2041</v>
      </c>
      <c r="B468" t="s">
        <v>25</v>
      </c>
      <c r="C468">
        <v>2015</v>
      </c>
      <c r="D468" s="1">
        <v>6956311000</v>
      </c>
      <c r="E468" s="7">
        <v>4388167000</v>
      </c>
      <c r="F468">
        <v>0</v>
      </c>
      <c r="G468">
        <v>0</v>
      </c>
      <c r="H468" s="7">
        <v>1647382000</v>
      </c>
      <c r="I468">
        <f t="array" ref="I468">D468-E468</f>
        <v>2568144000</v>
      </c>
      <c r="J468">
        <f t="array" ref="J468">SUM(F468:H468)</f>
        <v>1647382000</v>
      </c>
      <c r="K468">
        <f t="array" ref="K468">I468-J468</f>
        <v>920762000</v>
      </c>
      <c r="L468">
        <f t="array" ref="L468">I468/D468</f>
        <v>0.3691818839036955</v>
      </c>
      <c r="M468">
        <f t="array" ref="M468">K468/D468</f>
        <v>0.13236354728821068</v>
      </c>
    </row>
    <row r="469" spans="1:13">
      <c r="A469" t="s">
        <v>2041</v>
      </c>
      <c r="B469" t="s">
        <v>31</v>
      </c>
      <c r="C469">
        <v>2016</v>
      </c>
      <c r="D469" s="1">
        <v>6794342000</v>
      </c>
      <c r="E469" s="7">
        <v>4322373000</v>
      </c>
      <c r="F469">
        <v>0</v>
      </c>
      <c r="G469">
        <v>0</v>
      </c>
      <c r="H469" s="7">
        <v>1757523000</v>
      </c>
      <c r="I469">
        <f t="array" ref="I469">D469-E469</f>
        <v>2471969000</v>
      </c>
      <c r="J469">
        <f t="array" ref="J469">SUM(F469:H469)</f>
        <v>1757523000</v>
      </c>
      <c r="K469">
        <f t="array" ref="K469">I469-J469</f>
        <v>714446000</v>
      </c>
      <c r="L469">
        <f t="array" ref="L469">I469/D469</f>
        <v>0.36382757888843392</v>
      </c>
      <c r="M469">
        <f t="array" ref="M469">K469/D469</f>
        <v>0.10515308178481449</v>
      </c>
    </row>
    <row r="470" spans="1:13">
      <c r="A470" t="s">
        <v>2054</v>
      </c>
      <c r="B470" t="s">
        <v>10</v>
      </c>
      <c r="C470">
        <v>2013</v>
      </c>
      <c r="D470" s="1">
        <v>5997000000</v>
      </c>
      <c r="E470" s="7">
        <v>2499000000</v>
      </c>
      <c r="F470">
        <v>0</v>
      </c>
      <c r="G470" s="7">
        <v>115000000</v>
      </c>
      <c r="H470" s="7">
        <v>2337000000</v>
      </c>
      <c r="I470">
        <f t="array" ref="I470">D470-E470</f>
        <v>3498000000</v>
      </c>
      <c r="J470">
        <f t="array" ref="J470">SUM(F470:H470)</f>
        <v>2452000000</v>
      </c>
      <c r="K470">
        <f t="array" ref="K470">I470-J470</f>
        <v>1046000000</v>
      </c>
      <c r="L470">
        <f t="array" ref="L470">I470/D470</f>
        <v>0.58329164582291149</v>
      </c>
      <c r="M470">
        <f t="array" ref="M470">K470/D470</f>
        <v>0.1744205436051359</v>
      </c>
    </row>
    <row r="471" spans="1:13">
      <c r="A471" t="s">
        <v>2054</v>
      </c>
      <c r="B471" t="s">
        <v>19</v>
      </c>
      <c r="C471">
        <v>2014</v>
      </c>
      <c r="D471" s="1">
        <v>6121000000</v>
      </c>
      <c r="E471" s="7">
        <v>2491000000</v>
      </c>
      <c r="F471">
        <v>0</v>
      </c>
      <c r="G471" s="7">
        <v>115000000</v>
      </c>
      <c r="H471" s="7">
        <v>2335000000</v>
      </c>
      <c r="I471">
        <f t="array" ref="I471">D471-E471</f>
        <v>3630000000</v>
      </c>
      <c r="J471">
        <f t="array" ref="J471">SUM(F471:H471)</f>
        <v>2450000000</v>
      </c>
      <c r="K471">
        <f t="array" ref="K471">I471-J471</f>
        <v>1180000000</v>
      </c>
      <c r="L471">
        <f t="array" ref="L471">I471/D471</f>
        <v>0.59304035288351575</v>
      </c>
      <c r="M471">
        <f t="array" ref="M471">K471/D471</f>
        <v>0.19277895768665251</v>
      </c>
    </row>
    <row r="472" spans="1:13">
      <c r="A472" t="s">
        <v>2054</v>
      </c>
      <c r="B472" t="s">
        <v>25</v>
      </c>
      <c r="C472">
        <v>2015</v>
      </c>
      <c r="D472" s="1">
        <v>6282000000</v>
      </c>
      <c r="E472" s="7">
        <v>2559000000</v>
      </c>
      <c r="F472">
        <v>0</v>
      </c>
      <c r="G472" s="7">
        <v>105000000</v>
      </c>
      <c r="H472" s="7">
        <v>2320000000</v>
      </c>
      <c r="I472">
        <f t="array" ref="I472">D472-E472</f>
        <v>3723000000</v>
      </c>
      <c r="J472">
        <f t="array" ref="J472">SUM(F472:H472)</f>
        <v>2425000000</v>
      </c>
      <c r="K472">
        <f t="array" ref="K472">I472-J472</f>
        <v>1298000000</v>
      </c>
      <c r="L472">
        <f t="array" ref="L472">I472/D472</f>
        <v>0.59264565425023874</v>
      </c>
      <c r="M472">
        <f t="array" ref="M472">K472/D472</f>
        <v>0.20662209487424388</v>
      </c>
    </row>
    <row r="473" spans="1:13">
      <c r="A473" t="s">
        <v>2054</v>
      </c>
      <c r="B473" t="s">
        <v>31</v>
      </c>
      <c r="C473">
        <v>2016</v>
      </c>
      <c r="D473" s="1">
        <v>6440000000</v>
      </c>
      <c r="E473" s="7">
        <v>2582000000</v>
      </c>
      <c r="F473">
        <v>0</v>
      </c>
      <c r="G473" s="7">
        <v>99000000</v>
      </c>
      <c r="H473" s="7">
        <v>2326000000</v>
      </c>
      <c r="I473">
        <f t="array" ref="I473">D473-E473</f>
        <v>3858000000</v>
      </c>
      <c r="J473">
        <f t="array" ref="J473">SUM(F473:H473)</f>
        <v>2425000000</v>
      </c>
      <c r="K473">
        <f t="array" ref="K473">I473-J473</f>
        <v>1433000000</v>
      </c>
      <c r="L473">
        <f t="array" ref="L473">I473/D473</f>
        <v>0.59906832298136647</v>
      </c>
      <c r="M473">
        <f t="array" ref="M473">K473/D473</f>
        <v>0.22251552795031057</v>
      </c>
    </row>
    <row r="474" spans="1:13">
      <c r="A474" t="s">
        <v>2071</v>
      </c>
      <c r="B474" t="s">
        <v>10</v>
      </c>
      <c r="C474">
        <v>2013</v>
      </c>
      <c r="D474" s="1">
        <v>5921000000</v>
      </c>
      <c r="E474" s="7">
        <v>4616600000</v>
      </c>
      <c r="F474">
        <v>0</v>
      </c>
      <c r="G474" s="7">
        <v>278300000</v>
      </c>
      <c r="H474" s="7">
        <v>625200000</v>
      </c>
      <c r="I474">
        <f t="array" ref="I474">D474-E474</f>
        <v>1304400000</v>
      </c>
      <c r="J474">
        <f t="array" ref="J474">SUM(F474:H474)</f>
        <v>903500000</v>
      </c>
      <c r="K474">
        <f t="array" ref="K474">I474-J474</f>
        <v>400900000</v>
      </c>
      <c r="L474">
        <f t="array" ref="L474">I474/D474</f>
        <v>0.22030062489444352</v>
      </c>
      <c r="M474">
        <f t="array" ref="M474">K474/D474</f>
        <v>6.7708157405843614E-2</v>
      </c>
    </row>
    <row r="475" spans="1:13">
      <c r="A475" t="s">
        <v>2071</v>
      </c>
      <c r="B475" t="s">
        <v>19</v>
      </c>
      <c r="C475">
        <v>2014</v>
      </c>
      <c r="D475" s="1">
        <v>6285600000</v>
      </c>
      <c r="E475" s="7">
        <v>4990500000</v>
      </c>
      <c r="F475">
        <v>0</v>
      </c>
      <c r="G475" s="7">
        <v>304400000</v>
      </c>
      <c r="H475" s="7">
        <v>665400000</v>
      </c>
      <c r="I475">
        <f t="array" ref="I475">D475-E475</f>
        <v>1295100000</v>
      </c>
      <c r="J475">
        <f t="array" ref="J475">SUM(F475:H475)</f>
        <v>969800000</v>
      </c>
      <c r="K475">
        <f t="array" ref="K475">I475-J475</f>
        <v>325300000</v>
      </c>
      <c r="L475">
        <f t="array" ref="L475">I475/D475</f>
        <v>0.20604238258877433</v>
      </c>
      <c r="M475">
        <f t="array" ref="M475">K475/D475</f>
        <v>5.175321369479445E-2</v>
      </c>
    </row>
    <row r="476" spans="1:13">
      <c r="A476" t="s">
        <v>2071</v>
      </c>
      <c r="B476" t="s">
        <v>25</v>
      </c>
      <c r="C476">
        <v>2015</v>
      </c>
      <c r="D476" s="1">
        <v>6764000000</v>
      </c>
      <c r="E476" s="7">
        <v>5341500000</v>
      </c>
      <c r="F476">
        <v>0</v>
      </c>
      <c r="G476" s="7">
        <v>319300000</v>
      </c>
      <c r="H476" s="7">
        <v>673500000</v>
      </c>
      <c r="I476">
        <f t="array" ref="I476">D476-E476</f>
        <v>1422500000</v>
      </c>
      <c r="J476">
        <f t="array" ref="J476">SUM(F476:H476)</f>
        <v>992800000</v>
      </c>
      <c r="K476">
        <f t="array" ref="K476">I476-J476</f>
        <v>429700000</v>
      </c>
      <c r="L476">
        <f t="array" ref="L476">I476/D476</f>
        <v>0.21030455351862803</v>
      </c>
      <c r="M476">
        <f t="array" ref="M476">K476/D476</f>
        <v>6.352749852158486E-2</v>
      </c>
    </row>
    <row r="477" spans="1:13">
      <c r="A477" t="s">
        <v>2071</v>
      </c>
      <c r="B477" t="s">
        <v>31</v>
      </c>
      <c r="C477">
        <v>2016</v>
      </c>
      <c r="D477" s="1">
        <v>6933500000</v>
      </c>
      <c r="E477" s="7">
        <v>5392400000</v>
      </c>
      <c r="F477">
        <v>0</v>
      </c>
      <c r="G477" s="7">
        <v>290200000</v>
      </c>
      <c r="H477" s="7">
        <v>622900000</v>
      </c>
      <c r="I477">
        <f t="array" ref="I477">D477-E477</f>
        <v>1541100000</v>
      </c>
      <c r="J477">
        <f t="array" ref="J477">SUM(F477:H477)</f>
        <v>913100000</v>
      </c>
      <c r="K477">
        <f t="array" ref="K477">I477-J477</f>
        <v>628000000</v>
      </c>
      <c r="L477">
        <f t="array" ref="L477">I477/D477</f>
        <v>0.22226869546405134</v>
      </c>
      <c r="M477">
        <f t="array" ref="M477">K477/D477</f>
        <v>9.0574745799379824E-2</v>
      </c>
    </row>
    <row r="478" spans="1:13">
      <c r="A478" t="s">
        <v>2088</v>
      </c>
      <c r="B478" t="s">
        <v>10</v>
      </c>
      <c r="C478">
        <v>2012</v>
      </c>
      <c r="D478" s="1">
        <v>17912000000</v>
      </c>
      <c r="E478" s="7">
        <v>11235000000</v>
      </c>
      <c r="F478">
        <v>0</v>
      </c>
      <c r="G478" s="7">
        <v>2145000000</v>
      </c>
      <c r="H478" s="7">
        <v>965000000</v>
      </c>
      <c r="I478">
        <f t="array" ref="I478">D478-E478</f>
        <v>6677000000</v>
      </c>
      <c r="J478">
        <f t="array" ref="J478">SUM(F478:H478)</f>
        <v>3110000000</v>
      </c>
      <c r="K478">
        <f t="array" ref="K478">I478-J478</f>
        <v>3567000000</v>
      </c>
      <c r="L478">
        <f t="array" ref="L478">I478/D478</f>
        <v>0.37276686020544886</v>
      </c>
      <c r="M478">
        <f t="array" ref="M478">K478/D478</f>
        <v>0.19914024117909782</v>
      </c>
    </row>
    <row r="479" spans="1:13">
      <c r="A479" t="s">
        <v>2088</v>
      </c>
      <c r="B479" t="s">
        <v>19</v>
      </c>
      <c r="C479">
        <v>2013</v>
      </c>
      <c r="D479" s="1">
        <v>22756000000</v>
      </c>
      <c r="E479" s="7">
        <v>13545000000</v>
      </c>
      <c r="F479">
        <v>0</v>
      </c>
      <c r="G479" s="7">
        <v>2668000000</v>
      </c>
      <c r="H479" s="7">
        <v>1274000000</v>
      </c>
      <c r="I479">
        <f t="array" ref="I479">D479-E479</f>
        <v>9211000000</v>
      </c>
      <c r="J479">
        <f t="array" ref="J479">SUM(F479:H479)</f>
        <v>3942000000</v>
      </c>
      <c r="K479">
        <f t="array" ref="K479">I479-J479</f>
        <v>5269000000</v>
      </c>
      <c r="L479">
        <f t="array" ref="L479">I479/D479</f>
        <v>0.40477236772719283</v>
      </c>
      <c r="M479">
        <f t="array" ref="M479">K479/D479</f>
        <v>0.23154332923185095</v>
      </c>
    </row>
    <row r="480" spans="1:13">
      <c r="A480" t="s">
        <v>2088</v>
      </c>
      <c r="B480" t="s">
        <v>25</v>
      </c>
      <c r="C480">
        <v>2014</v>
      </c>
      <c r="D480" s="1">
        <v>23925000000</v>
      </c>
      <c r="E480" s="7">
        <v>14323000000</v>
      </c>
      <c r="F480">
        <v>0</v>
      </c>
      <c r="G480" s="7">
        <v>3066000000</v>
      </c>
      <c r="H480" s="7">
        <v>1213000000</v>
      </c>
      <c r="I480">
        <f t="array" ref="I480">D480-E480</f>
        <v>9602000000</v>
      </c>
      <c r="J480">
        <f t="array" ref="J480">SUM(F480:H480)</f>
        <v>4279000000</v>
      </c>
      <c r="K480">
        <f t="array" ref="K480">I480-J480</f>
        <v>5323000000</v>
      </c>
      <c r="L480">
        <f t="array" ref="L480">I480/D480</f>
        <v>0.401337513061651</v>
      </c>
      <c r="M480">
        <f t="array" ref="M480">K480/D480</f>
        <v>0.22248693834900732</v>
      </c>
    </row>
    <row r="481" spans="1:13">
      <c r="A481" t="s">
        <v>2088</v>
      </c>
      <c r="B481" t="s">
        <v>31</v>
      </c>
      <c r="C481">
        <v>2015</v>
      </c>
      <c r="D481" s="1">
        <v>23459000000</v>
      </c>
      <c r="E481" s="7">
        <v>13728000000</v>
      </c>
      <c r="F481">
        <v>0</v>
      </c>
      <c r="G481" s="7">
        <v>3144000000</v>
      </c>
      <c r="H481" s="7">
        <v>1135000000</v>
      </c>
      <c r="I481">
        <f t="array" ref="I481">D481-E481</f>
        <v>9731000000</v>
      </c>
      <c r="J481">
        <f t="array" ref="J481">SUM(F481:H481)</f>
        <v>4279000000</v>
      </c>
      <c r="K481">
        <f t="array" ref="K481">I481-J481</f>
        <v>5452000000</v>
      </c>
      <c r="L481">
        <f t="array" ref="L481">I481/D481</f>
        <v>0.41480881538002473</v>
      </c>
      <c r="M481">
        <f t="array" ref="M481">K481/D481</f>
        <v>0.23240547337908693</v>
      </c>
    </row>
    <row r="482" spans="1:13">
      <c r="A482" t="s">
        <v>2104</v>
      </c>
      <c r="B482" t="s">
        <v>10</v>
      </c>
      <c r="C482">
        <v>2012</v>
      </c>
      <c r="D482" s="1">
        <v>8186280000</v>
      </c>
      <c r="E482" s="7">
        <v>5583549000</v>
      </c>
      <c r="F482">
        <v>0</v>
      </c>
      <c r="G482" s="7">
        <v>341969000</v>
      </c>
      <c r="H482" s="7">
        <v>889879000</v>
      </c>
      <c r="I482">
        <f t="array" ref="I482">D482-E482</f>
        <v>2602731000</v>
      </c>
      <c r="J482">
        <f t="array" ref="J482">SUM(F482:H482)</f>
        <v>1231848000</v>
      </c>
      <c r="K482">
        <f t="array" ref="K482">I482-J482</f>
        <v>1370883000</v>
      </c>
      <c r="L482">
        <f t="array" ref="L482">I482/D482</f>
        <v>0.3179381843767865</v>
      </c>
      <c r="M482">
        <f t="array" ref="M482">K482/D482</f>
        <v>0.16746104457702399</v>
      </c>
    </row>
    <row r="483" spans="1:13">
      <c r="A483" t="s">
        <v>2104</v>
      </c>
      <c r="B483" t="s">
        <v>19</v>
      </c>
      <c r="C483">
        <v>2013</v>
      </c>
      <c r="D483" s="1">
        <v>11764050000</v>
      </c>
      <c r="E483" s="7">
        <v>8198377000</v>
      </c>
      <c r="F483">
        <v>0</v>
      </c>
      <c r="G483" s="7">
        <v>528737000</v>
      </c>
      <c r="H483" s="7">
        <v>1516508000</v>
      </c>
      <c r="I483">
        <f t="array" ref="I483">D483-E483</f>
        <v>3565673000</v>
      </c>
      <c r="J483">
        <f t="array" ref="J483">SUM(F483:H483)</f>
        <v>2045245000</v>
      </c>
      <c r="K483">
        <f t="array" ref="K483">I483-J483</f>
        <v>1520428000</v>
      </c>
      <c r="L483">
        <f t="array" ref="L483">I483/D483</f>
        <v>0.3030991027749797</v>
      </c>
      <c r="M483">
        <f t="array" ref="M483">K483/D483</f>
        <v>0.12924358532988214</v>
      </c>
    </row>
    <row r="484" spans="1:13">
      <c r="A484" t="s">
        <v>2104</v>
      </c>
      <c r="B484" t="s">
        <v>25</v>
      </c>
      <c r="C484">
        <v>2014</v>
      </c>
      <c r="D484" s="1">
        <v>12795106000</v>
      </c>
      <c r="E484" s="7">
        <v>9119305000</v>
      </c>
      <c r="F484">
        <v>0</v>
      </c>
      <c r="G484" s="7">
        <v>590935000</v>
      </c>
      <c r="H484" s="7">
        <v>1278506000</v>
      </c>
      <c r="I484">
        <f t="array" ref="I484">D484-E484</f>
        <v>3675801000</v>
      </c>
      <c r="J484">
        <f t="array" ref="J484">SUM(F484:H484)</f>
        <v>1869441000</v>
      </c>
      <c r="K484">
        <f t="array" ref="K484">I484-J484</f>
        <v>1806360000</v>
      </c>
      <c r="L484">
        <f t="array" ref="L484">I484/D484</f>
        <v>0.2872817935232424</v>
      </c>
      <c r="M484">
        <f t="array" ref="M484">K484/D484</f>
        <v>0.14117585270493266</v>
      </c>
    </row>
    <row r="485" spans="1:13">
      <c r="A485" t="s">
        <v>2104</v>
      </c>
      <c r="B485" t="s">
        <v>31</v>
      </c>
      <c r="C485">
        <v>2015</v>
      </c>
      <c r="D485" s="1">
        <v>13781837000</v>
      </c>
      <c r="E485" s="7">
        <v>9824834000</v>
      </c>
      <c r="F485">
        <v>0</v>
      </c>
      <c r="G485" s="7">
        <v>638024000</v>
      </c>
      <c r="H485" s="7">
        <v>1947135000</v>
      </c>
      <c r="I485">
        <f t="array" ref="I485">D485-E485</f>
        <v>3957003000</v>
      </c>
      <c r="J485">
        <f t="array" ref="J485">SUM(F485:H485)</f>
        <v>2585159000</v>
      </c>
      <c r="K485">
        <f t="array" ref="K485">I485-J485</f>
        <v>1371844000</v>
      </c>
      <c r="L485">
        <f t="array" ref="L485">I485/D485</f>
        <v>0.28711723988609067</v>
      </c>
      <c r="M485">
        <f t="array" ref="M485">K485/D485</f>
        <v>9.9539996010691467E-2</v>
      </c>
    </row>
    <row r="486" spans="1:13">
      <c r="A486" t="s">
        <v>2121</v>
      </c>
      <c r="B486" t="s">
        <v>10</v>
      </c>
      <c r="C486">
        <v>2013</v>
      </c>
      <c r="D486" s="1">
        <v>10397000000</v>
      </c>
      <c r="E486" s="7">
        <v>2268000000</v>
      </c>
      <c r="F486">
        <v>0</v>
      </c>
      <c r="G486" s="7">
        <v>2780000000</v>
      </c>
      <c r="H486" s="7">
        <v>2743000000</v>
      </c>
      <c r="I486">
        <f t="array" ref="I486">D486-E486</f>
        <v>8129000000</v>
      </c>
      <c r="J486">
        <f t="array" ref="J486">SUM(F486:H486)</f>
        <v>5523000000</v>
      </c>
      <c r="K486">
        <f t="array" ref="K486">I486-J486</f>
        <v>2606000000</v>
      </c>
      <c r="L486">
        <f t="array" ref="L486">I486/D486</f>
        <v>0.7818601519669135</v>
      </c>
      <c r="M486">
        <f t="array" ref="M486">K486/D486</f>
        <v>0.2506492257381937</v>
      </c>
    </row>
    <row r="487" spans="1:13">
      <c r="A487" t="s">
        <v>2121</v>
      </c>
      <c r="B487" t="s">
        <v>19</v>
      </c>
      <c r="C487">
        <v>2014</v>
      </c>
      <c r="D487" s="1">
        <v>20638000000</v>
      </c>
      <c r="E487" s="7">
        <v>2332000000</v>
      </c>
      <c r="F487">
        <v>0</v>
      </c>
      <c r="G487" s="7">
        <v>3319000000</v>
      </c>
      <c r="H487" s="7">
        <v>8290000000</v>
      </c>
      <c r="I487">
        <f t="array" ref="I487">D487-E487</f>
        <v>18306000000</v>
      </c>
      <c r="J487">
        <f t="array" ref="J487">SUM(F487:H487)</f>
        <v>11609000000</v>
      </c>
      <c r="K487">
        <f t="array" ref="K487">I487-J487</f>
        <v>6697000000</v>
      </c>
      <c r="L487">
        <f t="array" ref="L487">I487/D487</f>
        <v>0.88700455470491324</v>
      </c>
      <c r="M487">
        <f t="array" ref="M487">K487/D487</f>
        <v>0.32449849791646479</v>
      </c>
    </row>
    <row r="488" spans="1:13">
      <c r="A488" t="s">
        <v>2121</v>
      </c>
      <c r="B488" t="s">
        <v>25</v>
      </c>
      <c r="C488">
        <v>2015</v>
      </c>
      <c r="D488" s="1">
        <v>13145000000</v>
      </c>
      <c r="E488" s="7">
        <v>2104000000</v>
      </c>
      <c r="F488">
        <v>0</v>
      </c>
      <c r="G488" s="7">
        <v>3129000000</v>
      </c>
      <c r="H488" s="7">
        <v>7741000000</v>
      </c>
      <c r="I488">
        <f t="array" ref="I488">D488-E488</f>
        <v>11041000000</v>
      </c>
      <c r="J488">
        <f t="array" ref="J488">SUM(F488:H488)</f>
        <v>10870000000</v>
      </c>
      <c r="K488">
        <f t="array" ref="K488">I488-J488</f>
        <v>171000000</v>
      </c>
      <c r="L488">
        <f t="array" ref="L488">I488/D488</f>
        <v>0.83993914035755035</v>
      </c>
      <c r="M488">
        <f t="array" ref="M488">K488/D488</f>
        <v>1.300874857360213E-2</v>
      </c>
    </row>
    <row r="489" spans="1:13">
      <c r="A489" t="s">
        <v>2121</v>
      </c>
      <c r="B489" t="s">
        <v>31</v>
      </c>
      <c r="C489">
        <v>2016</v>
      </c>
      <c r="D489" s="1">
        <v>12197000000</v>
      </c>
      <c r="E489" s="7">
        <v>1582000000</v>
      </c>
      <c r="F489">
        <v>0</v>
      </c>
      <c r="G489" s="7">
        <v>1792000000</v>
      </c>
      <c r="H489" s="7">
        <v>6476000000</v>
      </c>
      <c r="I489">
        <f t="array" ref="I489">D489-E489</f>
        <v>10615000000</v>
      </c>
      <c r="J489">
        <f t="array" ref="J489">SUM(F489:H489)</f>
        <v>8268000000</v>
      </c>
      <c r="K489">
        <f t="array" ref="K489">I489-J489</f>
        <v>2347000000</v>
      </c>
      <c r="L489">
        <f t="array" ref="L489">I489/D489</f>
        <v>0.87029597441993933</v>
      </c>
      <c r="M489">
        <f t="array" ref="M489">K489/D489</f>
        <v>0.19242436664753629</v>
      </c>
    </row>
    <row r="490" spans="1:13">
      <c r="A490" t="s">
        <v>2138</v>
      </c>
      <c r="B490" t="s">
        <v>10</v>
      </c>
      <c r="C490">
        <v>2013</v>
      </c>
      <c r="D490" s="1">
        <v>3797000000</v>
      </c>
      <c r="E490" s="7">
        <v>1388000000</v>
      </c>
      <c r="F490" s="7">
        <v>1153000000</v>
      </c>
      <c r="G490" s="7">
        <v>30000000</v>
      </c>
      <c r="H490" s="7">
        <v>1078000000</v>
      </c>
      <c r="I490">
        <f t="array" ref="I490">D490-E490</f>
        <v>2409000000</v>
      </c>
      <c r="J490">
        <f t="array" ref="J490">SUM(F490:H490)</f>
        <v>2261000000</v>
      </c>
      <c r="K490">
        <f t="array" ref="K490">I490-J490</f>
        <v>148000000</v>
      </c>
      <c r="L490">
        <f t="array" ref="L490">I490/D490</f>
        <v>0.63444824861732951</v>
      </c>
      <c r="M490">
        <f t="array" ref="M490">K490/D490</f>
        <v>3.8978140637345275E-2</v>
      </c>
    </row>
    <row r="491" spans="1:13">
      <c r="A491" t="s">
        <v>2138</v>
      </c>
      <c r="B491" t="s">
        <v>19</v>
      </c>
      <c r="C491">
        <v>2014</v>
      </c>
      <c r="D491" s="1">
        <v>3575000000</v>
      </c>
      <c r="E491" s="7">
        <v>1347000000</v>
      </c>
      <c r="F491" s="7">
        <v>1125000000</v>
      </c>
      <c r="G491" s="7">
        <v>16000000</v>
      </c>
      <c r="H491" s="7">
        <v>1055000000</v>
      </c>
      <c r="I491">
        <f t="array" ref="I491">D491-E491</f>
        <v>2228000000</v>
      </c>
      <c r="J491">
        <f t="array" ref="J491">SUM(F491:H491)</f>
        <v>2196000000</v>
      </c>
      <c r="K491">
        <f t="array" ref="K491">I491-J491</f>
        <v>32000000</v>
      </c>
      <c r="L491">
        <f t="array" ref="L491">I491/D491</f>
        <v>0.6232167832167832</v>
      </c>
      <c r="M491">
        <f t="array" ref="M491">K491/D491</f>
        <v>8.951048951048951E-3</v>
      </c>
    </row>
    <row r="492" spans="1:13">
      <c r="A492" t="s">
        <v>2138</v>
      </c>
      <c r="B492" t="s">
        <v>25</v>
      </c>
      <c r="C492">
        <v>2015</v>
      </c>
      <c r="D492" s="1">
        <v>4515000000</v>
      </c>
      <c r="E492" s="7">
        <v>1429000000</v>
      </c>
      <c r="F492" s="7">
        <v>1094000000</v>
      </c>
      <c r="G492" s="7">
        <v>14000000</v>
      </c>
      <c r="H492" s="7">
        <v>1030000000</v>
      </c>
      <c r="I492">
        <f t="array" ref="I492">D492-E492</f>
        <v>3086000000</v>
      </c>
      <c r="J492">
        <f t="array" ref="J492">SUM(F492:H492)</f>
        <v>2138000000</v>
      </c>
      <c r="K492">
        <f t="array" ref="K492">I492-J492</f>
        <v>948000000</v>
      </c>
      <c r="L492">
        <f t="array" ref="L492">I492/D492</f>
        <v>0.68349944629014392</v>
      </c>
      <c r="M492">
        <f t="array" ref="M492">K492/D492</f>
        <v>0.20996677740863787</v>
      </c>
    </row>
    <row r="493" spans="1:13">
      <c r="A493" t="s">
        <v>2138</v>
      </c>
      <c r="B493" t="s">
        <v>31</v>
      </c>
      <c r="C493">
        <v>2016</v>
      </c>
      <c r="D493" s="1">
        <v>4396000000</v>
      </c>
      <c r="E493" s="7">
        <v>1354000000</v>
      </c>
      <c r="F493" s="7">
        <v>1109000000</v>
      </c>
      <c r="G493" s="7">
        <v>7000000</v>
      </c>
      <c r="H493" s="7">
        <v>1028000000</v>
      </c>
      <c r="I493">
        <f t="array" ref="I493">D493-E493</f>
        <v>3042000000</v>
      </c>
      <c r="J493">
        <f t="array" ref="J493">SUM(F493:H493)</f>
        <v>2144000000</v>
      </c>
      <c r="K493">
        <f t="array" ref="K493">I493-J493</f>
        <v>898000000</v>
      </c>
      <c r="L493">
        <f t="array" ref="L493">I493/D493</f>
        <v>0.69199272065514106</v>
      </c>
      <c r="M493">
        <f t="array" ref="M493">K493/D493</f>
        <v>0.20427661510464057</v>
      </c>
    </row>
    <row r="494" spans="1:13">
      <c r="A494" t="s">
        <v>2162</v>
      </c>
      <c r="B494" t="s">
        <v>10</v>
      </c>
      <c r="C494">
        <v>2013</v>
      </c>
      <c r="D494" s="1">
        <v>8257000000</v>
      </c>
      <c r="E494" s="7">
        <v>1492000000</v>
      </c>
      <c r="F494" s="7">
        <v>915000000</v>
      </c>
      <c r="G494" s="7">
        <v>136000000</v>
      </c>
      <c r="H494" s="7">
        <v>3260000000</v>
      </c>
      <c r="I494">
        <f t="array" ref="I494">D494-E494</f>
        <v>6765000000</v>
      </c>
      <c r="J494">
        <f t="array" ref="J494">SUM(F494:H494)</f>
        <v>4311000000</v>
      </c>
      <c r="K494">
        <f t="array" ref="K494">I494-J494</f>
        <v>2454000000</v>
      </c>
      <c r="L494">
        <f t="array" ref="L494">I494/D494</f>
        <v>0.81930483226353401</v>
      </c>
      <c r="M494">
        <f t="array" ref="M494">K494/D494</f>
        <v>0.29720237374349034</v>
      </c>
    </row>
    <row r="495" spans="1:13">
      <c r="A495" t="s">
        <v>2162</v>
      </c>
      <c r="B495" t="s">
        <v>19</v>
      </c>
      <c r="C495">
        <v>2014</v>
      </c>
      <c r="D495" s="1">
        <v>8790000000</v>
      </c>
      <c r="E495" s="7">
        <v>1663000000</v>
      </c>
      <c r="F495" s="7">
        <v>983000000</v>
      </c>
      <c r="G495" s="7">
        <v>75000000</v>
      </c>
      <c r="H495" s="7">
        <v>3593000000</v>
      </c>
      <c r="I495">
        <f t="array" ref="I495">D495-E495</f>
        <v>7127000000</v>
      </c>
      <c r="J495">
        <f t="array" ref="J495">SUM(F495:H495)</f>
        <v>4651000000</v>
      </c>
      <c r="K495">
        <f t="array" ref="K495">I495-J495</f>
        <v>2476000000</v>
      </c>
      <c r="L495">
        <f t="array" ref="L495">I495/D495</f>
        <v>0.81080773606370871</v>
      </c>
      <c r="M495">
        <f t="array" ref="M495">K495/D495</f>
        <v>0.28168373151308307</v>
      </c>
    </row>
    <row r="496" spans="1:13">
      <c r="A496" t="s">
        <v>2162</v>
      </c>
      <c r="B496" t="s">
        <v>25</v>
      </c>
      <c r="C496">
        <v>2015</v>
      </c>
      <c r="D496" s="1">
        <v>8592000000</v>
      </c>
      <c r="E496" s="7">
        <v>1771000000</v>
      </c>
      <c r="F496" s="7">
        <v>923000000</v>
      </c>
      <c r="G496" s="7">
        <v>41000000</v>
      </c>
      <c r="H496" s="7">
        <v>3660000000</v>
      </c>
      <c r="I496">
        <f t="array" ref="I496">D496-E496</f>
        <v>6821000000</v>
      </c>
      <c r="J496">
        <f t="array" ref="J496">SUM(F496:H496)</f>
        <v>4624000000</v>
      </c>
      <c r="K496">
        <f t="array" ref="K496">I496-J496</f>
        <v>2197000000</v>
      </c>
      <c r="L496">
        <f t="array" ref="L496">I496/D496</f>
        <v>0.79387802607076352</v>
      </c>
      <c r="M496">
        <f t="array" ref="M496">K496/D496</f>
        <v>0.25570297951582865</v>
      </c>
    </row>
    <row r="497" spans="1:13">
      <c r="A497" t="s">
        <v>2162</v>
      </c>
      <c r="B497" t="s">
        <v>31</v>
      </c>
      <c r="C497">
        <v>2016</v>
      </c>
      <c r="D497" s="1">
        <v>8979000000</v>
      </c>
      <c r="E497" s="7">
        <v>2007000000</v>
      </c>
      <c r="F497" s="7">
        <v>1114000000</v>
      </c>
      <c r="G497" s="7">
        <v>34000000</v>
      </c>
      <c r="H497" s="7">
        <v>3499000000</v>
      </c>
      <c r="I497">
        <f t="array" ref="I497">D497-E497</f>
        <v>6972000000</v>
      </c>
      <c r="J497">
        <f t="array" ref="J497">SUM(F497:H497)</f>
        <v>4647000000</v>
      </c>
      <c r="K497">
        <f t="array" ref="K497">I497-J497</f>
        <v>2325000000</v>
      </c>
      <c r="L497">
        <f t="array" ref="L497">I497/D497</f>
        <v>0.77647844971600399</v>
      </c>
      <c r="M497">
        <f t="array" ref="M497">K497/D497</f>
        <v>0.25893752088205813</v>
      </c>
    </row>
    <row r="498" spans="1:13">
      <c r="A498" t="s">
        <v>2178</v>
      </c>
      <c r="B498" t="s">
        <v>10</v>
      </c>
      <c r="C498">
        <v>2012</v>
      </c>
      <c r="D498" s="1">
        <v>11838700000</v>
      </c>
      <c r="E498" s="7">
        <v>6385400000</v>
      </c>
      <c r="F498">
        <v>0</v>
      </c>
      <c r="G498">
        <v>0</v>
      </c>
      <c r="H498" s="7">
        <v>4018300000</v>
      </c>
      <c r="I498">
        <f t="array" ref="I498">D498-E498</f>
        <v>5453300000</v>
      </c>
      <c r="J498">
        <f t="array" ref="J498">SUM(F498:H498)</f>
        <v>4018300000</v>
      </c>
      <c r="K498">
        <f t="array" ref="K498">I498-J498</f>
        <v>1435000000</v>
      </c>
      <c r="L498">
        <f t="array" ref="L498">I498/D498</f>
        <v>0.4606333465667683</v>
      </c>
      <c r="M498">
        <f t="array" ref="M498">K498/D498</f>
        <v>0.12121263314384181</v>
      </c>
    </row>
    <row r="499" spans="1:13">
      <c r="A499" t="s">
        <v>2178</v>
      </c>
      <c r="B499" t="s">
        <v>19</v>
      </c>
      <c r="C499">
        <v>2013</v>
      </c>
      <c r="D499" s="1">
        <v>13253400000</v>
      </c>
      <c r="E499" s="7">
        <v>7161200000</v>
      </c>
      <c r="F499">
        <v>0</v>
      </c>
      <c r="G499">
        <v>0</v>
      </c>
      <c r="H499" s="7">
        <v>4360300000</v>
      </c>
      <c r="I499">
        <f t="array" ref="I499">D499-E499</f>
        <v>6092200000</v>
      </c>
      <c r="J499">
        <f t="array" ref="J499">SUM(F499:H499)</f>
        <v>4360300000</v>
      </c>
      <c r="K499">
        <f t="array" ref="K499">I499-J499</f>
        <v>1731900000</v>
      </c>
      <c r="L499">
        <f t="array" ref="L499">I499/D499</f>
        <v>0.45967072600238429</v>
      </c>
      <c r="M499">
        <f t="array" ref="M499">K499/D499</f>
        <v>0.13067590203268595</v>
      </c>
    </row>
    <row r="500" spans="1:13">
      <c r="A500" t="s">
        <v>2178</v>
      </c>
      <c r="B500" t="s">
        <v>25</v>
      </c>
      <c r="C500">
        <v>2014</v>
      </c>
      <c r="D500" s="1">
        <v>14280500000</v>
      </c>
      <c r="E500" s="7">
        <v>7679100000</v>
      </c>
      <c r="F500">
        <v>0</v>
      </c>
      <c r="G500">
        <v>0</v>
      </c>
      <c r="H500" s="7">
        <v>4577600000</v>
      </c>
      <c r="I500">
        <f t="array" ref="I500">D500-E500</f>
        <v>6601400000</v>
      </c>
      <c r="J500">
        <f t="array" ref="J500">SUM(F500:H500)</f>
        <v>4577600000</v>
      </c>
      <c r="K500">
        <f t="array" ref="K500">I500-J500</f>
        <v>2023800000</v>
      </c>
      <c r="L500">
        <f t="array" ref="L500">I500/D500</f>
        <v>0.46226672735548474</v>
      </c>
      <c r="M500">
        <f t="array" ref="M500">K500/D500</f>
        <v>0.14171772697034418</v>
      </c>
    </row>
    <row r="501" spans="1:13">
      <c r="A501" t="s">
        <v>2178</v>
      </c>
      <c r="B501" t="s">
        <v>31</v>
      </c>
      <c r="C501">
        <v>2015</v>
      </c>
      <c r="D501" s="1">
        <v>13545100000</v>
      </c>
      <c r="E501" s="7">
        <v>7223500000</v>
      </c>
      <c r="F501">
        <v>0</v>
      </c>
      <c r="G501">
        <v>0</v>
      </c>
      <c r="H501" s="7">
        <v>4345500000</v>
      </c>
      <c r="I501">
        <f t="array" ref="I501">D501-E501</f>
        <v>6321600000</v>
      </c>
      <c r="J501">
        <f t="array" ref="J501">SUM(F501:H501)</f>
        <v>4345500000</v>
      </c>
      <c r="K501">
        <f t="array" ref="K501">I501-J501</f>
        <v>1976100000</v>
      </c>
      <c r="L501">
        <f t="array" ref="L501">I501/D501</f>
        <v>0.46670751784778258</v>
      </c>
      <c r="M501">
        <f t="array" ref="M501">K501/D501</f>
        <v>0.14589039578888308</v>
      </c>
    </row>
    <row r="502" spans="1:13">
      <c r="A502" t="s">
        <v>2190</v>
      </c>
      <c r="B502" t="s">
        <v>10</v>
      </c>
      <c r="C502">
        <v>2013</v>
      </c>
      <c r="D502" s="1">
        <v>12354000000</v>
      </c>
      <c r="E502" s="7">
        <v>7191000000</v>
      </c>
      <c r="F502">
        <v>0</v>
      </c>
      <c r="G502" s="7">
        <v>1024000000</v>
      </c>
      <c r="H502" s="7">
        <v>1895000000</v>
      </c>
      <c r="I502">
        <f t="array" ref="I502">D502-E502</f>
        <v>5163000000</v>
      </c>
      <c r="J502">
        <f t="array" ref="J502">SUM(F502:H502)</f>
        <v>2919000000</v>
      </c>
      <c r="K502">
        <f t="array" ref="K502">I502-J502</f>
        <v>2244000000</v>
      </c>
      <c r="L502">
        <f t="array" ref="L502">I502/D502</f>
        <v>0.41792132102962604</v>
      </c>
      <c r="M502">
        <f t="array" ref="M502">K502/D502</f>
        <v>0.18164157357940747</v>
      </c>
    </row>
    <row r="503" spans="1:13">
      <c r="A503" t="s">
        <v>2190</v>
      </c>
      <c r="B503" t="s">
        <v>19</v>
      </c>
      <c r="C503">
        <v>2014</v>
      </c>
      <c r="D503" s="1">
        <v>12919000000</v>
      </c>
      <c r="E503" s="7">
        <v>7807000000</v>
      </c>
      <c r="F503">
        <v>0</v>
      </c>
      <c r="G503" s="7">
        <v>1071000000</v>
      </c>
      <c r="H503" s="7">
        <v>1877000000</v>
      </c>
      <c r="I503">
        <f t="array" ref="I503">D503-E503</f>
        <v>5112000000</v>
      </c>
      <c r="J503">
        <f t="array" ref="J503">SUM(F503:H503)</f>
        <v>2948000000</v>
      </c>
      <c r="K503">
        <f t="array" ref="K503">I503-J503</f>
        <v>2164000000</v>
      </c>
      <c r="L503">
        <f t="array" ref="L503">I503/D503</f>
        <v>0.39569626132053565</v>
      </c>
      <c r="M503">
        <f t="array" ref="M503">K503/D503</f>
        <v>0.16750522486260547</v>
      </c>
    </row>
    <row r="504" spans="1:13">
      <c r="A504" t="s">
        <v>2190</v>
      </c>
      <c r="B504" t="s">
        <v>25</v>
      </c>
      <c r="C504">
        <v>2015</v>
      </c>
      <c r="D504" s="1">
        <v>12554000000</v>
      </c>
      <c r="E504" s="7">
        <v>7060000000</v>
      </c>
      <c r="F504">
        <v>0</v>
      </c>
      <c r="G504" s="7">
        <v>1130000000</v>
      </c>
      <c r="H504" s="7">
        <v>1937000000</v>
      </c>
      <c r="I504">
        <f t="array" ref="I504">D504-E504</f>
        <v>5494000000</v>
      </c>
      <c r="J504">
        <f t="array" ref="J504">SUM(F504:H504)</f>
        <v>3067000000</v>
      </c>
      <c r="K504">
        <f t="array" ref="K504">I504-J504</f>
        <v>2427000000</v>
      </c>
      <c r="L504">
        <f t="array" ref="L504">I504/D504</f>
        <v>0.43762944081567628</v>
      </c>
      <c r="M504">
        <f t="array" ref="M504">K504/D504</f>
        <v>0.19332483670543252</v>
      </c>
    </row>
    <row r="505" spans="1:13">
      <c r="A505" t="s">
        <v>2190</v>
      </c>
      <c r="B505" t="s">
        <v>31</v>
      </c>
      <c r="C505">
        <v>2016</v>
      </c>
      <c r="D505" s="1">
        <v>12075000000</v>
      </c>
      <c r="E505" s="7">
        <v>6357000000</v>
      </c>
      <c r="F505">
        <v>0</v>
      </c>
      <c r="G505" s="7">
        <v>1216000000</v>
      </c>
      <c r="H505" s="7">
        <v>2031000000</v>
      </c>
      <c r="I505">
        <f t="array" ref="I505">D505-E505</f>
        <v>5718000000</v>
      </c>
      <c r="J505">
        <f t="array" ref="J505">SUM(F505:H505)</f>
        <v>3247000000</v>
      </c>
      <c r="K505">
        <f t="array" ref="K505">I505-J505</f>
        <v>2471000000</v>
      </c>
      <c r="L505">
        <f t="array" ref="L505">I505/D505</f>
        <v>0.47354037267080745</v>
      </c>
      <c r="M505">
        <f t="array" ref="M505">K505/D505</f>
        <v>0.2046376811594203</v>
      </c>
    </row>
    <row r="506" spans="1:13">
      <c r="A506" t="s">
        <v>2207</v>
      </c>
      <c r="B506" t="s">
        <v>10</v>
      </c>
      <c r="C506">
        <v>2012</v>
      </c>
      <c r="D506" s="1">
        <v>2073000000</v>
      </c>
      <c r="E506" s="7">
        <v>759500000</v>
      </c>
      <c r="F506">
        <v>0</v>
      </c>
      <c r="G506" s="7">
        <v>160000000</v>
      </c>
      <c r="H506" s="7">
        <v>673500000</v>
      </c>
      <c r="I506">
        <f t="array" ref="I506">D506-E506</f>
        <v>1313500000</v>
      </c>
      <c r="J506">
        <f t="array" ref="J506">SUM(F506:H506)</f>
        <v>833500000</v>
      </c>
      <c r="K506">
        <f t="array" ref="K506">I506-J506</f>
        <v>480000000</v>
      </c>
      <c r="L506">
        <f t="array" ref="L506">I506/D506</f>
        <v>0.63362276893391223</v>
      </c>
      <c r="M506">
        <f t="array" ref="M506">K506/D506</f>
        <v>0.23154848046309695</v>
      </c>
    </row>
    <row r="507" spans="1:13">
      <c r="A507" t="s">
        <v>2207</v>
      </c>
      <c r="B507" t="s">
        <v>19</v>
      </c>
      <c r="C507">
        <v>2013</v>
      </c>
      <c r="D507" s="1">
        <v>2303900000</v>
      </c>
      <c r="E507" s="7">
        <v>787300000</v>
      </c>
      <c r="F507">
        <v>0</v>
      </c>
      <c r="G507" s="7">
        <v>189600000</v>
      </c>
      <c r="H507" s="7">
        <v>715800000</v>
      </c>
      <c r="I507">
        <f t="array" ref="I507">D507-E507</f>
        <v>1516600000</v>
      </c>
      <c r="J507">
        <f t="array" ref="J507">SUM(F507:H507)</f>
        <v>905400000</v>
      </c>
      <c r="K507">
        <f t="array" ref="K507">I507-J507</f>
        <v>611200000</v>
      </c>
      <c r="L507">
        <f t="array" ref="L507">I507/D507</f>
        <v>0.6582750987456053</v>
      </c>
      <c r="M507">
        <f t="array" ref="M507">K507/D507</f>
        <v>0.26528929206996832</v>
      </c>
    </row>
    <row r="508" spans="1:13">
      <c r="A508" t="s">
        <v>2207</v>
      </c>
      <c r="B508" t="s">
        <v>25</v>
      </c>
      <c r="C508">
        <v>2014</v>
      </c>
      <c r="D508" s="1">
        <v>2436400000</v>
      </c>
      <c r="E508" s="7">
        <v>844700000</v>
      </c>
      <c r="F508">
        <v>0</v>
      </c>
      <c r="G508" s="7">
        <v>201800000</v>
      </c>
      <c r="H508" s="7">
        <v>751700000</v>
      </c>
      <c r="I508">
        <f t="array" ref="I508">D508-E508</f>
        <v>1591700000</v>
      </c>
      <c r="J508">
        <f t="array" ref="J508">SUM(F508:H508)</f>
        <v>953500000</v>
      </c>
      <c r="K508">
        <f t="array" ref="K508">I508-J508</f>
        <v>638200000</v>
      </c>
      <c r="L508">
        <f t="array" ref="L508">I508/D508</f>
        <v>0.65329995074700375</v>
      </c>
      <c r="M508">
        <f t="array" ref="M508">K508/D508</f>
        <v>0.26194385158430472</v>
      </c>
    </row>
    <row r="509" spans="1:13">
      <c r="A509" t="s">
        <v>2207</v>
      </c>
      <c r="B509" t="s">
        <v>31</v>
      </c>
      <c r="C509">
        <v>2015</v>
      </c>
      <c r="D509" s="1">
        <v>2663600000</v>
      </c>
      <c r="E509" s="7">
        <v>887400000</v>
      </c>
      <c r="F509">
        <v>0</v>
      </c>
      <c r="G509" s="7">
        <v>198000000</v>
      </c>
      <c r="H509" s="7">
        <v>884300000</v>
      </c>
      <c r="I509">
        <f t="array" ref="I509">D509-E509</f>
        <v>1776200000</v>
      </c>
      <c r="J509">
        <f t="array" ref="J509">SUM(F509:H509)</f>
        <v>1082300000</v>
      </c>
      <c r="K509">
        <f t="array" ref="K509">I509-J509</f>
        <v>693900000</v>
      </c>
      <c r="L509">
        <f t="array" ref="L509">I509/D509</f>
        <v>0.66684186814837065</v>
      </c>
      <c r="M509">
        <f t="array" ref="M509">K509/D509</f>
        <v>0.26051208890223759</v>
      </c>
    </row>
    <row r="510" spans="1:13">
      <c r="A510" t="s">
        <v>2222</v>
      </c>
      <c r="B510" t="s">
        <v>10</v>
      </c>
      <c r="C510">
        <v>2012</v>
      </c>
      <c r="D510" s="1">
        <v>11862000000</v>
      </c>
      <c r="E510" s="7">
        <v>7747000000</v>
      </c>
      <c r="F510">
        <v>0</v>
      </c>
      <c r="G510" s="7">
        <v>1562000000</v>
      </c>
      <c r="H510" s="7">
        <v>296000000</v>
      </c>
      <c r="I510">
        <f t="array" ref="I510">D510-E510</f>
        <v>4115000000</v>
      </c>
      <c r="J510">
        <f t="array" ref="J510">SUM(F510:H510)</f>
        <v>1858000000</v>
      </c>
      <c r="K510">
        <f t="array" ref="K510">I510-J510</f>
        <v>2257000000</v>
      </c>
      <c r="L510">
        <f t="array" ref="L510">I510/D510</f>
        <v>0.34690608666329453</v>
      </c>
      <c r="M510">
        <f t="array" ref="M510">K510/D510</f>
        <v>0.19027145506659923</v>
      </c>
    </row>
    <row r="511" spans="1:13">
      <c r="A511" t="s">
        <v>2222</v>
      </c>
      <c r="B511" t="s">
        <v>19</v>
      </c>
      <c r="C511">
        <v>2013</v>
      </c>
      <c r="D511" s="1">
        <v>12581000000</v>
      </c>
      <c r="E511" s="7">
        <v>8364000000</v>
      </c>
      <c r="F511">
        <v>0</v>
      </c>
      <c r="G511" s="7">
        <v>1622000000</v>
      </c>
      <c r="H511" s="7">
        <v>309000000</v>
      </c>
      <c r="I511">
        <f t="array" ref="I511">D511-E511</f>
        <v>4217000000</v>
      </c>
      <c r="J511">
        <f t="array" ref="J511">SUM(F511:H511)</f>
        <v>1931000000</v>
      </c>
      <c r="K511">
        <f t="array" ref="K511">I511-J511</f>
        <v>2286000000</v>
      </c>
      <c r="L511">
        <f t="array" ref="L511">I511/D511</f>
        <v>0.3351879818774342</v>
      </c>
      <c r="M511">
        <f t="array" ref="M511">K511/D511</f>
        <v>0.18170256736348461</v>
      </c>
    </row>
    <row r="512" spans="1:13">
      <c r="A512" t="s">
        <v>2222</v>
      </c>
      <c r="B512" t="s">
        <v>25</v>
      </c>
      <c r="C512">
        <v>2014</v>
      </c>
      <c r="D512" s="1">
        <v>13413000000</v>
      </c>
      <c r="E512" s="7">
        <v>8742000000</v>
      </c>
      <c r="F512">
        <v>0</v>
      </c>
      <c r="G512" s="7">
        <v>1720000000</v>
      </c>
      <c r="H512" s="7">
        <v>322000000</v>
      </c>
      <c r="I512">
        <f t="array" ref="I512">D512-E512</f>
        <v>4671000000</v>
      </c>
      <c r="J512">
        <f t="array" ref="J512">SUM(F512:H512)</f>
        <v>2042000000</v>
      </c>
      <c r="K512">
        <f t="array" ref="K512">I512-J512</f>
        <v>2629000000</v>
      </c>
      <c r="L512">
        <f t="array" ref="L512">I512/D512</f>
        <v>0.34824424066204429</v>
      </c>
      <c r="M512">
        <f t="array" ref="M512">K512/D512</f>
        <v>0.19600387683590548</v>
      </c>
    </row>
    <row r="513" spans="1:13">
      <c r="A513" t="s">
        <v>2222</v>
      </c>
      <c r="B513" t="s">
        <v>31</v>
      </c>
      <c r="C513">
        <v>2015</v>
      </c>
      <c r="D513" s="1">
        <v>11524000000</v>
      </c>
      <c r="E513" s="7">
        <v>7256000000</v>
      </c>
      <c r="F513">
        <v>0</v>
      </c>
      <c r="G513" s="7">
        <v>1919000000</v>
      </c>
      <c r="H513" s="7">
        <v>336000000</v>
      </c>
      <c r="I513">
        <f t="array" ref="I513">D513-E513</f>
        <v>4268000000</v>
      </c>
      <c r="J513">
        <f t="array" ref="J513">SUM(F513:H513)</f>
        <v>2255000000</v>
      </c>
      <c r="K513">
        <f t="array" ref="K513">I513-J513</f>
        <v>2013000000</v>
      </c>
      <c r="L513">
        <f t="array" ref="L513">I513/D513</f>
        <v>0.37035751475182227</v>
      </c>
      <c r="M513">
        <f t="array" ref="M513">K513/D513</f>
        <v>0.17467893092676154</v>
      </c>
    </row>
    <row r="514" spans="1:13">
      <c r="A514" t="s">
        <v>2236</v>
      </c>
      <c r="B514" t="s">
        <v>10</v>
      </c>
      <c r="C514">
        <v>2013</v>
      </c>
      <c r="D514" s="1">
        <v>10181700000</v>
      </c>
      <c r="E514" s="7">
        <v>2025900000</v>
      </c>
      <c r="F514">
        <v>0</v>
      </c>
      <c r="G514">
        <v>0</v>
      </c>
      <c r="H514" s="7">
        <v>6597000000</v>
      </c>
      <c r="I514">
        <f t="array" ref="I514">D514-E514</f>
        <v>8155800000</v>
      </c>
      <c r="J514">
        <f t="array" ref="J514">SUM(F514:H514)</f>
        <v>6597000000</v>
      </c>
      <c r="K514">
        <f t="array" ref="K514">I514-J514</f>
        <v>1558800000</v>
      </c>
      <c r="L514">
        <f t="array" ref="L514">I514/D514</f>
        <v>0.80102536904446209</v>
      </c>
      <c r="M514">
        <f t="array" ref="M514">K514/D514</f>
        <v>0.1530982056041722</v>
      </c>
    </row>
    <row r="515" spans="1:13">
      <c r="A515" t="s">
        <v>2236</v>
      </c>
      <c r="B515" t="s">
        <v>19</v>
      </c>
      <c r="C515">
        <v>2014</v>
      </c>
      <c r="D515" s="1">
        <v>10968800000</v>
      </c>
      <c r="E515" s="7">
        <v>2158200000</v>
      </c>
      <c r="F515">
        <v>0</v>
      </c>
      <c r="G515">
        <v>0</v>
      </c>
      <c r="H515" s="7">
        <v>6985900000</v>
      </c>
      <c r="I515">
        <f t="array" ref="I515">D515-E515</f>
        <v>8810600000</v>
      </c>
      <c r="J515">
        <f t="array" ref="J515">SUM(F515:H515)</f>
        <v>6985900000</v>
      </c>
      <c r="K515">
        <f t="array" ref="K515">I515-J515</f>
        <v>1824700000</v>
      </c>
      <c r="L515">
        <f t="array" ref="L515">I515/D515</f>
        <v>0.80324192254394278</v>
      </c>
      <c r="M515">
        <f t="array" ref="M515">K515/D515</f>
        <v>0.16635365764714463</v>
      </c>
    </row>
    <row r="516" spans="1:13">
      <c r="A516" t="s">
        <v>2236</v>
      </c>
      <c r="B516" t="s">
        <v>25</v>
      </c>
      <c r="C516">
        <v>2015</v>
      </c>
      <c r="D516" s="1">
        <v>10780400000</v>
      </c>
      <c r="E516" s="7">
        <v>2100600000</v>
      </c>
      <c r="F516">
        <v>0</v>
      </c>
      <c r="G516">
        <v>0</v>
      </c>
      <c r="H516" s="7">
        <v>7073500000</v>
      </c>
      <c r="I516">
        <f t="array" ref="I516">D516-E516</f>
        <v>8679800000</v>
      </c>
      <c r="J516">
        <f t="array" ref="J516">SUM(F516:H516)</f>
        <v>7073500000</v>
      </c>
      <c r="K516">
        <f t="array" ref="K516">I516-J516</f>
        <v>1606300000</v>
      </c>
      <c r="L516">
        <f t="array" ref="L516">I516/D516</f>
        <v>0.80514637675781975</v>
      </c>
      <c r="M516">
        <f t="array" ref="M516">K516/D516</f>
        <v>0.1490018923231049</v>
      </c>
    </row>
    <row r="517" spans="1:13">
      <c r="A517" t="s">
        <v>2236</v>
      </c>
      <c r="B517" t="s">
        <v>31</v>
      </c>
      <c r="C517">
        <v>2016</v>
      </c>
      <c r="D517" s="1">
        <v>11262300000</v>
      </c>
      <c r="E517" s="7">
        <v>2181100000</v>
      </c>
      <c r="F517">
        <v>0</v>
      </c>
      <c r="G517">
        <v>0</v>
      </c>
      <c r="H517" s="7">
        <v>7337800000</v>
      </c>
      <c r="I517">
        <f t="array" ref="I517">D517-E517</f>
        <v>9081200000</v>
      </c>
      <c r="J517">
        <f t="array" ref="J517">SUM(F517:H517)</f>
        <v>7337800000</v>
      </c>
      <c r="K517">
        <f t="array" ref="K517">I517-J517</f>
        <v>1743400000</v>
      </c>
      <c r="L517">
        <f t="array" ref="L517">I517/D517</f>
        <v>0.80633618355042935</v>
      </c>
      <c r="M517">
        <f t="array" ref="M517">K517/D517</f>
        <v>0.15479964128108822</v>
      </c>
    </row>
    <row r="518" spans="1:13">
      <c r="A518" t="s">
        <v>2249</v>
      </c>
      <c r="B518" t="s">
        <v>10</v>
      </c>
      <c r="C518">
        <v>2012</v>
      </c>
      <c r="D518" s="1">
        <v>8102000000</v>
      </c>
      <c r="E518" s="7">
        <v>6340000000</v>
      </c>
      <c r="F518" s="7">
        <v>198000000</v>
      </c>
      <c r="G518">
        <v>0</v>
      </c>
      <c r="H518" s="7">
        <v>644000000</v>
      </c>
      <c r="I518">
        <f t="array" ref="I518">D518-E518</f>
        <v>1762000000</v>
      </c>
      <c r="J518">
        <f t="array" ref="J518">SUM(F518:H518)</f>
        <v>842000000</v>
      </c>
      <c r="K518">
        <f t="array" ref="K518">I518-J518</f>
        <v>920000000</v>
      </c>
      <c r="L518">
        <f t="array" ref="L518">I518/D518</f>
        <v>0.21747716613181931</v>
      </c>
      <c r="M518">
        <f t="array" ref="M518">K518/D518</f>
        <v>0.11355220933102937</v>
      </c>
    </row>
    <row r="519" spans="1:13">
      <c r="A519" t="s">
        <v>2249</v>
      </c>
      <c r="B519" t="s">
        <v>19</v>
      </c>
      <c r="C519">
        <v>2013</v>
      </c>
      <c r="D519" s="1">
        <v>9350000000</v>
      </c>
      <c r="E519" s="7">
        <v>6574000000</v>
      </c>
      <c r="F519" s="7">
        <v>193000000</v>
      </c>
      <c r="G519">
        <v>0</v>
      </c>
      <c r="H519" s="7">
        <v>645000000</v>
      </c>
      <c r="I519">
        <f t="array" ref="I519">D519-E519</f>
        <v>2776000000</v>
      </c>
      <c r="J519">
        <f t="array" ref="J519">SUM(F519:H519)</f>
        <v>838000000</v>
      </c>
      <c r="K519">
        <f t="array" ref="K519">I519-J519</f>
        <v>1938000000</v>
      </c>
      <c r="L519">
        <f t="array" ref="L519">I519/D519</f>
        <v>0.29689839572192511</v>
      </c>
      <c r="M519">
        <f t="array" ref="M519">K519/D519</f>
        <v>0.20727272727272728</v>
      </c>
    </row>
    <row r="520" spans="1:13">
      <c r="A520" t="s">
        <v>2249</v>
      </c>
      <c r="B520" t="s">
        <v>25</v>
      </c>
      <c r="C520">
        <v>2014</v>
      </c>
      <c r="D520" s="1">
        <v>9527000000</v>
      </c>
      <c r="E520" s="7">
        <v>7306000000</v>
      </c>
      <c r="F520" s="7">
        <v>227000000</v>
      </c>
      <c r="G520">
        <v>0</v>
      </c>
      <c r="H520" s="7">
        <v>755000000</v>
      </c>
      <c r="I520">
        <f t="array" ref="I520">D520-E520</f>
        <v>2221000000</v>
      </c>
      <c r="J520">
        <f t="array" ref="J520">SUM(F520:H520)</f>
        <v>982000000</v>
      </c>
      <c r="K520">
        <f t="array" ref="K520">I520-J520</f>
        <v>1239000000</v>
      </c>
      <c r="L520">
        <f t="array" ref="L520">I520/D520</f>
        <v>0.23312690248766663</v>
      </c>
      <c r="M520">
        <f t="array" ref="M520">K520/D520</f>
        <v>0.13005143277002204</v>
      </c>
    </row>
    <row r="521" spans="1:13">
      <c r="A521" t="s">
        <v>2249</v>
      </c>
      <c r="B521" t="s">
        <v>31</v>
      </c>
      <c r="C521">
        <v>2015</v>
      </c>
      <c r="D521" s="1">
        <v>9648000000</v>
      </c>
      <c r="E521" s="7">
        <v>7068000000</v>
      </c>
      <c r="F521" s="7">
        <v>251000000</v>
      </c>
      <c r="G521">
        <v>0</v>
      </c>
      <c r="H521" s="7">
        <v>762000000</v>
      </c>
      <c r="I521">
        <f t="array" ref="I521">D521-E521</f>
        <v>2580000000</v>
      </c>
      <c r="J521">
        <f t="array" ref="J521">SUM(F521:H521)</f>
        <v>1013000000</v>
      </c>
      <c r="K521">
        <f t="array" ref="K521">I521-J521</f>
        <v>1567000000</v>
      </c>
      <c r="L521">
        <f t="array" ref="L521">I521/D521</f>
        <v>0.26741293532338306</v>
      </c>
      <c r="M521">
        <f t="array" ref="M521">K521/D521</f>
        <v>0.16241708126036483</v>
      </c>
    </row>
    <row r="522" spans="1:13">
      <c r="A522" t="s">
        <v>2265</v>
      </c>
      <c r="B522" t="s">
        <v>10</v>
      </c>
      <c r="C522">
        <v>2013</v>
      </c>
      <c r="D522" s="1">
        <v>24669000000</v>
      </c>
      <c r="E522" s="7">
        <v>14717000000</v>
      </c>
      <c r="F522">
        <v>0</v>
      </c>
      <c r="G522">
        <v>0</v>
      </c>
      <c r="H522" s="7">
        <v>6010000000</v>
      </c>
      <c r="I522">
        <f t="array" ref="I522">D522-E522</f>
        <v>9952000000</v>
      </c>
      <c r="J522">
        <f t="array" ref="J522">SUM(F522:H522)</f>
        <v>6010000000</v>
      </c>
      <c r="K522">
        <f t="array" ref="K522">I522-J522</f>
        <v>3942000000</v>
      </c>
      <c r="L522">
        <f t="array" ref="L522">I522/D522</f>
        <v>0.40342129798532572</v>
      </c>
      <c r="M522">
        <f t="array" ref="M522">K522/D522</f>
        <v>0.15979569500182414</v>
      </c>
    </row>
    <row r="523" spans="1:13">
      <c r="A523" t="s">
        <v>2265</v>
      </c>
      <c r="B523" t="s">
        <v>19</v>
      </c>
      <c r="C523">
        <v>2014</v>
      </c>
      <c r="D523" s="1">
        <v>17733000000</v>
      </c>
      <c r="E523" s="7">
        <v>9971000000</v>
      </c>
      <c r="F523">
        <v>0</v>
      </c>
      <c r="G523">
        <v>0</v>
      </c>
      <c r="H523" s="7">
        <v>4375000000</v>
      </c>
      <c r="I523">
        <f t="array" ref="I523">D523-E523</f>
        <v>7762000000</v>
      </c>
      <c r="J523">
        <f t="array" ref="J523">SUM(F523:H523)</f>
        <v>4375000000</v>
      </c>
      <c r="K523">
        <f t="array" ref="K523">I523-J523</f>
        <v>3387000000</v>
      </c>
      <c r="L523">
        <f t="array" ref="L523">I523/D523</f>
        <v>0.43771499464275643</v>
      </c>
      <c r="M523">
        <f t="array" ref="M523">K523/D523</f>
        <v>0.19099983082388766</v>
      </c>
    </row>
    <row r="524" spans="1:13">
      <c r="A524" t="s">
        <v>2265</v>
      </c>
      <c r="B524" t="s">
        <v>25</v>
      </c>
      <c r="C524">
        <v>2015</v>
      </c>
      <c r="D524" s="1">
        <v>16249000000</v>
      </c>
      <c r="E524" s="7">
        <v>9241000000</v>
      </c>
      <c r="F524">
        <v>0</v>
      </c>
      <c r="G524">
        <v>0</v>
      </c>
      <c r="H524" s="7">
        <v>4065000000</v>
      </c>
      <c r="I524">
        <f t="array" ref="I524">D524-E524</f>
        <v>7008000000</v>
      </c>
      <c r="J524">
        <f t="array" ref="J524">SUM(F524:H524)</f>
        <v>4065000000</v>
      </c>
      <c r="K524">
        <f t="array" ref="K524">I524-J524</f>
        <v>2943000000</v>
      </c>
      <c r="L524">
        <f t="array" ref="L524">I524/D524</f>
        <v>0.43128807926641638</v>
      </c>
      <c r="M524">
        <f t="array" ref="M524">K524/D524</f>
        <v>0.18111883808234353</v>
      </c>
    </row>
    <row r="525" spans="1:13">
      <c r="A525" t="s">
        <v>2265</v>
      </c>
      <c r="B525" t="s">
        <v>31</v>
      </c>
      <c r="C525">
        <v>2016</v>
      </c>
      <c r="D525" s="1">
        <v>14522000000</v>
      </c>
      <c r="E525" s="7">
        <v>8260000000</v>
      </c>
      <c r="F525">
        <v>0</v>
      </c>
      <c r="G525">
        <v>0</v>
      </c>
      <c r="H525" s="7">
        <v>3758000000</v>
      </c>
      <c r="I525">
        <f t="array" ref="I525">D525-E525</f>
        <v>6262000000</v>
      </c>
      <c r="J525">
        <f t="array" ref="J525">SUM(F525:H525)</f>
        <v>3758000000</v>
      </c>
      <c r="K525">
        <f t="array" ref="K525">I525-J525</f>
        <v>2504000000</v>
      </c>
      <c r="L525">
        <f t="array" ref="L525">I525/D525</f>
        <v>0.43120782261396501</v>
      </c>
      <c r="M525">
        <f t="array" ref="M525">K525/D525</f>
        <v>0.17242804021484645</v>
      </c>
    </row>
    <row r="526" spans="1:13">
      <c r="A526" t="s">
        <v>2278</v>
      </c>
      <c r="B526" t="s">
        <v>10</v>
      </c>
      <c r="C526">
        <v>2012</v>
      </c>
      <c r="D526" s="1">
        <v>11682636000</v>
      </c>
      <c r="E526" s="7">
        <v>1699428000</v>
      </c>
      <c r="F526">
        <v>0</v>
      </c>
      <c r="G526" s="7">
        <v>3169703000</v>
      </c>
      <c r="H526" s="7">
        <v>3862434000</v>
      </c>
      <c r="I526">
        <f t="array" ref="I526">D526-E526</f>
        <v>9983208000</v>
      </c>
      <c r="J526">
        <f t="array" ref="J526">SUM(F526:H526)</f>
        <v>7032137000</v>
      </c>
      <c r="K526">
        <f t="array" ref="K526">I526-J526</f>
        <v>2951071000</v>
      </c>
      <c r="L526">
        <f t="array" ref="L526">I526/D526</f>
        <v>0.85453385691379924</v>
      </c>
      <c r="M526">
        <f t="array" ref="M526">K526/D526</f>
        <v>0.25260317962487233</v>
      </c>
    </row>
    <row r="527" spans="1:13">
      <c r="A527" t="s">
        <v>2278</v>
      </c>
      <c r="B527" t="s">
        <v>19</v>
      </c>
      <c r="C527">
        <v>2013</v>
      </c>
      <c r="D527" s="1">
        <v>14487118000</v>
      </c>
      <c r="E527" s="7">
        <v>2066893000</v>
      </c>
      <c r="F527">
        <v>0</v>
      </c>
      <c r="G527" s="7">
        <v>3600976000</v>
      </c>
      <c r="H527" s="7">
        <v>4621096000</v>
      </c>
      <c r="I527">
        <f t="array" ref="I527">D527-E527</f>
        <v>12420225000</v>
      </c>
      <c r="J527">
        <f t="array" ref="J527">SUM(F527:H527)</f>
        <v>8222072000</v>
      </c>
      <c r="K527">
        <f t="array" ref="K527">I527-J527</f>
        <v>4198153000</v>
      </c>
      <c r="L527">
        <f t="array" ref="L527">I527/D527</f>
        <v>0.85732890420303054</v>
      </c>
      <c r="M527">
        <f t="array" ref="M527">K527/D527</f>
        <v>0.28978524230975411</v>
      </c>
    </row>
    <row r="528" spans="1:13">
      <c r="A528" t="s">
        <v>2278</v>
      </c>
      <c r="B528" t="s">
        <v>25</v>
      </c>
      <c r="C528">
        <v>2014</v>
      </c>
      <c r="D528" s="1">
        <v>18035340000</v>
      </c>
      <c r="E528" s="7">
        <v>2534389000</v>
      </c>
      <c r="F528">
        <v>0</v>
      </c>
      <c r="G528" s="7">
        <v>3997041000</v>
      </c>
      <c r="H528" s="7">
        <v>5285634000</v>
      </c>
      <c r="I528">
        <f t="array" ref="I528">D528-E528</f>
        <v>15500951000</v>
      </c>
      <c r="J528">
        <f t="array" ref="J528">SUM(F528:H528)</f>
        <v>9282675000</v>
      </c>
      <c r="K528">
        <f t="array" ref="K528">I528-J528</f>
        <v>6218276000</v>
      </c>
      <c r="L528">
        <f t="array" ref="L528">I528/D528</f>
        <v>0.85947650557183841</v>
      </c>
      <c r="M528">
        <f t="array" ref="M528">K528/D528</f>
        <v>0.34478285410754661</v>
      </c>
    </row>
    <row r="529" spans="1:13">
      <c r="A529" t="s">
        <v>2278</v>
      </c>
      <c r="B529" t="s">
        <v>31</v>
      </c>
      <c r="C529">
        <v>2015</v>
      </c>
      <c r="D529" s="1">
        <v>8757428000</v>
      </c>
      <c r="E529" s="7">
        <v>2177757000</v>
      </c>
      <c r="F529">
        <v>0</v>
      </c>
      <c r="G529" s="7">
        <v>3313644000</v>
      </c>
      <c r="H529" s="7">
        <v>3174320000</v>
      </c>
      <c r="I529">
        <f t="array" ref="I529">D529-E529</f>
        <v>6579671000</v>
      </c>
      <c r="J529">
        <f t="array" ref="J529">SUM(F529:H529)</f>
        <v>6487964000</v>
      </c>
      <c r="K529">
        <f t="array" ref="K529">I529-J529</f>
        <v>91707000</v>
      </c>
      <c r="L529">
        <f t="array" ref="L529">I529/D529</f>
        <v>0.75132458982249128</v>
      </c>
      <c r="M529">
        <f t="array" ref="M529">K529/D529</f>
        <v>1.0471910245793628E-2</v>
      </c>
    </row>
    <row r="530" spans="1:13">
      <c r="A530" t="s">
        <v>2295</v>
      </c>
      <c r="B530" t="s">
        <v>10</v>
      </c>
      <c r="C530">
        <v>2012</v>
      </c>
      <c r="D530" s="1">
        <v>1887376000</v>
      </c>
      <c r="E530" s="7">
        <v>944617000</v>
      </c>
      <c r="F530">
        <v>0</v>
      </c>
      <c r="G530">
        <v>0</v>
      </c>
      <c r="H530" s="7">
        <v>531180000</v>
      </c>
      <c r="I530">
        <f t="array" ref="I530">D530-E530</f>
        <v>942759000</v>
      </c>
      <c r="J530">
        <f t="array" ref="J530">SUM(F530:H530)</f>
        <v>531180000</v>
      </c>
      <c r="K530">
        <f t="array" ref="K530">I530-J530</f>
        <v>411579000</v>
      </c>
      <c r="L530">
        <f t="array" ref="L530">I530/D530</f>
        <v>0.49950778223311093</v>
      </c>
      <c r="M530">
        <f t="array" ref="M530">K530/D530</f>
        <v>0.21806942548808506</v>
      </c>
    </row>
    <row r="531" spans="1:13">
      <c r="A531" t="s">
        <v>2295</v>
      </c>
      <c r="B531" t="s">
        <v>19</v>
      </c>
      <c r="C531">
        <v>2013</v>
      </c>
      <c r="D531" s="1">
        <v>2152766000</v>
      </c>
      <c r="E531" s="7">
        <v>1064403000</v>
      </c>
      <c r="F531">
        <v>0</v>
      </c>
      <c r="G531">
        <v>0</v>
      </c>
      <c r="H531" s="7">
        <v>621413000</v>
      </c>
      <c r="I531">
        <f t="array" ref="I531">D531-E531</f>
        <v>1088363000</v>
      </c>
      <c r="J531">
        <f t="array" ref="J531">SUM(F531:H531)</f>
        <v>621413000</v>
      </c>
      <c r="K531">
        <f t="array" ref="K531">I531-J531</f>
        <v>466950000</v>
      </c>
      <c r="L531">
        <f t="array" ref="L531">I531/D531</f>
        <v>0.505564933671379</v>
      </c>
      <c r="M531">
        <f t="array" ref="M531">K531/D531</f>
        <v>0.2169069931427754</v>
      </c>
    </row>
    <row r="532" spans="1:13">
      <c r="A532" t="s">
        <v>2295</v>
      </c>
      <c r="B532" t="s">
        <v>25</v>
      </c>
      <c r="C532">
        <v>2014</v>
      </c>
      <c r="D532" s="1">
        <v>2443776000</v>
      </c>
      <c r="E532" s="7">
        <v>1197885000</v>
      </c>
      <c r="F532">
        <v>0</v>
      </c>
      <c r="G532">
        <v>0</v>
      </c>
      <c r="H532" s="7">
        <v>734119000</v>
      </c>
      <c r="I532">
        <f t="array" ref="I532">D532-E532</f>
        <v>1245891000</v>
      </c>
      <c r="J532">
        <f t="array" ref="J532">SUM(F532:H532)</f>
        <v>734119000</v>
      </c>
      <c r="K532">
        <f t="array" ref="K532">I532-J532</f>
        <v>511772000</v>
      </c>
      <c r="L532">
        <f t="array" ref="L532">I532/D532</f>
        <v>0.50982209498742925</v>
      </c>
      <c r="M532">
        <f t="array" ref="M532">K532/D532</f>
        <v>0.20941853917871359</v>
      </c>
    </row>
    <row r="533" spans="1:13">
      <c r="A533" t="s">
        <v>2295</v>
      </c>
      <c r="B533" t="s">
        <v>31</v>
      </c>
      <c r="C533">
        <v>2015</v>
      </c>
      <c r="D533" s="1">
        <v>2725867000</v>
      </c>
      <c r="E533" s="7">
        <v>1291506000</v>
      </c>
      <c r="F533">
        <v>0</v>
      </c>
      <c r="G533">
        <v>0</v>
      </c>
      <c r="H533" s="7">
        <v>825296000</v>
      </c>
      <c r="I533">
        <f t="array" ref="I533">D533-E533</f>
        <v>1434361000</v>
      </c>
      <c r="J533">
        <f t="array" ref="J533">SUM(F533:H533)</f>
        <v>825296000</v>
      </c>
      <c r="K533">
        <f t="array" ref="K533">I533-J533</f>
        <v>609065000</v>
      </c>
      <c r="L533">
        <f t="array" ref="L533">I533/D533</f>
        <v>0.52620358953683355</v>
      </c>
      <c r="M533">
        <f t="array" ref="M533">K533/D533</f>
        <v>0.22343900124254046</v>
      </c>
    </row>
    <row r="534" spans="1:13">
      <c r="A534" t="s">
        <v>2308</v>
      </c>
      <c r="B534" t="s">
        <v>10</v>
      </c>
      <c r="C534">
        <v>2012</v>
      </c>
      <c r="D534" s="1">
        <v>1747502000</v>
      </c>
      <c r="E534" s="7">
        <v>625507000</v>
      </c>
      <c r="F534">
        <v>0</v>
      </c>
      <c r="G534" s="7">
        <v>560669000</v>
      </c>
      <c r="H534" s="7">
        <v>47233000</v>
      </c>
      <c r="I534">
        <f t="array" ref="I534">D534-E534</f>
        <v>1121995000</v>
      </c>
      <c r="J534">
        <f t="array" ref="J534">SUM(F534:H534)</f>
        <v>607902000</v>
      </c>
      <c r="K534">
        <f t="array" ref="K534">I534-J534</f>
        <v>514093000</v>
      </c>
      <c r="L534">
        <f t="array" ref="L534">I534/D534</f>
        <v>0.64205648977798024</v>
      </c>
      <c r="M534">
        <f t="array" ref="M534">K534/D534</f>
        <v>0.29418736001446638</v>
      </c>
    </row>
    <row r="535" spans="1:13">
      <c r="A535" t="s">
        <v>2308</v>
      </c>
      <c r="B535" t="s">
        <v>19</v>
      </c>
      <c r="C535">
        <v>2013</v>
      </c>
      <c r="D535" s="1">
        <v>2387702000</v>
      </c>
      <c r="E535" s="7">
        <v>834228000</v>
      </c>
      <c r="F535">
        <v>0</v>
      </c>
      <c r="G535" s="7">
        <v>978973000</v>
      </c>
      <c r="H535" s="7">
        <v>62179000</v>
      </c>
      <c r="I535">
        <f t="array" ref="I535">D535-E535</f>
        <v>1553474000</v>
      </c>
      <c r="J535">
        <f t="array" ref="J535">SUM(F535:H535)</f>
        <v>1041152000</v>
      </c>
      <c r="K535">
        <f t="array" ref="K535">I535-J535</f>
        <v>512322000</v>
      </c>
      <c r="L535">
        <f t="array" ref="L535">I535/D535</f>
        <v>0.65061469144809525</v>
      </c>
      <c r="M535">
        <f t="array" ref="M535">K535/D535</f>
        <v>0.21456697695106006</v>
      </c>
    </row>
    <row r="536" spans="1:13">
      <c r="A536" t="s">
        <v>2308</v>
      </c>
      <c r="B536" t="s">
        <v>25</v>
      </c>
      <c r="C536">
        <v>2014</v>
      </c>
      <c r="D536" s="1">
        <v>2614748000</v>
      </c>
      <c r="E536" s="7">
        <v>883564000</v>
      </c>
      <c r="F536">
        <v>0</v>
      </c>
      <c r="G536" s="7">
        <v>758861000</v>
      </c>
      <c r="H536" s="7">
        <v>50948000</v>
      </c>
      <c r="I536">
        <f t="array" ref="I536">D536-E536</f>
        <v>1731184000</v>
      </c>
      <c r="J536">
        <f t="array" ref="J536">SUM(F536:H536)</f>
        <v>809809000</v>
      </c>
      <c r="K536">
        <f t="array" ref="K536">I536-J536</f>
        <v>921375000</v>
      </c>
      <c r="L536">
        <f t="array" ref="L536">I536/D536</f>
        <v>0.66208445326280008</v>
      </c>
      <c r="M536">
        <f t="array" ref="M536">K536/D536</f>
        <v>0.35237621369248584</v>
      </c>
    </row>
    <row r="537" spans="1:13">
      <c r="A537" t="s">
        <v>2308</v>
      </c>
      <c r="B537" t="s">
        <v>31</v>
      </c>
      <c r="C537">
        <v>2015</v>
      </c>
      <c r="D537" s="1">
        <v>2744965000</v>
      </c>
      <c r="E537" s="7">
        <v>905168000</v>
      </c>
      <c r="F537">
        <v>0</v>
      </c>
      <c r="G537" s="7">
        <v>765895000</v>
      </c>
      <c r="H537" s="7">
        <v>65082000</v>
      </c>
      <c r="I537">
        <f t="array" ref="I537">D537-E537</f>
        <v>1839797000</v>
      </c>
      <c r="J537">
        <f t="array" ref="J537">SUM(F537:H537)</f>
        <v>830977000</v>
      </c>
      <c r="K537">
        <f t="array" ref="K537">I537-J537</f>
        <v>1008820000</v>
      </c>
      <c r="L537">
        <f t="array" ref="L537">I537/D537</f>
        <v>0.67024424719440867</v>
      </c>
      <c r="M537">
        <f t="array" ref="M537">K537/D537</f>
        <v>0.36751652571162108</v>
      </c>
    </row>
    <row r="538" spans="1:13">
      <c r="A538" t="s">
        <v>2325</v>
      </c>
      <c r="B538" t="s">
        <v>10</v>
      </c>
      <c r="C538">
        <v>2013</v>
      </c>
      <c r="D538" s="1">
        <v>1859177000</v>
      </c>
      <c r="E538" s="7">
        <v>354561000</v>
      </c>
      <c r="F538">
        <v>0</v>
      </c>
      <c r="G538" s="7">
        <v>653132000</v>
      </c>
      <c r="H538" s="7">
        <v>200849000</v>
      </c>
      <c r="I538">
        <f t="array" ref="I538">D538-E538</f>
        <v>1504616000</v>
      </c>
      <c r="J538">
        <f t="array" ref="J538">SUM(F538:H538)</f>
        <v>853981000</v>
      </c>
      <c r="K538">
        <f t="array" ref="K538">I538-J538</f>
        <v>650635000</v>
      </c>
      <c r="L538">
        <f t="array" ref="L538">I538/D538</f>
        <v>0.8092914230328796</v>
      </c>
      <c r="M538">
        <f t="array" ref="M538">K538/D538</f>
        <v>0.34995861071861367</v>
      </c>
    </row>
    <row r="539" spans="1:13">
      <c r="A539" t="s">
        <v>2325</v>
      </c>
      <c r="B539" t="s">
        <v>19</v>
      </c>
      <c r="C539">
        <v>2014</v>
      </c>
      <c r="D539" s="1">
        <v>2388768000</v>
      </c>
      <c r="E539" s="7">
        <v>443974000</v>
      </c>
      <c r="F539">
        <v>0</v>
      </c>
      <c r="G539" s="7">
        <v>679298000</v>
      </c>
      <c r="H539" s="7">
        <v>238134000</v>
      </c>
      <c r="I539">
        <f t="array" ref="I539">D539-E539</f>
        <v>1944794000</v>
      </c>
      <c r="J539">
        <f t="array" ref="J539">SUM(F539:H539)</f>
        <v>917432000</v>
      </c>
      <c r="K539">
        <f t="array" ref="K539">I539-J539</f>
        <v>1027362000</v>
      </c>
      <c r="L539">
        <f t="array" ref="L539">I539/D539</f>
        <v>0.81414101327546251</v>
      </c>
      <c r="M539">
        <f t="array" ref="M539">K539/D539</f>
        <v>0.43008027569023027</v>
      </c>
    </row>
    <row r="540" spans="1:13">
      <c r="A540" t="s">
        <v>2325</v>
      </c>
      <c r="B540" t="s">
        <v>25</v>
      </c>
      <c r="C540">
        <v>2015</v>
      </c>
      <c r="D540" s="1">
        <v>1954000000</v>
      </c>
      <c r="E540" s="7">
        <v>523043000</v>
      </c>
      <c r="F540">
        <v>0</v>
      </c>
      <c r="G540" s="7">
        <v>819216000</v>
      </c>
      <c r="H540" s="7">
        <v>249925000</v>
      </c>
      <c r="I540">
        <f t="array" ref="I540">D540-E540</f>
        <v>1430957000</v>
      </c>
      <c r="J540">
        <f t="array" ref="J540">SUM(F540:H540)</f>
        <v>1069141000</v>
      </c>
      <c r="K540">
        <f t="array" ref="K540">I540-J540</f>
        <v>361816000</v>
      </c>
      <c r="L540">
        <f t="array" ref="L540">I540/D540</f>
        <v>0.73232190378710338</v>
      </c>
      <c r="M540">
        <f t="array" ref="M540">K540/D540</f>
        <v>0.18516683725690891</v>
      </c>
    </row>
    <row r="541" spans="1:13">
      <c r="A541" t="s">
        <v>2325</v>
      </c>
      <c r="B541" t="s">
        <v>31</v>
      </c>
      <c r="C541">
        <v>2016</v>
      </c>
      <c r="D541" s="1">
        <v>1857339000</v>
      </c>
      <c r="E541" s="7">
        <v>613909000</v>
      </c>
      <c r="F541">
        <v>0</v>
      </c>
      <c r="G541" s="7">
        <v>927920000</v>
      </c>
      <c r="H541" s="7">
        <v>272747000</v>
      </c>
      <c r="I541">
        <f t="array" ref="I541">D541-E541</f>
        <v>1243430000</v>
      </c>
      <c r="J541">
        <f t="array" ref="J541">SUM(F541:H541)</f>
        <v>1200667000</v>
      </c>
      <c r="K541">
        <f t="array" ref="K541">I541-J541</f>
        <v>42763000</v>
      </c>
      <c r="L541">
        <f t="array" ref="L541">I541/D541</f>
        <v>0.66946852459351791</v>
      </c>
      <c r="M541">
        <f t="array" ref="M541">K541/D541</f>
        <v>2.3023799101833321E-2</v>
      </c>
    </row>
    <row r="542" spans="1:13">
      <c r="A542" t="s">
        <v>2341</v>
      </c>
      <c r="B542" t="s">
        <v>10</v>
      </c>
      <c r="C542">
        <v>2012</v>
      </c>
      <c r="D542" s="1">
        <v>6273787000</v>
      </c>
      <c r="E542" s="7">
        <v>3667434000</v>
      </c>
      <c r="F542">
        <v>0</v>
      </c>
      <c r="G542" s="7">
        <v>740791000</v>
      </c>
      <c r="H542" s="7">
        <v>747356000</v>
      </c>
      <c r="I542">
        <f t="array" ref="I542">D542-E542</f>
        <v>2606353000</v>
      </c>
      <c r="J542">
        <f t="array" ref="J542">SUM(F542:H542)</f>
        <v>1488147000</v>
      </c>
      <c r="K542">
        <f t="array" ref="K542">I542-J542</f>
        <v>1118206000</v>
      </c>
      <c r="L542">
        <f t="array" ref="L542">I542/D542</f>
        <v>0.41543536623095428</v>
      </c>
      <c r="M542">
        <f t="array" ref="M542">K542/D542</f>
        <v>0.17823461332047136</v>
      </c>
    </row>
    <row r="543" spans="1:13">
      <c r="A543" t="s">
        <v>2341</v>
      </c>
      <c r="B543" t="s">
        <v>19</v>
      </c>
      <c r="C543">
        <v>2013</v>
      </c>
      <c r="D543" s="1">
        <v>7301204000</v>
      </c>
      <c r="E543" s="7">
        <v>3997940000</v>
      </c>
      <c r="F543">
        <v>0</v>
      </c>
      <c r="G543" s="7">
        <v>859680000</v>
      </c>
      <c r="H543" s="7">
        <v>914149000</v>
      </c>
      <c r="I543">
        <f t="array" ref="I543">D543-E543</f>
        <v>3303264000</v>
      </c>
      <c r="J543">
        <f t="array" ref="J543">SUM(F543:H543)</f>
        <v>1773829000</v>
      </c>
      <c r="K543">
        <f t="array" ref="K543">I543-J543</f>
        <v>1529435000</v>
      </c>
      <c r="L543">
        <f t="array" ref="L543">I543/D543</f>
        <v>0.4524272982921721</v>
      </c>
      <c r="M543">
        <f t="array" ref="M543">K543/D543</f>
        <v>0.20947709446277626</v>
      </c>
    </row>
    <row r="544" spans="1:13">
      <c r="A544" t="s">
        <v>2341</v>
      </c>
      <c r="B544" t="s">
        <v>25</v>
      </c>
      <c r="C544">
        <v>2014</v>
      </c>
      <c r="D544" s="1">
        <v>7741856000</v>
      </c>
      <c r="E544" s="7">
        <v>4449139000</v>
      </c>
      <c r="F544">
        <v>0</v>
      </c>
      <c r="G544" s="7">
        <v>625361000</v>
      </c>
      <c r="H544" s="7">
        <v>1034507000</v>
      </c>
      <c r="I544">
        <f t="array" ref="I544">D544-E544</f>
        <v>3292717000</v>
      </c>
      <c r="J544">
        <f t="array" ref="J544">SUM(F544:H544)</f>
        <v>1659868000</v>
      </c>
      <c r="K544">
        <f t="array" ref="K544">I544-J544</f>
        <v>1632849000</v>
      </c>
      <c r="L544">
        <f t="array" ref="L544">I544/D544</f>
        <v>0.42531364572009606</v>
      </c>
      <c r="M544">
        <f t="array" ref="M544">K544/D544</f>
        <v>0.2109118278614327</v>
      </c>
    </row>
    <row r="545" spans="1:13">
      <c r="A545" t="s">
        <v>2341</v>
      </c>
      <c r="B545" t="s">
        <v>31</v>
      </c>
      <c r="C545">
        <v>2015</v>
      </c>
      <c r="D545" s="1">
        <v>7954827000</v>
      </c>
      <c r="E545" s="7">
        <v>4416194000</v>
      </c>
      <c r="F545">
        <v>0</v>
      </c>
      <c r="G545" s="7">
        <v>688195000</v>
      </c>
      <c r="H545" s="7">
        <v>1086274000</v>
      </c>
      <c r="I545">
        <f t="array" ref="I545">D545-E545</f>
        <v>3538633000</v>
      </c>
      <c r="J545">
        <f t="array" ref="J545">SUM(F545:H545)</f>
        <v>1774469000</v>
      </c>
      <c r="K545">
        <f t="array" ref="K545">I545-J545</f>
        <v>1764164000</v>
      </c>
      <c r="L545">
        <f t="array" ref="L545">I545/D545</f>
        <v>0.44484097517142734</v>
      </c>
      <c r="M545">
        <f t="array" ref="M545">K545/D545</f>
        <v>0.22177276765415516</v>
      </c>
    </row>
    <row r="546" spans="1:13">
      <c r="A546" t="s">
        <v>2358</v>
      </c>
      <c r="B546" t="s">
        <v>10</v>
      </c>
      <c r="C546">
        <v>2012</v>
      </c>
      <c r="D546" s="1">
        <v>535153000</v>
      </c>
      <c r="E546" s="7">
        <v>172167000</v>
      </c>
      <c r="F546">
        <v>0</v>
      </c>
      <c r="G546" s="7">
        <v>169173000</v>
      </c>
      <c r="H546" s="7">
        <v>24573000</v>
      </c>
      <c r="I546">
        <f t="array" ref="I546">D546-E546</f>
        <v>362986000</v>
      </c>
      <c r="J546">
        <f t="array" ref="J546">SUM(F546:H546)</f>
        <v>193746000</v>
      </c>
      <c r="K546">
        <f t="array" ref="K546">I546-J546</f>
        <v>169240000</v>
      </c>
      <c r="L546">
        <f t="array" ref="L546">I546/D546</f>
        <v>0.6782845279761115</v>
      </c>
      <c r="M546">
        <f t="array" ref="M546">K546/D546</f>
        <v>0.31624600815094001</v>
      </c>
    </row>
    <row r="547" spans="1:13">
      <c r="A547" t="s">
        <v>2358</v>
      </c>
      <c r="B547" t="s">
        <v>19</v>
      </c>
      <c r="C547">
        <v>2013</v>
      </c>
      <c r="D547" s="1">
        <v>610590000</v>
      </c>
      <c r="E547" s="7">
        <v>197336000</v>
      </c>
      <c r="F547">
        <v>0</v>
      </c>
      <c r="G547" s="7">
        <v>192420000</v>
      </c>
      <c r="H547" s="7">
        <v>26684000</v>
      </c>
      <c r="I547">
        <f t="array" ref="I547">D547-E547</f>
        <v>413254000</v>
      </c>
      <c r="J547">
        <f t="array" ref="J547">SUM(F547:H547)</f>
        <v>219104000</v>
      </c>
      <c r="K547">
        <f t="array" ref="K547">I547-J547</f>
        <v>194150000</v>
      </c>
      <c r="L547">
        <f t="array" ref="L547">I547/D547</f>
        <v>0.67681095334021191</v>
      </c>
      <c r="M547">
        <f t="array" ref="M547">K547/D547</f>
        <v>0.31797114266529097</v>
      </c>
    </row>
    <row r="548" spans="1:13">
      <c r="A548" t="s">
        <v>2358</v>
      </c>
      <c r="B548" t="s">
        <v>25</v>
      </c>
      <c r="C548">
        <v>2014</v>
      </c>
      <c r="D548" s="1">
        <v>970938000</v>
      </c>
      <c r="E548" s="7">
        <v>312546000</v>
      </c>
      <c r="F548">
        <v>0</v>
      </c>
      <c r="G548" s="7">
        <v>360592000</v>
      </c>
      <c r="H548" s="7">
        <v>40878000</v>
      </c>
      <c r="I548">
        <f t="array" ref="I548">D548-E548</f>
        <v>658392000</v>
      </c>
      <c r="J548">
        <f t="array" ref="J548">SUM(F548:H548)</f>
        <v>401470000</v>
      </c>
      <c r="K548">
        <f t="array" ref="K548">I548-J548</f>
        <v>256922000</v>
      </c>
      <c r="L548">
        <f t="array" ref="L548">I548/D548</f>
        <v>0.67809891053805704</v>
      </c>
      <c r="M548">
        <f t="array" ref="M548">K548/D548</f>
        <v>0.2646121585518334</v>
      </c>
    </row>
    <row r="549" spans="1:13">
      <c r="A549" t="s">
        <v>2358</v>
      </c>
      <c r="B549" t="s">
        <v>31</v>
      </c>
      <c r="C549">
        <v>2015</v>
      </c>
      <c r="D549" s="1">
        <v>1194407000</v>
      </c>
      <c r="E549" s="7">
        <v>363508000</v>
      </c>
      <c r="F549">
        <v>0</v>
      </c>
      <c r="G549" s="7">
        <v>453423000</v>
      </c>
      <c r="H549" s="7">
        <v>40090000</v>
      </c>
      <c r="I549">
        <f t="array" ref="I549">D549-E549</f>
        <v>830899000</v>
      </c>
      <c r="J549">
        <f t="array" ref="J549">SUM(F549:H549)</f>
        <v>493513000</v>
      </c>
      <c r="K549">
        <f t="array" ref="K549">I549-J549</f>
        <v>337386000</v>
      </c>
      <c r="L549">
        <f t="array" ref="L549">I549/D549</f>
        <v>0.69565818016806669</v>
      </c>
      <c r="M549">
        <f t="array" ref="M549">K549/D549</f>
        <v>0.28247155282914449</v>
      </c>
    </row>
    <row r="550" spans="1:13">
      <c r="A550" t="s">
        <v>2376</v>
      </c>
      <c r="B550" t="s">
        <v>10</v>
      </c>
      <c r="C550">
        <v>2012</v>
      </c>
      <c r="D550" s="1">
        <v>1365000000</v>
      </c>
      <c r="E550">
        <v>0</v>
      </c>
      <c r="F550">
        <v>0</v>
      </c>
      <c r="G550" s="7">
        <v>471000000</v>
      </c>
      <c r="H550" s="7">
        <v>921000000</v>
      </c>
      <c r="I550">
        <f t="array" ref="I550">D550-E550</f>
        <v>1365000000</v>
      </c>
      <c r="J550">
        <f t="array" ref="J550">SUM(F550:H550)</f>
        <v>1392000000</v>
      </c>
      <c r="K550">
        <f t="array" ref="K550">I550-J550</f>
        <v>-27000000</v>
      </c>
      <c r="L550">
        <f t="array" ref="L550">I550/D550</f>
        <v>1</v>
      </c>
      <c r="M550">
        <f t="array" ref="M550">K550/D550</f>
        <v>-1.9780219780219779E-2</v>
      </c>
    </row>
    <row r="551" spans="1:13">
      <c r="A551" t="s">
        <v>2376</v>
      </c>
      <c r="B551" t="s">
        <v>19</v>
      </c>
      <c r="C551">
        <v>2013</v>
      </c>
      <c r="D551" s="1">
        <v>1466000000</v>
      </c>
      <c r="E551">
        <v>0</v>
      </c>
      <c r="F551">
        <v>0</v>
      </c>
      <c r="G551" s="7">
        <v>256000000</v>
      </c>
      <c r="H551" s="7">
        <v>888000000</v>
      </c>
      <c r="I551">
        <f t="array" ref="I551">D551-E551</f>
        <v>1466000000</v>
      </c>
      <c r="J551">
        <f t="array" ref="J551">SUM(F551:H551)</f>
        <v>1144000000</v>
      </c>
      <c r="K551">
        <f t="array" ref="K551">I551-J551</f>
        <v>322000000</v>
      </c>
      <c r="L551">
        <f t="array" ref="L551">I551/D551</f>
        <v>1</v>
      </c>
      <c r="M551">
        <f t="array" ref="M551">K551/D551</f>
        <v>0.21964529331514324</v>
      </c>
    </row>
    <row r="552" spans="1:13">
      <c r="A552" t="s">
        <v>2376</v>
      </c>
      <c r="B552" t="s">
        <v>25</v>
      </c>
      <c r="C552">
        <v>2014</v>
      </c>
      <c r="D552" s="1">
        <v>1665000000</v>
      </c>
      <c r="E552">
        <v>0</v>
      </c>
      <c r="F552">
        <v>0</v>
      </c>
      <c r="G552" s="7">
        <v>136000000</v>
      </c>
      <c r="H552" s="7">
        <v>958000000</v>
      </c>
      <c r="I552">
        <f t="array" ref="I552">D552-E552</f>
        <v>1665000000</v>
      </c>
      <c r="J552">
        <f t="array" ref="J552">SUM(F552:H552)</f>
        <v>1094000000</v>
      </c>
      <c r="K552">
        <f t="array" ref="K552">I552-J552</f>
        <v>571000000</v>
      </c>
      <c r="L552">
        <f t="array" ref="L552">I552/D552</f>
        <v>1</v>
      </c>
      <c r="M552">
        <f t="array" ref="M552">K552/D552</f>
        <v>0.34294294294294292</v>
      </c>
    </row>
    <row r="553" spans="1:13">
      <c r="A553" t="s">
        <v>2376</v>
      </c>
      <c r="B553" t="s">
        <v>31</v>
      </c>
      <c r="C553">
        <v>2015</v>
      </c>
      <c r="D553" s="1">
        <v>1403000000</v>
      </c>
      <c r="E553">
        <v>0</v>
      </c>
      <c r="F553">
        <v>0</v>
      </c>
      <c r="G553" s="7">
        <v>61000000</v>
      </c>
      <c r="H553" s="7">
        <v>1048000000</v>
      </c>
      <c r="I553">
        <f t="array" ref="I553">D553-E553</f>
        <v>1403000000</v>
      </c>
      <c r="J553">
        <f t="array" ref="J553">SUM(F553:H553)</f>
        <v>1109000000</v>
      </c>
      <c r="K553">
        <f t="array" ref="K553">I553-J553</f>
        <v>294000000</v>
      </c>
      <c r="L553">
        <f t="array" ref="L553">I553/D553</f>
        <v>1</v>
      </c>
      <c r="M553">
        <f t="array" ref="M553">K553/D553</f>
        <v>0.20955096222380612</v>
      </c>
    </row>
    <row r="554" spans="1:13">
      <c r="A554" t="s">
        <v>2387</v>
      </c>
      <c r="B554" t="s">
        <v>10</v>
      </c>
      <c r="C554">
        <v>2012</v>
      </c>
      <c r="D554" s="1">
        <v>16311000000</v>
      </c>
      <c r="E554" s="7">
        <v>11448000000</v>
      </c>
      <c r="F554" s="7">
        <v>439000000</v>
      </c>
      <c r="G554">
        <v>0</v>
      </c>
      <c r="H554" s="7">
        <v>2894000000</v>
      </c>
      <c r="I554">
        <f t="array" ref="I554">D554-E554</f>
        <v>4863000000</v>
      </c>
      <c r="J554">
        <f t="array" ref="J554">SUM(F554:H554)</f>
        <v>3333000000</v>
      </c>
      <c r="K554">
        <f t="array" ref="K554">I554-J554</f>
        <v>1530000000</v>
      </c>
      <c r="L554">
        <f t="array" ref="L554">I554/D554</f>
        <v>0.29814235791796945</v>
      </c>
      <c r="M554">
        <f t="array" ref="M554">K554/D554</f>
        <v>9.3801728894610997E-2</v>
      </c>
    </row>
    <row r="555" spans="1:13">
      <c r="A555" t="s">
        <v>2387</v>
      </c>
      <c r="B555" t="s">
        <v>19</v>
      </c>
      <c r="C555">
        <v>2013</v>
      </c>
      <c r="D555" s="1">
        <v>22046000000</v>
      </c>
      <c r="E555" s="7">
        <v>15369000000</v>
      </c>
      <c r="F555" s="7">
        <v>644000000</v>
      </c>
      <c r="G555">
        <v>0</v>
      </c>
      <c r="H555" s="7">
        <v>3886000000</v>
      </c>
      <c r="I555">
        <f t="array" ref="I555">D555-E555</f>
        <v>6677000000</v>
      </c>
      <c r="J555">
        <f t="array" ref="J555">SUM(F555:H555)</f>
        <v>4530000000</v>
      </c>
      <c r="K555">
        <f t="array" ref="K555">I555-J555</f>
        <v>2147000000</v>
      </c>
      <c r="L555">
        <f t="array" ref="L555">I555/D555</f>
        <v>0.30286673319423024</v>
      </c>
      <c r="M555">
        <f t="array" ref="M555">K555/D555</f>
        <v>9.7387281139435719E-2</v>
      </c>
    </row>
    <row r="556" spans="1:13">
      <c r="A556" t="s">
        <v>2387</v>
      </c>
      <c r="B556" t="s">
        <v>25</v>
      </c>
      <c r="C556">
        <v>2014</v>
      </c>
      <c r="D556" s="1">
        <v>22552000000</v>
      </c>
      <c r="E556" s="7">
        <v>15646000000</v>
      </c>
      <c r="F556" s="7">
        <v>647000000</v>
      </c>
      <c r="G556">
        <v>0</v>
      </c>
      <c r="H556" s="7">
        <v>3810000000</v>
      </c>
      <c r="I556">
        <f t="array" ref="I556">D556-E556</f>
        <v>6906000000</v>
      </c>
      <c r="J556">
        <f t="array" ref="J556">SUM(F556:H556)</f>
        <v>4457000000</v>
      </c>
      <c r="K556">
        <f t="array" ref="K556">I556-J556</f>
        <v>2449000000</v>
      </c>
      <c r="L556">
        <f t="array" ref="L556">I556/D556</f>
        <v>0.30622561191912023</v>
      </c>
      <c r="M556">
        <f t="array" ref="M556">K556/D556</f>
        <v>0.10859347286271727</v>
      </c>
    </row>
    <row r="557" spans="1:13">
      <c r="A557" t="s">
        <v>2387</v>
      </c>
      <c r="B557" t="s">
        <v>31</v>
      </c>
      <c r="C557">
        <v>2015</v>
      </c>
      <c r="D557" s="1">
        <v>20855000000</v>
      </c>
      <c r="E557" s="7">
        <v>14292000000</v>
      </c>
      <c r="F557" s="7">
        <v>625000000</v>
      </c>
      <c r="G557">
        <v>0</v>
      </c>
      <c r="H557" s="7">
        <v>3596000000</v>
      </c>
      <c r="I557">
        <f t="array" ref="I557">D557-E557</f>
        <v>6563000000</v>
      </c>
      <c r="J557">
        <f t="array" ref="J557">SUM(F557:H557)</f>
        <v>4221000000</v>
      </c>
      <c r="K557">
        <f t="array" ref="K557">I557-J557</f>
        <v>2342000000</v>
      </c>
      <c r="L557">
        <f t="array" ref="L557">I557/D557</f>
        <v>0.31469671541596739</v>
      </c>
      <c r="M557">
        <f t="array" ref="M557">K557/D557</f>
        <v>0.11229920882282426</v>
      </c>
    </row>
    <row r="558" spans="1:13">
      <c r="A558" t="s">
        <v>2403</v>
      </c>
      <c r="B558" t="s">
        <v>10</v>
      </c>
      <c r="C558">
        <v>2012</v>
      </c>
      <c r="D558" s="1">
        <v>10302079000</v>
      </c>
      <c r="E558" s="7">
        <v>6583627000</v>
      </c>
      <c r="F558">
        <v>0</v>
      </c>
      <c r="G558" s="7">
        <v>1144585000</v>
      </c>
      <c r="H558" s="7">
        <v>917162000</v>
      </c>
      <c r="I558">
        <f t="array" ref="I558">D558-E558</f>
        <v>3718452000</v>
      </c>
      <c r="J558">
        <f t="array" ref="J558">SUM(F558:H558)</f>
        <v>2061747000</v>
      </c>
      <c r="K558">
        <f t="array" ref="K558">I558-J558</f>
        <v>1656705000</v>
      </c>
      <c r="L558">
        <f t="array" ref="L558">I558/D558</f>
        <v>0.36094190308577523</v>
      </c>
      <c r="M558">
        <f t="array" ref="M558">K558/D558</f>
        <v>0.16081268644901675</v>
      </c>
    </row>
    <row r="559" spans="1:13">
      <c r="A559" t="s">
        <v>2403</v>
      </c>
      <c r="B559" t="s">
        <v>19</v>
      </c>
      <c r="C559">
        <v>2013</v>
      </c>
      <c r="D559" s="1">
        <v>11390947000</v>
      </c>
      <c r="E559" s="7">
        <v>7588885000</v>
      </c>
      <c r="F559">
        <v>0</v>
      </c>
      <c r="G559" s="7">
        <v>1261044000</v>
      </c>
      <c r="H559" s="7">
        <v>888051000</v>
      </c>
      <c r="I559">
        <f t="array" ref="I559">D559-E559</f>
        <v>3802062000</v>
      </c>
      <c r="J559">
        <f t="array" ref="J559">SUM(F559:H559)</f>
        <v>2149095000</v>
      </c>
      <c r="K559">
        <f t="array" ref="K559">I559-J559</f>
        <v>1652967000</v>
      </c>
      <c r="L559">
        <f t="array" ref="L559">I559/D559</f>
        <v>0.33377927225892634</v>
      </c>
      <c r="M559">
        <f t="array" ref="M559">K559/D559</f>
        <v>0.14511234228374514</v>
      </c>
    </row>
    <row r="560" spans="1:13">
      <c r="A560" t="s">
        <v>2403</v>
      </c>
      <c r="B560" t="s">
        <v>25</v>
      </c>
      <c r="C560">
        <v>2014</v>
      </c>
      <c r="D560" s="1">
        <v>12494921000</v>
      </c>
      <c r="E560" s="7">
        <v>8126187000</v>
      </c>
      <c r="F560">
        <v>0</v>
      </c>
      <c r="G560" s="7">
        <v>1318638000</v>
      </c>
      <c r="H560" s="7">
        <v>863455000</v>
      </c>
      <c r="I560">
        <f t="array" ref="I560">D560-E560</f>
        <v>4368734000</v>
      </c>
      <c r="J560">
        <f t="array" ref="J560">SUM(F560:H560)</f>
        <v>2182093000</v>
      </c>
      <c r="K560">
        <f t="array" ref="K560">I560-J560</f>
        <v>2186641000</v>
      </c>
      <c r="L560">
        <f t="array" ref="L560">I560/D560</f>
        <v>0.34964078604418547</v>
      </c>
      <c r="M560">
        <f t="array" ref="M560">K560/D560</f>
        <v>0.17500238696987361</v>
      </c>
    </row>
    <row r="561" spans="1:13">
      <c r="A561" t="s">
        <v>2403</v>
      </c>
      <c r="B561" t="s">
        <v>31</v>
      </c>
      <c r="C561">
        <v>2015</v>
      </c>
      <c r="D561" s="1">
        <v>11513251000</v>
      </c>
      <c r="E561" s="7">
        <v>7449273000</v>
      </c>
      <c r="F561">
        <v>0</v>
      </c>
      <c r="G561" s="7">
        <v>1337276000</v>
      </c>
      <c r="H561" s="7">
        <v>1074998000</v>
      </c>
      <c r="I561">
        <f t="array" ref="I561">D561-E561</f>
        <v>4063978000</v>
      </c>
      <c r="J561">
        <f t="array" ref="J561">SUM(F561:H561)</f>
        <v>2412274000</v>
      </c>
      <c r="K561">
        <f t="array" ref="K561">I561-J561</f>
        <v>1651704000</v>
      </c>
      <c r="L561">
        <f t="array" ref="L561">I561/D561</f>
        <v>0.35298266319391458</v>
      </c>
      <c r="M561">
        <f t="array" ref="M561">K561/D561</f>
        <v>0.14346113013604933</v>
      </c>
    </row>
    <row r="562" spans="1:13">
      <c r="A562" t="s">
        <v>2420</v>
      </c>
      <c r="B562" t="s">
        <v>10</v>
      </c>
      <c r="C562">
        <v>2012</v>
      </c>
      <c r="D562" s="1">
        <v>1899600000</v>
      </c>
      <c r="E562" s="7">
        <v>491000000</v>
      </c>
      <c r="F562" s="7">
        <v>291300000</v>
      </c>
      <c r="G562">
        <v>0</v>
      </c>
      <c r="H562" s="7">
        <v>697400000</v>
      </c>
      <c r="I562">
        <f t="array" ref="I562">D562-E562</f>
        <v>1408600000</v>
      </c>
      <c r="J562">
        <f t="array" ref="J562">SUM(F562:H562)</f>
        <v>988700000</v>
      </c>
      <c r="K562">
        <f t="array" ref="K562">I562-J562</f>
        <v>419900000</v>
      </c>
      <c r="L562">
        <f t="array" ref="L562">I562/D562</f>
        <v>0.74152453148031161</v>
      </c>
      <c r="M562">
        <f t="array" ref="M562">K562/D562</f>
        <v>0.22104653611286587</v>
      </c>
    </row>
    <row r="563" spans="1:13">
      <c r="A563" t="s">
        <v>2420</v>
      </c>
      <c r="B563" t="s">
        <v>19</v>
      </c>
      <c r="C563">
        <v>2013</v>
      </c>
      <c r="D563" s="1">
        <v>2045500000</v>
      </c>
      <c r="E563" s="7">
        <v>516600000</v>
      </c>
      <c r="F563" s="7">
        <v>323000000</v>
      </c>
      <c r="G563">
        <v>0</v>
      </c>
      <c r="H563" s="7">
        <v>749700000</v>
      </c>
      <c r="I563">
        <f t="array" ref="I563">D563-E563</f>
        <v>1528900000</v>
      </c>
      <c r="J563">
        <f t="array" ref="J563">SUM(F563:H563)</f>
        <v>1072700000</v>
      </c>
      <c r="K563">
        <f t="array" ref="K563">I563-J563</f>
        <v>456200000</v>
      </c>
      <c r="L563">
        <f t="array" ref="L563">I563/D563</f>
        <v>0.74744561231972628</v>
      </c>
      <c r="M563">
        <f t="array" ref="M563">K563/D563</f>
        <v>0.2230261549743339</v>
      </c>
    </row>
    <row r="564" spans="1:13">
      <c r="A564" t="s">
        <v>2420</v>
      </c>
      <c r="B564" t="s">
        <v>25</v>
      </c>
      <c r="C564">
        <v>2014</v>
      </c>
      <c r="D564" s="1">
        <v>2322900000</v>
      </c>
      <c r="E564" s="7">
        <v>625600000</v>
      </c>
      <c r="F564" s="7">
        <v>346500000</v>
      </c>
      <c r="G564">
        <v>0</v>
      </c>
      <c r="H564" s="7">
        <v>928700000</v>
      </c>
      <c r="I564">
        <f t="array" ref="I564">D564-E564</f>
        <v>1697300000</v>
      </c>
      <c r="J564">
        <f t="array" ref="J564">SUM(F564:H564)</f>
        <v>1275200000</v>
      </c>
      <c r="K564">
        <f t="array" ref="K564">I564-J564</f>
        <v>422100000</v>
      </c>
      <c r="L564">
        <f t="array" ref="L564">I564/D564</f>
        <v>0.73068147574152997</v>
      </c>
      <c r="M564">
        <f t="array" ref="M564">K564/D564</f>
        <v>0.18171251452925222</v>
      </c>
    </row>
    <row r="565" spans="1:13">
      <c r="A565" t="s">
        <v>2420</v>
      </c>
      <c r="B565" t="s">
        <v>31</v>
      </c>
      <c r="C565">
        <v>2015</v>
      </c>
      <c r="D565" s="1">
        <v>2493700000</v>
      </c>
      <c r="E565" s="7">
        <v>617200000</v>
      </c>
      <c r="F565" s="7">
        <v>383100000</v>
      </c>
      <c r="G565">
        <v>0</v>
      </c>
      <c r="H565" s="7">
        <v>850700000</v>
      </c>
      <c r="I565">
        <f t="array" ref="I565">D565-E565</f>
        <v>1876500000</v>
      </c>
      <c r="J565">
        <f t="array" ref="J565">SUM(F565:H565)</f>
        <v>1233800000</v>
      </c>
      <c r="K565">
        <f t="array" ref="K565">I565-J565</f>
        <v>642700000</v>
      </c>
      <c r="L565">
        <f t="array" ref="L565">I565/D565</f>
        <v>0.75249629065244417</v>
      </c>
      <c r="M565">
        <f t="array" ref="M565">K565/D565</f>
        <v>0.25772947828527892</v>
      </c>
    </row>
    <row r="566" spans="1:13">
      <c r="A566" t="s">
        <v>2437</v>
      </c>
      <c r="B566" t="s">
        <v>10</v>
      </c>
      <c r="C566">
        <v>2013</v>
      </c>
      <c r="D566" s="1">
        <v>24888000000</v>
      </c>
      <c r="E566" s="7">
        <v>17994000000</v>
      </c>
      <c r="F566">
        <v>0</v>
      </c>
      <c r="G566" s="7">
        <v>2153000000</v>
      </c>
      <c r="H566" s="7">
        <v>1095000000</v>
      </c>
      <c r="I566">
        <f t="array" ref="I566">D566-E566</f>
        <v>6894000000</v>
      </c>
      <c r="J566">
        <f t="array" ref="J566">SUM(F566:H566)</f>
        <v>3248000000</v>
      </c>
      <c r="K566">
        <f t="array" ref="K566">I566-J566</f>
        <v>3646000000</v>
      </c>
      <c r="L566">
        <f t="array" ref="L566">I566/D566</f>
        <v>0.27700096432015431</v>
      </c>
      <c r="M566">
        <f t="array" ref="M566">K566/D566</f>
        <v>0.14649630343940856</v>
      </c>
    </row>
    <row r="567" spans="1:13">
      <c r="A567" t="s">
        <v>2437</v>
      </c>
      <c r="B567" t="s">
        <v>19</v>
      </c>
      <c r="C567">
        <v>2014</v>
      </c>
      <c r="D567" s="1">
        <v>27429000000</v>
      </c>
      <c r="E567" s="7">
        <v>21571000000</v>
      </c>
      <c r="F567">
        <v>0</v>
      </c>
      <c r="G567" s="7">
        <v>2314000000</v>
      </c>
      <c r="H567" s="7">
        <v>1154000000</v>
      </c>
      <c r="I567">
        <f t="array" ref="I567">D567-E567</f>
        <v>5858000000</v>
      </c>
      <c r="J567">
        <f t="array" ref="J567">SUM(F567:H567)</f>
        <v>3468000000</v>
      </c>
      <c r="K567">
        <f t="array" ref="K567">I567-J567</f>
        <v>2390000000</v>
      </c>
      <c r="L567">
        <f t="array" ref="L567">I567/D567</f>
        <v>0.21356957964198475</v>
      </c>
      <c r="M567">
        <f t="array" ref="M567">K567/D567</f>
        <v>8.7134055197054208E-2</v>
      </c>
    </row>
    <row r="568" spans="1:13">
      <c r="A568" t="s">
        <v>2437</v>
      </c>
      <c r="B568" t="s">
        <v>25</v>
      </c>
      <c r="C568">
        <v>2015</v>
      </c>
      <c r="D568" s="1">
        <v>29447000000</v>
      </c>
      <c r="E568" s="7">
        <v>21406000000</v>
      </c>
      <c r="F568">
        <v>0</v>
      </c>
      <c r="G568" s="7">
        <v>2450000000</v>
      </c>
      <c r="H568" s="7">
        <v>1200000000</v>
      </c>
      <c r="I568">
        <f t="array" ref="I568">D568-E568</f>
        <v>8041000000</v>
      </c>
      <c r="J568">
        <f t="array" ref="J568">SUM(F568:H568)</f>
        <v>3650000000</v>
      </c>
      <c r="K568">
        <f t="array" ref="K568">I568-J568</f>
        <v>4391000000</v>
      </c>
      <c r="L568">
        <f t="array" ref="L568">I568/D568</f>
        <v>0.27306686589465817</v>
      </c>
      <c r="M568">
        <f t="array" ref="M568">K568/D568</f>
        <v>0.14911535979896084</v>
      </c>
    </row>
    <row r="569" spans="1:13">
      <c r="A569" t="s">
        <v>2437</v>
      </c>
      <c r="B569" t="s">
        <v>31</v>
      </c>
      <c r="C569">
        <v>2016</v>
      </c>
      <c r="D569" s="1">
        <v>31360000000</v>
      </c>
      <c r="E569" s="7">
        <v>22688000000</v>
      </c>
      <c r="F569">
        <v>0</v>
      </c>
      <c r="G569" s="7">
        <v>3936000000</v>
      </c>
      <c r="H569" s="7">
        <v>1576000000</v>
      </c>
      <c r="I569">
        <f t="array" ref="I569">D569-E569</f>
        <v>8672000000</v>
      </c>
      <c r="J569">
        <f t="array" ref="J569">SUM(F569:H569)</f>
        <v>5512000000</v>
      </c>
      <c r="K569">
        <f t="array" ref="K569">I569-J569</f>
        <v>3160000000</v>
      </c>
      <c r="L569">
        <f t="array" ref="L569">I569/D569</f>
        <v>0.27653061224489794</v>
      </c>
      <c r="M569">
        <f t="array" ref="M569">K569/D569</f>
        <v>0.10076530612244898</v>
      </c>
    </row>
    <row r="570" spans="1:13">
      <c r="A570" t="s">
        <v>2453</v>
      </c>
      <c r="B570" t="s">
        <v>10</v>
      </c>
      <c r="C570">
        <v>2012</v>
      </c>
      <c r="D570" s="1">
        <v>5992215000</v>
      </c>
      <c r="E570" s="7">
        <v>4156845000</v>
      </c>
      <c r="F570">
        <v>0</v>
      </c>
      <c r="G570" s="7">
        <v>39940000</v>
      </c>
      <c r="H570" s="7">
        <v>1264632000</v>
      </c>
      <c r="I570">
        <f t="array" ref="I570">D570-E570</f>
        <v>1835370000</v>
      </c>
      <c r="J570">
        <f t="array" ref="J570">SUM(F570:H570)</f>
        <v>1304572000</v>
      </c>
      <c r="K570">
        <f t="array" ref="K570">I570-J570</f>
        <v>530798000</v>
      </c>
      <c r="L570">
        <f t="array" ref="L570">I570/D570</f>
        <v>0.306292414407694</v>
      </c>
      <c r="M570">
        <f t="array" ref="M570">K570/D570</f>
        <v>8.8581267527950855E-2</v>
      </c>
    </row>
    <row r="571" spans="1:13">
      <c r="A571" t="s">
        <v>2453</v>
      </c>
      <c r="B571" t="s">
        <v>19</v>
      </c>
      <c r="C571">
        <v>2013</v>
      </c>
      <c r="D571" s="1">
        <v>6080257000</v>
      </c>
      <c r="E571" s="7">
        <v>4197404000</v>
      </c>
      <c r="F571">
        <v>0</v>
      </c>
      <c r="G571" s="7">
        <v>48071000</v>
      </c>
      <c r="H571" s="7">
        <v>1282709000</v>
      </c>
      <c r="I571">
        <f t="array" ref="I571">D571-E571</f>
        <v>1882853000</v>
      </c>
      <c r="J571">
        <f t="array" ref="J571">SUM(F571:H571)</f>
        <v>1330780000</v>
      </c>
      <c r="K571">
        <f t="array" ref="K571">I571-J571</f>
        <v>552073000</v>
      </c>
      <c r="L571">
        <f t="array" ref="L571">I571/D571</f>
        <v>0.30966668020776095</v>
      </c>
      <c r="M571">
        <f t="array" ref="M571">K571/D571</f>
        <v>9.0797642270713227E-2</v>
      </c>
    </row>
    <row r="572" spans="1:13">
      <c r="A572" t="s">
        <v>2453</v>
      </c>
      <c r="B572" t="s">
        <v>25</v>
      </c>
      <c r="C572">
        <v>2014</v>
      </c>
      <c r="D572" s="1">
        <v>6564721000</v>
      </c>
      <c r="E572" s="7">
        <v>4583294000</v>
      </c>
      <c r="F572">
        <v>0</v>
      </c>
      <c r="G572" s="7">
        <v>49292000</v>
      </c>
      <c r="H572" s="7">
        <v>1337487000</v>
      </c>
      <c r="I572">
        <f t="array" ref="I572">D572-E572</f>
        <v>1981427000</v>
      </c>
      <c r="J572">
        <f t="array" ref="J572">SUM(F572:H572)</f>
        <v>1386779000</v>
      </c>
      <c r="K572">
        <f t="array" ref="K572">I572-J572</f>
        <v>594648000</v>
      </c>
      <c r="L572">
        <f t="array" ref="L572">I572/D572</f>
        <v>0.3018295827042764</v>
      </c>
      <c r="M572">
        <f t="array" ref="M572">K572/D572</f>
        <v>9.058237204597118E-2</v>
      </c>
    </row>
    <row r="573" spans="1:13">
      <c r="A573" t="s">
        <v>2453</v>
      </c>
      <c r="B573" t="s">
        <v>31</v>
      </c>
      <c r="C573">
        <v>2015</v>
      </c>
      <c r="D573" s="1">
        <v>6616632000</v>
      </c>
      <c r="E573" s="7">
        <v>4428855000</v>
      </c>
      <c r="F573">
        <v>0</v>
      </c>
      <c r="G573" s="7">
        <v>46012000</v>
      </c>
      <c r="H573" s="7">
        <v>1420281000</v>
      </c>
      <c r="I573">
        <f t="array" ref="I573">D573-E573</f>
        <v>2187777000</v>
      </c>
      <c r="J573">
        <f t="array" ref="J573">SUM(F573:H573)</f>
        <v>1466293000</v>
      </c>
      <c r="K573">
        <f t="array" ref="K573">I573-J573</f>
        <v>721484000</v>
      </c>
      <c r="L573">
        <f t="array" ref="L573">I573/D573</f>
        <v>0.33064813034788698</v>
      </c>
      <c r="M573">
        <f t="array" ref="M573">K573/D573</f>
        <v>0.10904097432047</v>
      </c>
    </row>
    <row r="574" spans="1:13">
      <c r="A574" t="s">
        <v>2470</v>
      </c>
      <c r="B574" t="s">
        <v>10</v>
      </c>
      <c r="C574">
        <v>2013</v>
      </c>
      <c r="D574" s="1">
        <v>4771259000</v>
      </c>
      <c r="E574" s="7">
        <v>1038034000</v>
      </c>
      <c r="F574">
        <v>0</v>
      </c>
      <c r="G574" s="7">
        <v>71731000</v>
      </c>
      <c r="H574" s="7">
        <v>3151043000</v>
      </c>
      <c r="I574">
        <f t="array" ref="I574">D574-E574</f>
        <v>3733225000</v>
      </c>
      <c r="J574">
        <f t="array" ref="J574">SUM(F574:H574)</f>
        <v>3222774000</v>
      </c>
      <c r="K574">
        <f t="array" ref="K574">I574-J574</f>
        <v>510451000</v>
      </c>
      <c r="L574">
        <f t="array" ref="L574">I574/D574</f>
        <v>0.78244023223220538</v>
      </c>
      <c r="M574">
        <f t="array" ref="M574">K574/D574</f>
        <v>0.10698455061861031</v>
      </c>
    </row>
    <row r="575" spans="1:13">
      <c r="A575" t="s">
        <v>2470</v>
      </c>
      <c r="B575" t="s">
        <v>19</v>
      </c>
      <c r="C575">
        <v>2014</v>
      </c>
      <c r="D575" s="1">
        <v>5763485000</v>
      </c>
      <c r="E575" s="7">
        <v>1179081000</v>
      </c>
      <c r="F575">
        <v>0</v>
      </c>
      <c r="G575" s="7">
        <v>76773000</v>
      </c>
      <c r="H575" s="7">
        <v>3919856000</v>
      </c>
      <c r="I575">
        <f t="array" ref="I575">D575-E575</f>
        <v>4584404000</v>
      </c>
      <c r="J575">
        <f t="array" ref="J575">SUM(F575:H575)</f>
        <v>3996629000</v>
      </c>
      <c r="K575">
        <f t="array" ref="K575">I575-J575</f>
        <v>587775000</v>
      </c>
      <c r="L575">
        <f t="array" ref="L575">I575/D575</f>
        <v>0.79542221416382619</v>
      </c>
      <c r="M575">
        <f t="array" ref="M575">K575/D575</f>
        <v>0.10198256783872951</v>
      </c>
    </row>
    <row r="576" spans="1:13">
      <c r="A576" t="s">
        <v>2470</v>
      </c>
      <c r="B576" t="s">
        <v>25</v>
      </c>
      <c r="C576">
        <v>2015</v>
      </c>
      <c r="D576" s="1">
        <v>6672317000</v>
      </c>
      <c r="E576" s="7">
        <v>1309559000</v>
      </c>
      <c r="F576">
        <v>0</v>
      </c>
      <c r="G576" s="7">
        <v>156458000</v>
      </c>
      <c r="H576" s="7">
        <v>4785243000</v>
      </c>
      <c r="I576">
        <f t="array" ref="I576">D576-E576</f>
        <v>5362758000</v>
      </c>
      <c r="J576">
        <f t="array" ref="J576">SUM(F576:H576)</f>
        <v>4941701000</v>
      </c>
      <c r="K576">
        <f t="array" ref="K576">I576-J576</f>
        <v>421057000</v>
      </c>
      <c r="L576">
        <f t="array" ref="L576">I576/D576</f>
        <v>0.80373249652257228</v>
      </c>
      <c r="M576">
        <f t="array" ref="M576">K576/D576</f>
        <v>6.3105065301903365E-2</v>
      </c>
    </row>
    <row r="577" spans="1:13">
      <c r="A577" t="s">
        <v>2470</v>
      </c>
      <c r="B577" t="s">
        <v>31</v>
      </c>
      <c r="C577">
        <v>2016</v>
      </c>
      <c r="D577" s="1">
        <v>8773564000</v>
      </c>
      <c r="E577" s="7">
        <v>1596698000</v>
      </c>
      <c r="F577">
        <v>0</v>
      </c>
      <c r="G577" s="7">
        <v>317141000</v>
      </c>
      <c r="H577" s="7">
        <v>6280728000</v>
      </c>
      <c r="I577">
        <f t="array" ref="I577">D577-E577</f>
        <v>7176866000</v>
      </c>
      <c r="J577">
        <f t="array" ref="J577">SUM(F577:H577)</f>
        <v>6597869000</v>
      </c>
      <c r="K577">
        <f t="array" ref="K577">I577-J577</f>
        <v>578997000</v>
      </c>
      <c r="L577">
        <f t="array" ref="L577">I577/D577</f>
        <v>0.81801033194719952</v>
      </c>
      <c r="M577">
        <f t="array" ref="M577">K577/D577</f>
        <v>6.5993363700316082E-2</v>
      </c>
    </row>
    <row r="578" spans="1:13">
      <c r="A578" t="s">
        <v>2487</v>
      </c>
      <c r="B578" t="s">
        <v>10</v>
      </c>
      <c r="C578">
        <v>2012</v>
      </c>
      <c r="D578" s="1">
        <v>409396000</v>
      </c>
      <c r="E578" s="7">
        <v>114028000</v>
      </c>
      <c r="F578">
        <v>0</v>
      </c>
      <c r="G578" s="7">
        <v>74453000</v>
      </c>
      <c r="H578" s="7">
        <v>58323000</v>
      </c>
      <c r="I578">
        <f t="array" ref="I578">D578-E578</f>
        <v>295368000</v>
      </c>
      <c r="J578">
        <f t="array" ref="J578">SUM(F578:H578)</f>
        <v>132776000</v>
      </c>
      <c r="K578">
        <f t="array" ref="K578">I578-J578</f>
        <v>162592000</v>
      </c>
      <c r="L578">
        <f t="array" ref="L578">I578/D578</f>
        <v>0.72147260842802563</v>
      </c>
      <c r="M578">
        <f t="array" ref="M578">K578/D578</f>
        <v>0.39715092477698855</v>
      </c>
    </row>
    <row r="579" spans="1:13">
      <c r="A579" t="s">
        <v>2487</v>
      </c>
      <c r="B579" t="s">
        <v>19</v>
      </c>
      <c r="C579">
        <v>2013</v>
      </c>
      <c r="D579" s="1">
        <v>520613000</v>
      </c>
      <c r="E579" s="7">
        <v>140012000</v>
      </c>
      <c r="F579">
        <v>0</v>
      </c>
      <c r="G579" s="7">
        <v>95232000</v>
      </c>
      <c r="H579" s="7">
        <v>63268000</v>
      </c>
      <c r="I579">
        <f t="array" ref="I579">D579-E579</f>
        <v>380601000</v>
      </c>
      <c r="J579">
        <f t="array" ref="J579">SUM(F579:H579)</f>
        <v>158500000</v>
      </c>
      <c r="K579">
        <f t="array" ref="K579">I579-J579</f>
        <v>222101000</v>
      </c>
      <c r="L579">
        <f t="array" ref="L579">I579/D579</f>
        <v>0.7310631889714625</v>
      </c>
      <c r="M579">
        <f t="array" ref="M579">K579/D579</f>
        <v>0.42661439495364117</v>
      </c>
    </row>
    <row r="580" spans="1:13">
      <c r="A580" t="s">
        <v>2487</v>
      </c>
      <c r="B580" t="s">
        <v>25</v>
      </c>
      <c r="C580">
        <v>2014</v>
      </c>
      <c r="D580" s="1">
        <v>647155000</v>
      </c>
      <c r="E580" s="7">
        <v>172416000</v>
      </c>
      <c r="F580">
        <v>0</v>
      </c>
      <c r="G580" s="7">
        <v>115076000</v>
      </c>
      <c r="H580" s="7">
        <v>71369000</v>
      </c>
      <c r="I580">
        <f t="array" ref="I580">D580-E580</f>
        <v>474739000</v>
      </c>
      <c r="J580">
        <f t="array" ref="J580">SUM(F580:H580)</f>
        <v>186445000</v>
      </c>
      <c r="K580">
        <f t="array" ref="K580">I580-J580</f>
        <v>288294000</v>
      </c>
      <c r="L580">
        <f t="array" ref="L580">I580/D580</f>
        <v>0.73357850901252408</v>
      </c>
      <c r="M580">
        <f t="array" ref="M580">K580/D580</f>
        <v>0.44547905833996493</v>
      </c>
    </row>
    <row r="581" spans="1:13">
      <c r="A581" t="s">
        <v>2487</v>
      </c>
      <c r="B581" t="s">
        <v>31</v>
      </c>
      <c r="C581">
        <v>2015</v>
      </c>
      <c r="D581" s="1">
        <v>782270000</v>
      </c>
      <c r="E581" s="7">
        <v>203965000</v>
      </c>
      <c r="F581">
        <v>0</v>
      </c>
      <c r="G581" s="7">
        <v>133457000</v>
      </c>
      <c r="H581" s="7">
        <v>80791000</v>
      </c>
      <c r="I581">
        <f t="array" ref="I581">D581-E581</f>
        <v>578305000</v>
      </c>
      <c r="J581">
        <f t="array" ref="J581">SUM(F581:H581)</f>
        <v>214248000</v>
      </c>
      <c r="K581">
        <f t="array" ref="K581">I581-J581</f>
        <v>364057000</v>
      </c>
      <c r="L581">
        <f t="array" ref="L581">I581/D581</f>
        <v>0.73926521533485878</v>
      </c>
      <c r="M581">
        <f t="array" ref="M581">K581/D581</f>
        <v>0.46538535288327559</v>
      </c>
    </row>
    <row r="582" spans="1:13">
      <c r="A582" t="s">
        <v>2504</v>
      </c>
      <c r="B582" t="s">
        <v>10</v>
      </c>
      <c r="C582">
        <v>2013</v>
      </c>
      <c r="D582" s="1">
        <v>146917000000</v>
      </c>
      <c r="E582" s="7">
        <v>123050000000</v>
      </c>
      <c r="F582">
        <v>0</v>
      </c>
      <c r="G582">
        <v>0</v>
      </c>
      <c r="H582" s="7">
        <v>10850000000</v>
      </c>
      <c r="I582">
        <f t="array" ref="I582">D582-E582</f>
        <v>23867000000</v>
      </c>
      <c r="J582">
        <f t="array" ref="J582">SUM(F582:H582)</f>
        <v>10850000000</v>
      </c>
      <c r="K582">
        <f t="array" ref="K582">I582-J582</f>
        <v>13017000000</v>
      </c>
      <c r="L582">
        <f t="array" ref="L582">I582/D582</f>
        <v>0.16245226896819293</v>
      </c>
      <c r="M582">
        <f t="array" ref="M582">K582/D582</f>
        <v>8.8601046849581741E-2</v>
      </c>
    </row>
    <row r="583" spans="1:13">
      <c r="A583" t="s">
        <v>2504</v>
      </c>
      <c r="B583" t="s">
        <v>19</v>
      </c>
      <c r="C583">
        <v>2014</v>
      </c>
      <c r="D583" s="1">
        <v>144077000000</v>
      </c>
      <c r="E583" s="7">
        <v>131903000000</v>
      </c>
      <c r="F583">
        <v>0</v>
      </c>
      <c r="G583">
        <v>0</v>
      </c>
      <c r="H583" s="7">
        <v>11842000000</v>
      </c>
      <c r="I583">
        <f t="array" ref="I583">D583-E583</f>
        <v>12174000000</v>
      </c>
      <c r="J583">
        <f t="array" ref="J583">SUM(F583:H583)</f>
        <v>11842000000</v>
      </c>
      <c r="K583">
        <f t="array" ref="K583">I583-J583</f>
        <v>332000000</v>
      </c>
      <c r="L583">
        <f t="array" ref="L583">I583/D583</f>
        <v>8.4496484518694862E-2</v>
      </c>
      <c r="M583">
        <f t="array" ref="M583">K583/D583</f>
        <v>2.3043233826356741E-3</v>
      </c>
    </row>
    <row r="584" spans="1:13">
      <c r="A584" t="s">
        <v>2504</v>
      </c>
      <c r="B584" t="s">
        <v>25</v>
      </c>
      <c r="C584">
        <v>2015</v>
      </c>
      <c r="D584" s="1">
        <v>149558000000</v>
      </c>
      <c r="E584" s="7">
        <v>131409000000</v>
      </c>
      <c r="F584">
        <v>0</v>
      </c>
      <c r="G584">
        <v>0</v>
      </c>
      <c r="H584" s="7">
        <v>10502000000</v>
      </c>
      <c r="I584">
        <f t="array" ref="I584">D584-E584</f>
        <v>18149000000</v>
      </c>
      <c r="J584">
        <f t="array" ref="J584">SUM(F584:H584)</f>
        <v>10502000000</v>
      </c>
      <c r="K584">
        <f t="array" ref="K584">I584-J584</f>
        <v>7647000000</v>
      </c>
      <c r="L584">
        <f t="array" ref="L584">I584/D584</f>
        <v>0.12135091402666524</v>
      </c>
      <c r="M584">
        <f t="array" ref="M584">K584/D584</f>
        <v>5.113066502627743E-2</v>
      </c>
    </row>
    <row r="585" spans="1:13">
      <c r="A585" t="s">
        <v>2504</v>
      </c>
      <c r="B585" t="s">
        <v>31</v>
      </c>
      <c r="C585">
        <v>2016</v>
      </c>
      <c r="D585" s="1">
        <v>151800000000</v>
      </c>
      <c r="E585" s="7">
        <v>135488000000</v>
      </c>
      <c r="F585">
        <v>0</v>
      </c>
      <c r="G585">
        <v>0</v>
      </c>
      <c r="H585" s="7">
        <v>12196000000</v>
      </c>
      <c r="I585">
        <f t="array" ref="I585">D585-E585</f>
        <v>16312000000</v>
      </c>
      <c r="J585">
        <f t="array" ref="J585">SUM(F585:H585)</f>
        <v>12196000000</v>
      </c>
      <c r="K585">
        <f t="array" ref="K585">I585-J585</f>
        <v>4116000000</v>
      </c>
      <c r="L585">
        <f t="array" ref="L585">I585/D585</f>
        <v>0.10745718050065876</v>
      </c>
      <c r="M585">
        <f t="array" ref="M585">K585/D585</f>
        <v>2.7114624505928855E-2</v>
      </c>
    </row>
    <row r="586" spans="1:13">
      <c r="A586" t="s">
        <v>2518</v>
      </c>
      <c r="B586" t="s">
        <v>10</v>
      </c>
      <c r="C586">
        <v>2013</v>
      </c>
      <c r="D586" s="1">
        <v>3326106000</v>
      </c>
      <c r="E586" s="7">
        <v>1606661000</v>
      </c>
      <c r="F586">
        <v>0</v>
      </c>
      <c r="G586">
        <v>0</v>
      </c>
      <c r="H586" s="7">
        <v>1007431000</v>
      </c>
      <c r="I586">
        <f t="array" ref="I586">D586-E586</f>
        <v>1719445000</v>
      </c>
      <c r="J586">
        <f t="array" ref="J586">SUM(F586:H586)</f>
        <v>1007431000</v>
      </c>
      <c r="K586">
        <f t="array" ref="K586">I586-J586</f>
        <v>712014000</v>
      </c>
      <c r="L586">
        <f t="array" ref="L586">I586/D586</f>
        <v>0.51695436044431542</v>
      </c>
      <c r="M586">
        <f t="array" ref="M586">K586/D586</f>
        <v>0.21406834298125196</v>
      </c>
    </row>
    <row r="587" spans="1:13">
      <c r="A587" t="s">
        <v>2518</v>
      </c>
      <c r="B587" t="s">
        <v>19</v>
      </c>
      <c r="C587">
        <v>2014</v>
      </c>
      <c r="D587" s="1">
        <v>3733507000</v>
      </c>
      <c r="E587" s="7">
        <v>1836105000</v>
      </c>
      <c r="F587">
        <v>0</v>
      </c>
      <c r="G587">
        <v>0</v>
      </c>
      <c r="H587" s="7">
        <v>1110776000</v>
      </c>
      <c r="I587">
        <f t="array" ref="I587">D587-E587</f>
        <v>1897402000</v>
      </c>
      <c r="J587">
        <f t="array" ref="J587">SUM(F587:H587)</f>
        <v>1110776000</v>
      </c>
      <c r="K587">
        <f t="array" ref="K587">I587-J587</f>
        <v>786626000</v>
      </c>
      <c r="L587">
        <f t="array" ref="L587">I587/D587</f>
        <v>0.50820903777601056</v>
      </c>
      <c r="M587">
        <f t="array" ref="M587">K587/D587</f>
        <v>0.21069359184273659</v>
      </c>
    </row>
    <row r="588" spans="1:13">
      <c r="A588" t="s">
        <v>2518</v>
      </c>
      <c r="B588" t="s">
        <v>25</v>
      </c>
      <c r="C588">
        <v>2015</v>
      </c>
      <c r="D588" s="1">
        <v>3869187000</v>
      </c>
      <c r="E588" s="7">
        <v>1920253000</v>
      </c>
      <c r="F588">
        <v>0</v>
      </c>
      <c r="G588">
        <v>0</v>
      </c>
      <c r="H588" s="7">
        <v>1121590000</v>
      </c>
      <c r="I588">
        <f t="array" ref="I588">D588-E588</f>
        <v>1948934000</v>
      </c>
      <c r="J588">
        <f t="array" ref="J588">SUM(F588:H588)</f>
        <v>1121590000</v>
      </c>
      <c r="K588">
        <f t="array" ref="K588">I588-J588</f>
        <v>827344000</v>
      </c>
      <c r="L588">
        <f t="array" ref="L588">I588/D588</f>
        <v>0.50370633417304467</v>
      </c>
      <c r="M588">
        <f t="array" ref="M588">K588/D588</f>
        <v>0.21382889997304344</v>
      </c>
    </row>
    <row r="589" spans="1:13">
      <c r="A589" t="s">
        <v>2518</v>
      </c>
      <c r="B589" t="s">
        <v>31</v>
      </c>
      <c r="C589">
        <v>2016</v>
      </c>
      <c r="D589" s="1">
        <v>3962036000</v>
      </c>
      <c r="E589" s="7">
        <v>1997259000</v>
      </c>
      <c r="F589">
        <v>0</v>
      </c>
      <c r="G589">
        <v>0</v>
      </c>
      <c r="H589" s="7">
        <v>1169470000</v>
      </c>
      <c r="I589">
        <f t="array" ref="I589">D589-E589</f>
        <v>1964777000</v>
      </c>
      <c r="J589">
        <f t="array" ref="J589">SUM(F589:H589)</f>
        <v>1169470000</v>
      </c>
      <c r="K589">
        <f t="array" ref="K589">I589-J589</f>
        <v>795307000</v>
      </c>
      <c r="L589">
        <f t="array" ref="L589">I589/D589</f>
        <v>0.49590084491912745</v>
      </c>
      <c r="M589">
        <f t="array" ref="M589">K589/D589</f>
        <v>0.20073189642900771</v>
      </c>
    </row>
    <row r="590" spans="1:13">
      <c r="A590" t="s">
        <v>2531</v>
      </c>
      <c r="B590" t="s">
        <v>10</v>
      </c>
      <c r="C590">
        <v>2013</v>
      </c>
      <c r="D590" s="1">
        <v>7872000000</v>
      </c>
      <c r="E590" s="7">
        <v>1875000000</v>
      </c>
      <c r="F590" s="7">
        <v>1415000000</v>
      </c>
      <c r="G590">
        <v>0</v>
      </c>
      <c r="H590" s="7">
        <v>1778000000</v>
      </c>
      <c r="I590">
        <f t="array" ref="I590">D590-E590</f>
        <v>5997000000</v>
      </c>
      <c r="J590">
        <f t="array" ref="J590">SUM(F590:H590)</f>
        <v>3193000000</v>
      </c>
      <c r="K590">
        <f t="array" ref="K590">I590-J590</f>
        <v>2804000000</v>
      </c>
      <c r="L590">
        <f t="array" ref="L590">I590/D590</f>
        <v>0.76181402439024393</v>
      </c>
      <c r="M590">
        <f t="array" ref="M590">K590/D590</f>
        <v>0.35619918699186992</v>
      </c>
    </row>
    <row r="591" spans="1:13">
      <c r="A591" t="s">
        <v>2531</v>
      </c>
      <c r="B591" t="s">
        <v>19</v>
      </c>
      <c r="C591">
        <v>2014</v>
      </c>
      <c r="D591" s="1">
        <v>12466000000</v>
      </c>
      <c r="E591" s="7">
        <v>2153000000</v>
      </c>
      <c r="F591" s="7">
        <v>2666000000</v>
      </c>
      <c r="G591">
        <v>0</v>
      </c>
      <c r="H591" s="7">
        <v>2653000000</v>
      </c>
      <c r="I591">
        <f t="array" ref="I591">D591-E591</f>
        <v>10313000000</v>
      </c>
      <c r="J591">
        <f t="array" ref="J591">SUM(F591:H591)</f>
        <v>5319000000</v>
      </c>
      <c r="K591">
        <f t="array" ref="K591">I591-J591</f>
        <v>4994000000</v>
      </c>
      <c r="L591">
        <f t="array" ref="L591">I591/D591</f>
        <v>0.82729022942403341</v>
      </c>
      <c r="M591">
        <f t="array" ref="M591">K591/D591</f>
        <v>0.40060965827049577</v>
      </c>
    </row>
    <row r="592" spans="1:13">
      <c r="A592" t="s">
        <v>2531</v>
      </c>
      <c r="B592" t="s">
        <v>25</v>
      </c>
      <c r="C592">
        <v>2015</v>
      </c>
      <c r="D592" s="1">
        <v>17928000000</v>
      </c>
      <c r="E592" s="7">
        <v>2867000000</v>
      </c>
      <c r="F592" s="7">
        <v>4816000000</v>
      </c>
      <c r="G592">
        <v>0</v>
      </c>
      <c r="H592" s="7">
        <v>4020000000</v>
      </c>
      <c r="I592">
        <f t="array" ref="I592">D592-E592</f>
        <v>15061000000</v>
      </c>
      <c r="J592">
        <f t="array" ref="J592">SUM(F592:H592)</f>
        <v>8836000000</v>
      </c>
      <c r="K592">
        <f t="array" ref="K592">I592-J592</f>
        <v>6225000000</v>
      </c>
      <c r="L592">
        <f t="array" ref="L592">I592/D592</f>
        <v>0.84008255243195007</v>
      </c>
      <c r="M592">
        <f t="array" ref="M592">K592/D592</f>
        <v>0.34722222222222221</v>
      </c>
    </row>
    <row r="593" spans="1:13">
      <c r="A593" t="s">
        <v>2531</v>
      </c>
      <c r="B593" t="s">
        <v>31</v>
      </c>
      <c r="C593">
        <v>2016</v>
      </c>
      <c r="D593" s="1">
        <v>27638000000</v>
      </c>
      <c r="E593" s="7">
        <v>3789000000</v>
      </c>
      <c r="F593" s="7">
        <v>5919000000</v>
      </c>
      <c r="G593">
        <v>0</v>
      </c>
      <c r="H593" s="7">
        <v>5503000000</v>
      </c>
      <c r="I593">
        <f t="array" ref="I593">D593-E593</f>
        <v>23849000000</v>
      </c>
      <c r="J593">
        <f t="array" ref="J593">SUM(F593:H593)</f>
        <v>11422000000</v>
      </c>
      <c r="K593">
        <f t="array" ref="K593">I593-J593</f>
        <v>12427000000</v>
      </c>
      <c r="L593">
        <f t="array" ref="L593">I593/D593</f>
        <v>0.86290614371517471</v>
      </c>
      <c r="M593">
        <f t="array" ref="M593">K593/D593</f>
        <v>0.44963456111151312</v>
      </c>
    </row>
    <row r="594" spans="1:13">
      <c r="A594" t="s">
        <v>2546</v>
      </c>
      <c r="B594" t="s">
        <v>10</v>
      </c>
      <c r="C594">
        <v>2012</v>
      </c>
      <c r="D594" s="1">
        <v>3134800000</v>
      </c>
      <c r="E594" s="7">
        <v>2093200000</v>
      </c>
      <c r="F594">
        <v>0</v>
      </c>
      <c r="G594" s="7">
        <v>7400000</v>
      </c>
      <c r="H594" s="7">
        <v>873100000</v>
      </c>
      <c r="I594">
        <f t="array" ref="I594">D594-E594</f>
        <v>1041600000</v>
      </c>
      <c r="J594">
        <f t="array" ref="J594">SUM(F594:H594)</f>
        <v>880500000</v>
      </c>
      <c r="K594">
        <f t="array" ref="K594">I594-J594</f>
        <v>161100000</v>
      </c>
      <c r="L594">
        <f t="array" ref="L594">I594/D594</f>
        <v>0.33227000127599848</v>
      </c>
      <c r="M594">
        <f t="array" ref="M594">K594/D594</f>
        <v>5.1390838330994004E-2</v>
      </c>
    </row>
    <row r="595" spans="1:13">
      <c r="A595" t="s">
        <v>2546</v>
      </c>
      <c r="B595" t="s">
        <v>19</v>
      </c>
      <c r="C595">
        <v>2013</v>
      </c>
      <c r="D595" s="1">
        <v>3703600000</v>
      </c>
      <c r="E595" s="7">
        <v>2408500000</v>
      </c>
      <c r="F595">
        <v>0</v>
      </c>
      <c r="G595" s="7">
        <v>9400000</v>
      </c>
      <c r="H595" s="7">
        <v>938700000</v>
      </c>
      <c r="I595">
        <f t="array" ref="I595">D595-E595</f>
        <v>1295100000</v>
      </c>
      <c r="J595">
        <f t="array" ref="J595">SUM(F595:H595)</f>
        <v>948100000</v>
      </c>
      <c r="K595">
        <f t="array" ref="K595">I595-J595</f>
        <v>347000000</v>
      </c>
      <c r="L595">
        <f t="array" ref="L595">I595/D595</f>
        <v>0.34968679123015445</v>
      </c>
      <c r="M595">
        <f t="array" ref="M595">K595/D595</f>
        <v>9.3692623393455021E-2</v>
      </c>
    </row>
    <row r="596" spans="1:13">
      <c r="A596" t="s">
        <v>2546</v>
      </c>
      <c r="B596" t="s">
        <v>25</v>
      </c>
      <c r="C596">
        <v>2014</v>
      </c>
      <c r="D596" s="1">
        <v>4013600000</v>
      </c>
      <c r="E596" s="7">
        <v>2646700000</v>
      </c>
      <c r="F596">
        <v>0</v>
      </c>
      <c r="G596" s="7">
        <v>13100000</v>
      </c>
      <c r="H596" s="7">
        <v>943300000</v>
      </c>
      <c r="I596">
        <f t="array" ref="I596">D596-E596</f>
        <v>1366900000</v>
      </c>
      <c r="J596">
        <f t="array" ref="J596">SUM(F596:H596)</f>
        <v>956400000</v>
      </c>
      <c r="K596">
        <f t="array" ref="K596">I596-J596</f>
        <v>410500000</v>
      </c>
      <c r="L596">
        <f t="array" ref="L596">I596/D596</f>
        <v>0.3405670719553518</v>
      </c>
      <c r="M596">
        <f t="array" ref="M596">K596/D596</f>
        <v>0.10227725732509468</v>
      </c>
    </row>
    <row r="597" spans="1:13">
      <c r="A597" t="s">
        <v>2546</v>
      </c>
      <c r="B597" t="s">
        <v>31</v>
      </c>
      <c r="C597">
        <v>2015</v>
      </c>
      <c r="D597" s="1">
        <v>4579400000</v>
      </c>
      <c r="E597" s="7">
        <v>2997500000</v>
      </c>
      <c r="F597">
        <v>0</v>
      </c>
      <c r="G597" s="7">
        <v>21600000</v>
      </c>
      <c r="H597" s="7">
        <v>1047600000</v>
      </c>
      <c r="I597">
        <f t="array" ref="I597">D597-E597</f>
        <v>1581900000</v>
      </c>
      <c r="J597">
        <f t="array" ref="J597">SUM(F597:H597)</f>
        <v>1069200000</v>
      </c>
      <c r="K597">
        <f t="array" ref="K597">I597-J597</f>
        <v>512700000</v>
      </c>
      <c r="L597">
        <f t="array" ref="L597">I597/D597</f>
        <v>0.34543826702188057</v>
      </c>
      <c r="M597">
        <f t="array" ref="M597">K597/D597</f>
        <v>0.11195789841463948</v>
      </c>
    </row>
    <row r="598" spans="1:13">
      <c r="A598" t="s">
        <v>2563</v>
      </c>
      <c r="B598" t="s">
        <v>10</v>
      </c>
      <c r="C598">
        <v>2012</v>
      </c>
      <c r="D598" s="1">
        <v>18010000000</v>
      </c>
      <c r="E598" s="7">
        <v>11561000000</v>
      </c>
      <c r="F598" s="7">
        <v>285000000</v>
      </c>
      <c r="G598">
        <v>0</v>
      </c>
      <c r="H598" s="7">
        <v>431000000</v>
      </c>
      <c r="I598">
        <f t="array" ref="I598">D598-E598</f>
        <v>6449000000</v>
      </c>
      <c r="J598">
        <f t="array" ref="J598">SUM(F598:H598)</f>
        <v>716000000</v>
      </c>
      <c r="K598">
        <f t="array" ref="K598">I598-J598</f>
        <v>5733000000</v>
      </c>
      <c r="L598">
        <f t="array" ref="L598">I598/D598</f>
        <v>0.3580788450860633</v>
      </c>
      <c r="M598">
        <f t="array" ref="M598">K598/D598</f>
        <v>0.3183231538034425</v>
      </c>
    </row>
    <row r="599" spans="1:13">
      <c r="A599" t="s">
        <v>2563</v>
      </c>
      <c r="B599" t="s">
        <v>19</v>
      </c>
      <c r="C599">
        <v>2013</v>
      </c>
      <c r="D599" s="1">
        <v>20921000000</v>
      </c>
      <c r="E599" s="7">
        <v>14637000000</v>
      </c>
      <c r="F599" s="7">
        <v>210000000</v>
      </c>
      <c r="G599">
        <v>0</v>
      </c>
      <c r="H599" s="7">
        <v>657000000</v>
      </c>
      <c r="I599">
        <f t="array" ref="I599">D599-E599</f>
        <v>6284000000</v>
      </c>
      <c r="J599">
        <f t="array" ref="J599">SUM(F599:H599)</f>
        <v>867000000</v>
      </c>
      <c r="K599">
        <f t="array" ref="K599">I599-J599</f>
        <v>5417000000</v>
      </c>
      <c r="L599">
        <f t="array" ref="L599">I599/D599</f>
        <v>0.30036805124038046</v>
      </c>
      <c r="M599">
        <f t="array" ref="M599">K599/D599</f>
        <v>0.25892643755078631</v>
      </c>
    </row>
    <row r="600" spans="1:13">
      <c r="A600" t="s">
        <v>2563</v>
      </c>
      <c r="B600" t="s">
        <v>25</v>
      </c>
      <c r="C600">
        <v>2014</v>
      </c>
      <c r="D600" s="1">
        <v>21438000000</v>
      </c>
      <c r="E600" s="7">
        <v>19504000000</v>
      </c>
      <c r="F600" s="7">
        <v>126000000</v>
      </c>
      <c r="G600">
        <v>0</v>
      </c>
      <c r="H600" s="7">
        <v>592000000</v>
      </c>
      <c r="I600">
        <f t="array" ref="I600">D600-E600</f>
        <v>1934000000</v>
      </c>
      <c r="J600">
        <f t="array" ref="J600">SUM(F600:H600)</f>
        <v>718000000</v>
      </c>
      <c r="K600">
        <f t="array" ref="K600">I600-J600</f>
        <v>1216000000</v>
      </c>
      <c r="L600">
        <f t="array" ref="L600">I600/D600</f>
        <v>9.0213639332027237E-2</v>
      </c>
      <c r="M600">
        <f t="array" ref="M600">K600/D600</f>
        <v>5.6721709114656217E-2</v>
      </c>
    </row>
    <row r="601" spans="1:13">
      <c r="A601" t="s">
        <v>2563</v>
      </c>
      <c r="B601" t="s">
        <v>31</v>
      </c>
      <c r="C601">
        <v>2015</v>
      </c>
      <c r="D601" s="1">
        <v>15877000000</v>
      </c>
      <c r="E601" s="7">
        <v>28524000000</v>
      </c>
      <c r="F601" s="7">
        <v>127000000</v>
      </c>
      <c r="G601">
        <v>0</v>
      </c>
      <c r="H601" s="7">
        <v>569000000</v>
      </c>
      <c r="I601">
        <f t="array" ref="I601">D601-E601</f>
        <v>-12647000000</v>
      </c>
      <c r="J601">
        <f t="array" ref="J601">SUM(F601:H601)</f>
        <v>696000000</v>
      </c>
      <c r="K601">
        <f t="array" ref="K601">I601-J601</f>
        <v>-13343000000</v>
      </c>
      <c r="L601">
        <f t="array" ref="L601">I601/D601</f>
        <v>-0.79656106317314357</v>
      </c>
      <c r="M601">
        <f t="array" ref="M601">K601/D601</f>
        <v>-0.8403980600869182</v>
      </c>
    </row>
    <row r="602" spans="1:13">
      <c r="A602" t="s">
        <v>2581</v>
      </c>
      <c r="B602" t="s">
        <v>10</v>
      </c>
      <c r="C602">
        <v>2013</v>
      </c>
      <c r="D602" s="1">
        <v>44287000000</v>
      </c>
      <c r="E602" s="7">
        <v>16448000000</v>
      </c>
      <c r="F602">
        <v>0</v>
      </c>
      <c r="G602" s="7">
        <v>2386000000</v>
      </c>
      <c r="H602" s="7">
        <v>20359000000</v>
      </c>
      <c r="I602">
        <f t="array" ref="I602">D602-E602</f>
        <v>27839000000</v>
      </c>
      <c r="J602">
        <f t="array" ref="J602">SUM(F602:H602)</f>
        <v>22745000000</v>
      </c>
      <c r="K602">
        <f t="array" ref="K602">I602-J602</f>
        <v>5094000000</v>
      </c>
      <c r="L602">
        <f t="array" ref="L602">I602/D602</f>
        <v>0.62860433084200784</v>
      </c>
      <c r="M602">
        <f t="array" ref="M602">K602/D602</f>
        <v>0.11502246708966514</v>
      </c>
    </row>
    <row r="603" spans="1:13">
      <c r="A603" t="s">
        <v>2581</v>
      </c>
      <c r="B603" t="s">
        <v>19</v>
      </c>
      <c r="C603">
        <v>2014</v>
      </c>
      <c r="D603" s="1">
        <v>45567000000</v>
      </c>
      <c r="E603" s="7">
        <v>17052000000</v>
      </c>
      <c r="F603">
        <v>0</v>
      </c>
      <c r="G603" s="7">
        <v>2587000000</v>
      </c>
      <c r="H603" s="7">
        <v>22113000000</v>
      </c>
      <c r="I603">
        <f t="array" ref="I603">D603-E603</f>
        <v>28515000000</v>
      </c>
      <c r="J603">
        <f t="array" ref="J603">SUM(F603:H603)</f>
        <v>24700000000</v>
      </c>
      <c r="K603">
        <f t="array" ref="K603">I603-J603</f>
        <v>3815000000</v>
      </c>
      <c r="L603">
        <f t="array" ref="L603">I603/D603</f>
        <v>0.62578181578774117</v>
      </c>
      <c r="M603">
        <f t="array" ref="M603">K603/D603</f>
        <v>8.3722869620558735E-2</v>
      </c>
    </row>
    <row r="604" spans="1:13">
      <c r="A604" t="s">
        <v>2581</v>
      </c>
      <c r="B604" t="s">
        <v>25</v>
      </c>
      <c r="C604">
        <v>2015</v>
      </c>
      <c r="D604" s="1">
        <v>47453000000</v>
      </c>
      <c r="E604" s="7">
        <v>16984000000</v>
      </c>
      <c r="F604">
        <v>0</v>
      </c>
      <c r="G604" s="7">
        <v>2611000000</v>
      </c>
      <c r="H604" s="7">
        <v>25715000000</v>
      </c>
      <c r="I604">
        <f t="array" ref="I604">D604-E604</f>
        <v>30469000000</v>
      </c>
      <c r="J604">
        <f t="array" ref="J604">SUM(F604:H604)</f>
        <v>28326000000</v>
      </c>
      <c r="K604">
        <f t="array" ref="K604">I604-J604</f>
        <v>2143000000</v>
      </c>
      <c r="L604">
        <f t="array" ref="L604">I604/D604</f>
        <v>0.6420879607190273</v>
      </c>
      <c r="M604">
        <f t="array" ref="M604">K604/D604</f>
        <v>4.5160474574842478E-2</v>
      </c>
    </row>
    <row r="605" spans="1:13">
      <c r="A605" t="s">
        <v>2581</v>
      </c>
      <c r="B605" t="s">
        <v>31</v>
      </c>
      <c r="C605">
        <v>2016</v>
      </c>
      <c r="D605" s="1">
        <v>50365000000</v>
      </c>
      <c r="E605" s="7">
        <v>17327000000</v>
      </c>
      <c r="F605">
        <v>0</v>
      </c>
      <c r="G605" s="7">
        <v>2631000000</v>
      </c>
      <c r="H605" s="7">
        <v>27330000000</v>
      </c>
      <c r="I605">
        <f t="array" ref="I605">D605-E605</f>
        <v>33038000000</v>
      </c>
      <c r="J605">
        <f t="array" ref="J605">SUM(F605:H605)</f>
        <v>29961000000</v>
      </c>
      <c r="K605">
        <f t="array" ref="K605">I605-J605</f>
        <v>3077000000</v>
      </c>
      <c r="L605">
        <f t="array" ref="L605">I605/D605</f>
        <v>0.6559714087163705</v>
      </c>
      <c r="M605">
        <f t="array" ref="M605">K605/D605</f>
        <v>6.1094013699990075E-2</v>
      </c>
    </row>
    <row r="606" spans="1:13">
      <c r="A606" t="s">
        <v>2598</v>
      </c>
      <c r="B606" t="s">
        <v>10</v>
      </c>
      <c r="C606">
        <v>2012</v>
      </c>
      <c r="D606" s="1">
        <v>15255000000</v>
      </c>
      <c r="E606" s="7">
        <v>6717000000</v>
      </c>
      <c r="F606">
        <v>0</v>
      </c>
      <c r="G606" s="7">
        <v>1051000000</v>
      </c>
      <c r="H606" s="7">
        <v>5353000000</v>
      </c>
      <c r="I606">
        <f t="array" ref="I606">D606-E606</f>
        <v>8538000000</v>
      </c>
      <c r="J606">
        <f t="array" ref="J606">SUM(F606:H606)</f>
        <v>6404000000</v>
      </c>
      <c r="K606">
        <f t="array" ref="K606">I606-J606</f>
        <v>2134000000</v>
      </c>
      <c r="L606">
        <f t="array" ref="L606">I606/D606</f>
        <v>0.55968534906588008</v>
      </c>
      <c r="M606">
        <f t="array" ref="M606">K606/D606</f>
        <v>0.13988856112749917</v>
      </c>
    </row>
    <row r="607" spans="1:13">
      <c r="A607" t="s">
        <v>2598</v>
      </c>
      <c r="B607" t="s">
        <v>19</v>
      </c>
      <c r="C607">
        <v>2013</v>
      </c>
      <c r="D607" s="1">
        <v>14892000000</v>
      </c>
      <c r="E607" s="7">
        <v>6459000000</v>
      </c>
      <c r="F607">
        <v>0</v>
      </c>
      <c r="G607" s="7">
        <v>1741000000</v>
      </c>
      <c r="H607" s="7">
        <v>4315000000</v>
      </c>
      <c r="I607">
        <f t="array" ref="I607">D607-E607</f>
        <v>8433000000</v>
      </c>
      <c r="J607">
        <f t="array" ref="J607">SUM(F607:H607)</f>
        <v>6056000000</v>
      </c>
      <c r="K607">
        <f t="array" ref="K607">I607-J607</f>
        <v>2377000000</v>
      </c>
      <c r="L607">
        <f t="array" ref="L607">I607/D607</f>
        <v>0.56627719580983082</v>
      </c>
      <c r="M607">
        <f t="array" ref="M607">K607/D607</f>
        <v>0.15961590115498253</v>
      </c>
    </row>
    <row r="608" spans="1:13">
      <c r="A608" t="s">
        <v>2598</v>
      </c>
      <c r="B608" t="s">
        <v>25</v>
      </c>
      <c r="C608">
        <v>2014</v>
      </c>
      <c r="D608" s="1">
        <v>15049000000</v>
      </c>
      <c r="E608" s="7">
        <v>6996000000</v>
      </c>
      <c r="F608">
        <v>0</v>
      </c>
      <c r="G608" s="7">
        <v>1232000000</v>
      </c>
      <c r="H608" s="7">
        <v>5759000000</v>
      </c>
      <c r="I608">
        <f t="array" ref="I608">D608-E608</f>
        <v>8053000000</v>
      </c>
      <c r="J608">
        <f t="array" ref="J608">SUM(F608:H608)</f>
        <v>6991000000</v>
      </c>
      <c r="K608">
        <f t="array" ref="K608">I608-J608</f>
        <v>1062000000</v>
      </c>
      <c r="L608">
        <f t="array" ref="L608">I608/D608</f>
        <v>0.53511861253239423</v>
      </c>
      <c r="M608">
        <f t="array" ref="M608">K608/D608</f>
        <v>7.0569473054688026E-2</v>
      </c>
    </row>
    <row r="609" spans="1:13">
      <c r="A609" t="s">
        <v>2598</v>
      </c>
      <c r="B609" t="s">
        <v>31</v>
      </c>
      <c r="C609">
        <v>2015</v>
      </c>
      <c r="D609" s="1">
        <v>15026000000</v>
      </c>
      <c r="E609" s="7">
        <v>6173000000</v>
      </c>
      <c r="F609">
        <v>0</v>
      </c>
      <c r="G609" s="7">
        <v>1550000000</v>
      </c>
      <c r="H609" s="7">
        <v>4969000000</v>
      </c>
      <c r="I609">
        <f t="array" ref="I609">D609-E609</f>
        <v>8853000000</v>
      </c>
      <c r="J609">
        <f t="array" ref="J609">SUM(F609:H609)</f>
        <v>6519000000</v>
      </c>
      <c r="K609">
        <f t="array" ref="K609">I609-J609</f>
        <v>2334000000</v>
      </c>
      <c r="L609">
        <f t="array" ref="L609">I609/D609</f>
        <v>0.58917875682150933</v>
      </c>
      <c r="M609">
        <f t="array" ref="M609">K609/D609</f>
        <v>0.15533076001597232</v>
      </c>
    </row>
    <row r="610" spans="1:13">
      <c r="A610" t="s">
        <v>2615</v>
      </c>
      <c r="B610" t="s">
        <v>10</v>
      </c>
      <c r="C610">
        <v>2013</v>
      </c>
      <c r="D610" s="1">
        <v>1481314000</v>
      </c>
      <c r="E610" s="7">
        <v>253047000</v>
      </c>
      <c r="F610" s="7">
        <v>209614000</v>
      </c>
      <c r="G610">
        <v>0</v>
      </c>
      <c r="H610" s="7">
        <v>587835000</v>
      </c>
      <c r="I610">
        <f t="array" ref="I610">D610-E610</f>
        <v>1228267000</v>
      </c>
      <c r="J610">
        <f t="array" ref="J610">SUM(F610:H610)</f>
        <v>797449000</v>
      </c>
      <c r="K610">
        <f t="array" ref="K610">I610-J610</f>
        <v>430818000</v>
      </c>
      <c r="L610">
        <f t="array" ref="L610">I610/D610</f>
        <v>0.82917396311653035</v>
      </c>
      <c r="M610">
        <f t="array" ref="M610">K610/D610</f>
        <v>0.29083502890001717</v>
      </c>
    </row>
    <row r="611" spans="1:13">
      <c r="A611" t="s">
        <v>2615</v>
      </c>
      <c r="B611" t="s">
        <v>19</v>
      </c>
      <c r="C611">
        <v>2014</v>
      </c>
      <c r="D611" s="1">
        <v>1732046000</v>
      </c>
      <c r="E611" s="7">
        <v>309959000</v>
      </c>
      <c r="F611" s="7">
        <v>263792000</v>
      </c>
      <c r="G611">
        <v>0</v>
      </c>
      <c r="H611" s="7">
        <v>664738000</v>
      </c>
      <c r="I611">
        <f t="array" ref="I611">D611-E611</f>
        <v>1422087000</v>
      </c>
      <c r="J611">
        <f t="array" ref="J611">SUM(F611:H611)</f>
        <v>928530000</v>
      </c>
      <c r="K611">
        <f t="array" ref="K611">I611-J611</f>
        <v>493557000</v>
      </c>
      <c r="L611">
        <f t="array" ref="L611">I611/D611</f>
        <v>0.82104459119446016</v>
      </c>
      <c r="M611">
        <f t="array" ref="M611">K611/D611</f>
        <v>0.28495605774904359</v>
      </c>
    </row>
    <row r="612" spans="1:13">
      <c r="A612" t="s">
        <v>2615</v>
      </c>
      <c r="B612" t="s">
        <v>25</v>
      </c>
      <c r="C612">
        <v>2015</v>
      </c>
      <c r="D612" s="1">
        <v>1919823000</v>
      </c>
      <c r="E612" s="7">
        <v>332261000</v>
      </c>
      <c r="F612" s="7">
        <v>296583000</v>
      </c>
      <c r="G612">
        <v>0</v>
      </c>
      <c r="H612" s="7">
        <v>738080000</v>
      </c>
      <c r="I612">
        <f t="array" ref="I612">D612-E612</f>
        <v>1587562000</v>
      </c>
      <c r="J612">
        <f t="array" ref="J612">SUM(F612:H612)</f>
        <v>1034663000</v>
      </c>
      <c r="K612">
        <f t="array" ref="K612">I612-J612</f>
        <v>552899000</v>
      </c>
      <c r="L612">
        <f t="array" ref="L612">I612/D612</f>
        <v>0.82693144107555749</v>
      </c>
      <c r="M612">
        <f t="array" ref="M612">K612/D612</f>
        <v>0.28799477868532675</v>
      </c>
    </row>
    <row r="613" spans="1:13">
      <c r="A613" t="s">
        <v>2615</v>
      </c>
      <c r="B613" t="s">
        <v>31</v>
      </c>
      <c r="C613">
        <v>2016</v>
      </c>
      <c r="D613" s="1">
        <v>1995034000</v>
      </c>
      <c r="E613" s="7">
        <v>337205000</v>
      </c>
      <c r="F613" s="7">
        <v>334227000</v>
      </c>
      <c r="G613">
        <v>0</v>
      </c>
      <c r="H613" s="7">
        <v>767174000</v>
      </c>
      <c r="I613">
        <f t="array" ref="I613">D613-E613</f>
        <v>1657829000</v>
      </c>
      <c r="J613">
        <f t="array" ref="J613">SUM(F613:H613)</f>
        <v>1101401000</v>
      </c>
      <c r="K613">
        <f t="array" ref="K613">I613-J613</f>
        <v>556428000</v>
      </c>
      <c r="L613">
        <f t="array" ref="L613">I613/D613</f>
        <v>0.83097781792190006</v>
      </c>
      <c r="M613">
        <f t="array" ref="M613">K613/D613</f>
        <v>0.27890652490133</v>
      </c>
    </row>
    <row r="614" spans="1:13">
      <c r="A614" t="s">
        <v>2632</v>
      </c>
      <c r="B614" t="s">
        <v>10</v>
      </c>
      <c r="C614">
        <v>2012</v>
      </c>
      <c r="D614" s="1">
        <v>5795800000</v>
      </c>
      <c r="E614" s="7">
        <v>3956200000</v>
      </c>
      <c r="F614">
        <v>0</v>
      </c>
      <c r="G614">
        <v>0</v>
      </c>
      <c r="H614" s="7">
        <v>763300000</v>
      </c>
      <c r="I614">
        <f t="array" ref="I614">D614-E614</f>
        <v>1839600000</v>
      </c>
      <c r="J614">
        <f t="array" ref="J614">SUM(F614:H614)</f>
        <v>763300000</v>
      </c>
      <c r="K614">
        <f t="array" ref="K614">I614-J614</f>
        <v>1076300000</v>
      </c>
      <c r="L614">
        <f t="array" ref="L614">I614/D614</f>
        <v>0.31740225680665307</v>
      </c>
      <c r="M614">
        <f t="array" ref="M614">K614/D614</f>
        <v>0.18570344042237483</v>
      </c>
    </row>
    <row r="615" spans="1:13">
      <c r="A615" t="s">
        <v>2632</v>
      </c>
      <c r="B615" t="s">
        <v>19</v>
      </c>
      <c r="C615">
        <v>2013</v>
      </c>
      <c r="D615" s="1">
        <v>6063400000</v>
      </c>
      <c r="E615" s="7">
        <v>4092700000</v>
      </c>
      <c r="F615">
        <v>0</v>
      </c>
      <c r="G615">
        <v>0</v>
      </c>
      <c r="H615" s="7">
        <v>907800000</v>
      </c>
      <c r="I615">
        <f t="array" ref="I615">D615-E615</f>
        <v>1970700000</v>
      </c>
      <c r="J615">
        <f t="array" ref="J615">SUM(F615:H615)</f>
        <v>907800000</v>
      </c>
      <c r="K615">
        <f t="array" ref="K615">I615-J615</f>
        <v>1062900000</v>
      </c>
      <c r="L615">
        <f t="array" ref="L615">I615/D615</f>
        <v>0.32501566777715474</v>
      </c>
      <c r="M615">
        <f t="array" ref="M615">K615/D615</f>
        <v>0.1752976877659399</v>
      </c>
    </row>
    <row r="616" spans="1:13">
      <c r="A616" t="s">
        <v>2632</v>
      </c>
      <c r="B616" t="s">
        <v>25</v>
      </c>
      <c r="C616">
        <v>2014</v>
      </c>
      <c r="D616" s="1">
        <v>6413800000</v>
      </c>
      <c r="E616" s="7">
        <v>4328300000</v>
      </c>
      <c r="F616">
        <v>0</v>
      </c>
      <c r="G616">
        <v>0</v>
      </c>
      <c r="H616" s="7">
        <v>814900000</v>
      </c>
      <c r="I616">
        <f t="array" ref="I616">D616-E616</f>
        <v>2085500000</v>
      </c>
      <c r="J616">
        <f t="array" ref="J616">SUM(F616:H616)</f>
        <v>814900000</v>
      </c>
      <c r="K616">
        <f t="array" ref="K616">I616-J616</f>
        <v>1270600000</v>
      </c>
      <c r="L616">
        <f t="array" ref="L616">I616/D616</f>
        <v>0.32515825251800806</v>
      </c>
      <c r="M616">
        <f t="array" ref="M616">K616/D616</f>
        <v>0.19810408806012036</v>
      </c>
    </row>
    <row r="617" spans="1:13">
      <c r="A617" t="s">
        <v>2632</v>
      </c>
      <c r="B617" t="s">
        <v>31</v>
      </c>
      <c r="C617">
        <v>2015</v>
      </c>
      <c r="D617" s="1">
        <v>6595200000</v>
      </c>
      <c r="E617" s="7">
        <v>4393200000</v>
      </c>
      <c r="F617">
        <v>0</v>
      </c>
      <c r="G617">
        <v>0</v>
      </c>
      <c r="H617" s="7">
        <v>1102800000</v>
      </c>
      <c r="I617">
        <f t="array" ref="I617">D617-E617</f>
        <v>2202000000</v>
      </c>
      <c r="J617">
        <f t="array" ref="J617">SUM(F617:H617)</f>
        <v>1102800000</v>
      </c>
      <c r="K617">
        <f t="array" ref="K617">I617-J617</f>
        <v>1099200000</v>
      </c>
      <c r="L617">
        <f t="array" ref="L617">I617/D617</f>
        <v>0.33387918486171764</v>
      </c>
      <c r="M617">
        <f t="array" ref="M617">K617/D617</f>
        <v>0.16666666666666666</v>
      </c>
    </row>
    <row r="618" spans="1:13">
      <c r="A618" t="s">
        <v>2645</v>
      </c>
      <c r="B618" t="s">
        <v>10</v>
      </c>
      <c r="C618">
        <v>2012</v>
      </c>
      <c r="D618" s="1">
        <v>4436000000</v>
      </c>
      <c r="E618" s="7">
        <v>2564000000</v>
      </c>
      <c r="F618">
        <v>0</v>
      </c>
      <c r="G618">
        <v>0</v>
      </c>
      <c r="H618" s="7">
        <v>824000000</v>
      </c>
      <c r="I618">
        <f t="array" ref="I618">D618-E618</f>
        <v>1872000000</v>
      </c>
      <c r="J618">
        <f t="array" ref="J618">SUM(F618:H618)</f>
        <v>824000000</v>
      </c>
      <c r="K618">
        <f t="array" ref="K618">I618-J618</f>
        <v>1048000000</v>
      </c>
      <c r="L618">
        <f t="array" ref="L618">I618/D618</f>
        <v>0.42200180342651039</v>
      </c>
      <c r="M618">
        <f t="array" ref="M618">K618/D618</f>
        <v>0.23624887285843102</v>
      </c>
    </row>
    <row r="619" spans="1:13">
      <c r="A619" t="s">
        <v>2645</v>
      </c>
      <c r="B619" t="s">
        <v>19</v>
      </c>
      <c r="C619">
        <v>2013</v>
      </c>
      <c r="D619" s="1">
        <v>4814000000</v>
      </c>
      <c r="E619" s="7">
        <v>2776000000</v>
      </c>
      <c r="F619">
        <v>0</v>
      </c>
      <c r="G619">
        <v>0</v>
      </c>
      <c r="H619" s="7">
        <v>977000000</v>
      </c>
      <c r="I619">
        <f t="array" ref="I619">D619-E619</f>
        <v>2038000000</v>
      </c>
      <c r="J619">
        <f t="array" ref="J619">SUM(F619:H619)</f>
        <v>977000000</v>
      </c>
      <c r="K619">
        <f t="array" ref="K619">I619-J619</f>
        <v>1061000000</v>
      </c>
      <c r="L619">
        <f t="array" ref="L619">I619/D619</f>
        <v>0.42334856668051518</v>
      </c>
      <c r="M619">
        <f t="array" ref="M619">K619/D619</f>
        <v>0.22039883672621521</v>
      </c>
    </row>
    <row r="620" spans="1:13">
      <c r="A620" t="s">
        <v>2645</v>
      </c>
      <c r="B620" t="s">
        <v>25</v>
      </c>
      <c r="C620">
        <v>2014</v>
      </c>
      <c r="D620" s="1">
        <v>5066000000</v>
      </c>
      <c r="E620" s="7">
        <v>2881000000</v>
      </c>
      <c r="F620">
        <v>0</v>
      </c>
      <c r="G620">
        <v>0</v>
      </c>
      <c r="H620" s="7">
        <v>975000000</v>
      </c>
      <c r="I620">
        <f t="array" ref="I620">D620-E620</f>
        <v>2185000000</v>
      </c>
      <c r="J620">
        <f t="array" ref="J620">SUM(F620:H620)</f>
        <v>975000000</v>
      </c>
      <c r="K620">
        <f t="array" ref="K620">I620-J620</f>
        <v>1210000000</v>
      </c>
      <c r="L620">
        <f t="array" ref="L620">I620/D620</f>
        <v>0.43130675088827475</v>
      </c>
      <c r="M620">
        <f t="array" ref="M620">K620/D620</f>
        <v>0.2388472167390446</v>
      </c>
    </row>
    <row r="621" spans="1:13">
      <c r="A621" t="s">
        <v>2645</v>
      </c>
      <c r="B621" t="s">
        <v>31</v>
      </c>
      <c r="C621">
        <v>2015</v>
      </c>
      <c r="D621" s="1">
        <v>5254000000</v>
      </c>
      <c r="E621" s="7">
        <v>2909000000</v>
      </c>
      <c r="F621">
        <v>0</v>
      </c>
      <c r="G621">
        <v>0</v>
      </c>
      <c r="H621" s="7">
        <v>1034000000</v>
      </c>
      <c r="I621">
        <f t="array" ref="I621">D621-E621</f>
        <v>2345000000</v>
      </c>
      <c r="J621">
        <f t="array" ref="J621">SUM(F621:H621)</f>
        <v>1034000000</v>
      </c>
      <c r="K621">
        <f t="array" ref="K621">I621-J621</f>
        <v>1311000000</v>
      </c>
      <c r="L621">
        <f t="array" ref="L621">I621/D621</f>
        <v>0.44632660829843929</v>
      </c>
      <c r="M621">
        <f t="array" ref="M621">K621/D621</f>
        <v>0.24952417205938332</v>
      </c>
    </row>
    <row r="622" spans="1:13">
      <c r="A622" t="s">
        <v>2658</v>
      </c>
      <c r="B622" t="s">
        <v>10</v>
      </c>
      <c r="C622">
        <v>2013</v>
      </c>
      <c r="D622" s="1">
        <v>6182000000</v>
      </c>
      <c r="E622" s="7">
        <v>4148000000</v>
      </c>
      <c r="F622">
        <v>0</v>
      </c>
      <c r="G622" s="7">
        <v>118000000</v>
      </c>
      <c r="H622" s="7">
        <v>1294000000</v>
      </c>
      <c r="I622">
        <f t="array" ref="I622">D622-E622</f>
        <v>2034000000</v>
      </c>
      <c r="J622">
        <f t="array" ref="J622">SUM(F622:H622)</f>
        <v>1412000000</v>
      </c>
      <c r="K622">
        <f t="array" ref="K622">I622-J622</f>
        <v>622000000</v>
      </c>
      <c r="L622">
        <f t="array" ref="L622">I622/D622</f>
        <v>0.3290197347136849</v>
      </c>
      <c r="M622">
        <f t="array" ref="M622">K622/D622</f>
        <v>0.10061468780329991</v>
      </c>
    </row>
    <row r="623" spans="1:13">
      <c r="A623" t="s">
        <v>2658</v>
      </c>
      <c r="B623" t="s">
        <v>19</v>
      </c>
      <c r="C623">
        <v>2014</v>
      </c>
      <c r="D623" s="1">
        <v>6505000000</v>
      </c>
      <c r="E623" s="7">
        <v>4372000000</v>
      </c>
      <c r="F623">
        <v>0</v>
      </c>
      <c r="G623" s="7">
        <v>133000000</v>
      </c>
      <c r="H623" s="7">
        <v>1334000000</v>
      </c>
      <c r="I623">
        <f t="array" ref="I623">D623-E623</f>
        <v>2133000000</v>
      </c>
      <c r="J623">
        <f t="array" ref="J623">SUM(F623:H623)</f>
        <v>1467000000</v>
      </c>
      <c r="K623">
        <f t="array" ref="K623">I623-J623</f>
        <v>666000000</v>
      </c>
      <c r="L623">
        <f t="array" ref="L623">I623/D623</f>
        <v>0.32790161414296692</v>
      </c>
      <c r="M623">
        <f t="array" ref="M623">K623/D623</f>
        <v>0.10238278247501921</v>
      </c>
    </row>
    <row r="624" spans="1:13">
      <c r="A624" t="s">
        <v>2658</v>
      </c>
      <c r="B624" t="s">
        <v>25</v>
      </c>
      <c r="C624">
        <v>2015</v>
      </c>
      <c r="D624" s="1">
        <v>7151000000</v>
      </c>
      <c r="E624" s="7">
        <v>4777000000</v>
      </c>
      <c r="F624">
        <v>0</v>
      </c>
      <c r="G624" s="7">
        <v>139000000</v>
      </c>
      <c r="H624" s="7">
        <v>1426000000</v>
      </c>
      <c r="I624">
        <f t="array" ref="I624">D624-E624</f>
        <v>2374000000</v>
      </c>
      <c r="J624">
        <f t="array" ref="J624">SUM(F624:H624)</f>
        <v>1565000000</v>
      </c>
      <c r="K624">
        <f t="array" ref="K624">I624-J624</f>
        <v>809000000</v>
      </c>
      <c r="L624">
        <f t="array" ref="L624">I624/D624</f>
        <v>0.33198154104321076</v>
      </c>
      <c r="M624">
        <f t="array" ref="M624">K624/D624</f>
        <v>0.11313103062508741</v>
      </c>
    </row>
    <row r="625" spans="1:13">
      <c r="A625" t="s">
        <v>2658</v>
      </c>
      <c r="B625" t="s">
        <v>31</v>
      </c>
      <c r="C625">
        <v>2016</v>
      </c>
      <c r="D625" s="1">
        <v>7412000000</v>
      </c>
      <c r="E625" s="7">
        <v>4907000000</v>
      </c>
      <c r="F625">
        <v>0</v>
      </c>
      <c r="G625" s="7">
        <v>148000000</v>
      </c>
      <c r="H625" s="7">
        <v>1415000000</v>
      </c>
      <c r="I625">
        <f t="array" ref="I625">D625-E625</f>
        <v>2505000000</v>
      </c>
      <c r="J625">
        <f t="array" ref="J625">SUM(F625:H625)</f>
        <v>1563000000</v>
      </c>
      <c r="K625">
        <f t="array" ref="K625">I625-J625</f>
        <v>942000000</v>
      </c>
      <c r="L625">
        <f t="array" ref="L625">I625/D625</f>
        <v>0.33796546141392336</v>
      </c>
      <c r="M625">
        <f t="array" ref="M625">K625/D625</f>
        <v>0.1270912034538586</v>
      </c>
    </row>
    <row r="626" spans="1:13">
      <c r="A626" t="s">
        <v>2675</v>
      </c>
      <c r="B626" t="s">
        <v>10</v>
      </c>
      <c r="C626">
        <v>2012</v>
      </c>
      <c r="D626" s="1">
        <v>1405358000</v>
      </c>
      <c r="E626" s="7">
        <v>670174000</v>
      </c>
      <c r="F626" s="7">
        <v>137354000</v>
      </c>
      <c r="G626">
        <v>0</v>
      </c>
      <c r="H626" s="7">
        <v>292500000</v>
      </c>
      <c r="I626">
        <f t="array" ref="I626">D626-E626</f>
        <v>735184000</v>
      </c>
      <c r="J626">
        <f t="array" ref="J626">SUM(F626:H626)</f>
        <v>429854000</v>
      </c>
      <c r="K626">
        <f t="array" ref="K626">I626-J626</f>
        <v>305330000</v>
      </c>
      <c r="L626">
        <f t="array" ref="L626">I626/D626</f>
        <v>0.52312933786266558</v>
      </c>
      <c r="M626">
        <f t="array" ref="M626">K626/D626</f>
        <v>0.2172613668545666</v>
      </c>
    </row>
    <row r="627" spans="1:13">
      <c r="A627" t="s">
        <v>2675</v>
      </c>
      <c r="B627" t="s">
        <v>19</v>
      </c>
      <c r="C627">
        <v>2013</v>
      </c>
      <c r="D627" s="1">
        <v>1496372000</v>
      </c>
      <c r="E627" s="7">
        <v>759362000</v>
      </c>
      <c r="F627" s="7">
        <v>147696000</v>
      </c>
      <c r="G627">
        <v>0</v>
      </c>
      <c r="H627" s="7">
        <v>322739000</v>
      </c>
      <c r="I627">
        <f t="array" ref="I627">D627-E627</f>
        <v>737010000</v>
      </c>
      <c r="J627">
        <f t="array" ref="J627">SUM(F627:H627)</f>
        <v>470435000</v>
      </c>
      <c r="K627">
        <f t="array" ref="K627">I627-J627</f>
        <v>266575000</v>
      </c>
      <c r="L627">
        <f t="array" ref="L627">I627/D627</f>
        <v>0.49253126896253069</v>
      </c>
      <c r="M627">
        <f t="array" ref="M627">K627/D627</f>
        <v>0.1781475461984052</v>
      </c>
    </row>
    <row r="628" spans="1:13">
      <c r="A628" t="s">
        <v>2675</v>
      </c>
      <c r="B628" t="s">
        <v>25</v>
      </c>
      <c r="C628">
        <v>2014</v>
      </c>
      <c r="D628" s="1">
        <v>1530654000</v>
      </c>
      <c r="E628" s="7">
        <v>780281000</v>
      </c>
      <c r="F628" s="7">
        <v>142751000</v>
      </c>
      <c r="G628">
        <v>0</v>
      </c>
      <c r="H628" s="7">
        <v>331995000</v>
      </c>
      <c r="I628">
        <f t="array" ref="I628">D628-E628</f>
        <v>750373000</v>
      </c>
      <c r="J628">
        <f t="array" ref="J628">SUM(F628:H628)</f>
        <v>474746000</v>
      </c>
      <c r="K628">
        <f t="array" ref="K628">I628-J628</f>
        <v>275627000</v>
      </c>
      <c r="L628">
        <f t="array" ref="L628">I628/D628</f>
        <v>0.49023031985020782</v>
      </c>
      <c r="M628">
        <f t="array" ref="M628">K628/D628</f>
        <v>0.18007139431902963</v>
      </c>
    </row>
    <row r="629" spans="1:13">
      <c r="A629" t="s">
        <v>2675</v>
      </c>
      <c r="B629" t="s">
        <v>31</v>
      </c>
      <c r="C629">
        <v>2015</v>
      </c>
      <c r="D629" s="1">
        <v>1557067000</v>
      </c>
      <c r="E629" s="7">
        <v>803506000</v>
      </c>
      <c r="F629" s="7">
        <v>132892000</v>
      </c>
      <c r="G629">
        <v>0</v>
      </c>
      <c r="H629" s="7">
        <v>313544000</v>
      </c>
      <c r="I629">
        <f t="array" ref="I629">D629-E629</f>
        <v>753561000</v>
      </c>
      <c r="J629">
        <f t="array" ref="J629">SUM(F629:H629)</f>
        <v>446436000</v>
      </c>
      <c r="K629">
        <f t="array" ref="K629">I629-J629</f>
        <v>307125000</v>
      </c>
      <c r="L629">
        <f t="array" ref="L629">I629/D629</f>
        <v>0.48396183337004767</v>
      </c>
      <c r="M629">
        <f t="array" ref="M629">K629/D629</f>
        <v>0.19724584748119381</v>
      </c>
    </row>
    <row r="630" spans="1:13">
      <c r="A630" t="s">
        <v>2693</v>
      </c>
      <c r="B630" t="s">
        <v>10</v>
      </c>
      <c r="C630">
        <v>2013</v>
      </c>
      <c r="D630" s="1">
        <v>27351573000</v>
      </c>
      <c r="E630" s="7">
        <v>25986382000</v>
      </c>
      <c r="F630">
        <v>0</v>
      </c>
      <c r="G630">
        <v>0</v>
      </c>
      <c r="H630" s="7">
        <v>175148000</v>
      </c>
      <c r="I630">
        <f t="array" ref="I630">D630-E630</f>
        <v>1365191000</v>
      </c>
      <c r="J630">
        <f t="array" ref="J630">SUM(F630:H630)</f>
        <v>175148000</v>
      </c>
      <c r="K630">
        <f t="array" ref="K630">I630-J630</f>
        <v>1190043000</v>
      </c>
      <c r="L630">
        <f t="array" ref="L630">I630/D630</f>
        <v>4.9912705203463067E-2</v>
      </c>
      <c r="M630">
        <f t="array" ref="M630">K630/D630</f>
        <v>4.3509124685443136E-2</v>
      </c>
    </row>
    <row r="631" spans="1:13">
      <c r="A631" t="s">
        <v>2693</v>
      </c>
      <c r="B631" t="s">
        <v>19</v>
      </c>
      <c r="C631">
        <v>2014</v>
      </c>
      <c r="D631" s="1">
        <v>21531577000</v>
      </c>
      <c r="E631" s="7">
        <v>20132544000</v>
      </c>
      <c r="F631">
        <v>0</v>
      </c>
      <c r="G631">
        <v>0</v>
      </c>
      <c r="H631" s="7">
        <v>182711000</v>
      </c>
      <c r="I631">
        <f t="array" ref="I631">D631-E631</f>
        <v>1399033000</v>
      </c>
      <c r="J631">
        <f t="array" ref="J631">SUM(F631:H631)</f>
        <v>182711000</v>
      </c>
      <c r="K631">
        <f t="array" ref="K631">I631-J631</f>
        <v>1216322000</v>
      </c>
      <c r="L631">
        <f t="array" ref="L631">I631/D631</f>
        <v>6.497587241287528E-2</v>
      </c>
      <c r="M631">
        <f t="array" ref="M631">K631/D631</f>
        <v>5.649014932812399E-2</v>
      </c>
    </row>
    <row r="632" spans="1:13">
      <c r="A632" t="s">
        <v>2693</v>
      </c>
      <c r="B632" t="s">
        <v>25</v>
      </c>
      <c r="C632">
        <v>2015</v>
      </c>
      <c r="D632" s="1">
        <v>18114048000</v>
      </c>
      <c r="E632" s="7">
        <v>17019352000</v>
      </c>
      <c r="F632">
        <v>0</v>
      </c>
      <c r="G632">
        <v>0</v>
      </c>
      <c r="H632" s="7">
        <v>408225000</v>
      </c>
      <c r="I632">
        <f t="array" ref="I632">D632-E632</f>
        <v>1094696000</v>
      </c>
      <c r="J632">
        <f t="array" ref="J632">SUM(F632:H632)</f>
        <v>408225000</v>
      </c>
      <c r="K632">
        <f t="array" ref="K632">I632-J632</f>
        <v>686471000</v>
      </c>
      <c r="L632">
        <f t="array" ref="L632">I632/D632</f>
        <v>6.0433537550524323E-2</v>
      </c>
      <c r="M632">
        <f t="array" ref="M632">K632/D632</f>
        <v>3.7897161363379409E-2</v>
      </c>
    </row>
    <row r="633" spans="1:13">
      <c r="A633" t="s">
        <v>2693</v>
      </c>
      <c r="B633" t="s">
        <v>31</v>
      </c>
      <c r="C633">
        <v>2016</v>
      </c>
      <c r="D633" s="1">
        <v>19036525000</v>
      </c>
      <c r="E633" s="7">
        <v>18246209000</v>
      </c>
      <c r="F633">
        <v>0</v>
      </c>
      <c r="G633">
        <v>0</v>
      </c>
      <c r="H633" s="7">
        <v>191073000</v>
      </c>
      <c r="I633">
        <f t="array" ref="I633">D633-E633</f>
        <v>790316000</v>
      </c>
      <c r="J633">
        <f t="array" ref="J633">SUM(F633:H633)</f>
        <v>191073000</v>
      </c>
      <c r="K633">
        <f t="array" ref="K633">I633-J633</f>
        <v>599243000</v>
      </c>
      <c r="L633">
        <f t="array" ref="L633">I633/D633</f>
        <v>4.1515770341488269E-2</v>
      </c>
      <c r="M633">
        <f t="array" ref="M633">K633/D633</f>
        <v>3.1478591812318685E-2</v>
      </c>
    </row>
    <row r="634" spans="1:13">
      <c r="A634" t="s">
        <v>2707</v>
      </c>
      <c r="B634" t="s">
        <v>10</v>
      </c>
      <c r="C634">
        <v>2013</v>
      </c>
      <c r="D634" s="1">
        <v>4954619000</v>
      </c>
      <c r="E634" s="7">
        <v>3266524000</v>
      </c>
      <c r="F634">
        <v>0</v>
      </c>
      <c r="G634">
        <v>0</v>
      </c>
      <c r="H634" s="7">
        <v>966829000</v>
      </c>
      <c r="I634">
        <f t="array" ref="I634">D634-E634</f>
        <v>1688095000</v>
      </c>
      <c r="J634">
        <f t="array" ref="J634">SUM(F634:H634)</f>
        <v>966829000</v>
      </c>
      <c r="K634">
        <f t="array" ref="K634">I634-J634</f>
        <v>721266000</v>
      </c>
      <c r="L634">
        <f t="array" ref="L634">I634/D634</f>
        <v>0.34071136448635103</v>
      </c>
      <c r="M634">
        <f t="array" ref="M634">K634/D634</f>
        <v>0.14557446294054094</v>
      </c>
    </row>
    <row r="635" spans="1:13">
      <c r="A635" t="s">
        <v>2707</v>
      </c>
      <c r="B635" t="s">
        <v>19</v>
      </c>
      <c r="C635">
        <v>2014</v>
      </c>
      <c r="D635" s="1">
        <v>4877885000</v>
      </c>
      <c r="E635" s="7">
        <v>3163268000</v>
      </c>
      <c r="F635">
        <v>0</v>
      </c>
      <c r="G635">
        <v>0</v>
      </c>
      <c r="H635" s="7">
        <v>936900000</v>
      </c>
      <c r="I635">
        <f t="array" ref="I635">D635-E635</f>
        <v>1714617000</v>
      </c>
      <c r="J635">
        <f t="array" ref="J635">SUM(F635:H635)</f>
        <v>936900000</v>
      </c>
      <c r="K635">
        <f t="array" ref="K635">I635-J635</f>
        <v>777717000</v>
      </c>
      <c r="L635">
        <f t="array" ref="L635">I635/D635</f>
        <v>0.35150828689073238</v>
      </c>
      <c r="M635">
        <f t="array" ref="M635">K635/D635</f>
        <v>0.15943733810862701</v>
      </c>
    </row>
    <row r="636" spans="1:13">
      <c r="A636" t="s">
        <v>2707</v>
      </c>
      <c r="B636" t="s">
        <v>25</v>
      </c>
      <c r="C636">
        <v>2015</v>
      </c>
      <c r="D636" s="1">
        <v>4561030000</v>
      </c>
      <c r="E636" s="7">
        <v>3073712000</v>
      </c>
      <c r="F636">
        <v>0</v>
      </c>
      <c r="G636">
        <v>0</v>
      </c>
      <c r="H636" s="7">
        <v>971611000</v>
      </c>
      <c r="I636">
        <f t="array" ref="I636">D636-E636</f>
        <v>1487318000</v>
      </c>
      <c r="J636">
        <f t="array" ref="J636">SUM(F636:H636)</f>
        <v>971611000</v>
      </c>
      <c r="K636">
        <f t="array" ref="K636">I636-J636</f>
        <v>515707000</v>
      </c>
      <c r="L636">
        <f t="array" ref="L636">I636/D636</f>
        <v>0.32609257119554136</v>
      </c>
      <c r="M636">
        <f t="array" ref="M636">K636/D636</f>
        <v>0.11306810084564232</v>
      </c>
    </row>
    <row r="637" spans="1:13">
      <c r="A637" t="s">
        <v>2707</v>
      </c>
      <c r="B637" t="s">
        <v>31</v>
      </c>
      <c r="C637">
        <v>2016</v>
      </c>
      <c r="D637" s="1">
        <v>3991462000</v>
      </c>
      <c r="E637" s="7">
        <v>2759908000</v>
      </c>
      <c r="F637">
        <v>0</v>
      </c>
      <c r="G637">
        <v>0</v>
      </c>
      <c r="H637" s="7">
        <v>965322000</v>
      </c>
      <c r="I637">
        <f t="array" ref="I637">D637-E637</f>
        <v>1231554000</v>
      </c>
      <c r="J637">
        <f t="array" ref="J637">SUM(F637:H637)</f>
        <v>965322000</v>
      </c>
      <c r="K637">
        <f t="array" ref="K637">I637-J637</f>
        <v>266232000</v>
      </c>
      <c r="L637">
        <f t="array" ref="L637">I637/D637</f>
        <v>0.30854709377165562</v>
      </c>
      <c r="M637">
        <f t="array" ref="M637">K637/D637</f>
        <v>6.6700371943914288E-2</v>
      </c>
    </row>
    <row r="638" spans="1:13">
      <c r="A638" t="s">
        <v>2720</v>
      </c>
      <c r="B638" t="s">
        <v>10</v>
      </c>
      <c r="C638">
        <v>2012</v>
      </c>
      <c r="D638" s="1">
        <v>3409900000</v>
      </c>
      <c r="E638" s="7">
        <v>2141600000</v>
      </c>
      <c r="F638" s="7">
        <v>112000000</v>
      </c>
      <c r="G638">
        <v>0</v>
      </c>
      <c r="H638" s="7">
        <v>489700000</v>
      </c>
      <c r="I638">
        <f t="array" ref="I638">D638-E638</f>
        <v>1268300000</v>
      </c>
      <c r="J638">
        <f t="array" ref="J638">SUM(F638:H638)</f>
        <v>601700000</v>
      </c>
      <c r="K638">
        <f t="array" ref="K638">I638-J638</f>
        <v>666600000</v>
      </c>
      <c r="L638">
        <f t="array" ref="L638">I638/D638</f>
        <v>0.37194639138977681</v>
      </c>
      <c r="M638">
        <f t="array" ref="M638">K638/D638</f>
        <v>0.19548960380069796</v>
      </c>
    </row>
    <row r="639" spans="1:13">
      <c r="A639" t="s">
        <v>2720</v>
      </c>
      <c r="B639" t="s">
        <v>19</v>
      </c>
      <c r="C639">
        <v>2013</v>
      </c>
      <c r="D639" s="1">
        <v>3130700000</v>
      </c>
      <c r="E639" s="7">
        <v>1929800000</v>
      </c>
      <c r="F639" s="7">
        <v>115600000</v>
      </c>
      <c r="G639">
        <v>0</v>
      </c>
      <c r="H639" s="7">
        <v>496100000</v>
      </c>
      <c r="I639">
        <f t="array" ref="I639">D639-E639</f>
        <v>1200900000</v>
      </c>
      <c r="J639">
        <f t="array" ref="J639">SUM(F639:H639)</f>
        <v>611700000</v>
      </c>
      <c r="K639">
        <f t="array" ref="K639">I639-J639</f>
        <v>589200000</v>
      </c>
      <c r="L639">
        <f t="array" ref="L639">I639/D639</f>
        <v>0.38358833487718402</v>
      </c>
      <c r="M639">
        <f t="array" ref="M639">K639/D639</f>
        <v>0.18820072188328488</v>
      </c>
    </row>
    <row r="640" spans="1:13">
      <c r="A640" t="s">
        <v>2720</v>
      </c>
      <c r="B640" t="s">
        <v>25</v>
      </c>
      <c r="C640">
        <v>2014</v>
      </c>
      <c r="D640" s="1">
        <v>3258700000</v>
      </c>
      <c r="E640" s="7">
        <v>2047800000</v>
      </c>
      <c r="F640" s="7">
        <v>126300000</v>
      </c>
      <c r="G640">
        <v>0</v>
      </c>
      <c r="H640" s="7">
        <v>589800000</v>
      </c>
      <c r="I640">
        <f t="array" ref="I640">D640-E640</f>
        <v>1210900000</v>
      </c>
      <c r="J640">
        <f t="array" ref="J640">SUM(F640:H640)</f>
        <v>716100000</v>
      </c>
      <c r="K640">
        <f t="array" ref="K640">I640-J640</f>
        <v>494800000</v>
      </c>
      <c r="L640">
        <f t="array" ref="L640">I640/D640</f>
        <v>0.37158989781201091</v>
      </c>
      <c r="M640">
        <f t="array" ref="M640">K640/D640</f>
        <v>0.15183969067419523</v>
      </c>
    </row>
    <row r="641" spans="1:13">
      <c r="A641" t="s">
        <v>2720</v>
      </c>
      <c r="B641" t="s">
        <v>31</v>
      </c>
      <c r="C641">
        <v>2015</v>
      </c>
      <c r="D641" s="1">
        <v>3276500000</v>
      </c>
      <c r="E641" s="7">
        <v>2201100000</v>
      </c>
      <c r="F641" s="7">
        <v>143700000</v>
      </c>
      <c r="G641">
        <v>0</v>
      </c>
      <c r="H641" s="7">
        <v>737900000</v>
      </c>
      <c r="I641">
        <f t="array" ref="I641">D641-E641</f>
        <v>1075400000</v>
      </c>
      <c r="J641">
        <f t="array" ref="J641">SUM(F641:H641)</f>
        <v>881600000</v>
      </c>
      <c r="K641">
        <f t="array" ref="K641">I641-J641</f>
        <v>193800000</v>
      </c>
      <c r="L641">
        <f t="array" ref="L641">I641/D641</f>
        <v>0.32821608423622767</v>
      </c>
      <c r="M641">
        <f t="array" ref="M641">K641/D641</f>
        <v>5.9148481611475658E-2</v>
      </c>
    </row>
    <row r="642" spans="1:13">
      <c r="A642" t="s">
        <v>2737</v>
      </c>
      <c r="B642" t="s">
        <v>10</v>
      </c>
      <c r="C642">
        <v>2013</v>
      </c>
      <c r="D642" s="1">
        <v>637413000</v>
      </c>
      <c r="E642" s="7">
        <v>190454000</v>
      </c>
      <c r="F642">
        <v>0</v>
      </c>
      <c r="G642" s="7">
        <v>160828000</v>
      </c>
      <c r="H642" s="7">
        <v>31970000</v>
      </c>
      <c r="I642">
        <f t="array" ref="I642">D642-E642</f>
        <v>446959000</v>
      </c>
      <c r="J642">
        <f t="array" ref="J642">SUM(F642:H642)</f>
        <v>192798000</v>
      </c>
      <c r="K642">
        <f t="array" ref="K642">I642-J642</f>
        <v>254161000</v>
      </c>
      <c r="L642">
        <f t="array" ref="L642">I642/D642</f>
        <v>0.70120785111066142</v>
      </c>
      <c r="M642">
        <f t="array" ref="M642">K642/D642</f>
        <v>0.39873833762411498</v>
      </c>
    </row>
    <row r="643" spans="1:13">
      <c r="A643" t="s">
        <v>2737</v>
      </c>
      <c r="B643" t="s">
        <v>19</v>
      </c>
      <c r="C643">
        <v>2014</v>
      </c>
      <c r="D643" s="1">
        <v>686090000</v>
      </c>
      <c r="E643" s="7">
        <v>211923000</v>
      </c>
      <c r="F643">
        <v>0</v>
      </c>
      <c r="G643" s="7">
        <v>170814000</v>
      </c>
      <c r="H643" s="7">
        <v>32316000</v>
      </c>
      <c r="I643">
        <f t="array" ref="I643">D643-E643</f>
        <v>474167000</v>
      </c>
      <c r="J643">
        <f t="array" ref="J643">SUM(F643:H643)</f>
        <v>203130000</v>
      </c>
      <c r="K643">
        <f t="array" ref="K643">I643-J643</f>
        <v>271037000</v>
      </c>
      <c r="L643">
        <f t="array" ref="L643">I643/D643</f>
        <v>0.69111486831173752</v>
      </c>
      <c r="M643">
        <f t="array" ref="M643">K643/D643</f>
        <v>0.39504583946712529</v>
      </c>
    </row>
    <row r="644" spans="1:13">
      <c r="A644" t="s">
        <v>2737</v>
      </c>
      <c r="B644" t="s">
        <v>25</v>
      </c>
      <c r="C644">
        <v>2015</v>
      </c>
      <c r="D644" s="1">
        <v>744012000</v>
      </c>
      <c r="E644" s="7">
        <v>233417000</v>
      </c>
      <c r="F644">
        <v>0</v>
      </c>
      <c r="G644" s="7">
        <v>174796000</v>
      </c>
      <c r="H644" s="7">
        <v>35645000</v>
      </c>
      <c r="I644">
        <f t="array" ref="I644">D644-E644</f>
        <v>510595000</v>
      </c>
      <c r="J644">
        <f t="array" ref="J644">SUM(F644:H644)</f>
        <v>210441000</v>
      </c>
      <c r="K644">
        <f t="array" ref="K644">I644-J644</f>
        <v>300154000</v>
      </c>
      <c r="L644">
        <f t="array" ref="L644">I644/D644</f>
        <v>0.68627253323871118</v>
      </c>
      <c r="M644">
        <f t="array" ref="M644">K644/D644</f>
        <v>0.40342628882329856</v>
      </c>
    </row>
    <row r="645" spans="1:13">
      <c r="A645" t="s">
        <v>2737</v>
      </c>
      <c r="B645" t="s">
        <v>31</v>
      </c>
      <c r="C645">
        <v>2016</v>
      </c>
      <c r="D645" s="1">
        <v>801591000</v>
      </c>
      <c r="E645" s="7">
        <v>253612000</v>
      </c>
      <c r="F645">
        <v>0</v>
      </c>
      <c r="G645" s="7">
        <v>193585000</v>
      </c>
      <c r="H645" s="7">
        <v>33399000</v>
      </c>
      <c r="I645">
        <f t="array" ref="I645">D645-E645</f>
        <v>547979000</v>
      </c>
      <c r="J645">
        <f t="array" ref="J645">SUM(F645:H645)</f>
        <v>226984000</v>
      </c>
      <c r="K645">
        <f t="array" ref="K645">I645-J645</f>
        <v>320995000</v>
      </c>
      <c r="L645">
        <f t="array" ref="L645">I645/D645</f>
        <v>0.68361421223541685</v>
      </c>
      <c r="M645">
        <f t="array" ref="M645">K645/D645</f>
        <v>0.40044736031217915</v>
      </c>
    </row>
    <row r="646" spans="1:13">
      <c r="A646" t="s">
        <v>2755</v>
      </c>
      <c r="B646" t="s">
        <v>10</v>
      </c>
      <c r="C646">
        <v>2012</v>
      </c>
      <c r="D646" s="1">
        <v>3368545000</v>
      </c>
      <c r="E646" s="7">
        <v>2515796000</v>
      </c>
      <c r="F646" s="7">
        <v>132460000</v>
      </c>
      <c r="G646">
        <v>0</v>
      </c>
      <c r="H646" s="7">
        <v>280928000</v>
      </c>
      <c r="I646">
        <f t="array" ref="I646">D646-E646</f>
        <v>852749000</v>
      </c>
      <c r="J646">
        <f t="array" ref="J646">SUM(F646:H646)</f>
        <v>413388000</v>
      </c>
      <c r="K646">
        <f t="array" ref="K646">I646-J646</f>
        <v>439361000</v>
      </c>
      <c r="L646">
        <f t="array" ref="L646">I646/D646</f>
        <v>0.25315054422606792</v>
      </c>
      <c r="M646">
        <f t="array" ref="M646">K646/D646</f>
        <v>0.13043049744028951</v>
      </c>
    </row>
    <row r="647" spans="1:13">
      <c r="A647" t="s">
        <v>2755</v>
      </c>
      <c r="B647" t="s">
        <v>19</v>
      </c>
      <c r="C647">
        <v>2013</v>
      </c>
      <c r="D647" s="1">
        <v>3309616000</v>
      </c>
      <c r="E647" s="7">
        <v>2444984000</v>
      </c>
      <c r="F647" s="7">
        <v>134300000</v>
      </c>
      <c r="G647">
        <v>0</v>
      </c>
      <c r="H647" s="7">
        <v>270261000</v>
      </c>
      <c r="I647">
        <f t="array" ref="I647">D647-E647</f>
        <v>864632000</v>
      </c>
      <c r="J647">
        <f t="array" ref="J647">SUM(F647:H647)</f>
        <v>404561000</v>
      </c>
      <c r="K647">
        <f t="array" ref="K647">I647-J647</f>
        <v>460071000</v>
      </c>
      <c r="L647">
        <f t="array" ref="L647">I647/D647</f>
        <v>0.2612484348637425</v>
      </c>
      <c r="M647">
        <f t="array" ref="M647">K647/D647</f>
        <v>0.13901038670347254</v>
      </c>
    </row>
    <row r="648" spans="1:13">
      <c r="A648" t="s">
        <v>2755</v>
      </c>
      <c r="B648" t="s">
        <v>25</v>
      </c>
      <c r="C648">
        <v>2014</v>
      </c>
      <c r="D648" s="1">
        <v>3391187000</v>
      </c>
      <c r="E648" s="7">
        <v>2566246000</v>
      </c>
      <c r="F648" s="7">
        <v>143969000</v>
      </c>
      <c r="G648">
        <v>0</v>
      </c>
      <c r="H648" s="7">
        <v>253827000</v>
      </c>
      <c r="I648">
        <f t="array" ref="I648">D648-E648</f>
        <v>824941000</v>
      </c>
      <c r="J648">
        <f t="array" ref="J648">SUM(F648:H648)</f>
        <v>397796000</v>
      </c>
      <c r="K648">
        <f t="array" ref="K648">I648-J648</f>
        <v>427145000</v>
      </c>
      <c r="L648">
        <f t="array" ref="L648">I648/D648</f>
        <v>0.24326025076175392</v>
      </c>
      <c r="M648">
        <f t="array" ref="M648">K648/D648</f>
        <v>0.12595737126852632</v>
      </c>
    </row>
    <row r="649" spans="1:13">
      <c r="A649" t="s">
        <v>2755</v>
      </c>
      <c r="B649" t="s">
        <v>31</v>
      </c>
      <c r="C649">
        <v>2015</v>
      </c>
      <c r="D649" s="1">
        <v>3578995000</v>
      </c>
      <c r="E649" s="7">
        <v>2659728000</v>
      </c>
      <c r="F649" s="7">
        <v>130593000</v>
      </c>
      <c r="G649">
        <v>0</v>
      </c>
      <c r="H649" s="7">
        <v>255192000</v>
      </c>
      <c r="I649">
        <f t="array" ref="I649">D649-E649</f>
        <v>919267000</v>
      </c>
      <c r="J649">
        <f t="array" ref="J649">SUM(F649:H649)</f>
        <v>385785000</v>
      </c>
      <c r="K649">
        <f t="array" ref="K649">I649-J649</f>
        <v>533482000</v>
      </c>
      <c r="L649">
        <f t="array" ref="L649">I649/D649</f>
        <v>0.25685059632662244</v>
      </c>
      <c r="M649">
        <f t="array" ref="M649">K649/D649</f>
        <v>0.1490591632567243</v>
      </c>
    </row>
    <row r="650" spans="1:13">
      <c r="A650" t="s">
        <v>2772</v>
      </c>
      <c r="B650" t="s">
        <v>10</v>
      </c>
      <c r="C650">
        <v>2012</v>
      </c>
      <c r="D650" s="1">
        <v>5011853000</v>
      </c>
      <c r="E650">
        <v>0</v>
      </c>
      <c r="F650">
        <v>0</v>
      </c>
      <c r="G650" s="7">
        <v>1266807000</v>
      </c>
      <c r="H650" s="7">
        <v>2676141000</v>
      </c>
      <c r="I650">
        <f t="array" ref="I650">D650-E650</f>
        <v>5011853000</v>
      </c>
      <c r="J650">
        <f t="array" ref="J650">SUM(F650:H650)</f>
        <v>3942948000</v>
      </c>
      <c r="K650">
        <f t="array" ref="K650">I650-J650</f>
        <v>1068905000</v>
      </c>
      <c r="L650">
        <f t="array" ref="L650">I650/D650</f>
        <v>1</v>
      </c>
      <c r="M650">
        <f t="array" ref="M650">K650/D650</f>
        <v>0.21327540931467862</v>
      </c>
    </row>
    <row r="651" spans="1:13">
      <c r="A651" t="s">
        <v>2772</v>
      </c>
      <c r="B651" t="s">
        <v>19</v>
      </c>
      <c r="C651">
        <v>2013</v>
      </c>
      <c r="D651" s="1">
        <v>4762000000</v>
      </c>
      <c r="E651">
        <v>0</v>
      </c>
      <c r="F651">
        <v>0</v>
      </c>
      <c r="G651" s="7">
        <v>1170000000</v>
      </c>
      <c r="H651" s="7">
        <v>2616000000</v>
      </c>
      <c r="I651">
        <f t="array" ref="I651">D651-E651</f>
        <v>4762000000</v>
      </c>
      <c r="J651">
        <f t="array" ref="J651">SUM(F651:H651)</f>
        <v>3786000000</v>
      </c>
      <c r="K651">
        <f t="array" ref="K651">I651-J651</f>
        <v>976000000</v>
      </c>
      <c r="L651">
        <f t="array" ref="L651">I651/D651</f>
        <v>1</v>
      </c>
      <c r="M651">
        <f t="array" ref="M651">K651/D651</f>
        <v>0.20495590088198237</v>
      </c>
    </row>
    <row r="652" spans="1:13">
      <c r="A652" t="s">
        <v>2772</v>
      </c>
      <c r="B652" t="s">
        <v>25</v>
      </c>
      <c r="C652">
        <v>2014</v>
      </c>
      <c r="D652" s="1">
        <v>4772000000</v>
      </c>
      <c r="E652">
        <v>0</v>
      </c>
      <c r="F652">
        <v>0</v>
      </c>
      <c r="G652" s="7">
        <v>1139000000</v>
      </c>
      <c r="H652" s="7">
        <v>2671000000</v>
      </c>
      <c r="I652">
        <f t="array" ref="I652">D652-E652</f>
        <v>4772000000</v>
      </c>
      <c r="J652">
        <f t="array" ref="J652">SUM(F652:H652)</f>
        <v>3810000000</v>
      </c>
      <c r="K652">
        <f t="array" ref="K652">I652-J652</f>
        <v>962000000</v>
      </c>
      <c r="L652">
        <f t="array" ref="L652">I652/D652</f>
        <v>1</v>
      </c>
      <c r="M652">
        <f t="array" ref="M652">K652/D652</f>
        <v>0.20159262363788769</v>
      </c>
    </row>
    <row r="653" spans="1:13">
      <c r="A653" t="s">
        <v>2772</v>
      </c>
      <c r="B653" t="s">
        <v>31</v>
      </c>
      <c r="C653">
        <v>2015</v>
      </c>
      <c r="D653" s="1">
        <v>5576000000</v>
      </c>
      <c r="E653">
        <v>0</v>
      </c>
      <c r="F653">
        <v>0</v>
      </c>
      <c r="G653" s="7">
        <v>1320000000</v>
      </c>
      <c r="H653" s="7">
        <v>3275000000</v>
      </c>
      <c r="I653">
        <f t="array" ref="I653">D653-E653</f>
        <v>5576000000</v>
      </c>
      <c r="J653">
        <f t="array" ref="J653">SUM(F653:H653)</f>
        <v>4595000000</v>
      </c>
      <c r="K653">
        <f t="array" ref="K653">I653-J653</f>
        <v>981000000</v>
      </c>
      <c r="L653">
        <f t="array" ref="L653">I653/D653</f>
        <v>1</v>
      </c>
      <c r="M653">
        <f t="array" ref="M653">K653/D653</f>
        <v>0.17593256814921091</v>
      </c>
    </row>
    <row r="654" spans="1:13">
      <c r="A654" t="s">
        <v>2783</v>
      </c>
      <c r="B654" t="s">
        <v>10</v>
      </c>
      <c r="C654">
        <v>2013</v>
      </c>
      <c r="D654" s="1">
        <v>30930000000</v>
      </c>
      <c r="E654" s="7">
        <v>25202000000</v>
      </c>
      <c r="F654">
        <v>0</v>
      </c>
      <c r="G654">
        <v>0</v>
      </c>
      <c r="H654" s="7">
        <v>2039000000</v>
      </c>
      <c r="I654">
        <f t="array" ref="I654">D654-E654</f>
        <v>5728000000</v>
      </c>
      <c r="J654">
        <f t="array" ref="J654">SUM(F654:H654)</f>
        <v>2039000000</v>
      </c>
      <c r="K654">
        <f t="array" ref="K654">I654-J654</f>
        <v>3689000000</v>
      </c>
      <c r="L654">
        <f t="array" ref="L654">I654/D654</f>
        <v>0.18519236986744261</v>
      </c>
      <c r="M654">
        <f t="array" ref="M654">K654/D654</f>
        <v>0.11926931781441966</v>
      </c>
    </row>
    <row r="655" spans="1:13">
      <c r="A655" t="s">
        <v>2783</v>
      </c>
      <c r="B655" t="s">
        <v>19</v>
      </c>
      <c r="C655">
        <v>2014</v>
      </c>
      <c r="D655" s="1">
        <v>30852000000</v>
      </c>
      <c r="E655" s="7">
        <v>24979000000</v>
      </c>
      <c r="F655">
        <v>0</v>
      </c>
      <c r="G655">
        <v>0</v>
      </c>
      <c r="H655" s="7">
        <v>1984000000</v>
      </c>
      <c r="I655">
        <f t="array" ref="I655">D655-E655</f>
        <v>5873000000</v>
      </c>
      <c r="J655">
        <f t="array" ref="J655">SUM(F655:H655)</f>
        <v>1984000000</v>
      </c>
      <c r="K655">
        <f t="array" ref="K655">I655-J655</f>
        <v>3889000000</v>
      </c>
      <c r="L655">
        <f t="array" ref="L655">I655/D655</f>
        <v>0.19036043044211073</v>
      </c>
      <c r="M655">
        <f t="array" ref="M655">K655/D655</f>
        <v>0.12605341631012576</v>
      </c>
    </row>
    <row r="656" spans="1:13">
      <c r="A656" t="s">
        <v>2783</v>
      </c>
      <c r="B656" t="s">
        <v>25</v>
      </c>
      <c r="C656">
        <v>2015</v>
      </c>
      <c r="D656" s="1">
        <v>31469000000</v>
      </c>
      <c r="E656" s="7">
        <v>25339000000</v>
      </c>
      <c r="F656">
        <v>0</v>
      </c>
      <c r="G656">
        <v>0</v>
      </c>
      <c r="H656" s="7">
        <v>1952000000</v>
      </c>
      <c r="I656">
        <f t="array" ref="I656">D656-E656</f>
        <v>6130000000</v>
      </c>
      <c r="J656">
        <f t="array" ref="J656">SUM(F656:H656)</f>
        <v>1952000000</v>
      </c>
      <c r="K656">
        <f t="array" ref="K656">I656-J656</f>
        <v>4178000000</v>
      </c>
      <c r="L656">
        <f t="array" ref="L656">I656/D656</f>
        <v>0.19479487749849059</v>
      </c>
      <c r="M656">
        <f t="array" ref="M656">K656/D656</f>
        <v>0.13276557882360418</v>
      </c>
    </row>
    <row r="657" spans="1:13">
      <c r="A657" t="s">
        <v>2783</v>
      </c>
      <c r="B657" t="s">
        <v>31</v>
      </c>
      <c r="C657">
        <v>2016</v>
      </c>
      <c r="D657" s="1">
        <v>31353000000</v>
      </c>
      <c r="E657" s="7">
        <v>25104000000</v>
      </c>
      <c r="F657">
        <v>0</v>
      </c>
      <c r="G657">
        <v>0</v>
      </c>
      <c r="H657" s="7">
        <v>1940000000</v>
      </c>
      <c r="I657">
        <f t="array" ref="I657">D657-E657</f>
        <v>6249000000</v>
      </c>
      <c r="J657">
        <f t="array" ref="J657">SUM(F657:H657)</f>
        <v>1940000000</v>
      </c>
      <c r="K657">
        <f t="array" ref="K657">I657-J657</f>
        <v>4309000000</v>
      </c>
      <c r="L657">
        <f t="array" ref="L657">I657/D657</f>
        <v>0.19931107071093676</v>
      </c>
      <c r="M657">
        <f t="array" ref="M657">K657/D657</f>
        <v>0.13743501419321916</v>
      </c>
    </row>
    <row r="658" spans="1:13">
      <c r="A658" t="s">
        <v>2796</v>
      </c>
      <c r="B658" t="s">
        <v>10</v>
      </c>
      <c r="C658">
        <v>2012</v>
      </c>
      <c r="D658" s="1">
        <v>2426301000</v>
      </c>
      <c r="E658" s="7">
        <v>800336000</v>
      </c>
      <c r="F658">
        <v>0</v>
      </c>
      <c r="G658" s="7">
        <v>768820000</v>
      </c>
      <c r="H658" s="7">
        <v>72163000</v>
      </c>
      <c r="I658">
        <f t="array" ref="I658">D658-E658</f>
        <v>1625965000</v>
      </c>
      <c r="J658">
        <f t="array" ref="J658">SUM(F658:H658)</f>
        <v>840983000</v>
      </c>
      <c r="K658">
        <f t="array" ref="K658">I658-J658</f>
        <v>784982000</v>
      </c>
      <c r="L658">
        <f t="array" ref="L658">I658/D658</f>
        <v>0.67014150346556345</v>
      </c>
      <c r="M658">
        <f t="array" ref="M658">K658/D658</f>
        <v>0.32353034516327528</v>
      </c>
    </row>
    <row r="659" spans="1:13">
      <c r="A659" t="s">
        <v>2796</v>
      </c>
      <c r="B659" t="s">
        <v>19</v>
      </c>
      <c r="C659">
        <v>2013</v>
      </c>
      <c r="D659" s="1">
        <v>2486017000</v>
      </c>
      <c r="E659" s="7">
        <v>815095000</v>
      </c>
      <c r="F659">
        <v>0</v>
      </c>
      <c r="G659" s="7">
        <v>749722000</v>
      </c>
      <c r="H659" s="7">
        <v>76864000</v>
      </c>
      <c r="I659">
        <f t="array" ref="I659">D659-E659</f>
        <v>1670922000</v>
      </c>
      <c r="J659">
        <f t="array" ref="J659">SUM(F659:H659)</f>
        <v>826586000</v>
      </c>
      <c r="K659">
        <f t="array" ref="K659">I659-J659</f>
        <v>844336000</v>
      </c>
      <c r="L659">
        <f t="array" ref="L659">I659/D659</f>
        <v>0.67212814715265423</v>
      </c>
      <c r="M659">
        <f t="array" ref="M659">K659/D659</f>
        <v>0.33963404111878559</v>
      </c>
    </row>
    <row r="660" spans="1:13">
      <c r="A660" t="s">
        <v>2796</v>
      </c>
      <c r="B660" t="s">
        <v>25</v>
      </c>
      <c r="C660">
        <v>2014</v>
      </c>
      <c r="D660" s="1">
        <v>2535559000</v>
      </c>
      <c r="E660" s="7">
        <v>783602000</v>
      </c>
      <c r="F660">
        <v>0</v>
      </c>
      <c r="G660" s="7">
        <v>708406000</v>
      </c>
      <c r="H660" s="7">
        <v>88705000</v>
      </c>
      <c r="I660">
        <f t="array" ref="I660">D660-E660</f>
        <v>1751957000</v>
      </c>
      <c r="J660">
        <f t="array" ref="J660">SUM(F660:H660)</f>
        <v>797111000</v>
      </c>
      <c r="K660">
        <f t="array" ref="K660">I660-J660</f>
        <v>954846000</v>
      </c>
      <c r="L660">
        <f t="array" ref="L660">I660/D660</f>
        <v>0.69095493340916148</v>
      </c>
      <c r="M660">
        <f t="array" ref="M660">K660/D660</f>
        <v>0.37658204758792835</v>
      </c>
    </row>
    <row r="661" spans="1:13">
      <c r="A661" t="s">
        <v>2796</v>
      </c>
      <c r="B661" t="s">
        <v>31</v>
      </c>
      <c r="C661">
        <v>2015</v>
      </c>
      <c r="D661" s="1">
        <v>2403906000</v>
      </c>
      <c r="E661" s="7">
        <v>747276000</v>
      </c>
      <c r="F661">
        <v>0</v>
      </c>
      <c r="G661" s="7">
        <v>643689000</v>
      </c>
      <c r="H661" s="7">
        <v>72363000</v>
      </c>
      <c r="I661">
        <f t="array" ref="I661">D661-E661</f>
        <v>1656630000</v>
      </c>
      <c r="J661">
        <f t="array" ref="J661">SUM(F661:H661)</f>
        <v>716052000</v>
      </c>
      <c r="K661">
        <f t="array" ref="K661">I661-J661</f>
        <v>940578000</v>
      </c>
      <c r="L661">
        <f t="array" ref="L661">I661/D661</f>
        <v>0.68914092314757736</v>
      </c>
      <c r="M661">
        <f t="array" ref="M661">K661/D661</f>
        <v>0.3912707069244804</v>
      </c>
    </row>
    <row r="662" spans="1:13">
      <c r="A662" t="s">
        <v>2813</v>
      </c>
      <c r="B662" t="s">
        <v>10</v>
      </c>
      <c r="C662">
        <v>2012</v>
      </c>
      <c r="D662" s="1">
        <v>9702000000</v>
      </c>
      <c r="E662" s="7">
        <v>2471000000</v>
      </c>
      <c r="F662" s="7">
        <v>1760000000</v>
      </c>
      <c r="G662">
        <v>0</v>
      </c>
      <c r="H662" s="7">
        <v>1461000000</v>
      </c>
      <c r="I662">
        <f t="array" ref="I662">D662-E662</f>
        <v>7231000000</v>
      </c>
      <c r="J662">
        <f t="array" ref="J662">SUM(F662:H662)</f>
        <v>3221000000</v>
      </c>
      <c r="K662">
        <f t="array" ref="K662">I662-J662</f>
        <v>4010000000</v>
      </c>
      <c r="L662">
        <f t="array" ref="L662">I662/D662</f>
        <v>0.74531024531024526</v>
      </c>
      <c r="M662">
        <f t="array" ref="M662">K662/D662</f>
        <v>0.41331684188827045</v>
      </c>
    </row>
    <row r="663" spans="1:13">
      <c r="A663" t="s">
        <v>2813</v>
      </c>
      <c r="B663" t="s">
        <v>19</v>
      </c>
      <c r="C663">
        <v>2013</v>
      </c>
      <c r="D663" s="1">
        <v>11202000000</v>
      </c>
      <c r="E663" s="7">
        <v>2859000000</v>
      </c>
      <c r="F663" s="7">
        <v>2120000000</v>
      </c>
      <c r="G663">
        <v>0</v>
      </c>
      <c r="H663" s="7">
        <v>1699000000</v>
      </c>
      <c r="I663">
        <f t="array" ref="I663">D663-E663</f>
        <v>8343000000</v>
      </c>
      <c r="J663">
        <f t="array" ref="J663">SUM(F663:H663)</f>
        <v>3819000000</v>
      </c>
      <c r="K663">
        <f t="array" ref="K663">I663-J663</f>
        <v>4524000000</v>
      </c>
      <c r="L663">
        <f t="array" ref="L663">I663/D663</f>
        <v>0.7447777182645956</v>
      </c>
      <c r="M663">
        <f t="array" ref="M663">K663/D663</f>
        <v>0.40385645420460631</v>
      </c>
    </row>
    <row r="664" spans="1:13">
      <c r="A664" t="s">
        <v>2813</v>
      </c>
      <c r="B664" t="s">
        <v>25</v>
      </c>
      <c r="C664">
        <v>2014</v>
      </c>
      <c r="D664" s="1">
        <v>24890000000</v>
      </c>
      <c r="E664" s="7">
        <v>3788000000</v>
      </c>
      <c r="F664" s="7">
        <v>2854000000</v>
      </c>
      <c r="G664">
        <v>0</v>
      </c>
      <c r="H664" s="7">
        <v>2983000000</v>
      </c>
      <c r="I664">
        <f t="array" ref="I664">D664-E664</f>
        <v>21102000000</v>
      </c>
      <c r="J664">
        <f t="array" ref="J664">SUM(F664:H664)</f>
        <v>5837000000</v>
      </c>
      <c r="K664">
        <f t="array" ref="K664">I664-J664</f>
        <v>15265000000</v>
      </c>
      <c r="L664">
        <f t="array" ref="L664">I664/D664</f>
        <v>0.84781036560867817</v>
      </c>
      <c r="M664">
        <f t="array" ref="M664">K664/D664</f>
        <v>0.6132985134592206</v>
      </c>
    </row>
    <row r="665" spans="1:13">
      <c r="A665" t="s">
        <v>2813</v>
      </c>
      <c r="B665" t="s">
        <v>31</v>
      </c>
      <c r="C665">
        <v>2015</v>
      </c>
      <c r="D665" s="1">
        <v>32639000000</v>
      </c>
      <c r="E665" s="7">
        <v>4006000000</v>
      </c>
      <c r="F665" s="7">
        <v>3014000000</v>
      </c>
      <c r="G665">
        <v>0</v>
      </c>
      <c r="H665" s="7">
        <v>3426000000</v>
      </c>
      <c r="I665">
        <f t="array" ref="I665">D665-E665</f>
        <v>28633000000</v>
      </c>
      <c r="J665">
        <f t="array" ref="J665">SUM(F665:H665)</f>
        <v>6440000000</v>
      </c>
      <c r="K665">
        <f t="array" ref="K665">I665-J665</f>
        <v>22193000000</v>
      </c>
      <c r="L665">
        <f t="array" ref="L665">I665/D665</f>
        <v>0.87726339655013941</v>
      </c>
      <c r="M665">
        <f t="array" ref="M665">K665/D665</f>
        <v>0.67995342994577035</v>
      </c>
    </row>
    <row r="666" spans="1:13">
      <c r="A666" t="s">
        <v>2829</v>
      </c>
      <c r="B666" t="s">
        <v>10</v>
      </c>
      <c r="C666">
        <v>2013</v>
      </c>
      <c r="D666" s="1">
        <v>17774100000</v>
      </c>
      <c r="E666" s="7">
        <v>11350200000</v>
      </c>
      <c r="F666">
        <v>0</v>
      </c>
      <c r="G666">
        <v>0</v>
      </c>
      <c r="H666" s="7">
        <v>3552300000</v>
      </c>
      <c r="I666">
        <f t="array" ref="I666">D666-E666</f>
        <v>6423900000</v>
      </c>
      <c r="J666">
        <f t="array" ref="J666">SUM(F666:H666)</f>
        <v>3552300000</v>
      </c>
      <c r="K666">
        <f t="array" ref="K666">I666-J666</f>
        <v>2871600000</v>
      </c>
      <c r="L666">
        <f t="array" ref="L666">I666/D666</f>
        <v>0.36141914358532923</v>
      </c>
      <c r="M666">
        <f t="array" ref="M666">K666/D666</f>
        <v>0.16156092291592825</v>
      </c>
    </row>
    <row r="667" spans="1:13">
      <c r="A667" t="s">
        <v>2829</v>
      </c>
      <c r="B667" t="s">
        <v>19</v>
      </c>
      <c r="C667">
        <v>2014</v>
      </c>
      <c r="D667" s="1">
        <v>17909600000</v>
      </c>
      <c r="E667" s="7">
        <v>11539800000</v>
      </c>
      <c r="F667">
        <v>0</v>
      </c>
      <c r="G667">
        <v>0</v>
      </c>
      <c r="H667" s="7">
        <v>3474300000</v>
      </c>
      <c r="I667">
        <f t="array" ref="I667">D667-E667</f>
        <v>6369800000</v>
      </c>
      <c r="J667">
        <f t="array" ref="J667">SUM(F667:H667)</f>
        <v>3474300000</v>
      </c>
      <c r="K667">
        <f t="array" ref="K667">I667-J667</f>
        <v>2895500000</v>
      </c>
      <c r="L667">
        <f t="array" ref="L667">I667/D667</f>
        <v>0.35566400142940097</v>
      </c>
      <c r="M667">
        <f t="array" ref="M667">K667/D667</f>
        <v>0.16167306919194174</v>
      </c>
    </row>
    <row r="668" spans="1:13">
      <c r="A668" t="s">
        <v>2829</v>
      </c>
      <c r="B668" t="s">
        <v>25</v>
      </c>
      <c r="C668">
        <v>2015</v>
      </c>
      <c r="D668" s="1">
        <v>17630300000</v>
      </c>
      <c r="E668" s="7">
        <v>11681100000</v>
      </c>
      <c r="F668">
        <v>0</v>
      </c>
      <c r="G668">
        <v>0</v>
      </c>
      <c r="H668" s="7">
        <v>3328000000</v>
      </c>
      <c r="I668">
        <f t="array" ref="I668">D668-E668</f>
        <v>5949200000</v>
      </c>
      <c r="J668">
        <f t="array" ref="J668">SUM(F668:H668)</f>
        <v>3328000000</v>
      </c>
      <c r="K668">
        <f t="array" ref="K668">I668-J668</f>
        <v>2621200000</v>
      </c>
      <c r="L668">
        <f t="array" ref="L668">I668/D668</f>
        <v>0.33744179055376256</v>
      </c>
      <c r="M668">
        <f t="array" ref="M668">K668/D668</f>
        <v>0.14867585917426249</v>
      </c>
    </row>
    <row r="669" spans="1:13">
      <c r="A669" t="s">
        <v>2829</v>
      </c>
      <c r="B669" t="s">
        <v>31</v>
      </c>
      <c r="C669">
        <v>2016</v>
      </c>
      <c r="D669" s="1">
        <v>16563100000</v>
      </c>
      <c r="E669" s="7">
        <v>10733600000</v>
      </c>
      <c r="F669">
        <v>0</v>
      </c>
      <c r="G669">
        <v>0</v>
      </c>
      <c r="H669" s="7">
        <v>3118900000</v>
      </c>
      <c r="I669">
        <f t="array" ref="I669">D669-E669</f>
        <v>5829500000</v>
      </c>
      <c r="J669">
        <f t="array" ref="J669">SUM(F669:H669)</f>
        <v>3118900000</v>
      </c>
      <c r="K669">
        <f t="array" ref="K669">I669-J669</f>
        <v>2710600000</v>
      </c>
      <c r="L669">
        <f t="array" ref="L669">I669/D669</f>
        <v>0.35195706117816111</v>
      </c>
      <c r="M669">
        <f t="array" ref="M669">K669/D669</f>
        <v>0.16365293936521544</v>
      </c>
    </row>
    <row r="670" spans="1:13">
      <c r="A670" t="s">
        <v>2841</v>
      </c>
      <c r="B670" t="s">
        <v>10</v>
      </c>
      <c r="C670">
        <v>2013</v>
      </c>
      <c r="D670" s="1">
        <v>7819000000</v>
      </c>
      <c r="E670" s="7">
        <v>4495000000</v>
      </c>
      <c r="F670" s="7">
        <v>710000000</v>
      </c>
      <c r="G670" s="7">
        <v>31000000</v>
      </c>
      <c r="H670" s="7">
        <v>1126000000</v>
      </c>
      <c r="I670">
        <f t="array" ref="I670">D670-E670</f>
        <v>3324000000</v>
      </c>
      <c r="J670">
        <f t="array" ref="J670">SUM(F670:H670)</f>
        <v>1867000000</v>
      </c>
      <c r="K670">
        <f t="array" ref="K670">I670-J670</f>
        <v>1457000000</v>
      </c>
      <c r="L670">
        <f t="array" ref="L670">I670/D670</f>
        <v>0.42511830157309116</v>
      </c>
      <c r="M670">
        <f t="array" ref="M670">K670/D670</f>
        <v>0.18634096431768768</v>
      </c>
    </row>
    <row r="671" spans="1:13">
      <c r="A671" t="s">
        <v>2841</v>
      </c>
      <c r="B671" t="s">
        <v>19</v>
      </c>
      <c r="C671">
        <v>2014</v>
      </c>
      <c r="D671" s="1">
        <v>9715000000</v>
      </c>
      <c r="E671" s="7">
        <v>5663000000</v>
      </c>
      <c r="F671" s="7">
        <v>815000000</v>
      </c>
      <c r="G671" s="7">
        <v>33000000</v>
      </c>
      <c r="H671" s="7">
        <v>1202000000</v>
      </c>
      <c r="I671">
        <f t="array" ref="I671">D671-E671</f>
        <v>4052000000</v>
      </c>
      <c r="J671">
        <f t="array" ref="J671">SUM(F671:H671)</f>
        <v>2050000000</v>
      </c>
      <c r="K671">
        <f t="array" ref="K671">I671-J671</f>
        <v>2002000000</v>
      </c>
      <c r="L671">
        <f t="array" ref="L671">I671/D671</f>
        <v>0.41708697889861041</v>
      </c>
      <c r="M671">
        <f t="array" ref="M671">K671/D671</f>
        <v>0.20607308286155429</v>
      </c>
    </row>
    <row r="672" spans="1:13">
      <c r="A672" t="s">
        <v>2841</v>
      </c>
      <c r="B672" t="s">
        <v>25</v>
      </c>
      <c r="C672">
        <v>2015</v>
      </c>
      <c r="D672" s="1">
        <v>9111000000</v>
      </c>
      <c r="E672" s="7">
        <v>5458000000</v>
      </c>
      <c r="F672" s="7">
        <v>769000000</v>
      </c>
      <c r="G672" s="7">
        <v>54000000</v>
      </c>
      <c r="H672" s="7">
        <v>1508000000</v>
      </c>
      <c r="I672">
        <f t="array" ref="I672">D672-E672</f>
        <v>3653000000</v>
      </c>
      <c r="J672">
        <f t="array" ref="J672">SUM(F672:H672)</f>
        <v>2331000000</v>
      </c>
      <c r="K672">
        <f t="array" ref="K672">I672-J672</f>
        <v>1322000000</v>
      </c>
      <c r="L672">
        <f t="array" ref="L672">I672/D672</f>
        <v>0.40094391395017015</v>
      </c>
      <c r="M672">
        <f t="array" ref="M672">K672/D672</f>
        <v>0.14509933047963999</v>
      </c>
    </row>
    <row r="673" spans="1:13">
      <c r="A673" t="s">
        <v>2841</v>
      </c>
      <c r="B673" t="s">
        <v>31</v>
      </c>
      <c r="C673">
        <v>2016</v>
      </c>
      <c r="D673" s="1">
        <v>9390000000</v>
      </c>
      <c r="E673" s="7">
        <v>5644000000</v>
      </c>
      <c r="F673" s="7">
        <v>742000000</v>
      </c>
      <c r="G673" s="7">
        <v>64000000</v>
      </c>
      <c r="H673" s="7">
        <v>1472000000</v>
      </c>
      <c r="I673">
        <f t="array" ref="I673">D673-E673</f>
        <v>3746000000</v>
      </c>
      <c r="J673">
        <f t="array" ref="J673">SUM(F673:H673)</f>
        <v>2278000000</v>
      </c>
      <c r="K673">
        <f t="array" ref="K673">I673-J673</f>
        <v>1468000000</v>
      </c>
      <c r="L673">
        <f t="array" ref="L673">I673/D673</f>
        <v>0.39893503727369545</v>
      </c>
      <c r="M673">
        <f t="array" ref="M673">K673/D673</f>
        <v>0.15633652822151226</v>
      </c>
    </row>
    <row r="674" spans="1:13">
      <c r="A674" t="s">
        <v>2861</v>
      </c>
      <c r="B674" t="s">
        <v>10</v>
      </c>
      <c r="C674">
        <v>2013</v>
      </c>
      <c r="D674" s="1">
        <v>155427000000</v>
      </c>
      <c r="E674" s="7">
        <v>137373000000</v>
      </c>
      <c r="F674">
        <v>0</v>
      </c>
      <c r="G674">
        <v>0</v>
      </c>
      <c r="H674" s="7">
        <v>12382000000</v>
      </c>
      <c r="I674">
        <f t="array" ref="I674">D674-E674</f>
        <v>18054000000</v>
      </c>
      <c r="J674">
        <f t="array" ref="J674">SUM(F674:H674)</f>
        <v>12382000000</v>
      </c>
      <c r="K674">
        <f t="array" ref="K674">I674-J674</f>
        <v>5672000000</v>
      </c>
      <c r="L674">
        <f t="array" ref="L674">I674/D674</f>
        <v>0.11615742438572449</v>
      </c>
      <c r="M674">
        <f t="array" ref="M674">K674/D674</f>
        <v>3.6493016013948672E-2</v>
      </c>
    </row>
    <row r="675" spans="1:13">
      <c r="A675" t="s">
        <v>2861</v>
      </c>
      <c r="B675" t="s">
        <v>19</v>
      </c>
      <c r="C675">
        <v>2014</v>
      </c>
      <c r="D675" s="1">
        <v>155929000000</v>
      </c>
      <c r="E675" s="7">
        <v>142121000000</v>
      </c>
      <c r="F675">
        <v>0</v>
      </c>
      <c r="G675">
        <v>0</v>
      </c>
      <c r="H675" s="7">
        <v>12158000000</v>
      </c>
      <c r="I675">
        <f t="array" ref="I675">D675-E675</f>
        <v>13808000000</v>
      </c>
      <c r="J675">
        <f t="array" ref="J675">SUM(F675:H675)</f>
        <v>12158000000</v>
      </c>
      <c r="K675">
        <f t="array" ref="K675">I675-J675</f>
        <v>1650000000</v>
      </c>
      <c r="L675">
        <f t="array" ref="L675">I675/D675</f>
        <v>8.8553123536994405E-2</v>
      </c>
      <c r="M675">
        <f t="array" ref="M675">K675/D675</f>
        <v>1.0581739124858108E-2</v>
      </c>
    </row>
    <row r="676" spans="1:13">
      <c r="A676" t="s">
        <v>2861</v>
      </c>
      <c r="B676" t="s">
        <v>25</v>
      </c>
      <c r="C676">
        <v>2015</v>
      </c>
      <c r="D676" s="1">
        <v>152356000000</v>
      </c>
      <c r="E676" s="7">
        <v>134054000000</v>
      </c>
      <c r="F676">
        <v>0</v>
      </c>
      <c r="G676">
        <v>0</v>
      </c>
      <c r="H676" s="7">
        <v>13405000000</v>
      </c>
      <c r="I676">
        <f t="array" ref="I676">D676-E676</f>
        <v>18302000000</v>
      </c>
      <c r="J676">
        <f t="array" ref="J676">SUM(F676:H676)</f>
        <v>13405000000</v>
      </c>
      <c r="K676">
        <f t="array" ref="K676">I676-J676</f>
        <v>4897000000</v>
      </c>
      <c r="L676">
        <f t="array" ref="L676">I676/D676</f>
        <v>0.12012654572186196</v>
      </c>
      <c r="M676">
        <f t="array" ref="M676">K676/D676</f>
        <v>3.2141825723962299E-2</v>
      </c>
    </row>
    <row r="677" spans="1:13">
      <c r="A677" t="s">
        <v>2861</v>
      </c>
      <c r="B677" t="s">
        <v>31</v>
      </c>
      <c r="C677">
        <v>2016</v>
      </c>
      <c r="D677" s="1">
        <v>166380000000</v>
      </c>
      <c r="E677" s="7">
        <v>145125000000</v>
      </c>
      <c r="F677">
        <v>0</v>
      </c>
      <c r="G677">
        <v>0</v>
      </c>
      <c r="H677" s="7">
        <v>11710000000</v>
      </c>
      <c r="I677">
        <f t="array" ref="I677">D677-E677</f>
        <v>21255000000</v>
      </c>
      <c r="J677">
        <f t="array" ref="J677">SUM(F677:H677)</f>
        <v>11710000000</v>
      </c>
      <c r="K677">
        <f t="array" ref="K677">I677-J677</f>
        <v>9545000000</v>
      </c>
      <c r="L677">
        <f t="array" ref="L677">I677/D677</f>
        <v>0.12774972953479985</v>
      </c>
      <c r="M677">
        <f t="array" ref="M677">K677/D677</f>
        <v>5.7368674119485513E-2</v>
      </c>
    </row>
    <row r="678" spans="1:13">
      <c r="A678" t="s">
        <v>2874</v>
      </c>
      <c r="B678" t="s">
        <v>10</v>
      </c>
      <c r="C678">
        <v>2012</v>
      </c>
      <c r="D678" s="1">
        <v>13013868000</v>
      </c>
      <c r="E678" s="7">
        <v>9235777000</v>
      </c>
      <c r="F678">
        <v>0</v>
      </c>
      <c r="G678" s="7">
        <v>98383000</v>
      </c>
      <c r="H678" s="7">
        <v>2656530000</v>
      </c>
      <c r="I678">
        <f t="array" ref="I678">D678-E678</f>
        <v>3778091000</v>
      </c>
      <c r="J678">
        <f t="array" ref="J678">SUM(F678:H678)</f>
        <v>2754913000</v>
      </c>
      <c r="K678">
        <f t="array" ref="K678">I678-J678</f>
        <v>1023178000</v>
      </c>
      <c r="L678">
        <f t="array" ref="L678">I678/D678</f>
        <v>0.29031268797255361</v>
      </c>
      <c r="M678">
        <f t="array" ref="M678">K678/D678</f>
        <v>7.8622128332637153E-2</v>
      </c>
    </row>
    <row r="679" spans="1:13">
      <c r="A679" t="s">
        <v>2874</v>
      </c>
      <c r="B679" t="s">
        <v>19</v>
      </c>
      <c r="C679">
        <v>2013</v>
      </c>
      <c r="D679" s="1">
        <v>14077843000</v>
      </c>
      <c r="E679" s="7">
        <v>9857923000</v>
      </c>
      <c r="F679">
        <v>0</v>
      </c>
      <c r="G679" s="7">
        <v>133957000</v>
      </c>
      <c r="H679" s="7">
        <v>3028028000</v>
      </c>
      <c r="I679">
        <f t="array" ref="I679">D679-E679</f>
        <v>4219920000</v>
      </c>
      <c r="J679">
        <f t="array" ref="J679">SUM(F679:H679)</f>
        <v>3161985000</v>
      </c>
      <c r="K679">
        <f t="array" ref="K679">I679-J679</f>
        <v>1057935000</v>
      </c>
      <c r="L679">
        <f t="array" ref="L679">I679/D679</f>
        <v>0.29975614872249962</v>
      </c>
      <c r="M679">
        <f t="array" ref="M679">K679/D679</f>
        <v>7.5148941496222116E-2</v>
      </c>
    </row>
    <row r="680" spans="1:13">
      <c r="A680" t="s">
        <v>2874</v>
      </c>
      <c r="B680" t="s">
        <v>25</v>
      </c>
      <c r="C680">
        <v>2014</v>
      </c>
      <c r="D680" s="1">
        <v>15341647000</v>
      </c>
      <c r="E680" s="7">
        <v>10747886000</v>
      </c>
      <c r="F680">
        <v>0</v>
      </c>
      <c r="G680" s="7">
        <v>148313000</v>
      </c>
      <c r="H680" s="7">
        <v>3314030000</v>
      </c>
      <c r="I680">
        <f t="array" ref="I680">D680-E680</f>
        <v>4593761000</v>
      </c>
      <c r="J680">
        <f t="array" ref="J680">SUM(F680:H680)</f>
        <v>3462343000</v>
      </c>
      <c r="K680">
        <f t="array" ref="K680">I680-J680</f>
        <v>1131418000</v>
      </c>
      <c r="L680">
        <f t="array" ref="L680">I680/D680</f>
        <v>0.29943075864019031</v>
      </c>
      <c r="M680">
        <f t="array" ref="M680">K680/D680</f>
        <v>7.3748144511472588E-2</v>
      </c>
    </row>
    <row r="681" spans="1:13">
      <c r="A681" t="s">
        <v>2874</v>
      </c>
      <c r="B681" t="s">
        <v>31</v>
      </c>
      <c r="C681">
        <v>2015</v>
      </c>
      <c r="D681" s="1">
        <v>15280044000</v>
      </c>
      <c r="E681" s="7">
        <v>10724192000</v>
      </c>
      <c r="F681">
        <v>0</v>
      </c>
      <c r="G681" s="7">
        <v>141675000</v>
      </c>
      <c r="H681" s="7">
        <v>3277390000</v>
      </c>
      <c r="I681">
        <f t="array" ref="I681">D681-E681</f>
        <v>4555852000</v>
      </c>
      <c r="J681">
        <f t="array" ref="J681">SUM(F681:H681)</f>
        <v>3419065000</v>
      </c>
      <c r="K681">
        <f t="array" ref="K681">I681-J681</f>
        <v>1136787000</v>
      </c>
      <c r="L681">
        <f t="array" ref="L681">I681/D681</f>
        <v>0.29815699483587876</v>
      </c>
      <c r="M681">
        <f t="array" ref="M681">K681/D681</f>
        <v>7.4396840742081638E-2</v>
      </c>
    </row>
    <row r="682" spans="1:13">
      <c r="A682" t="s">
        <v>2891</v>
      </c>
      <c r="B682" t="s">
        <v>10</v>
      </c>
      <c r="C682">
        <v>2013</v>
      </c>
      <c r="D682" s="1">
        <v>2375923000</v>
      </c>
      <c r="E682" s="7">
        <v>862075000</v>
      </c>
      <c r="F682">
        <v>0</v>
      </c>
      <c r="G682">
        <v>0</v>
      </c>
      <c r="H682" s="7">
        <v>1156635000</v>
      </c>
      <c r="I682">
        <f t="array" ref="I682">D682-E682</f>
        <v>1513848000</v>
      </c>
      <c r="J682">
        <f t="array" ref="J682">SUM(F682:H682)</f>
        <v>1156635000</v>
      </c>
      <c r="K682">
        <f t="array" ref="K682">I682-J682</f>
        <v>357213000</v>
      </c>
      <c r="L682">
        <f t="array" ref="L682">I682/D682</f>
        <v>0.63716206291197153</v>
      </c>
      <c r="M682">
        <f t="array" ref="M682">K682/D682</f>
        <v>0.15034704407508157</v>
      </c>
    </row>
    <row r="683" spans="1:13">
      <c r="A683" t="s">
        <v>2891</v>
      </c>
      <c r="B683" t="s">
        <v>19</v>
      </c>
      <c r="C683">
        <v>2014</v>
      </c>
      <c r="D683" s="1">
        <v>2554236000</v>
      </c>
      <c r="E683" s="7">
        <v>952225000</v>
      </c>
      <c r="F683">
        <v>0</v>
      </c>
      <c r="G683">
        <v>0</v>
      </c>
      <c r="H683" s="7">
        <v>1196512000</v>
      </c>
      <c r="I683">
        <f t="array" ref="I683">D683-E683</f>
        <v>1602011000</v>
      </c>
      <c r="J683">
        <f t="array" ref="J683">SUM(F683:H683)</f>
        <v>1196512000</v>
      </c>
      <c r="K683">
        <f t="array" ref="K683">I683-J683</f>
        <v>405499000</v>
      </c>
      <c r="L683">
        <f t="array" ref="L683">I683/D683</f>
        <v>0.62719772174536725</v>
      </c>
      <c r="M683">
        <f t="array" ref="M683">K683/D683</f>
        <v>0.15875549479374654</v>
      </c>
    </row>
    <row r="684" spans="1:13">
      <c r="A684" t="s">
        <v>2891</v>
      </c>
      <c r="B684" t="s">
        <v>25</v>
      </c>
      <c r="C684">
        <v>2015</v>
      </c>
      <c r="D684" s="1">
        <v>2773718000</v>
      </c>
      <c r="E684" s="7">
        <v>1022107000</v>
      </c>
      <c r="F684">
        <v>0</v>
      </c>
      <c r="G684">
        <v>0</v>
      </c>
      <c r="H684" s="7">
        <v>1295014000</v>
      </c>
      <c r="I684">
        <f t="array" ref="I684">D684-E684</f>
        <v>1751611000</v>
      </c>
      <c r="J684">
        <f t="array" ref="J684">SUM(F684:H684)</f>
        <v>1295014000</v>
      </c>
      <c r="K684">
        <f t="array" ref="K684">I684-J684</f>
        <v>456597000</v>
      </c>
      <c r="L684">
        <f t="array" ref="L684">I684/D684</f>
        <v>0.63150291413907256</v>
      </c>
      <c r="M684">
        <f t="array" ref="M684">K684/D684</f>
        <v>0.1646155088585069</v>
      </c>
    </row>
    <row r="685" spans="1:13">
      <c r="A685" t="s">
        <v>2891</v>
      </c>
      <c r="B685" t="s">
        <v>31</v>
      </c>
      <c r="C685">
        <v>2016</v>
      </c>
      <c r="D685" s="1">
        <v>2898150000</v>
      </c>
      <c r="E685" s="7">
        <v>1147639000</v>
      </c>
      <c r="F685">
        <v>0</v>
      </c>
      <c r="G685">
        <v>0</v>
      </c>
      <c r="H685" s="7">
        <v>1325567000</v>
      </c>
      <c r="I685">
        <f t="array" ref="I685">D685-E685</f>
        <v>1750511000</v>
      </c>
      <c r="J685">
        <f t="array" ref="J685">SUM(F685:H685)</f>
        <v>1325567000</v>
      </c>
      <c r="K685">
        <f t="array" ref="K685">I685-J685</f>
        <v>424944000</v>
      </c>
      <c r="L685">
        <f t="array" ref="L685">I685/D685</f>
        <v>0.60400979935476085</v>
      </c>
      <c r="M685">
        <f t="array" ref="M685">K685/D685</f>
        <v>0.14662595103773096</v>
      </c>
    </row>
    <row r="686" spans="1:13">
      <c r="A686" t="s">
        <v>2904</v>
      </c>
      <c r="B686" t="s">
        <v>10</v>
      </c>
      <c r="C686">
        <v>2013</v>
      </c>
      <c r="D686" s="1">
        <v>15651000000</v>
      </c>
      <c r="E686" s="7">
        <v>9480000000</v>
      </c>
      <c r="F686">
        <v>0</v>
      </c>
      <c r="G686">
        <v>0</v>
      </c>
      <c r="H686">
        <v>0</v>
      </c>
      <c r="I686">
        <f t="array" ref="I686">D686-E686</f>
        <v>6171000000</v>
      </c>
      <c r="J686">
        <f t="array" ref="J686">SUM(F686:H686)</f>
        <v>0</v>
      </c>
      <c r="K686">
        <f t="array" ref="K686">I686-J686</f>
        <v>6171000000</v>
      </c>
      <c r="L686">
        <f t="array" ref="L686">I686/D686</f>
        <v>0.3942879049262028</v>
      </c>
      <c r="M686">
        <f t="array" ref="M686">K686/D686</f>
        <v>0.3942879049262028</v>
      </c>
    </row>
    <row r="687" spans="1:13">
      <c r="A687" t="s">
        <v>2904</v>
      </c>
      <c r="B687" t="s">
        <v>19</v>
      </c>
      <c r="C687">
        <v>2014</v>
      </c>
      <c r="D687" s="1">
        <v>16148000000</v>
      </c>
      <c r="E687" s="7">
        <v>9855000000</v>
      </c>
      <c r="F687">
        <v>0</v>
      </c>
      <c r="G687">
        <v>0</v>
      </c>
      <c r="H687">
        <v>0</v>
      </c>
      <c r="I687">
        <f t="array" ref="I687">D687-E687</f>
        <v>6293000000</v>
      </c>
      <c r="J687">
        <f t="array" ref="J687">SUM(F687:H687)</f>
        <v>0</v>
      </c>
      <c r="K687">
        <f t="array" ref="K687">I687-J687</f>
        <v>6293000000</v>
      </c>
      <c r="L687">
        <f t="array" ref="L687">I687/D687</f>
        <v>0.38970770374040131</v>
      </c>
      <c r="M687">
        <f t="array" ref="M687">K687/D687</f>
        <v>0.38970770374040131</v>
      </c>
    </row>
    <row r="688" spans="1:13">
      <c r="A688" t="s">
        <v>2904</v>
      </c>
      <c r="B688" t="s">
        <v>25</v>
      </c>
      <c r="C688">
        <v>2015</v>
      </c>
      <c r="D688" s="1">
        <v>16435000000</v>
      </c>
      <c r="E688" s="7">
        <v>10146000000</v>
      </c>
      <c r="F688">
        <v>0</v>
      </c>
      <c r="G688">
        <v>0</v>
      </c>
      <c r="H688">
        <v>0</v>
      </c>
      <c r="I688">
        <f t="array" ref="I688">D688-E688</f>
        <v>6289000000</v>
      </c>
      <c r="J688">
        <f t="array" ref="J688">SUM(F688:H688)</f>
        <v>0</v>
      </c>
      <c r="K688">
        <f t="array" ref="K688">I688-J688</f>
        <v>6289000000</v>
      </c>
      <c r="L688">
        <f t="array" ref="L688">I688/D688</f>
        <v>0.38265895953757223</v>
      </c>
      <c r="M688">
        <f t="array" ref="M688">K688/D688</f>
        <v>0.38265895953757223</v>
      </c>
    </row>
    <row r="689" spans="1:13">
      <c r="A689" t="s">
        <v>2904</v>
      </c>
      <c r="B689" t="s">
        <v>31</v>
      </c>
      <c r="C689">
        <v>2016</v>
      </c>
      <c r="D689" s="1">
        <v>15797000000</v>
      </c>
      <c r="E689" s="7">
        <v>10077000000</v>
      </c>
      <c r="F689">
        <v>0</v>
      </c>
      <c r="G689">
        <v>0</v>
      </c>
      <c r="H689">
        <v>0</v>
      </c>
      <c r="I689">
        <f t="array" ref="I689">D689-E689</f>
        <v>5720000000</v>
      </c>
      <c r="J689">
        <f t="array" ref="J689">SUM(F689:H689)</f>
        <v>0</v>
      </c>
      <c r="K689">
        <f t="array" ref="K689">I689-J689</f>
        <v>5720000000</v>
      </c>
      <c r="L689">
        <f t="array" ref="L689">I689/D689</f>
        <v>0.36209406849401787</v>
      </c>
      <c r="M689">
        <f t="array" ref="M689">K689/D689</f>
        <v>0.36209406849401787</v>
      </c>
    </row>
    <row r="690" spans="1:13">
      <c r="A690" t="s">
        <v>2913</v>
      </c>
      <c r="B690" t="s">
        <v>10</v>
      </c>
      <c r="C690">
        <v>2012</v>
      </c>
      <c r="D690" s="1">
        <v>2715675000</v>
      </c>
      <c r="E690" s="7">
        <v>1277195000</v>
      </c>
      <c r="F690" s="7">
        <v>325773000</v>
      </c>
      <c r="G690">
        <v>0</v>
      </c>
      <c r="H690" s="7">
        <v>508547000</v>
      </c>
      <c r="I690">
        <f t="array" ref="I690">D690-E690</f>
        <v>1438480000</v>
      </c>
      <c r="J690">
        <f t="array" ref="J690">SUM(F690:H690)</f>
        <v>834320000</v>
      </c>
      <c r="K690">
        <f t="array" ref="K690">I690-J690</f>
        <v>604160000</v>
      </c>
      <c r="L690">
        <f t="array" ref="L690">I690/D690</f>
        <v>0.52969519548546862</v>
      </c>
      <c r="M690">
        <f t="array" ref="M690">K690/D690</f>
        <v>0.2224713929317757</v>
      </c>
    </row>
    <row r="691" spans="1:13">
      <c r="A691" t="s">
        <v>2913</v>
      </c>
      <c r="B691" t="s">
        <v>19</v>
      </c>
      <c r="C691">
        <v>2013</v>
      </c>
      <c r="D691" s="1">
        <v>2631851000</v>
      </c>
      <c r="E691" s="7">
        <v>1224551000</v>
      </c>
      <c r="F691" s="7">
        <v>364923000</v>
      </c>
      <c r="G691">
        <v>0</v>
      </c>
      <c r="H691" s="7">
        <v>468345000</v>
      </c>
      <c r="I691">
        <f t="array" ref="I691">D691-E691</f>
        <v>1407300000</v>
      </c>
      <c r="J691">
        <f t="array" ref="J691">SUM(F691:H691)</f>
        <v>833268000</v>
      </c>
      <c r="K691">
        <f t="array" ref="K691">I691-J691</f>
        <v>574032000</v>
      </c>
      <c r="L691">
        <f t="array" ref="L691">I691/D691</f>
        <v>0.53471872077864591</v>
      </c>
      <c r="M691">
        <f t="array" ref="M691">K691/D691</f>
        <v>0.21810961182832919</v>
      </c>
    </row>
    <row r="692" spans="1:13">
      <c r="A692" t="s">
        <v>2913</v>
      </c>
      <c r="B692" t="s">
        <v>25</v>
      </c>
      <c r="C692">
        <v>2014</v>
      </c>
      <c r="D692" s="1">
        <v>2870658000</v>
      </c>
      <c r="E692" s="7">
        <v>1266246000</v>
      </c>
      <c r="F692" s="7">
        <v>395121000</v>
      </c>
      <c r="G692">
        <v>0</v>
      </c>
      <c r="H692" s="7">
        <v>518665000</v>
      </c>
      <c r="I692">
        <f t="array" ref="I692">D692-E692</f>
        <v>1604412000</v>
      </c>
      <c r="J692">
        <f t="array" ref="J692">SUM(F692:H692)</f>
        <v>913786000</v>
      </c>
      <c r="K692">
        <f t="array" ref="K692">I692-J692</f>
        <v>690626000</v>
      </c>
      <c r="L692">
        <f t="array" ref="L692">I692/D692</f>
        <v>0.55890043328045347</v>
      </c>
      <c r="M692">
        <f t="array" ref="M692">K692/D692</f>
        <v>0.24058107932049028</v>
      </c>
    </row>
    <row r="693" spans="1:13">
      <c r="A693" t="s">
        <v>2913</v>
      </c>
      <c r="B693" t="s">
        <v>31</v>
      </c>
      <c r="C693">
        <v>2015</v>
      </c>
      <c r="D693" s="1">
        <v>2820270000</v>
      </c>
      <c r="E693" s="7">
        <v>1281566000</v>
      </c>
      <c r="F693" s="7">
        <v>427043000</v>
      </c>
      <c r="G693">
        <v>0</v>
      </c>
      <c r="H693" s="7">
        <v>562080000</v>
      </c>
      <c r="I693">
        <f t="array" ref="I693">D693-E693</f>
        <v>1538704000</v>
      </c>
      <c r="J693">
        <f t="array" ref="J693">SUM(F693:H693)</f>
        <v>989123000</v>
      </c>
      <c r="K693">
        <f t="array" ref="K693">I693-J693</f>
        <v>549581000</v>
      </c>
      <c r="L693">
        <f t="array" ref="L693">I693/D693</f>
        <v>0.54558747921298312</v>
      </c>
      <c r="M693">
        <f t="array" ref="M693">K693/D693</f>
        <v>0.19486822183691632</v>
      </c>
    </row>
    <row r="694" spans="1:13">
      <c r="A694" t="s">
        <v>2933</v>
      </c>
      <c r="B694" t="s">
        <v>10</v>
      </c>
      <c r="C694">
        <v>2013</v>
      </c>
      <c r="D694" s="1">
        <v>19540000000</v>
      </c>
      <c r="E694" s="7">
        <v>15422000000</v>
      </c>
      <c r="F694">
        <v>0</v>
      </c>
      <c r="G694">
        <v>0</v>
      </c>
      <c r="H694" s="7">
        <v>2816000000</v>
      </c>
      <c r="I694">
        <f t="array" ref="I694">D694-E694</f>
        <v>4118000000</v>
      </c>
      <c r="J694">
        <f t="array" ref="J694">SUM(F694:H694)</f>
        <v>2816000000</v>
      </c>
      <c r="K694">
        <f t="array" ref="K694">I694-J694</f>
        <v>1302000000</v>
      </c>
      <c r="L694">
        <f t="array" ref="L694">I694/D694</f>
        <v>0.21074718526100308</v>
      </c>
      <c r="M694">
        <f t="array" ref="M694">K694/D694</f>
        <v>6.6632548618219031E-2</v>
      </c>
    </row>
    <row r="695" spans="1:13">
      <c r="A695" t="s">
        <v>2933</v>
      </c>
      <c r="B695" t="s">
        <v>19</v>
      </c>
      <c r="C695">
        <v>2014</v>
      </c>
      <c r="D695" s="1">
        <v>18138000000</v>
      </c>
      <c r="E695" s="7">
        <v>13906000000</v>
      </c>
      <c r="F695">
        <v>0</v>
      </c>
      <c r="G695">
        <v>0</v>
      </c>
      <c r="H695" s="7">
        <v>2815000000</v>
      </c>
      <c r="I695">
        <f t="array" ref="I695">D695-E695</f>
        <v>4232000000</v>
      </c>
      <c r="J695">
        <f t="array" ref="J695">SUM(F695:H695)</f>
        <v>2815000000</v>
      </c>
      <c r="K695">
        <f t="array" ref="K695">I695-J695</f>
        <v>1417000000</v>
      </c>
      <c r="L695">
        <f t="array" ref="L695">I695/D695</f>
        <v>0.23332230675928989</v>
      </c>
      <c r="M695">
        <f t="array" ref="M695">K695/D695</f>
        <v>7.8123277097805713E-2</v>
      </c>
    </row>
    <row r="696" spans="1:13">
      <c r="A696" t="s">
        <v>2933</v>
      </c>
      <c r="B696" t="s">
        <v>25</v>
      </c>
      <c r="C696">
        <v>2015</v>
      </c>
      <c r="D696" s="1">
        <v>16443000000</v>
      </c>
      <c r="E696" s="7">
        <v>12164000000</v>
      </c>
      <c r="F696">
        <v>0</v>
      </c>
      <c r="G696">
        <v>0</v>
      </c>
      <c r="H696" s="7">
        <v>2728000000</v>
      </c>
      <c r="I696">
        <f t="array" ref="I696">D696-E696</f>
        <v>4279000000</v>
      </c>
      <c r="J696">
        <f t="array" ref="J696">SUM(F696:H696)</f>
        <v>2728000000</v>
      </c>
      <c r="K696">
        <f t="array" ref="K696">I696-J696</f>
        <v>1551000000</v>
      </c>
      <c r="L696">
        <f t="array" ref="L696">I696/D696</f>
        <v>0.26023231770358207</v>
      </c>
      <c r="M696">
        <f t="array" ref="M696">K696/D696</f>
        <v>9.4325852946542596E-2</v>
      </c>
    </row>
    <row r="697" spans="1:13">
      <c r="A697" t="s">
        <v>2933</v>
      </c>
      <c r="B697" t="s">
        <v>31</v>
      </c>
      <c r="C697">
        <v>2016</v>
      </c>
      <c r="D697" s="1">
        <v>15158000000</v>
      </c>
      <c r="E697" s="7">
        <v>10972000000</v>
      </c>
      <c r="F697">
        <v>0</v>
      </c>
      <c r="G697">
        <v>0</v>
      </c>
      <c r="H697" s="7">
        <v>2617000000</v>
      </c>
      <c r="I697">
        <f t="array" ref="I697">D697-E697</f>
        <v>4186000000</v>
      </c>
      <c r="J697">
        <f t="array" ref="J697">SUM(F697:H697)</f>
        <v>2617000000</v>
      </c>
      <c r="K697">
        <f t="array" ref="K697">I697-J697</f>
        <v>1569000000</v>
      </c>
      <c r="L697">
        <f t="array" ref="L697">I697/D697</f>
        <v>0.27615780445969124</v>
      </c>
      <c r="M697">
        <f t="array" ref="M697">K697/D697</f>
        <v>0.10350969784932049</v>
      </c>
    </row>
    <row r="698" spans="1:13">
      <c r="A698" t="s">
        <v>2947</v>
      </c>
      <c r="B698" t="s">
        <v>10</v>
      </c>
      <c r="C698">
        <v>2012</v>
      </c>
      <c r="D698" s="1">
        <v>8950045000</v>
      </c>
      <c r="E698" s="7">
        <v>5033885000</v>
      </c>
      <c r="F698">
        <v>0</v>
      </c>
      <c r="G698">
        <v>0</v>
      </c>
      <c r="H698" s="7">
        <v>2785035000</v>
      </c>
      <c r="I698">
        <f t="array" ref="I698">D698-E698</f>
        <v>3916160000</v>
      </c>
      <c r="J698">
        <f t="array" ref="J698">SUM(F698:H698)</f>
        <v>2785035000</v>
      </c>
      <c r="K698">
        <f t="array" ref="K698">I698-J698</f>
        <v>1131125000</v>
      </c>
      <c r="L698">
        <f t="array" ref="L698">I698/D698</f>
        <v>0.43755757652615157</v>
      </c>
      <c r="M698">
        <f t="array" ref="M698">K698/D698</f>
        <v>0.12638204612379045</v>
      </c>
    </row>
    <row r="699" spans="1:13">
      <c r="A699" t="s">
        <v>2947</v>
      </c>
      <c r="B699" t="s">
        <v>19</v>
      </c>
      <c r="C699">
        <v>2013</v>
      </c>
      <c r="D699" s="1">
        <v>9437758000</v>
      </c>
      <c r="E699" s="7">
        <v>5301275000</v>
      </c>
      <c r="F699">
        <v>0</v>
      </c>
      <c r="G699">
        <v>0</v>
      </c>
      <c r="H699" s="7">
        <v>2839629000</v>
      </c>
      <c r="I699">
        <f t="array" ref="I699">D699-E699</f>
        <v>4136483000</v>
      </c>
      <c r="J699">
        <f t="array" ref="J699">SUM(F699:H699)</f>
        <v>2839629000</v>
      </c>
      <c r="K699">
        <f t="array" ref="K699">I699-J699</f>
        <v>1296854000</v>
      </c>
      <c r="L699">
        <f t="array" ref="L699">I699/D699</f>
        <v>0.43829085255205741</v>
      </c>
      <c r="M699">
        <f t="array" ref="M699">K699/D699</f>
        <v>0.13741123686367038</v>
      </c>
    </row>
    <row r="700" spans="1:13">
      <c r="A700" t="s">
        <v>2947</v>
      </c>
      <c r="B700" t="s">
        <v>25</v>
      </c>
      <c r="C700">
        <v>2014</v>
      </c>
      <c r="D700" s="1">
        <v>9964953000</v>
      </c>
      <c r="E700" s="7">
        <v>5650711000</v>
      </c>
      <c r="F700">
        <v>0</v>
      </c>
      <c r="G700">
        <v>0</v>
      </c>
      <c r="H700" s="7">
        <v>2967125000</v>
      </c>
      <c r="I700">
        <f t="array" ref="I700">D700-E700</f>
        <v>4314242000</v>
      </c>
      <c r="J700">
        <f t="array" ref="J700">SUM(F700:H700)</f>
        <v>2967125000</v>
      </c>
      <c r="K700">
        <f t="array" ref="K700">I700-J700</f>
        <v>1347117000</v>
      </c>
      <c r="L700">
        <f t="array" ref="L700">I700/D700</f>
        <v>0.43294153018082476</v>
      </c>
      <c r="M700">
        <f t="array" ref="M700">K700/D700</f>
        <v>0.13518548456776464</v>
      </c>
    </row>
    <row r="701" spans="1:13">
      <c r="A701" t="s">
        <v>2947</v>
      </c>
      <c r="B701" t="s">
        <v>31</v>
      </c>
      <c r="C701">
        <v>2015</v>
      </c>
      <c r="D701" s="1">
        <v>9973384000</v>
      </c>
      <c r="E701" s="7">
        <v>5741956000</v>
      </c>
      <c r="F701">
        <v>0</v>
      </c>
      <c r="G701">
        <v>0</v>
      </c>
      <c r="H701" s="7">
        <v>2931108000</v>
      </c>
      <c r="I701">
        <f t="array" ref="I701">D701-E701</f>
        <v>4231428000</v>
      </c>
      <c r="J701">
        <f t="array" ref="J701">SUM(F701:H701)</f>
        <v>2931108000</v>
      </c>
      <c r="K701">
        <f t="array" ref="K701">I701-J701</f>
        <v>1300320000</v>
      </c>
      <c r="L701">
        <f t="array" ref="L701">I701/D701</f>
        <v>0.42427204246823347</v>
      </c>
      <c r="M701">
        <f t="array" ref="M701">K701/D701</f>
        <v>0.13037901679109118</v>
      </c>
    </row>
    <row r="702" spans="1:13">
      <c r="A702" t="s">
        <v>2961</v>
      </c>
      <c r="B702" t="s">
        <v>10</v>
      </c>
      <c r="C702">
        <v>2013</v>
      </c>
      <c r="D702" s="1">
        <v>29402000000</v>
      </c>
      <c r="E702" s="7">
        <v>24931000000</v>
      </c>
      <c r="F702">
        <v>0</v>
      </c>
      <c r="G702">
        <v>0</v>
      </c>
      <c r="H702" s="7">
        <v>1333000000</v>
      </c>
      <c r="I702">
        <f t="array" ref="I702">D702-E702</f>
        <v>4471000000</v>
      </c>
      <c r="J702">
        <f t="array" ref="J702">SUM(F702:H702)</f>
        <v>1333000000</v>
      </c>
      <c r="K702">
        <f t="array" ref="K702">I702-J702</f>
        <v>3138000000</v>
      </c>
      <c r="L702">
        <f t="array" ref="L702">I702/D702</f>
        <v>0.15206448540915585</v>
      </c>
      <c r="M702">
        <f t="array" ref="M702">K702/D702</f>
        <v>0.10672743350792463</v>
      </c>
    </row>
    <row r="703" spans="1:13">
      <c r="A703" t="s">
        <v>2961</v>
      </c>
      <c r="B703" t="s">
        <v>19</v>
      </c>
      <c r="C703">
        <v>2014</v>
      </c>
      <c r="D703" s="1">
        <v>32870000000</v>
      </c>
      <c r="E703" s="7">
        <v>27334000000</v>
      </c>
      <c r="F703">
        <v>0</v>
      </c>
      <c r="G703">
        <v>0</v>
      </c>
      <c r="H703" s="7">
        <v>293000000</v>
      </c>
      <c r="I703">
        <f t="array" ref="I703">D703-E703</f>
        <v>5536000000</v>
      </c>
      <c r="J703">
        <f t="array" ref="J703">SUM(F703:H703)</f>
        <v>293000000</v>
      </c>
      <c r="K703">
        <f t="array" ref="K703">I703-J703</f>
        <v>5243000000</v>
      </c>
      <c r="L703">
        <f t="array" ref="L703">I703/D703</f>
        <v>0.16842105263157894</v>
      </c>
      <c r="M703">
        <f t="array" ref="M703">K703/D703</f>
        <v>0.15950714937633101</v>
      </c>
    </row>
    <row r="704" spans="1:13">
      <c r="A704" t="s">
        <v>2961</v>
      </c>
      <c r="B704" t="s">
        <v>25</v>
      </c>
      <c r="C704">
        <v>2015</v>
      </c>
      <c r="D704" s="1">
        <v>23633000000</v>
      </c>
      <c r="E704" s="7">
        <v>21113000000</v>
      </c>
      <c r="F704">
        <v>0</v>
      </c>
      <c r="G704">
        <v>0</v>
      </c>
      <c r="H704" s="7">
        <v>200000000</v>
      </c>
      <c r="I704">
        <f t="array" ref="I704">D704-E704</f>
        <v>2520000000</v>
      </c>
      <c r="J704">
        <f t="array" ref="J704">SUM(F704:H704)</f>
        <v>200000000</v>
      </c>
      <c r="K704">
        <f t="array" ref="K704">I704-J704</f>
        <v>2320000000</v>
      </c>
      <c r="L704">
        <f t="array" ref="L704">I704/D704</f>
        <v>0.10663055896416028</v>
      </c>
      <c r="M704">
        <f t="array" ref="M704">K704/D704</f>
        <v>9.8167816189226931E-2</v>
      </c>
    </row>
    <row r="705" spans="1:13">
      <c r="A705" t="s">
        <v>2961</v>
      </c>
      <c r="B705" t="s">
        <v>31</v>
      </c>
      <c r="C705">
        <v>2016</v>
      </c>
      <c r="D705" s="1">
        <v>15887000000</v>
      </c>
      <c r="E705" s="7">
        <v>15023000000</v>
      </c>
      <c r="F705">
        <v>0</v>
      </c>
      <c r="G705">
        <v>0</v>
      </c>
      <c r="H705" s="7">
        <v>228000000</v>
      </c>
      <c r="I705">
        <f t="array" ref="I705">D705-E705</f>
        <v>864000000</v>
      </c>
      <c r="J705">
        <f t="array" ref="J705">SUM(F705:H705)</f>
        <v>228000000</v>
      </c>
      <c r="K705">
        <f t="array" ref="K705">I705-J705</f>
        <v>636000000</v>
      </c>
      <c r="L705">
        <f t="array" ref="L705">I705/D705</f>
        <v>5.4384087618807829E-2</v>
      </c>
      <c r="M705">
        <f t="array" ref="M705">K705/D705</f>
        <v>4.0032731163844655E-2</v>
      </c>
    </row>
    <row r="706" spans="1:13">
      <c r="A706" t="s">
        <v>2973</v>
      </c>
      <c r="B706" t="s">
        <v>10</v>
      </c>
      <c r="C706">
        <v>2013</v>
      </c>
      <c r="D706" s="1">
        <v>4297842000</v>
      </c>
      <c r="E706" s="7">
        <v>3193722000</v>
      </c>
      <c r="F706">
        <v>0</v>
      </c>
      <c r="G706">
        <v>0</v>
      </c>
      <c r="H706" s="7">
        <v>902869000</v>
      </c>
      <c r="I706">
        <f t="array" ref="I706">D706-E706</f>
        <v>1104120000</v>
      </c>
      <c r="J706">
        <f t="array" ref="J706">SUM(F706:H706)</f>
        <v>902869000</v>
      </c>
      <c r="K706">
        <f t="array" ref="K706">I706-J706</f>
        <v>201251000</v>
      </c>
      <c r="L706">
        <f t="array" ref="L706">I706/D706</f>
        <v>0.25690102148938931</v>
      </c>
      <c r="M706">
        <f t="array" ref="M706">K706/D706</f>
        <v>4.682605828692632E-2</v>
      </c>
    </row>
    <row r="707" spans="1:13">
      <c r="A707" t="s">
        <v>2973</v>
      </c>
      <c r="B707" t="s">
        <v>19</v>
      </c>
      <c r="C707">
        <v>2014</v>
      </c>
      <c r="D707" s="1">
        <v>5348483000</v>
      </c>
      <c r="E707" s="7">
        <v>3891816000</v>
      </c>
      <c r="F707">
        <v>0</v>
      </c>
      <c r="G707">
        <v>0</v>
      </c>
      <c r="H707" s="7">
        <v>1126940000</v>
      </c>
      <c r="I707">
        <f t="array" ref="I707">D707-E707</f>
        <v>1456667000</v>
      </c>
      <c r="J707">
        <f t="array" ref="J707">SUM(F707:H707)</f>
        <v>1126940000</v>
      </c>
      <c r="K707">
        <f t="array" ref="K707">I707-J707</f>
        <v>329727000</v>
      </c>
      <c r="L707">
        <f t="array" ref="L707">I707/D707</f>
        <v>0.27235143123760513</v>
      </c>
      <c r="M707">
        <f t="array" ref="M707">K707/D707</f>
        <v>6.1648695527311205E-2</v>
      </c>
    </row>
    <row r="708" spans="1:13">
      <c r="A708" t="s">
        <v>2973</v>
      </c>
      <c r="B708" t="s">
        <v>25</v>
      </c>
      <c r="C708">
        <v>2015</v>
      </c>
      <c r="D708" s="1">
        <v>6155297000</v>
      </c>
      <c r="E708" s="7">
        <v>4338193000</v>
      </c>
      <c r="F708">
        <v>0</v>
      </c>
      <c r="G708">
        <v>0</v>
      </c>
      <c r="H708" s="7">
        <v>1347510000</v>
      </c>
      <c r="I708">
        <f t="array" ref="I708">D708-E708</f>
        <v>1817104000</v>
      </c>
      <c r="J708">
        <f t="array" ref="J708">SUM(F708:H708)</f>
        <v>1347510000</v>
      </c>
      <c r="K708">
        <f t="array" ref="K708">I708-J708</f>
        <v>469594000</v>
      </c>
      <c r="L708">
        <f t="array" ref="L708">I708/D708</f>
        <v>0.29520980059938617</v>
      </c>
      <c r="M708">
        <f t="array" ref="M708">K708/D708</f>
        <v>7.6291038434051189E-2</v>
      </c>
    </row>
    <row r="709" spans="1:13">
      <c r="A709" t="s">
        <v>2973</v>
      </c>
      <c r="B709" t="s">
        <v>31</v>
      </c>
      <c r="C709">
        <v>2016</v>
      </c>
      <c r="D709" s="1">
        <v>6911676000</v>
      </c>
      <c r="E709" s="7">
        <v>4818585000</v>
      </c>
      <c r="F709">
        <v>0</v>
      </c>
      <c r="G709">
        <v>0</v>
      </c>
      <c r="H709" s="7">
        <v>1513064000</v>
      </c>
      <c r="I709">
        <f t="array" ref="I709">D709-E709</f>
        <v>2093091000</v>
      </c>
      <c r="J709">
        <f t="array" ref="J709">SUM(F709:H709)</f>
        <v>1513064000</v>
      </c>
      <c r="K709">
        <f t="array" ref="K709">I709-J709</f>
        <v>580027000</v>
      </c>
      <c r="L709">
        <f t="array" ref="L709">I709/D709</f>
        <v>0.3028340738194325</v>
      </c>
      <c r="M709">
        <f t="array" ref="M709">K709/D709</f>
        <v>8.3919877031272877E-2</v>
      </c>
    </row>
    <row r="710" spans="1:13">
      <c r="A710" t="s">
        <v>2986</v>
      </c>
      <c r="B710" t="s">
        <v>10</v>
      </c>
      <c r="C710">
        <v>2012</v>
      </c>
      <c r="D710" s="1">
        <v>4088983000</v>
      </c>
      <c r="E710" s="7">
        <v>1671980000</v>
      </c>
      <c r="F710" s="7">
        <v>201197000</v>
      </c>
      <c r="G710" s="7">
        <v>92369000</v>
      </c>
      <c r="H710" s="7">
        <v>1269586000</v>
      </c>
      <c r="I710">
        <f t="array" ref="I710">D710-E710</f>
        <v>2417003000</v>
      </c>
      <c r="J710">
        <f t="array" ref="J710">SUM(F710:H710)</f>
        <v>1563152000</v>
      </c>
      <c r="K710">
        <f t="array" ref="K710">I710-J710</f>
        <v>853851000</v>
      </c>
      <c r="L710">
        <f t="array" ref="L710">I710/D710</f>
        <v>0.59110125916395351</v>
      </c>
      <c r="M710">
        <f t="array" ref="M710">K710/D710</f>
        <v>0.20881744922881801</v>
      </c>
    </row>
    <row r="711" spans="1:13">
      <c r="A711" t="s">
        <v>2986</v>
      </c>
      <c r="B711" t="s">
        <v>19</v>
      </c>
      <c r="C711">
        <v>2013</v>
      </c>
      <c r="D711" s="1">
        <v>4082157000</v>
      </c>
      <c r="E711" s="7">
        <v>1672901000</v>
      </c>
      <c r="F711" s="7">
        <v>207591000</v>
      </c>
      <c r="G711" s="7">
        <v>125876000</v>
      </c>
      <c r="H711" s="7">
        <v>1269777000</v>
      </c>
      <c r="I711">
        <f t="array" ref="I711">D711-E711</f>
        <v>2409256000</v>
      </c>
      <c r="J711">
        <f t="array" ref="J711">SUM(F711:H711)</f>
        <v>1603244000</v>
      </c>
      <c r="K711">
        <f t="array" ref="K711">I711-J711</f>
        <v>806012000</v>
      </c>
      <c r="L711">
        <f t="array" ref="L711">I711/D711</f>
        <v>0.59019190099743835</v>
      </c>
      <c r="M711">
        <f t="array" ref="M711">K711/D711</f>
        <v>0.19744757489729081</v>
      </c>
    </row>
    <row r="712" spans="1:13">
      <c r="A712" t="s">
        <v>2986</v>
      </c>
      <c r="B712" t="s">
        <v>25</v>
      </c>
      <c r="C712">
        <v>2014</v>
      </c>
      <c r="D712" s="1">
        <v>4277207000</v>
      </c>
      <c r="E712" s="7">
        <v>1698372000</v>
      </c>
      <c r="F712" s="7">
        <v>222556000</v>
      </c>
      <c r="G712" s="7">
        <v>99794000</v>
      </c>
      <c r="H712" s="7">
        <v>1315793000</v>
      </c>
      <c r="I712">
        <f t="array" ref="I712">D712-E712</f>
        <v>2578835000</v>
      </c>
      <c r="J712">
        <f t="array" ref="J712">SUM(F712:H712)</f>
        <v>1638143000</v>
      </c>
      <c r="K712">
        <f t="array" ref="K712">I712-J712</f>
        <v>940692000</v>
      </c>
      <c r="L712">
        <f t="array" ref="L712">I712/D712</f>
        <v>0.60292499287502332</v>
      </c>
      <c r="M712">
        <f t="array" ref="M712">K712/D712</f>
        <v>0.21993137110268454</v>
      </c>
    </row>
    <row r="713" spans="1:13">
      <c r="A713" t="s">
        <v>2986</v>
      </c>
      <c r="B713" t="s">
        <v>31</v>
      </c>
      <c r="C713">
        <v>2015</v>
      </c>
      <c r="D713" s="1">
        <v>4447509000</v>
      </c>
      <c r="E713" s="7">
        <v>1677033000</v>
      </c>
      <c r="F713" s="7">
        <v>242944000</v>
      </c>
      <c r="G713" s="7">
        <v>86171000</v>
      </c>
      <c r="H713" s="7">
        <v>1370183000</v>
      </c>
      <c r="I713">
        <f t="array" ref="I713">D713-E713</f>
        <v>2770476000</v>
      </c>
      <c r="J713">
        <f t="array" ref="J713">SUM(F713:H713)</f>
        <v>1699298000</v>
      </c>
      <c r="K713">
        <f t="array" ref="K713">I713-J713</f>
        <v>1071178000</v>
      </c>
      <c r="L713">
        <f t="array" ref="L713">I713/D713</f>
        <v>0.62292757586325287</v>
      </c>
      <c r="M713">
        <f t="array" ref="M713">K713/D713</f>
        <v>0.24084897860802529</v>
      </c>
    </row>
    <row r="714" spans="1:13">
      <c r="A714" t="s">
        <v>3011</v>
      </c>
      <c r="B714" t="s">
        <v>10</v>
      </c>
      <c r="C714">
        <v>2012</v>
      </c>
      <c r="D714" s="1">
        <v>3036584000</v>
      </c>
      <c r="E714" s="7">
        <v>162167000</v>
      </c>
      <c r="F714">
        <v>0</v>
      </c>
      <c r="G714" s="7">
        <v>193937000</v>
      </c>
      <c r="H714" s="7">
        <v>1789327000</v>
      </c>
      <c r="I714">
        <f t="array" ref="I714">D714-E714</f>
        <v>2874417000</v>
      </c>
      <c r="J714">
        <f t="array" ref="J714">SUM(F714:H714)</f>
        <v>1983264000</v>
      </c>
      <c r="K714">
        <f t="array" ref="K714">I714-J714</f>
        <v>891153000</v>
      </c>
      <c r="L714">
        <f t="array" ref="L714">I714/D714</f>
        <v>0.94659558240443864</v>
      </c>
      <c r="M714">
        <f t="array" ref="M714">K714/D714</f>
        <v>0.29347220429271842</v>
      </c>
    </row>
    <row r="715" spans="1:13">
      <c r="A715" t="s">
        <v>3011</v>
      </c>
      <c r="B715" t="s">
        <v>19</v>
      </c>
      <c r="C715">
        <v>2013</v>
      </c>
      <c r="D715" s="1">
        <v>2872833000</v>
      </c>
      <c r="E715" s="7">
        <v>116241000</v>
      </c>
      <c r="F715">
        <v>0</v>
      </c>
      <c r="G715" s="7">
        <v>131409000</v>
      </c>
      <c r="H715" s="7">
        <v>1716639000</v>
      </c>
      <c r="I715">
        <f t="array" ref="I715">D715-E715</f>
        <v>2756592000</v>
      </c>
      <c r="J715">
        <f t="array" ref="J715">SUM(F715:H715)</f>
        <v>1848048000</v>
      </c>
      <c r="K715">
        <f t="array" ref="K715">I715-J715</f>
        <v>908544000</v>
      </c>
      <c r="L715">
        <f t="array" ref="L715">I715/D715</f>
        <v>0.95953784992027036</v>
      </c>
      <c r="M715">
        <f t="array" ref="M715">K715/D715</f>
        <v>0.31625367711941488</v>
      </c>
    </row>
    <row r="716" spans="1:13">
      <c r="A716" t="s">
        <v>3011</v>
      </c>
      <c r="B716" t="s">
        <v>25</v>
      </c>
      <c r="C716">
        <v>2014</v>
      </c>
      <c r="D716" s="1">
        <v>2955641000</v>
      </c>
      <c r="E716" s="7">
        <v>86453000</v>
      </c>
      <c r="F716">
        <v>0</v>
      </c>
      <c r="G716" s="7">
        <v>120266000</v>
      </c>
      <c r="H716" s="7">
        <v>1843069000</v>
      </c>
      <c r="I716">
        <f t="array" ref="I716">D716-E716</f>
        <v>2869188000</v>
      </c>
      <c r="J716">
        <f t="array" ref="J716">SUM(F716:H716)</f>
        <v>1963335000</v>
      </c>
      <c r="K716">
        <f t="array" ref="K716">I716-J716</f>
        <v>905853000</v>
      </c>
      <c r="L716">
        <f t="array" ref="L716">I716/D716</f>
        <v>0.97074983057820619</v>
      </c>
      <c r="M716">
        <f t="array" ref="M716">K716/D716</f>
        <v>0.30648275619400328</v>
      </c>
    </row>
    <row r="717" spans="1:13">
      <c r="A717" t="s">
        <v>3011</v>
      </c>
      <c r="B717" t="s">
        <v>31</v>
      </c>
      <c r="C717">
        <v>2015</v>
      </c>
      <c r="D717" s="1">
        <v>3153251000</v>
      </c>
      <c r="E717" s="7">
        <v>82175000</v>
      </c>
      <c r="F717">
        <v>0</v>
      </c>
      <c r="G717" s="7">
        <v>127821000</v>
      </c>
      <c r="H717" s="7">
        <v>1948041000</v>
      </c>
      <c r="I717">
        <f t="array" ref="I717">D717-E717</f>
        <v>3071076000</v>
      </c>
      <c r="J717">
        <f t="array" ref="J717">SUM(F717:H717)</f>
        <v>2075862000</v>
      </c>
      <c r="K717">
        <f t="array" ref="K717">I717-J717</f>
        <v>995214000</v>
      </c>
      <c r="L717">
        <f t="array" ref="L717">I717/D717</f>
        <v>0.9739395944059005</v>
      </c>
      <c r="M717">
        <f t="array" ref="M717">K717/D717</f>
        <v>0.31561521743749549</v>
      </c>
    </row>
    <row r="718" spans="1:13">
      <c r="A718" t="s">
        <v>3028</v>
      </c>
      <c r="B718" t="s">
        <v>10</v>
      </c>
      <c r="C718">
        <v>2013</v>
      </c>
      <c r="D718" s="1">
        <v>4627802000</v>
      </c>
      <c r="E718" s="7">
        <v>3016109000</v>
      </c>
      <c r="F718">
        <v>0</v>
      </c>
      <c r="G718">
        <v>0</v>
      </c>
      <c r="H718" s="7">
        <v>1096507000</v>
      </c>
      <c r="I718">
        <f t="array" ref="I718">D718-E718</f>
        <v>1611693000</v>
      </c>
      <c r="J718">
        <f t="array" ref="J718">SUM(F718:H718)</f>
        <v>1096507000</v>
      </c>
      <c r="K718">
        <f t="array" ref="K718">I718-J718</f>
        <v>515186000</v>
      </c>
      <c r="L718">
        <f t="array" ref="L718">I718/D718</f>
        <v>0.34826317115555072</v>
      </c>
      <c r="M718">
        <f t="array" ref="M718">K718/D718</f>
        <v>0.11132412320146799</v>
      </c>
    </row>
    <row r="719" spans="1:13">
      <c r="A719" t="s">
        <v>3028</v>
      </c>
      <c r="B719" t="s">
        <v>19</v>
      </c>
      <c r="C719">
        <v>2015</v>
      </c>
      <c r="D719" s="1">
        <v>5324746000</v>
      </c>
      <c r="E719" s="7">
        <v>3420339000</v>
      </c>
      <c r="F719">
        <v>0</v>
      </c>
      <c r="G719">
        <v>0</v>
      </c>
      <c r="H719" s="7">
        <v>1340453000</v>
      </c>
      <c r="I719">
        <f t="array" ref="I719">D719-E719</f>
        <v>1904407000</v>
      </c>
      <c r="J719">
        <f t="array" ref="J719">SUM(F719:H719)</f>
        <v>1340453000</v>
      </c>
      <c r="K719">
        <f t="array" ref="K719">I719-J719</f>
        <v>563954000</v>
      </c>
      <c r="L719">
        <f t="array" ref="L719">I719/D719</f>
        <v>0.35765217721183318</v>
      </c>
      <c r="M719">
        <f t="array" ref="M719">K719/D719</f>
        <v>0.10591190640830567</v>
      </c>
    </row>
    <row r="720" spans="1:13">
      <c r="A720" t="s">
        <v>3028</v>
      </c>
      <c r="B720" t="s">
        <v>25</v>
      </c>
      <c r="C720">
        <v>2016</v>
      </c>
      <c r="D720" s="1">
        <v>5731549000</v>
      </c>
      <c r="E720" s="7">
        <v>3595217000</v>
      </c>
      <c r="F720">
        <v>0</v>
      </c>
      <c r="G720">
        <v>0</v>
      </c>
      <c r="H720" s="7">
        <v>1541214000</v>
      </c>
      <c r="I720">
        <f t="array" ref="I720">D720-E720</f>
        <v>2136332000</v>
      </c>
      <c r="J720">
        <f t="array" ref="J720">SUM(F720:H720)</f>
        <v>1541214000</v>
      </c>
      <c r="K720">
        <f t="array" ref="K720">I720-J720</f>
        <v>595118000</v>
      </c>
      <c r="L720">
        <f t="array" ref="L720">I720/D720</f>
        <v>0.37273204852649783</v>
      </c>
      <c r="M720">
        <f t="array" ref="M720">K720/D720</f>
        <v>0.10383196584378848</v>
      </c>
    </row>
    <row r="721" spans="1:13">
      <c r="A721" t="s">
        <v>3028</v>
      </c>
      <c r="B721" t="s">
        <v>31</v>
      </c>
      <c r="C721">
        <v>2016</v>
      </c>
      <c r="D721" s="1">
        <v>6028199000</v>
      </c>
      <c r="E721" s="7">
        <v>3752151000</v>
      </c>
      <c r="F721">
        <v>0</v>
      </c>
      <c r="G721">
        <v>0</v>
      </c>
      <c r="H721" s="7">
        <v>1500399000</v>
      </c>
      <c r="I721">
        <f t="array" ref="I721">D721-E721</f>
        <v>2276048000</v>
      </c>
      <c r="J721">
        <f t="array" ref="J721">SUM(F721:H721)</f>
        <v>1500399000</v>
      </c>
      <c r="K721">
        <f t="array" ref="K721">I721-J721</f>
        <v>775649000</v>
      </c>
      <c r="L721">
        <f t="array" ref="L721">I721/D721</f>
        <v>0.37756683215003356</v>
      </c>
      <c r="M721">
        <f t="array" ref="M721">K721/D721</f>
        <v>0.12867010528351835</v>
      </c>
    </row>
    <row r="722" spans="1:13">
      <c r="A722" t="s">
        <v>3042</v>
      </c>
      <c r="B722" t="s">
        <v>10</v>
      </c>
      <c r="C722">
        <v>2012</v>
      </c>
      <c r="D722" s="1">
        <v>33013000000</v>
      </c>
      <c r="E722" s="7">
        <v>5717000000</v>
      </c>
      <c r="F722">
        <v>0</v>
      </c>
      <c r="G722" s="7">
        <v>1679000000</v>
      </c>
      <c r="H722" s="7">
        <v>20801000000</v>
      </c>
      <c r="I722">
        <f t="array" ref="I722">D722-E722</f>
        <v>27296000000</v>
      </c>
      <c r="J722">
        <f t="array" ref="J722">SUM(F722:H722)</f>
        <v>22480000000</v>
      </c>
      <c r="K722">
        <f t="array" ref="K722">I722-J722</f>
        <v>4816000000</v>
      </c>
      <c r="L722">
        <f t="array" ref="L722">I722/D722</f>
        <v>0.8268257958985854</v>
      </c>
      <c r="M722">
        <f t="array" ref="M722">K722/D722</f>
        <v>0.14588192530215369</v>
      </c>
    </row>
    <row r="723" spans="1:13">
      <c r="A723" t="s">
        <v>3042</v>
      </c>
      <c r="B723" t="s">
        <v>19</v>
      </c>
      <c r="C723">
        <v>2013</v>
      </c>
      <c r="D723" s="1">
        <v>34182000000</v>
      </c>
      <c r="E723" s="7">
        <v>5970000000</v>
      </c>
      <c r="F723">
        <v>0</v>
      </c>
      <c r="G723" s="7">
        <v>1753000000</v>
      </c>
      <c r="H723" s="7">
        <v>21667000000</v>
      </c>
      <c r="I723">
        <f t="array" ref="I723">D723-E723</f>
        <v>28212000000</v>
      </c>
      <c r="J723">
        <f t="array" ref="J723">SUM(F723:H723)</f>
        <v>23420000000</v>
      </c>
      <c r="K723">
        <f t="array" ref="K723">I723-J723</f>
        <v>4792000000</v>
      </c>
      <c r="L723">
        <f t="array" ref="L723">I723/D723</f>
        <v>0.82534667368790593</v>
      </c>
      <c r="M723">
        <f t="array" ref="M723">K723/D723</f>
        <v>0.14019074366625708</v>
      </c>
    </row>
    <row r="724" spans="1:13">
      <c r="A724" t="s">
        <v>3042</v>
      </c>
      <c r="B724" t="s">
        <v>25</v>
      </c>
      <c r="C724">
        <v>2014</v>
      </c>
      <c r="D724" s="1">
        <v>36918000000</v>
      </c>
      <c r="E724" s="7">
        <v>6262000000</v>
      </c>
      <c r="F724">
        <v>0</v>
      </c>
      <c r="G724" s="7">
        <v>1820000000</v>
      </c>
      <c r="H724" s="7">
        <v>23271000000</v>
      </c>
      <c r="I724">
        <f t="array" ref="I724">D724-E724</f>
        <v>30656000000</v>
      </c>
      <c r="J724">
        <f t="array" ref="J724">SUM(F724:H724)</f>
        <v>25091000000</v>
      </c>
      <c r="K724">
        <f t="array" ref="K724">I724-J724</f>
        <v>5565000000</v>
      </c>
      <c r="L724">
        <f t="array" ref="L724">I724/D724</f>
        <v>0.83038084403272117</v>
      </c>
      <c r="M724">
        <f t="array" ref="M724">K724/D724</f>
        <v>0.15073947667804324</v>
      </c>
    </row>
    <row r="725" spans="1:13">
      <c r="A725" t="s">
        <v>3042</v>
      </c>
      <c r="B725" t="s">
        <v>31</v>
      </c>
      <c r="C725">
        <v>2015</v>
      </c>
      <c r="D725" s="1">
        <v>39678000000</v>
      </c>
      <c r="E725" s="7">
        <v>6638000000</v>
      </c>
      <c r="F725">
        <v>0</v>
      </c>
      <c r="G725" s="7">
        <v>1904000000</v>
      </c>
      <c r="H725" s="7">
        <v>25171000000</v>
      </c>
      <c r="I725">
        <f t="array" ref="I725">D725-E725</f>
        <v>33040000000</v>
      </c>
      <c r="J725">
        <f t="array" ref="J725">SUM(F725:H725)</f>
        <v>27075000000</v>
      </c>
      <c r="K725">
        <f t="array" ref="K725">I725-J725</f>
        <v>5965000000</v>
      </c>
      <c r="L725">
        <f t="array" ref="L725">I725/D725</f>
        <v>0.83270326125308736</v>
      </c>
      <c r="M725">
        <f t="array" ref="M725">K725/D725</f>
        <v>0.15033519834669087</v>
      </c>
    </row>
    <row r="726" spans="1:13">
      <c r="A726" t="s">
        <v>3059</v>
      </c>
      <c r="B726" t="s">
        <v>10</v>
      </c>
      <c r="C726">
        <v>2012</v>
      </c>
      <c r="D726" s="1">
        <v>1765979000</v>
      </c>
      <c r="E726" s="7">
        <v>567989000</v>
      </c>
      <c r="F726">
        <v>0</v>
      </c>
      <c r="G726" s="7">
        <v>506220000</v>
      </c>
      <c r="H726" s="7">
        <v>158950000</v>
      </c>
      <c r="I726">
        <f t="array" ref="I726">D726-E726</f>
        <v>1197990000</v>
      </c>
      <c r="J726">
        <f t="array" ref="J726">SUM(F726:H726)</f>
        <v>665170000</v>
      </c>
      <c r="K726">
        <f t="array" ref="K726">I726-J726</f>
        <v>532820000</v>
      </c>
      <c r="L726">
        <f t="array" ref="L726">I726/D726</f>
        <v>0.67837160011529019</v>
      </c>
      <c r="M726">
        <f t="array" ref="M726">K726/D726</f>
        <v>0.30171366703681074</v>
      </c>
    </row>
    <row r="727" spans="1:13">
      <c r="A727" t="s">
        <v>3059</v>
      </c>
      <c r="B727" t="s">
        <v>19</v>
      </c>
      <c r="C727">
        <v>2013</v>
      </c>
      <c r="D727" s="1">
        <v>2847945000</v>
      </c>
      <c r="E727" s="7">
        <v>1206813000</v>
      </c>
      <c r="F727">
        <v>0</v>
      </c>
      <c r="G727" s="7">
        <v>865800000</v>
      </c>
      <c r="H727" s="7">
        <v>241719000</v>
      </c>
      <c r="I727">
        <f t="array" ref="I727">D727-E727</f>
        <v>1641132000</v>
      </c>
      <c r="J727">
        <f t="array" ref="J727">SUM(F727:H727)</f>
        <v>1107519000</v>
      </c>
      <c r="K727">
        <f t="array" ref="K727">I727-J727</f>
        <v>533613000</v>
      </c>
      <c r="L727">
        <f t="array" ref="L727">I727/D727</f>
        <v>0.57625129698782807</v>
      </c>
      <c r="M727">
        <f t="array" ref="M727">K727/D727</f>
        <v>0.18736773357631556</v>
      </c>
    </row>
    <row r="728" spans="1:13">
      <c r="A728" t="s">
        <v>3059</v>
      </c>
      <c r="B728" t="s">
        <v>25</v>
      </c>
      <c r="C728">
        <v>2014</v>
      </c>
      <c r="D728" s="1">
        <v>3305879000</v>
      </c>
      <c r="E728" s="7">
        <v>1403358000</v>
      </c>
      <c r="F728">
        <v>0</v>
      </c>
      <c r="G728" s="7">
        <v>844130000</v>
      </c>
      <c r="H728" s="7">
        <v>212481000</v>
      </c>
      <c r="I728">
        <f t="array" ref="I728">D728-E728</f>
        <v>1902521000</v>
      </c>
      <c r="J728">
        <f t="array" ref="J728">SUM(F728:H728)</f>
        <v>1056611000</v>
      </c>
      <c r="K728">
        <f t="array" ref="K728">I728-J728</f>
        <v>845910000</v>
      </c>
      <c r="L728">
        <f t="array" ref="L728">I728/D728</f>
        <v>0.575496259844961</v>
      </c>
      <c r="M728">
        <f t="array" ref="M728">K728/D728</f>
        <v>0.25588050863325607</v>
      </c>
    </row>
    <row r="729" spans="1:13">
      <c r="A729" t="s">
        <v>3059</v>
      </c>
      <c r="B729" t="s">
        <v>31</v>
      </c>
      <c r="C729">
        <v>2015</v>
      </c>
      <c r="D729" s="1">
        <v>3775685000</v>
      </c>
      <c r="E729" s="7">
        <v>1622257000</v>
      </c>
      <c r="F729">
        <v>0</v>
      </c>
      <c r="G729" s="7">
        <v>826240000</v>
      </c>
      <c r="H729" s="7">
        <v>258342000</v>
      </c>
      <c r="I729">
        <f t="array" ref="I729">D729-E729</f>
        <v>2153428000</v>
      </c>
      <c r="J729">
        <f t="array" ref="J729">SUM(F729:H729)</f>
        <v>1084582000</v>
      </c>
      <c r="K729">
        <f t="array" ref="K729">I729-J729</f>
        <v>1068846000</v>
      </c>
      <c r="L729">
        <f t="array" ref="L729">I729/D729</f>
        <v>0.57034101096887058</v>
      </c>
      <c r="M729">
        <f t="array" ref="M729">K729/D729</f>
        <v>0.28308664520477739</v>
      </c>
    </row>
    <row r="730" spans="1:13">
      <c r="A730" t="s">
        <v>3076</v>
      </c>
      <c r="B730" t="s">
        <v>10</v>
      </c>
      <c r="C730">
        <v>2013</v>
      </c>
      <c r="D730" s="1">
        <v>2013719000</v>
      </c>
      <c r="E730">
        <v>0</v>
      </c>
      <c r="F730">
        <v>0</v>
      </c>
      <c r="G730" s="7">
        <v>423312000</v>
      </c>
      <c r="H730" s="7">
        <v>401324000</v>
      </c>
      <c r="I730">
        <f t="array" ref="I730">D730-E730</f>
        <v>2013719000</v>
      </c>
      <c r="J730">
        <f t="array" ref="J730">SUM(F730:H730)</f>
        <v>824636000</v>
      </c>
      <c r="K730">
        <f t="array" ref="K730">I730-J730</f>
        <v>1189083000</v>
      </c>
      <c r="L730">
        <f t="array" ref="L730">I730/D730</f>
        <v>1</v>
      </c>
      <c r="M730">
        <f t="array" ref="M730">K730/D730</f>
        <v>0.59049102680165411</v>
      </c>
    </row>
    <row r="731" spans="1:13">
      <c r="A731" t="s">
        <v>3076</v>
      </c>
      <c r="B731" t="s">
        <v>19</v>
      </c>
      <c r="C731">
        <v>2014</v>
      </c>
      <c r="D731" s="1">
        <v>1563210000</v>
      </c>
      <c r="E731">
        <v>0</v>
      </c>
      <c r="F731">
        <v>0</v>
      </c>
      <c r="G731" s="7">
        <v>455016000</v>
      </c>
      <c r="H731" s="7">
        <v>463059000</v>
      </c>
      <c r="I731">
        <f t="array" ref="I731">D731-E731</f>
        <v>1563210000</v>
      </c>
      <c r="J731">
        <f t="array" ref="J731">SUM(F731:H731)</f>
        <v>918075000</v>
      </c>
      <c r="K731">
        <f t="array" ref="K731">I731-J731</f>
        <v>645135000</v>
      </c>
      <c r="L731">
        <f t="array" ref="L731">I731/D731</f>
        <v>1</v>
      </c>
      <c r="M731">
        <f t="array" ref="M731">K731/D731</f>
        <v>0.4126988696336385</v>
      </c>
    </row>
    <row r="732" spans="1:13">
      <c r="A732" t="s">
        <v>3076</v>
      </c>
      <c r="B732" t="s">
        <v>25</v>
      </c>
      <c r="C732">
        <v>2015</v>
      </c>
      <c r="D732" s="1">
        <v>1828305000</v>
      </c>
      <c r="E732">
        <v>0</v>
      </c>
      <c r="F732">
        <v>0</v>
      </c>
      <c r="G732" s="7">
        <v>504905000</v>
      </c>
      <c r="H732" s="7">
        <v>706644000</v>
      </c>
      <c r="I732">
        <f t="array" ref="I732">D732-E732</f>
        <v>1828305000</v>
      </c>
      <c r="J732">
        <f t="array" ref="J732">SUM(F732:H732)</f>
        <v>1211549000</v>
      </c>
      <c r="K732">
        <f t="array" ref="K732">I732-J732</f>
        <v>616756000</v>
      </c>
      <c r="L732">
        <f t="array" ref="L732">I732/D732</f>
        <v>1</v>
      </c>
      <c r="M732">
        <f t="array" ref="M732">K732/D732</f>
        <v>0.33733758864084495</v>
      </c>
    </row>
    <row r="733" spans="1:13">
      <c r="A733" t="s">
        <v>3076</v>
      </c>
      <c r="B733" t="s">
        <v>31</v>
      </c>
      <c r="C733">
        <v>2016</v>
      </c>
      <c r="D733" s="1">
        <v>2040486000</v>
      </c>
      <c r="E733">
        <v>0</v>
      </c>
      <c r="F733">
        <v>0</v>
      </c>
      <c r="G733" s="7">
        <v>568108000</v>
      </c>
      <c r="H733" s="7">
        <v>842010000</v>
      </c>
      <c r="I733">
        <f t="array" ref="I733">D733-E733</f>
        <v>2040486000</v>
      </c>
      <c r="J733">
        <f t="array" ref="J733">SUM(F733:H733)</f>
        <v>1410118000</v>
      </c>
      <c r="K733">
        <f t="array" ref="K733">I733-J733</f>
        <v>630368000</v>
      </c>
      <c r="L733">
        <f t="array" ref="L733">I733/D733</f>
        <v>1</v>
      </c>
      <c r="M733">
        <f t="array" ref="M733">K733/D733</f>
        <v>0.3089303234621556</v>
      </c>
    </row>
    <row r="734" spans="1:13">
      <c r="A734" t="s">
        <v>3089</v>
      </c>
      <c r="B734" t="s">
        <v>10</v>
      </c>
      <c r="C734">
        <v>2013</v>
      </c>
      <c r="D734" s="1">
        <v>74754000000</v>
      </c>
      <c r="E734" s="7">
        <v>48912000000</v>
      </c>
      <c r="F734">
        <v>0</v>
      </c>
      <c r="G734" s="7">
        <v>1568000000</v>
      </c>
      <c r="H734" s="7">
        <v>16508000000</v>
      </c>
      <c r="I734">
        <f t="array" ref="I734">D734-E734</f>
        <v>25842000000</v>
      </c>
      <c r="J734">
        <f t="array" ref="J734">SUM(F734:H734)</f>
        <v>18076000000</v>
      </c>
      <c r="K734">
        <f t="array" ref="K734">I734-J734</f>
        <v>7766000000</v>
      </c>
      <c r="L734">
        <f t="array" ref="L734">I734/D734</f>
        <v>0.34569387591299461</v>
      </c>
      <c r="M734">
        <f t="array" ref="M734">K734/D734</f>
        <v>0.10388741739572464</v>
      </c>
    </row>
    <row r="735" spans="1:13">
      <c r="A735" t="s">
        <v>3089</v>
      </c>
      <c r="B735" t="s">
        <v>19</v>
      </c>
      <c r="C735">
        <v>2014</v>
      </c>
      <c r="D735" s="1">
        <v>78812000000</v>
      </c>
      <c r="E735" s="7">
        <v>51897000000</v>
      </c>
      <c r="F735">
        <v>0</v>
      </c>
      <c r="G735" s="7">
        <v>1627000000</v>
      </c>
      <c r="H735" s="7">
        <v>16122000000</v>
      </c>
      <c r="I735">
        <f t="array" ref="I735">D735-E735</f>
        <v>26915000000</v>
      </c>
      <c r="J735">
        <f t="array" ref="J735">SUM(F735:H735)</f>
        <v>17749000000</v>
      </c>
      <c r="K735">
        <f t="array" ref="K735">I735-J735</f>
        <v>9166000000</v>
      </c>
      <c r="L735">
        <f t="array" ref="L735">I735/D735</f>
        <v>0.34150890727300409</v>
      </c>
      <c r="M735">
        <f t="array" ref="M735">K735/D735</f>
        <v>0.11630208597675482</v>
      </c>
    </row>
    <row r="736" spans="1:13">
      <c r="A736" t="s">
        <v>3089</v>
      </c>
      <c r="B736" t="s">
        <v>25</v>
      </c>
      <c r="C736">
        <v>2015</v>
      </c>
      <c r="D736" s="1">
        <v>83176000000</v>
      </c>
      <c r="E736" s="7">
        <v>54787000000</v>
      </c>
      <c r="F736">
        <v>0</v>
      </c>
      <c r="G736" s="7">
        <v>1640000000</v>
      </c>
      <c r="H736" s="7">
        <v>16280000000</v>
      </c>
      <c r="I736">
        <f t="array" ref="I736">D736-E736</f>
        <v>28389000000</v>
      </c>
      <c r="J736">
        <f t="array" ref="J736">SUM(F736:H736)</f>
        <v>17920000000</v>
      </c>
      <c r="K736">
        <f t="array" ref="K736">I736-J736</f>
        <v>10469000000</v>
      </c>
      <c r="L736">
        <f t="array" ref="L736">I736/D736</f>
        <v>0.34131239780705974</v>
      </c>
      <c r="M736">
        <f t="array" ref="M736">K736/D736</f>
        <v>0.12586563431759162</v>
      </c>
    </row>
    <row r="737" spans="1:13">
      <c r="A737" t="s">
        <v>3089</v>
      </c>
      <c r="B737" t="s">
        <v>31</v>
      </c>
      <c r="C737">
        <v>2016</v>
      </c>
      <c r="D737" s="1">
        <v>88519000000</v>
      </c>
      <c r="E737" s="7">
        <v>58254000000</v>
      </c>
      <c r="F737">
        <v>0</v>
      </c>
      <c r="G737" s="7">
        <v>1690000000</v>
      </c>
      <c r="H737" s="7">
        <v>16801000000</v>
      </c>
      <c r="I737">
        <f t="array" ref="I737">D737-E737</f>
        <v>30265000000</v>
      </c>
      <c r="J737">
        <f t="array" ref="J737">SUM(F737:H737)</f>
        <v>18491000000</v>
      </c>
      <c r="K737">
        <f t="array" ref="K737">I737-J737</f>
        <v>11774000000</v>
      </c>
      <c r="L737">
        <f t="array" ref="L737">I737/D737</f>
        <v>0.34190399801172627</v>
      </c>
      <c r="M737">
        <f t="array" ref="M737">K737/D737</f>
        <v>0.13301099199042013</v>
      </c>
    </row>
    <row r="738" spans="1:13">
      <c r="A738" t="s">
        <v>3109</v>
      </c>
      <c r="B738" t="s">
        <v>10</v>
      </c>
      <c r="C738">
        <v>2012</v>
      </c>
      <c r="D738" s="1">
        <v>12245000000</v>
      </c>
      <c r="E738" s="7">
        <v>3535000000</v>
      </c>
      <c r="F738">
        <v>0</v>
      </c>
      <c r="G738" s="7">
        <v>2866000000</v>
      </c>
      <c r="H738" s="7">
        <v>1126000000</v>
      </c>
      <c r="I738">
        <f t="array" ref="I738">D738-E738</f>
        <v>8710000000</v>
      </c>
      <c r="J738">
        <f t="array" ref="J738">SUM(F738:H738)</f>
        <v>3992000000</v>
      </c>
      <c r="K738">
        <f t="array" ref="K738">I738-J738</f>
        <v>4718000000</v>
      </c>
      <c r="L738">
        <f t="array" ref="L738">I738/D738</f>
        <v>0.71131073907717435</v>
      </c>
      <c r="M738">
        <f t="array" ref="M738">K738/D738</f>
        <v>0.38530012249897916</v>
      </c>
    </row>
    <row r="739" spans="1:13">
      <c r="A739" t="s">
        <v>3109</v>
      </c>
      <c r="B739" t="s">
        <v>19</v>
      </c>
      <c r="C739">
        <v>2013</v>
      </c>
      <c r="D739" s="1">
        <v>11905000000</v>
      </c>
      <c r="E739" s="7">
        <v>3969000000</v>
      </c>
      <c r="F739">
        <v>0</v>
      </c>
      <c r="G739" s="7">
        <v>2687000000</v>
      </c>
      <c r="H739" s="7">
        <v>1045000000</v>
      </c>
      <c r="I739">
        <f t="array" ref="I739">D739-E739</f>
        <v>7936000000</v>
      </c>
      <c r="J739">
        <f t="array" ref="J739">SUM(F739:H739)</f>
        <v>3732000000</v>
      </c>
      <c r="K739">
        <f t="array" ref="K739">I739-J739</f>
        <v>4204000000</v>
      </c>
      <c r="L739">
        <f t="array" ref="L739">I739/D739</f>
        <v>0.66661066778664424</v>
      </c>
      <c r="M739">
        <f t="array" ref="M739">K739/D739</f>
        <v>0.35312893742125157</v>
      </c>
    </row>
    <row r="740" spans="1:13">
      <c r="A740" t="s">
        <v>3109</v>
      </c>
      <c r="B740" t="s">
        <v>25</v>
      </c>
      <c r="C740">
        <v>2014</v>
      </c>
      <c r="D740" s="1">
        <v>10737000000</v>
      </c>
      <c r="E740" s="7">
        <v>3753000000</v>
      </c>
      <c r="F740">
        <v>0</v>
      </c>
      <c r="G740" s="7">
        <v>3224000000</v>
      </c>
      <c r="H740" s="7">
        <v>863000000</v>
      </c>
      <c r="I740">
        <f t="array" ref="I740">D740-E740</f>
        <v>6984000000</v>
      </c>
      <c r="J740">
        <f t="array" ref="J740">SUM(F740:H740)</f>
        <v>4087000000</v>
      </c>
      <c r="K740">
        <f t="array" ref="K740">I740-J740</f>
        <v>2897000000</v>
      </c>
      <c r="L740">
        <f t="array" ref="L740">I740/D740</f>
        <v>0.6504610226320201</v>
      </c>
      <c r="M740">
        <f t="array" ref="M740">K740/D740</f>
        <v>0.26981465958833939</v>
      </c>
    </row>
    <row r="741" spans="1:13">
      <c r="A741" t="s">
        <v>3109</v>
      </c>
      <c r="B741" t="s">
        <v>31</v>
      </c>
      <c r="C741">
        <v>2015</v>
      </c>
      <c r="D741" s="1">
        <v>6636000000</v>
      </c>
      <c r="E741" s="7">
        <v>3323000000</v>
      </c>
      <c r="F741">
        <v>0</v>
      </c>
      <c r="G741" s="7">
        <v>3955000000</v>
      </c>
      <c r="H741" s="7">
        <v>703000000</v>
      </c>
      <c r="I741">
        <f t="array" ref="I741">D741-E741</f>
        <v>3313000000</v>
      </c>
      <c r="J741">
        <f t="array" ref="J741">SUM(F741:H741)</f>
        <v>4658000000</v>
      </c>
      <c r="K741">
        <f t="array" ref="K741">I741-J741</f>
        <v>-1345000000</v>
      </c>
      <c r="L741">
        <f t="array" ref="L741">I741/D741</f>
        <v>0.49924653405666064</v>
      </c>
      <c r="M741">
        <f t="array" ref="M741">K741/D741</f>
        <v>-0.20268233875828812</v>
      </c>
    </row>
    <row r="742" spans="1:13">
      <c r="A742" t="s">
        <v>3123</v>
      </c>
      <c r="B742" t="s">
        <v>10</v>
      </c>
      <c r="C742">
        <v>2012</v>
      </c>
      <c r="D742" s="1">
        <v>22086000000</v>
      </c>
      <c r="E742" s="7">
        <v>13195000000</v>
      </c>
      <c r="F742">
        <v>0</v>
      </c>
      <c r="G742" s="7">
        <v>7080000000</v>
      </c>
      <c r="H742">
        <v>0</v>
      </c>
      <c r="I742">
        <f t="array" ref="I742">D742-E742</f>
        <v>8891000000</v>
      </c>
      <c r="J742">
        <f t="array" ref="J742">SUM(F742:H742)</f>
        <v>7080000000</v>
      </c>
      <c r="K742">
        <f t="array" ref="K742">I742-J742</f>
        <v>1811000000</v>
      </c>
      <c r="L742">
        <f t="array" ref="L742">I742/D742</f>
        <v>0.40256270940867517</v>
      </c>
      <c r="M742">
        <f t="array" ref="M742">K742/D742</f>
        <v>8.199764556732772E-2</v>
      </c>
    </row>
    <row r="743" spans="1:13">
      <c r="A743" t="s">
        <v>3123</v>
      </c>
      <c r="B743" t="s">
        <v>19</v>
      </c>
      <c r="C743">
        <v>2013</v>
      </c>
      <c r="D743" s="1">
        <v>20673000000</v>
      </c>
      <c r="E743" s="7">
        <v>11048000000</v>
      </c>
      <c r="F743">
        <v>0</v>
      </c>
      <c r="G743" s="7">
        <v>5970000000</v>
      </c>
      <c r="H743">
        <v>0</v>
      </c>
      <c r="I743">
        <f t="array" ref="I743">D743-E743</f>
        <v>9625000000</v>
      </c>
      <c r="J743">
        <f t="array" ref="J743">SUM(F743:H743)</f>
        <v>5970000000</v>
      </c>
      <c r="K743">
        <f t="array" ref="K743">I743-J743</f>
        <v>3655000000</v>
      </c>
      <c r="L743">
        <f t="array" ref="L743">I743/D743</f>
        <v>0.46558312775117305</v>
      </c>
      <c r="M743">
        <f t="array" ref="M743">K743/D743</f>
        <v>0.17680065786291299</v>
      </c>
    </row>
    <row r="744" spans="1:13">
      <c r="A744" t="s">
        <v>3123</v>
      </c>
      <c r="B744" t="s">
        <v>25</v>
      </c>
      <c r="C744">
        <v>2014</v>
      </c>
      <c r="D744" s="1">
        <v>18614000000</v>
      </c>
      <c r="E744" s="7">
        <v>10805000000</v>
      </c>
      <c r="F744">
        <v>0</v>
      </c>
      <c r="G744" s="7">
        <v>5757000000</v>
      </c>
      <c r="H744">
        <v>0</v>
      </c>
      <c r="I744">
        <f t="array" ref="I744">D744-E744</f>
        <v>7809000000</v>
      </c>
      <c r="J744">
        <f t="array" ref="J744">SUM(F744:H744)</f>
        <v>5757000000</v>
      </c>
      <c r="K744">
        <f t="array" ref="K744">I744-J744</f>
        <v>2052000000</v>
      </c>
      <c r="L744">
        <f t="array" ref="L744">I744/D744</f>
        <v>0.41952293972278931</v>
      </c>
      <c r="M744">
        <f t="array" ref="M744">K744/D744</f>
        <v>0.11023960459868916</v>
      </c>
    </row>
    <row r="745" spans="1:13">
      <c r="A745" t="s">
        <v>3123</v>
      </c>
      <c r="B745" t="s">
        <v>31</v>
      </c>
      <c r="C745">
        <v>2015</v>
      </c>
      <c r="D745" s="1">
        <v>18377000000</v>
      </c>
      <c r="E745" s="7">
        <v>10775000000</v>
      </c>
      <c r="F745">
        <v>0</v>
      </c>
      <c r="G745" s="7">
        <v>5274000000</v>
      </c>
      <c r="H745">
        <v>0</v>
      </c>
      <c r="I745">
        <f t="array" ref="I745">D745-E745</f>
        <v>7602000000</v>
      </c>
      <c r="J745">
        <f t="array" ref="J745">SUM(F745:H745)</f>
        <v>5274000000</v>
      </c>
      <c r="K745">
        <f t="array" ref="K745">I745-J745</f>
        <v>2328000000</v>
      </c>
      <c r="L745">
        <f t="array" ref="L745">I745/D745</f>
        <v>0.41366926048865432</v>
      </c>
      <c r="M745">
        <f t="array" ref="M745">K745/D745</f>
        <v>0.12668008924198726</v>
      </c>
    </row>
    <row r="746" spans="1:13">
      <c r="A746" t="s">
        <v>3135</v>
      </c>
      <c r="B746" t="s">
        <v>10</v>
      </c>
      <c r="C746">
        <v>2012</v>
      </c>
      <c r="D746" s="1">
        <v>5580506000</v>
      </c>
      <c r="E746" s="7">
        <v>3440623000</v>
      </c>
      <c r="F746">
        <v>0</v>
      </c>
      <c r="G746">
        <v>0</v>
      </c>
      <c r="H746" s="7">
        <v>1111232000</v>
      </c>
      <c r="I746">
        <f t="array" ref="I746">D746-E746</f>
        <v>2139883000</v>
      </c>
      <c r="J746">
        <f t="array" ref="J746">SUM(F746:H746)</f>
        <v>1111232000</v>
      </c>
      <c r="K746">
        <f t="array" ref="K746">I746-J746</f>
        <v>1028651000</v>
      </c>
      <c r="L746">
        <f t="array" ref="L746">I746/D746</f>
        <v>0.38345680481304023</v>
      </c>
      <c r="M746">
        <f t="array" ref="M746">K746/D746</f>
        <v>0.18432934217793154</v>
      </c>
    </row>
    <row r="747" spans="1:13">
      <c r="A747" t="s">
        <v>3135</v>
      </c>
      <c r="B747" t="s">
        <v>19</v>
      </c>
      <c r="C747">
        <v>2013</v>
      </c>
      <c r="D747" s="1">
        <v>5899872000</v>
      </c>
      <c r="E747" s="7">
        <v>3621417000</v>
      </c>
      <c r="F747">
        <v>0</v>
      </c>
      <c r="G747">
        <v>0</v>
      </c>
      <c r="H747" s="7">
        <v>1124753000</v>
      </c>
      <c r="I747">
        <f t="array" ref="I747">D747-E747</f>
        <v>2278455000</v>
      </c>
      <c r="J747">
        <f t="array" ref="J747">SUM(F747:H747)</f>
        <v>1124753000</v>
      </c>
      <c r="K747">
        <f t="array" ref="K747">I747-J747</f>
        <v>1153702000</v>
      </c>
      <c r="L747">
        <f t="array" ref="L747">I747/D747</f>
        <v>0.38618719185772166</v>
      </c>
      <c r="M747">
        <f t="array" ref="M747">K747/D747</f>
        <v>0.19554695423900723</v>
      </c>
    </row>
    <row r="748" spans="1:13">
      <c r="A748" t="s">
        <v>3135</v>
      </c>
      <c r="B748" t="s">
        <v>25</v>
      </c>
      <c r="C748">
        <v>2014</v>
      </c>
      <c r="D748" s="1">
        <v>6228508000</v>
      </c>
      <c r="E748" s="7">
        <v>3788023000</v>
      </c>
      <c r="F748">
        <v>0</v>
      </c>
      <c r="G748">
        <v>0</v>
      </c>
      <c r="H748" s="7">
        <v>1159502000</v>
      </c>
      <c r="I748">
        <f t="array" ref="I748">D748-E748</f>
        <v>2440485000</v>
      </c>
      <c r="J748">
        <f t="array" ref="J748">SUM(F748:H748)</f>
        <v>1159502000</v>
      </c>
      <c r="K748">
        <f t="array" ref="K748">I748-J748</f>
        <v>1280983000</v>
      </c>
      <c r="L748">
        <f t="array" ref="L748">I748/D748</f>
        <v>0.39182497638278702</v>
      </c>
      <c r="M748">
        <f t="array" ref="M748">K748/D748</f>
        <v>0.2056645026385131</v>
      </c>
    </row>
    <row r="749" spans="1:13">
      <c r="A749" t="s">
        <v>3135</v>
      </c>
      <c r="B749" t="s">
        <v>31</v>
      </c>
      <c r="C749">
        <v>2015</v>
      </c>
      <c r="D749" s="1">
        <v>5995402000</v>
      </c>
      <c r="E749" s="7">
        <v>3619612000</v>
      </c>
      <c r="F749">
        <v>0</v>
      </c>
      <c r="G749">
        <v>0</v>
      </c>
      <c r="H749" s="7">
        <v>1220095000</v>
      </c>
      <c r="I749">
        <f t="array" ref="I749">D749-E749</f>
        <v>2375790000</v>
      </c>
      <c r="J749">
        <f t="array" ref="J749">SUM(F749:H749)</f>
        <v>1220095000</v>
      </c>
      <c r="K749">
        <f t="array" ref="K749">I749-J749</f>
        <v>1155695000</v>
      </c>
      <c r="L749">
        <f t="array" ref="L749">I749/D749</f>
        <v>0.39626867389376058</v>
      </c>
      <c r="M749">
        <f t="array" ref="M749">K749/D749</f>
        <v>0.19276355447057594</v>
      </c>
    </row>
    <row r="750" spans="1:13">
      <c r="A750" t="s">
        <v>3149</v>
      </c>
      <c r="B750" t="s">
        <v>10</v>
      </c>
      <c r="C750">
        <v>2013</v>
      </c>
      <c r="D750" s="1">
        <v>2492300000</v>
      </c>
      <c r="E750" s="7">
        <v>1330900000</v>
      </c>
      <c r="F750" s="7">
        <v>197600000</v>
      </c>
      <c r="G750" s="7">
        <v>112600000</v>
      </c>
      <c r="H750" s="7">
        <v>661100000</v>
      </c>
      <c r="I750">
        <f t="array" ref="I750">D750-E750</f>
        <v>1161400000</v>
      </c>
      <c r="J750">
        <f t="array" ref="J750">SUM(F750:H750)</f>
        <v>971300000</v>
      </c>
      <c r="K750">
        <f t="array" ref="K750">I750-J750</f>
        <v>190100000</v>
      </c>
      <c r="L750">
        <f t="array" ref="L750">I750/D750</f>
        <v>0.46599526541748587</v>
      </c>
      <c r="M750">
        <f t="array" ref="M750">K750/D750</f>
        <v>7.627492677446536E-2</v>
      </c>
    </row>
    <row r="751" spans="1:13">
      <c r="A751" t="s">
        <v>3149</v>
      </c>
      <c r="B751" t="s">
        <v>19</v>
      </c>
      <c r="C751">
        <v>2014</v>
      </c>
      <c r="D751" s="1">
        <v>2530700000</v>
      </c>
      <c r="E751" s="7">
        <v>1285200000</v>
      </c>
      <c r="F751" s="7">
        <v>203200000</v>
      </c>
      <c r="G751" s="7">
        <v>113800000</v>
      </c>
      <c r="H751" s="7">
        <v>591500000</v>
      </c>
      <c r="I751">
        <f t="array" ref="I751">D751-E751</f>
        <v>1245500000</v>
      </c>
      <c r="J751">
        <f t="array" ref="J751">SUM(F751:H751)</f>
        <v>908500000</v>
      </c>
      <c r="K751">
        <f t="array" ref="K751">I751-J751</f>
        <v>337000000</v>
      </c>
      <c r="L751">
        <f t="array" ref="L751">I751/D751</f>
        <v>0.49215632038566404</v>
      </c>
      <c r="M751">
        <f t="array" ref="M751">K751/D751</f>
        <v>0.13316473702928044</v>
      </c>
    </row>
    <row r="752" spans="1:13">
      <c r="A752" t="s">
        <v>3149</v>
      </c>
      <c r="B752" t="s">
        <v>25</v>
      </c>
      <c r="C752">
        <v>2015</v>
      </c>
      <c r="D752" s="1">
        <v>2705000000</v>
      </c>
      <c r="E752" s="7">
        <v>1272300000</v>
      </c>
      <c r="F752" s="7">
        <v>214900000</v>
      </c>
      <c r="G752" s="7">
        <v>110200000</v>
      </c>
      <c r="H752" s="7">
        <v>624000000</v>
      </c>
      <c r="I752">
        <f t="array" ref="I752">D752-E752</f>
        <v>1432700000</v>
      </c>
      <c r="J752">
        <f t="array" ref="J752">SUM(F752:H752)</f>
        <v>949100000</v>
      </c>
      <c r="K752">
        <f t="array" ref="K752">I752-J752</f>
        <v>483600000</v>
      </c>
      <c r="L752">
        <f t="array" ref="L752">I752/D752</f>
        <v>0.5296487985212569</v>
      </c>
      <c r="M752">
        <f t="array" ref="M752">K752/D752</f>
        <v>0.17878003696857672</v>
      </c>
    </row>
    <row r="753" spans="1:13">
      <c r="A753" t="s">
        <v>3149</v>
      </c>
      <c r="B753" t="s">
        <v>31</v>
      </c>
      <c r="C753">
        <v>2016</v>
      </c>
      <c r="D753" s="1">
        <v>2832700000</v>
      </c>
      <c r="E753" s="7">
        <v>1269400000</v>
      </c>
      <c r="F753" s="7">
        <v>232100000</v>
      </c>
      <c r="G753" s="7">
        <v>89700000</v>
      </c>
      <c r="H753" s="7">
        <v>682400000</v>
      </c>
      <c r="I753">
        <f t="array" ref="I753">D753-E753</f>
        <v>1563300000</v>
      </c>
      <c r="J753">
        <f t="array" ref="J753">SUM(F753:H753)</f>
        <v>1004200000</v>
      </c>
      <c r="K753">
        <f t="array" ref="K753">I753-J753</f>
        <v>559100000</v>
      </c>
      <c r="L753">
        <f t="array" ref="L753">I753/D753</f>
        <v>0.55187630176157021</v>
      </c>
      <c r="M753">
        <f t="array" ref="M753">K753/D753</f>
        <v>0.19737353055388851</v>
      </c>
    </row>
    <row r="754" spans="1:13">
      <c r="A754" t="s">
        <v>3170</v>
      </c>
      <c r="B754" t="s">
        <v>10</v>
      </c>
      <c r="C754">
        <v>2013</v>
      </c>
      <c r="D754" s="1">
        <v>39055000000</v>
      </c>
      <c r="E754" s="7">
        <v>28364000000</v>
      </c>
      <c r="F754">
        <v>0</v>
      </c>
      <c r="G754">
        <v>0</v>
      </c>
      <c r="H754" s="7">
        <v>5190000000</v>
      </c>
      <c r="I754">
        <f t="array" ref="I754">D754-E754</f>
        <v>10691000000</v>
      </c>
      <c r="J754">
        <f t="array" ref="J754">SUM(F754:H754)</f>
        <v>5190000000</v>
      </c>
      <c r="K754">
        <f t="array" ref="K754">I754-J754</f>
        <v>5501000000</v>
      </c>
      <c r="L754">
        <f t="array" ref="L754">I754/D754</f>
        <v>0.27374215849443095</v>
      </c>
      <c r="M754">
        <f t="array" ref="M754">K754/D754</f>
        <v>0.14085264370759185</v>
      </c>
    </row>
    <row r="755" spans="1:13">
      <c r="A755" t="s">
        <v>3170</v>
      </c>
      <c r="B755" t="s">
        <v>19</v>
      </c>
      <c r="C755">
        <v>2014</v>
      </c>
      <c r="D755" s="1">
        <v>40306000000</v>
      </c>
      <c r="E755" s="7">
        <v>28957000000</v>
      </c>
      <c r="F755">
        <v>0</v>
      </c>
      <c r="G755">
        <v>0</v>
      </c>
      <c r="H755" s="7">
        <v>5518000000</v>
      </c>
      <c r="I755">
        <f t="array" ref="I755">D755-E755</f>
        <v>11349000000</v>
      </c>
      <c r="J755">
        <f t="array" ref="J755">SUM(F755:H755)</f>
        <v>5518000000</v>
      </c>
      <c r="K755">
        <f t="array" ref="K755">I755-J755</f>
        <v>5831000000</v>
      </c>
      <c r="L755">
        <f t="array" ref="L755">I755/D755</f>
        <v>0.2815709819877934</v>
      </c>
      <c r="M755">
        <f t="array" ref="M755">K755/D755</f>
        <v>0.14466828759986106</v>
      </c>
    </row>
    <row r="756" spans="1:13">
      <c r="A756" t="s">
        <v>3170</v>
      </c>
      <c r="B756" t="s">
        <v>25</v>
      </c>
      <c r="C756">
        <v>2015</v>
      </c>
      <c r="D756" s="1">
        <v>38581000000</v>
      </c>
      <c r="E756" s="7">
        <v>26747000000</v>
      </c>
      <c r="F756">
        <v>0</v>
      </c>
      <c r="G756">
        <v>0</v>
      </c>
      <c r="H756" s="7">
        <v>5006000000</v>
      </c>
      <c r="I756">
        <f t="array" ref="I756">D756-E756</f>
        <v>11834000000</v>
      </c>
      <c r="J756">
        <f t="array" ref="J756">SUM(F756:H756)</f>
        <v>5006000000</v>
      </c>
      <c r="K756">
        <f t="array" ref="K756">I756-J756</f>
        <v>6828000000</v>
      </c>
      <c r="L756">
        <f t="array" ref="L756">I756/D756</f>
        <v>0.30673129260516835</v>
      </c>
      <c r="M756">
        <f t="array" ref="M756">K756/D756</f>
        <v>0.17697830538347892</v>
      </c>
    </row>
    <row r="757" spans="1:13">
      <c r="A757" t="s">
        <v>3170</v>
      </c>
      <c r="B757" t="s">
        <v>31</v>
      </c>
      <c r="C757">
        <v>2016</v>
      </c>
      <c r="D757" s="1">
        <v>39302000000</v>
      </c>
      <c r="E757" s="7">
        <v>27150000000</v>
      </c>
      <c r="F757">
        <v>0</v>
      </c>
      <c r="G757">
        <v>0</v>
      </c>
      <c r="H757" s="7">
        <v>5469000000</v>
      </c>
      <c r="I757">
        <f t="array" ref="I757">D757-E757</f>
        <v>12152000000</v>
      </c>
      <c r="J757">
        <f t="array" ref="J757">SUM(F757:H757)</f>
        <v>5469000000</v>
      </c>
      <c r="K757">
        <f t="array" ref="K757">I757-J757</f>
        <v>6683000000</v>
      </c>
      <c r="L757">
        <f t="array" ref="L757">I757/D757</f>
        <v>0.30919546079079946</v>
      </c>
      <c r="M757">
        <f t="array" ref="M757">K757/D757</f>
        <v>0.17004223703628313</v>
      </c>
    </row>
    <row r="758" spans="1:13">
      <c r="A758" t="s">
        <v>3182</v>
      </c>
      <c r="B758" t="s">
        <v>10</v>
      </c>
      <c r="C758">
        <v>2013</v>
      </c>
      <c r="D758" s="1">
        <v>3387614000</v>
      </c>
      <c r="E758" s="7">
        <v>1852768000</v>
      </c>
      <c r="F758" s="7">
        <v>15235000</v>
      </c>
      <c r="G758" s="7">
        <v>455623000</v>
      </c>
      <c r="H758" s="7">
        <v>126250000</v>
      </c>
      <c r="I758">
        <f t="array" ref="I758">D758-E758</f>
        <v>1534846000</v>
      </c>
      <c r="J758">
        <f t="array" ref="J758">SUM(F758:H758)</f>
        <v>597108000</v>
      </c>
      <c r="K758">
        <f t="array" ref="K758">I758-J758</f>
        <v>937738000</v>
      </c>
      <c r="L758">
        <f t="array" ref="L758">I758/D758</f>
        <v>0.45307582268818114</v>
      </c>
      <c r="M758">
        <f t="array" ref="M758">K758/D758</f>
        <v>0.27681371018067585</v>
      </c>
    </row>
    <row r="759" spans="1:13">
      <c r="A759" t="s">
        <v>3182</v>
      </c>
      <c r="B759" t="s">
        <v>19</v>
      </c>
      <c r="C759">
        <v>2014</v>
      </c>
      <c r="D759" s="1">
        <v>3715968000</v>
      </c>
      <c r="E759" s="7">
        <v>2006715000</v>
      </c>
      <c r="F759" s="7">
        <v>15905000</v>
      </c>
      <c r="G759" s="7">
        <v>523984000</v>
      </c>
      <c r="H759" s="7">
        <v>116190000</v>
      </c>
      <c r="I759">
        <f t="array" ref="I759">D759-E759</f>
        <v>1709253000</v>
      </c>
      <c r="J759">
        <f t="array" ref="J759">SUM(F759:H759)</f>
        <v>656079000</v>
      </c>
      <c r="K759">
        <f t="array" ref="K759">I759-J759</f>
        <v>1053174000</v>
      </c>
      <c r="L759">
        <f t="array" ref="L759">I759/D759</f>
        <v>0.45997516663222071</v>
      </c>
      <c r="M759">
        <f t="array" ref="M759">K759/D759</f>
        <v>0.28341847938410664</v>
      </c>
    </row>
    <row r="760" spans="1:13">
      <c r="A760" t="s">
        <v>3182</v>
      </c>
      <c r="B760" t="s">
        <v>25</v>
      </c>
      <c r="C760">
        <v>2015</v>
      </c>
      <c r="D760" s="1">
        <v>3161702000</v>
      </c>
      <c r="E760" s="7">
        <v>1703476000</v>
      </c>
      <c r="F760" s="7">
        <v>16104000</v>
      </c>
      <c r="G760" s="7">
        <v>608039000</v>
      </c>
      <c r="H760" s="7">
        <v>122878000</v>
      </c>
      <c r="I760">
        <f t="array" ref="I760">D760-E760</f>
        <v>1458226000</v>
      </c>
      <c r="J760">
        <f t="array" ref="J760">SUM(F760:H760)</f>
        <v>747021000</v>
      </c>
      <c r="K760">
        <f t="array" ref="K760">I760-J760</f>
        <v>711205000</v>
      </c>
      <c r="L760">
        <f t="array" ref="L760">I760/D760</f>
        <v>0.46121550987411208</v>
      </c>
      <c r="M760">
        <f t="array" ref="M760">K760/D760</f>
        <v>0.22494371702329949</v>
      </c>
    </row>
    <row r="761" spans="1:13">
      <c r="A761" t="s">
        <v>3182</v>
      </c>
      <c r="B761" t="s">
        <v>31</v>
      </c>
      <c r="C761">
        <v>2016</v>
      </c>
      <c r="D761" s="1">
        <v>1624232000</v>
      </c>
      <c r="E761" s="7">
        <v>898805000</v>
      </c>
      <c r="F761" s="7">
        <v>10269000</v>
      </c>
      <c r="G761" s="7">
        <v>598587000</v>
      </c>
      <c r="H761" s="7">
        <v>136287000</v>
      </c>
      <c r="I761">
        <f t="array" ref="I761">D761-E761</f>
        <v>725427000</v>
      </c>
      <c r="J761">
        <f t="array" ref="J761">SUM(F761:H761)</f>
        <v>745143000</v>
      </c>
      <c r="K761">
        <f t="array" ref="K761">I761-J761</f>
        <v>-19716000</v>
      </c>
      <c r="L761">
        <f t="array" ref="L761">I761/D761</f>
        <v>0.44662769850612472</v>
      </c>
      <c r="M761">
        <f t="array" ref="M761">K761/D761</f>
        <v>-1.2138659994385039E-2</v>
      </c>
    </row>
    <row r="762" spans="1:13">
      <c r="A762" t="s">
        <v>3204</v>
      </c>
      <c r="B762" t="s">
        <v>10</v>
      </c>
      <c r="C762">
        <v>2014</v>
      </c>
      <c r="D762" s="1">
        <v>55123000000</v>
      </c>
      <c r="E762" s="7">
        <v>39486000000</v>
      </c>
      <c r="F762" s="7">
        <v>2197000000</v>
      </c>
      <c r="G762" s="7">
        <v>906000000</v>
      </c>
      <c r="H762" s="7">
        <v>8717000000</v>
      </c>
      <c r="I762">
        <f t="array" ref="I762">D762-E762</f>
        <v>15637000000</v>
      </c>
      <c r="J762">
        <f t="array" ref="J762">SUM(F762:H762)</f>
        <v>11820000000</v>
      </c>
      <c r="K762">
        <f t="array" ref="K762">I762-J762</f>
        <v>3817000000</v>
      </c>
      <c r="L762">
        <f t="array" ref="L762">I762/D762</f>
        <v>0.28367469114525695</v>
      </c>
      <c r="M762">
        <f t="array" ref="M762">K762/D762</f>
        <v>6.9245142680913599E-2</v>
      </c>
    </row>
    <row r="763" spans="1:13">
      <c r="A763" t="s">
        <v>3204</v>
      </c>
      <c r="B763" t="s">
        <v>19</v>
      </c>
      <c r="C763">
        <v>2015</v>
      </c>
      <c r="D763" s="1">
        <v>52107000000</v>
      </c>
      <c r="E763" s="7">
        <v>37168000000</v>
      </c>
      <c r="F763" s="7">
        <v>2338000000</v>
      </c>
      <c r="G763" s="7">
        <v>852000000</v>
      </c>
      <c r="H763" s="7">
        <v>9047000000</v>
      </c>
      <c r="I763">
        <f t="array" ref="I763">D763-E763</f>
        <v>14939000000</v>
      </c>
      <c r="J763">
        <f t="array" ref="J763">SUM(F763:H763)</f>
        <v>12237000000</v>
      </c>
      <c r="K763">
        <f t="array" ref="K763">I763-J763</f>
        <v>2702000000</v>
      </c>
      <c r="L763">
        <f t="array" ref="L763">I763/D763</f>
        <v>0.28669852419060776</v>
      </c>
      <c r="M763">
        <f t="array" ref="M763">K763/D763</f>
        <v>5.1854837161993593E-2</v>
      </c>
    </row>
    <row r="764" spans="1:13">
      <c r="A764" t="s">
        <v>3204</v>
      </c>
      <c r="B764" t="s">
        <v>25</v>
      </c>
      <c r="C764">
        <v>2016</v>
      </c>
      <c r="D764" s="1">
        <v>50123000000</v>
      </c>
      <c r="E764" s="7">
        <v>35507000000</v>
      </c>
      <c r="F764" s="7">
        <v>2298000000</v>
      </c>
      <c r="G764" s="7">
        <v>755000000</v>
      </c>
      <c r="H764" s="7">
        <v>8419000000</v>
      </c>
      <c r="I764">
        <f t="array" ref="I764">D764-E764</f>
        <v>14616000000</v>
      </c>
      <c r="J764">
        <f t="array" ref="J764">SUM(F764:H764)</f>
        <v>11472000000</v>
      </c>
      <c r="K764">
        <f t="array" ref="K764">I764-J764</f>
        <v>3144000000</v>
      </c>
      <c r="L764">
        <f t="array" ref="L764">I764/D764</f>
        <v>0.29160265746264191</v>
      </c>
      <c r="M764">
        <f t="array" ref="M764">K764/D764</f>
        <v>6.2725694790814593E-2</v>
      </c>
    </row>
    <row r="765" spans="1:13">
      <c r="A765" t="s">
        <v>3219</v>
      </c>
      <c r="B765" t="s">
        <v>10</v>
      </c>
      <c r="C765">
        <v>2013</v>
      </c>
      <c r="D765" s="1">
        <v>112298000000</v>
      </c>
      <c r="E765" s="7">
        <v>86380000000</v>
      </c>
      <c r="F765" s="7">
        <v>3135000000</v>
      </c>
      <c r="G765" s="7">
        <v>1373000000</v>
      </c>
      <c r="H765" s="7">
        <v>13267000000</v>
      </c>
      <c r="I765">
        <f t="array" ref="I765">D765-E765</f>
        <v>25918000000</v>
      </c>
      <c r="J765">
        <f t="array" ref="J765">SUM(F765:H765)</f>
        <v>17775000000</v>
      </c>
      <c r="K765">
        <f t="array" ref="K765">I765-J765</f>
        <v>8143000000</v>
      </c>
      <c r="L765">
        <f t="array" ref="L765">I765/D765</f>
        <v>0.2307966303941299</v>
      </c>
      <c r="M765">
        <f t="array" ref="M765">K765/D765</f>
        <v>7.2512422304938651E-2</v>
      </c>
    </row>
    <row r="766" spans="1:13">
      <c r="A766" t="s">
        <v>3219</v>
      </c>
      <c r="B766" t="s">
        <v>19</v>
      </c>
      <c r="C766">
        <v>2014</v>
      </c>
      <c r="D766" s="1">
        <v>56651000000</v>
      </c>
      <c r="E766" s="7">
        <v>45431000000</v>
      </c>
      <c r="F766" s="7">
        <v>1298000000</v>
      </c>
      <c r="G766" s="7">
        <v>129000000</v>
      </c>
      <c r="H766" s="7">
        <v>5361000000</v>
      </c>
      <c r="I766">
        <f t="array" ref="I766">D766-E766</f>
        <v>11220000000</v>
      </c>
      <c r="J766">
        <f t="array" ref="J766">SUM(F766:H766)</f>
        <v>6788000000</v>
      </c>
      <c r="K766">
        <f t="array" ref="K766">I766-J766</f>
        <v>4432000000</v>
      </c>
      <c r="L766">
        <f t="array" ref="L766">I766/D766</f>
        <v>0.19805475631498121</v>
      </c>
      <c r="M766">
        <f t="array" ref="M766">K766/D766</f>
        <v>7.8233393938324125E-2</v>
      </c>
    </row>
    <row r="767" spans="1:13">
      <c r="A767" t="s">
        <v>3219</v>
      </c>
      <c r="B767" t="s">
        <v>25</v>
      </c>
      <c r="C767">
        <v>2015</v>
      </c>
      <c r="D767" s="1">
        <v>51463000000</v>
      </c>
      <c r="E767" s="7">
        <v>41524000000</v>
      </c>
      <c r="F767" s="7">
        <v>1191000000</v>
      </c>
      <c r="G767" s="7">
        <v>102000000</v>
      </c>
      <c r="H767" s="7">
        <v>4663000000</v>
      </c>
      <c r="I767">
        <f t="array" ref="I767">D767-E767</f>
        <v>9939000000</v>
      </c>
      <c r="J767">
        <f t="array" ref="J767">SUM(F767:H767)</f>
        <v>5956000000</v>
      </c>
      <c r="K767">
        <f t="array" ref="K767">I767-J767</f>
        <v>3983000000</v>
      </c>
      <c r="L767">
        <f t="array" ref="L767">I767/D767</f>
        <v>0.19312904416765442</v>
      </c>
      <c r="M767">
        <f t="array" ref="M767">K767/D767</f>
        <v>7.7395410294774883E-2</v>
      </c>
    </row>
    <row r="768" spans="1:13">
      <c r="A768" t="s">
        <v>3219</v>
      </c>
      <c r="B768" t="s">
        <v>31</v>
      </c>
      <c r="C768">
        <v>2016</v>
      </c>
      <c r="D768" s="1">
        <v>48238000000</v>
      </c>
      <c r="E768" s="7">
        <v>39240000000</v>
      </c>
      <c r="F768" s="7">
        <v>1209000000</v>
      </c>
      <c r="G768" s="7">
        <v>16000000</v>
      </c>
      <c r="H768" s="7">
        <v>4019000000</v>
      </c>
      <c r="I768">
        <f t="array" ref="I768">D768-E768</f>
        <v>8998000000</v>
      </c>
      <c r="J768">
        <f t="array" ref="J768">SUM(F768:H768)</f>
        <v>5244000000</v>
      </c>
      <c r="K768">
        <f t="array" ref="K768">I768-J768</f>
        <v>3754000000</v>
      </c>
      <c r="L768">
        <f t="array" ref="L768">I768/D768</f>
        <v>0.18653343836809155</v>
      </c>
      <c r="M768">
        <f t="array" ref="M768">K768/D768</f>
        <v>7.7822463617894605E-2</v>
      </c>
    </row>
    <row r="769" spans="1:13">
      <c r="A769" t="s">
        <v>3239</v>
      </c>
      <c r="B769" t="s">
        <v>10</v>
      </c>
      <c r="C769">
        <v>2013</v>
      </c>
      <c r="D769" s="1">
        <v>2807114000</v>
      </c>
      <c r="E769" s="7">
        <v>1123773000</v>
      </c>
      <c r="F769">
        <v>0</v>
      </c>
      <c r="G769" s="7">
        <v>92407000</v>
      </c>
      <c r="H769" s="7">
        <v>828095000</v>
      </c>
      <c r="I769">
        <f t="array" ref="I769">D769-E769</f>
        <v>1683341000</v>
      </c>
      <c r="J769">
        <f t="array" ref="J769">SUM(F769:H769)</f>
        <v>920502000</v>
      </c>
      <c r="K769">
        <f t="array" ref="K769">I769-J769</f>
        <v>762839000</v>
      </c>
      <c r="L769">
        <f t="array" ref="L769">I769/D769</f>
        <v>0.59966962510250743</v>
      </c>
      <c r="M769">
        <f t="array" ref="M769">K769/D769</f>
        <v>0.27175205566998706</v>
      </c>
    </row>
    <row r="770" spans="1:13">
      <c r="A770" t="s">
        <v>3239</v>
      </c>
      <c r="B770" t="s">
        <v>19</v>
      </c>
      <c r="C770">
        <v>2014</v>
      </c>
      <c r="D770" s="1">
        <v>3024295000</v>
      </c>
      <c r="E770" s="7">
        <v>1179405000</v>
      </c>
      <c r="F770">
        <v>0</v>
      </c>
      <c r="G770" s="7">
        <v>115604000</v>
      </c>
      <c r="H770" s="7">
        <v>830789000</v>
      </c>
      <c r="I770">
        <f t="array" ref="I770">D770-E770</f>
        <v>1844890000</v>
      </c>
      <c r="J770">
        <f t="array" ref="J770">SUM(F770:H770)</f>
        <v>946393000</v>
      </c>
      <c r="K770">
        <f t="array" ref="K770">I770-J770</f>
        <v>898497000</v>
      </c>
      <c r="L770">
        <f t="array" ref="L770">I770/D770</f>
        <v>0.61002316242297794</v>
      </c>
      <c r="M770">
        <f t="array" ref="M770">K770/D770</f>
        <v>0.2970930415187672</v>
      </c>
    </row>
    <row r="771" spans="1:13">
      <c r="A771" t="s">
        <v>3239</v>
      </c>
      <c r="B771" t="s">
        <v>25</v>
      </c>
      <c r="C771">
        <v>2015</v>
      </c>
      <c r="D771" s="1">
        <v>3078658000</v>
      </c>
      <c r="E771" s="7">
        <v>1231104000</v>
      </c>
      <c r="F771">
        <v>0</v>
      </c>
      <c r="G771" s="7">
        <v>159804000</v>
      </c>
      <c r="H771" s="7">
        <v>818091000</v>
      </c>
      <c r="I771">
        <f t="array" ref="I771">D771-E771</f>
        <v>1847554000</v>
      </c>
      <c r="J771">
        <f t="array" ref="J771">SUM(F771:H771)</f>
        <v>977895000</v>
      </c>
      <c r="K771">
        <f t="array" ref="K771">I771-J771</f>
        <v>869659000</v>
      </c>
      <c r="L771">
        <f t="array" ref="L771">I771/D771</f>
        <v>0.60011667421324488</v>
      </c>
      <c r="M771">
        <f t="array" ref="M771">K771/D771</f>
        <v>0.28247989870911289</v>
      </c>
    </row>
    <row r="772" spans="1:13">
      <c r="A772" t="s">
        <v>3239</v>
      </c>
      <c r="B772" t="s">
        <v>31</v>
      </c>
      <c r="C772">
        <v>2016</v>
      </c>
      <c r="D772" s="1">
        <v>3038153000</v>
      </c>
      <c r="E772" s="7">
        <v>1250320000</v>
      </c>
      <c r="F772">
        <v>0</v>
      </c>
      <c r="G772" s="7">
        <v>173598000</v>
      </c>
      <c r="H772" s="7">
        <v>905648000</v>
      </c>
      <c r="I772">
        <f t="array" ref="I772">D772-E772</f>
        <v>1787833000</v>
      </c>
      <c r="J772">
        <f t="array" ref="J772">SUM(F772:H772)</f>
        <v>1079246000</v>
      </c>
      <c r="K772">
        <f t="array" ref="K772">I772-J772</f>
        <v>708587000</v>
      </c>
      <c r="L772">
        <f t="array" ref="L772">I772/D772</f>
        <v>0.58846048898788184</v>
      </c>
      <c r="M772">
        <f t="array" ref="M772">K772/D772</f>
        <v>0.23322953123163975</v>
      </c>
    </row>
    <row r="773" spans="1:13">
      <c r="A773" t="s">
        <v>3260</v>
      </c>
      <c r="B773" t="s">
        <v>10</v>
      </c>
      <c r="C773">
        <v>2013</v>
      </c>
      <c r="D773" s="1">
        <v>8751654000</v>
      </c>
      <c r="E773" s="7">
        <v>7338838000</v>
      </c>
      <c r="F773">
        <v>0</v>
      </c>
      <c r="G773">
        <v>0</v>
      </c>
      <c r="H773" s="7">
        <v>627340000</v>
      </c>
      <c r="I773">
        <f t="array" ref="I773">D773-E773</f>
        <v>1412816000</v>
      </c>
      <c r="J773">
        <f t="array" ref="J773">SUM(F773:H773)</f>
        <v>627340000</v>
      </c>
      <c r="K773">
        <f t="array" ref="K773">I773-J773</f>
        <v>785476000</v>
      </c>
      <c r="L773">
        <f t="array" ref="L773">I773/D773</f>
        <v>0.16143417004374258</v>
      </c>
      <c r="M773">
        <f t="array" ref="M773">K773/D773</f>
        <v>8.9751720074856711E-2</v>
      </c>
    </row>
    <row r="774" spans="1:13">
      <c r="A774" t="s">
        <v>3260</v>
      </c>
      <c r="B774" t="s">
        <v>19</v>
      </c>
      <c r="C774">
        <v>2014</v>
      </c>
      <c r="D774" s="1">
        <v>9316256000</v>
      </c>
      <c r="E774" s="7">
        <v>7751273000</v>
      </c>
      <c r="F774">
        <v>0</v>
      </c>
      <c r="G774">
        <v>0</v>
      </c>
      <c r="H774" s="7">
        <v>650948000</v>
      </c>
      <c r="I774">
        <f t="array" ref="I774">D774-E774</f>
        <v>1564983000</v>
      </c>
      <c r="J774">
        <f t="array" ref="J774">SUM(F774:H774)</f>
        <v>650948000</v>
      </c>
      <c r="K774">
        <f t="array" ref="K774">I774-J774</f>
        <v>914035000</v>
      </c>
      <c r="L774">
        <f t="array" ref="L774">I774/D774</f>
        <v>0.16798411293120327</v>
      </c>
      <c r="M774">
        <f t="array" ref="M774">K774/D774</f>
        <v>9.8111838060267992E-2</v>
      </c>
    </row>
    <row r="775" spans="1:13">
      <c r="A775" t="s">
        <v>3260</v>
      </c>
      <c r="B775" t="s">
        <v>25</v>
      </c>
      <c r="C775">
        <v>2015</v>
      </c>
      <c r="D775" s="1">
        <v>9263863000</v>
      </c>
      <c r="E775" s="7">
        <v>7455282000</v>
      </c>
      <c r="F775">
        <v>0</v>
      </c>
      <c r="G775">
        <v>0</v>
      </c>
      <c r="H775" s="7">
        <v>743611000</v>
      </c>
      <c r="I775">
        <f t="array" ref="I775">D775-E775</f>
        <v>1808581000</v>
      </c>
      <c r="J775">
        <f t="array" ref="J775">SUM(F775:H775)</f>
        <v>743611000</v>
      </c>
      <c r="K775">
        <f t="array" ref="K775">I775-J775</f>
        <v>1064970000</v>
      </c>
      <c r="L775">
        <f t="array" ref="L775">I775/D775</f>
        <v>0.19522967902267122</v>
      </c>
      <c r="M775">
        <f t="array" ref="M775">K775/D775</f>
        <v>0.11495960162623303</v>
      </c>
    </row>
    <row r="776" spans="1:13">
      <c r="A776" t="s">
        <v>3260</v>
      </c>
      <c r="B776" t="s">
        <v>31</v>
      </c>
      <c r="C776">
        <v>2016</v>
      </c>
      <c r="D776" s="1">
        <v>9523224000</v>
      </c>
      <c r="E776" s="7">
        <v>7365049000</v>
      </c>
      <c r="F776">
        <v>0</v>
      </c>
      <c r="G776">
        <v>0</v>
      </c>
      <c r="H776" s="7">
        <v>871974000</v>
      </c>
      <c r="I776">
        <f t="array" ref="I776">D776-E776</f>
        <v>2158175000</v>
      </c>
      <c r="J776">
        <f t="array" ref="J776">SUM(F776:H776)</f>
        <v>871974000</v>
      </c>
      <c r="K776">
        <f t="array" ref="K776">I776-J776</f>
        <v>1286201000</v>
      </c>
      <c r="L776">
        <f t="array" ref="L776">I776/D776</f>
        <v>0.22662230773947983</v>
      </c>
      <c r="M776">
        <f t="array" ref="M776">K776/D776</f>
        <v>0.13505940845243167</v>
      </c>
    </row>
    <row r="777" spans="1:13">
      <c r="A777" t="s">
        <v>3273</v>
      </c>
      <c r="B777" t="s">
        <v>10</v>
      </c>
      <c r="C777">
        <v>2013</v>
      </c>
      <c r="D777" s="1">
        <v>5112000000</v>
      </c>
      <c r="E777" s="7">
        <v>3385000000</v>
      </c>
      <c r="F777">
        <v>0</v>
      </c>
      <c r="G777">
        <v>0</v>
      </c>
      <c r="H777" s="7">
        <v>914000000</v>
      </c>
      <c r="I777">
        <f t="array" ref="I777">D777-E777</f>
        <v>1727000000</v>
      </c>
      <c r="J777">
        <f t="array" ref="J777">SUM(F777:H777)</f>
        <v>914000000</v>
      </c>
      <c r="K777">
        <f t="array" ref="K777">I777-J777</f>
        <v>813000000</v>
      </c>
      <c r="L777">
        <f t="array" ref="L777">I777/D777</f>
        <v>0.33783255086071989</v>
      </c>
      <c r="M777">
        <f t="array" ref="M777">K777/D777</f>
        <v>0.159037558685446</v>
      </c>
    </row>
    <row r="778" spans="1:13">
      <c r="A778" t="s">
        <v>3273</v>
      </c>
      <c r="B778" t="s">
        <v>19</v>
      </c>
      <c r="C778">
        <v>2014</v>
      </c>
      <c r="D778" s="1">
        <v>5012000000</v>
      </c>
      <c r="E778" s="7">
        <v>3310000000</v>
      </c>
      <c r="F778">
        <v>0</v>
      </c>
      <c r="G778">
        <v>0</v>
      </c>
      <c r="H778" s="7">
        <v>820000000</v>
      </c>
      <c r="I778">
        <f t="array" ref="I778">D778-E778</f>
        <v>1702000000</v>
      </c>
      <c r="J778">
        <f t="array" ref="J778">SUM(F778:H778)</f>
        <v>820000000</v>
      </c>
      <c r="K778">
        <f t="array" ref="K778">I778-J778</f>
        <v>882000000</v>
      </c>
      <c r="L778">
        <f t="array" ref="L778">I778/D778</f>
        <v>0.33958499600957703</v>
      </c>
      <c r="M778">
        <f t="array" ref="M778">K778/D778</f>
        <v>0.17597765363128492</v>
      </c>
    </row>
    <row r="779" spans="1:13">
      <c r="A779" t="s">
        <v>3273</v>
      </c>
      <c r="B779" t="s">
        <v>25</v>
      </c>
      <c r="C779">
        <v>2015</v>
      </c>
      <c r="D779" s="1">
        <v>5083000000</v>
      </c>
      <c r="E779" s="7">
        <v>3348000000</v>
      </c>
      <c r="F779">
        <v>0</v>
      </c>
      <c r="G779">
        <v>0</v>
      </c>
      <c r="H779" s="7">
        <v>976000000</v>
      </c>
      <c r="I779">
        <f t="array" ref="I779">D779-E779</f>
        <v>1735000000</v>
      </c>
      <c r="J779">
        <f t="array" ref="J779">SUM(F779:H779)</f>
        <v>976000000</v>
      </c>
      <c r="K779">
        <f t="array" ref="K779">I779-J779</f>
        <v>759000000</v>
      </c>
      <c r="L779">
        <f t="array" ref="L779">I779/D779</f>
        <v>0.34133385795789889</v>
      </c>
      <c r="M779">
        <f t="array" ref="M779">K779/D779</f>
        <v>0.14932126696832579</v>
      </c>
    </row>
    <row r="780" spans="1:13">
      <c r="A780" t="s">
        <v>3273</v>
      </c>
      <c r="B780" t="s">
        <v>31</v>
      </c>
      <c r="C780">
        <v>2016</v>
      </c>
      <c r="D780" s="1">
        <v>7467000000</v>
      </c>
      <c r="E780" s="7">
        <v>5132000000</v>
      </c>
      <c r="F780">
        <v>0</v>
      </c>
      <c r="G780">
        <v>0</v>
      </c>
      <c r="H780" s="7">
        <v>1186000000</v>
      </c>
      <c r="I780">
        <f t="array" ref="I780">D780-E780</f>
        <v>2335000000</v>
      </c>
      <c r="J780">
        <f t="array" ref="J780">SUM(F780:H780)</f>
        <v>1186000000</v>
      </c>
      <c r="K780">
        <f t="array" ref="K780">I780-J780</f>
        <v>1149000000</v>
      </c>
      <c r="L780">
        <f t="array" ref="L780">I780/D780</f>
        <v>0.3127092540511584</v>
      </c>
      <c r="M780">
        <f t="array" ref="M780">K780/D780</f>
        <v>0.1538770590598634</v>
      </c>
    </row>
    <row r="781" spans="1:13">
      <c r="A781" t="s">
        <v>3291</v>
      </c>
      <c r="B781" t="s">
        <v>10</v>
      </c>
      <c r="C781">
        <v>2012</v>
      </c>
      <c r="D781" s="1">
        <v>8939967000</v>
      </c>
      <c r="E781" s="7">
        <v>6432454000</v>
      </c>
      <c r="F781">
        <v>0</v>
      </c>
      <c r="G781">
        <v>0</v>
      </c>
      <c r="H781" s="7">
        <v>1873360000</v>
      </c>
      <c r="I781">
        <f t="array" ref="I781">D781-E781</f>
        <v>2507513000</v>
      </c>
      <c r="J781">
        <f t="array" ref="J781">SUM(F781:H781)</f>
        <v>1873360000</v>
      </c>
      <c r="K781">
        <f t="array" ref="K781">I781-J781</f>
        <v>634153000</v>
      </c>
      <c r="L781">
        <f t="array" ref="L781">I781/D781</f>
        <v>0.2804834738204291</v>
      </c>
      <c r="M781">
        <f t="array" ref="M781">K781/D781</f>
        <v>7.0934601883877194E-2</v>
      </c>
    </row>
    <row r="782" spans="1:13">
      <c r="A782" t="s">
        <v>3291</v>
      </c>
      <c r="B782" t="s">
        <v>19</v>
      </c>
      <c r="C782">
        <v>2013</v>
      </c>
      <c r="D782" s="1">
        <v>9560647000</v>
      </c>
      <c r="E782" s="7">
        <v>6904633000</v>
      </c>
      <c r="F782">
        <v>0</v>
      </c>
      <c r="G782">
        <v>0</v>
      </c>
      <c r="H782" s="7">
        <v>1978960000</v>
      </c>
      <c r="I782">
        <f t="array" ref="I782">D782-E782</f>
        <v>2656014000</v>
      </c>
      <c r="J782">
        <f t="array" ref="J782">SUM(F782:H782)</f>
        <v>1978960000</v>
      </c>
      <c r="K782">
        <f t="array" ref="K782">I782-J782</f>
        <v>677054000</v>
      </c>
      <c r="L782">
        <f t="array" ref="L782">I782/D782</f>
        <v>0.27780693084892688</v>
      </c>
      <c r="M782">
        <f t="array" ref="M782">K782/D782</f>
        <v>7.0816755393228098E-2</v>
      </c>
    </row>
    <row r="783" spans="1:13">
      <c r="A783" t="s">
        <v>3291</v>
      </c>
      <c r="B783" t="s">
        <v>25</v>
      </c>
      <c r="C783">
        <v>2014</v>
      </c>
      <c r="D783" s="1">
        <v>10371390000</v>
      </c>
      <c r="E783" s="7">
        <v>7460075000</v>
      </c>
      <c r="F783">
        <v>0</v>
      </c>
      <c r="G783">
        <v>0</v>
      </c>
      <c r="H783" s="7">
        <v>2196173000</v>
      </c>
      <c r="I783">
        <f t="array" ref="I783">D783-E783</f>
        <v>2911315000</v>
      </c>
      <c r="J783">
        <f t="array" ref="J783">SUM(F783:H783)</f>
        <v>2196173000</v>
      </c>
      <c r="K783">
        <f t="array" ref="K783">I783-J783</f>
        <v>715142000</v>
      </c>
      <c r="L783">
        <f t="array" ref="L783">I783/D783</f>
        <v>0.28070634697952734</v>
      </c>
      <c r="M783">
        <f t="array" ref="M783">K783/D783</f>
        <v>6.8953341837497198E-2</v>
      </c>
    </row>
    <row r="784" spans="1:13">
      <c r="A784" t="s">
        <v>3291</v>
      </c>
      <c r="B784" t="s">
        <v>31</v>
      </c>
      <c r="C784">
        <v>2015</v>
      </c>
      <c r="D784" s="1">
        <v>10629719000</v>
      </c>
      <c r="E784" s="7">
        <v>7617460000</v>
      </c>
      <c r="F784">
        <v>0</v>
      </c>
      <c r="G784">
        <v>0</v>
      </c>
      <c r="H784" s="7">
        <v>2243356000</v>
      </c>
      <c r="I784">
        <f t="array" ref="I784">D784-E784</f>
        <v>3012259000</v>
      </c>
      <c r="J784">
        <f t="array" ref="J784">SUM(F784:H784)</f>
        <v>2243356000</v>
      </c>
      <c r="K784">
        <f t="array" ref="K784">I784-J784</f>
        <v>768903000</v>
      </c>
      <c r="L784">
        <f t="array" ref="L784">I784/D784</f>
        <v>0.28338086829952891</v>
      </c>
      <c r="M784">
        <f t="array" ref="M784">K784/D784</f>
        <v>7.2335214129366915E-2</v>
      </c>
    </row>
    <row r="785" spans="1:13">
      <c r="A785" t="s">
        <v>3304</v>
      </c>
      <c r="B785" t="s">
        <v>10</v>
      </c>
      <c r="C785">
        <v>2012</v>
      </c>
      <c r="D785" s="1">
        <v>5059000000</v>
      </c>
      <c r="E785" s="7">
        <v>1885000000</v>
      </c>
      <c r="F785">
        <v>0</v>
      </c>
      <c r="G785" s="7">
        <v>722000000</v>
      </c>
      <c r="H785" s="7">
        <v>2101000000</v>
      </c>
      <c r="I785">
        <f t="array" ref="I785">D785-E785</f>
        <v>3174000000</v>
      </c>
      <c r="J785">
        <f t="array" ref="J785">SUM(F785:H785)</f>
        <v>2823000000</v>
      </c>
      <c r="K785">
        <f t="array" ref="K785">I785-J785</f>
        <v>351000000</v>
      </c>
      <c r="L785">
        <f t="array" ref="L785">I785/D785</f>
        <v>0.6273967187191144</v>
      </c>
      <c r="M785">
        <f t="array" ref="M785">K785/D785</f>
        <v>6.938130065230283E-2</v>
      </c>
    </row>
    <row r="786" spans="1:13">
      <c r="A786" t="s">
        <v>3304</v>
      </c>
      <c r="B786" t="s">
        <v>19</v>
      </c>
      <c r="C786">
        <v>2013</v>
      </c>
      <c r="D786" s="1">
        <v>5166000000</v>
      </c>
      <c r="E786" s="7">
        <v>1989000000</v>
      </c>
      <c r="F786">
        <v>0</v>
      </c>
      <c r="G786" s="7">
        <v>697000000</v>
      </c>
      <c r="H786" s="7">
        <v>1968000000</v>
      </c>
      <c r="I786">
        <f t="array" ref="I786">D786-E786</f>
        <v>3177000000</v>
      </c>
      <c r="J786">
        <f t="array" ref="J786">SUM(F786:H786)</f>
        <v>2665000000</v>
      </c>
      <c r="K786">
        <f t="array" ref="K786">I786-J786</f>
        <v>512000000</v>
      </c>
      <c r="L786">
        <f t="array" ref="L786">I786/D786</f>
        <v>0.6149825783972126</v>
      </c>
      <c r="M786">
        <f t="array" ref="M786">K786/D786</f>
        <v>9.910956252419667E-2</v>
      </c>
    </row>
    <row r="787" spans="1:13">
      <c r="A787" t="s">
        <v>3304</v>
      </c>
      <c r="B787" t="s">
        <v>25</v>
      </c>
      <c r="C787">
        <v>2014</v>
      </c>
      <c r="D787" s="1">
        <v>5354000000</v>
      </c>
      <c r="E787" s="7">
        <v>2033000000</v>
      </c>
      <c r="F787">
        <v>0</v>
      </c>
      <c r="G787" s="7">
        <v>701000000</v>
      </c>
      <c r="H787" s="7">
        <v>1920000000</v>
      </c>
      <c r="I787">
        <f t="array" ref="I787">D787-E787</f>
        <v>3321000000</v>
      </c>
      <c r="J787">
        <f t="array" ref="J787">SUM(F787:H787)</f>
        <v>2621000000</v>
      </c>
      <c r="K787">
        <f t="array" ref="K787">I787-J787</f>
        <v>700000000</v>
      </c>
      <c r="L787">
        <f t="array" ref="L787">I787/D787</f>
        <v>0.62028389988793431</v>
      </c>
      <c r="M787">
        <f t="array" ref="M787">K787/D787</f>
        <v>0.13074336944340681</v>
      </c>
    </row>
    <row r="788" spans="1:13">
      <c r="A788" t="s">
        <v>3304</v>
      </c>
      <c r="B788" t="s">
        <v>31</v>
      </c>
      <c r="C788">
        <v>2015</v>
      </c>
      <c r="D788" s="1">
        <v>5387000000</v>
      </c>
      <c r="E788" s="7">
        <v>2012000000</v>
      </c>
      <c r="F788">
        <v>0</v>
      </c>
      <c r="G788" s="7">
        <v>716000000</v>
      </c>
      <c r="H788" s="7">
        <v>2011000000</v>
      </c>
      <c r="I788">
        <f t="array" ref="I788">D788-E788</f>
        <v>3375000000</v>
      </c>
      <c r="J788">
        <f t="array" ref="J788">SUM(F788:H788)</f>
        <v>2727000000</v>
      </c>
      <c r="K788">
        <f t="array" ref="K788">I788-J788</f>
        <v>648000000</v>
      </c>
      <c r="L788">
        <f t="array" ref="L788">I788/D788</f>
        <v>0.62650826062743648</v>
      </c>
      <c r="M788">
        <f t="array" ref="M788">K788/D788</f>
        <v>0.1202895860404678</v>
      </c>
    </row>
    <row r="789" spans="1:13">
      <c r="A789" t="s">
        <v>3320</v>
      </c>
      <c r="B789" t="s">
        <v>10</v>
      </c>
      <c r="C789">
        <v>2012</v>
      </c>
      <c r="D789" s="1">
        <v>6644252000</v>
      </c>
      <c r="E789" s="7">
        <v>3784370000</v>
      </c>
      <c r="F789">
        <v>0</v>
      </c>
      <c r="G789">
        <v>0</v>
      </c>
      <c r="H789" s="7">
        <v>1703796000</v>
      </c>
      <c r="I789">
        <f t="array" ref="I789">D789-E789</f>
        <v>2859882000</v>
      </c>
      <c r="J789">
        <f t="array" ref="J789">SUM(F789:H789)</f>
        <v>1703796000</v>
      </c>
      <c r="K789">
        <f t="array" ref="K789">I789-J789</f>
        <v>1156086000</v>
      </c>
      <c r="L789">
        <f t="array" ref="L789">I789/D789</f>
        <v>0.43042949003138353</v>
      </c>
      <c r="M789">
        <f t="array" ref="M789">K789/D789</f>
        <v>0.17399791579247748</v>
      </c>
    </row>
    <row r="790" spans="1:13">
      <c r="A790" t="s">
        <v>3320</v>
      </c>
      <c r="B790" t="s">
        <v>19</v>
      </c>
      <c r="C790">
        <v>2013</v>
      </c>
      <c r="D790" s="1">
        <v>7146079000</v>
      </c>
      <c r="E790" s="7">
        <v>3865231000</v>
      </c>
      <c r="F790">
        <v>0</v>
      </c>
      <c r="G790">
        <v>0</v>
      </c>
      <c r="H790" s="7">
        <v>1924132000</v>
      </c>
      <c r="I790">
        <f t="array" ref="I790">D790-E790</f>
        <v>3280848000</v>
      </c>
      <c r="J790">
        <f t="array" ref="J790">SUM(F790:H790)</f>
        <v>1924132000</v>
      </c>
      <c r="K790">
        <f t="array" ref="K790">I790-J790</f>
        <v>1356716000</v>
      </c>
      <c r="L790">
        <f t="array" ref="L790">I790/D790</f>
        <v>0.45911163310677083</v>
      </c>
      <c r="M790">
        <f t="array" ref="M790">K790/D790</f>
        <v>0.18985460418223757</v>
      </c>
    </row>
    <row r="791" spans="1:13">
      <c r="A791" t="s">
        <v>3320</v>
      </c>
      <c r="B791" t="s">
        <v>25</v>
      </c>
      <c r="C791">
        <v>2014</v>
      </c>
      <c r="D791" s="1">
        <v>7421768000</v>
      </c>
      <c r="E791" s="7">
        <v>4085602000</v>
      </c>
      <c r="F791">
        <v>0</v>
      </c>
      <c r="G791">
        <v>0</v>
      </c>
      <c r="H791" s="7">
        <v>1898284000</v>
      </c>
      <c r="I791">
        <f t="array" ref="I791">D791-E791</f>
        <v>3336166000</v>
      </c>
      <c r="J791">
        <f t="array" ref="J791">SUM(F791:H791)</f>
        <v>1898284000</v>
      </c>
      <c r="K791">
        <f t="array" ref="K791">I791-J791</f>
        <v>1437882000</v>
      </c>
      <c r="L791">
        <f t="array" ref="L791">I791/D791</f>
        <v>0.44951095210736847</v>
      </c>
      <c r="M791">
        <f t="array" ref="M791">K791/D791</f>
        <v>0.19373847309697637</v>
      </c>
    </row>
    <row r="792" spans="1:13">
      <c r="A792" t="s">
        <v>3320</v>
      </c>
      <c r="B792" t="s">
        <v>31</v>
      </c>
      <c r="C792">
        <v>2015</v>
      </c>
      <c r="D792" s="1">
        <v>7386626000</v>
      </c>
      <c r="E792" s="7">
        <v>4003951000</v>
      </c>
      <c r="F792">
        <v>0</v>
      </c>
      <c r="G792">
        <v>0</v>
      </c>
      <c r="H792" s="7">
        <v>1969308000</v>
      </c>
      <c r="I792">
        <f t="array" ref="I792">D792-E792</f>
        <v>3382675000</v>
      </c>
      <c r="J792">
        <f t="array" ref="J792">SUM(F792:H792)</f>
        <v>1969308000</v>
      </c>
      <c r="K792">
        <f t="array" ref="K792">I792-J792</f>
        <v>1413367000</v>
      </c>
      <c r="L792">
        <f t="array" ref="L792">I792/D792</f>
        <v>0.45794588760822602</v>
      </c>
      <c r="M792">
        <f t="array" ref="M792">K792/D792</f>
        <v>0.19134135124751139</v>
      </c>
    </row>
    <row r="793" spans="1:13">
      <c r="A793" t="s">
        <v>3333</v>
      </c>
      <c r="B793" t="s">
        <v>10</v>
      </c>
      <c r="C793">
        <v>2013</v>
      </c>
      <c r="D793" s="1">
        <v>41313000000</v>
      </c>
      <c r="E793" s="7">
        <v>32564000000</v>
      </c>
      <c r="F793">
        <v>0</v>
      </c>
      <c r="G793" s="7">
        <v>6688000000</v>
      </c>
      <c r="H793">
        <v>0</v>
      </c>
      <c r="I793">
        <f t="array" ref="I793">D793-E793</f>
        <v>8749000000</v>
      </c>
      <c r="J793">
        <f t="array" ref="J793">SUM(F793:H793)</f>
        <v>6688000000</v>
      </c>
      <c r="K793">
        <f t="array" ref="K793">I793-J793</f>
        <v>2061000000</v>
      </c>
      <c r="L793">
        <f t="array" ref="L793">I793/D793</f>
        <v>0.21177353375450828</v>
      </c>
      <c r="M793">
        <f t="array" ref="M793">K793/D793</f>
        <v>4.9887444630019609E-2</v>
      </c>
    </row>
    <row r="794" spans="1:13">
      <c r="A794" t="s">
        <v>3333</v>
      </c>
      <c r="B794" t="s">
        <v>19</v>
      </c>
      <c r="C794">
        <v>2014</v>
      </c>
      <c r="D794" s="1">
        <v>48500000000</v>
      </c>
      <c r="E794" s="7">
        <v>38166000000</v>
      </c>
      <c r="F794">
        <v>0</v>
      </c>
      <c r="G794" s="7">
        <v>7972000000</v>
      </c>
      <c r="H794">
        <v>0</v>
      </c>
      <c r="I794">
        <f t="array" ref="I794">D794-E794</f>
        <v>10334000000</v>
      </c>
      <c r="J794">
        <f t="array" ref="J794">SUM(F794:H794)</f>
        <v>7972000000</v>
      </c>
      <c r="K794">
        <f t="array" ref="K794">I794-J794</f>
        <v>2362000000</v>
      </c>
      <c r="L794">
        <f t="array" ref="L794">I794/D794</f>
        <v>0.2130721649484536</v>
      </c>
      <c r="M794">
        <f t="array" ref="M794">K794/D794</f>
        <v>4.8701030927835051E-2</v>
      </c>
    </row>
    <row r="795" spans="1:13">
      <c r="A795" t="s">
        <v>3333</v>
      </c>
      <c r="B795" t="s">
        <v>25</v>
      </c>
      <c r="C795">
        <v>2015</v>
      </c>
      <c r="D795" s="1">
        <v>54289000000</v>
      </c>
      <c r="E795" s="7">
        <v>44269000000</v>
      </c>
      <c r="F795">
        <v>0</v>
      </c>
      <c r="G795" s="7">
        <v>7673000000</v>
      </c>
      <c r="H795">
        <v>0</v>
      </c>
      <c r="I795">
        <f t="array" ref="I795">D795-E795</f>
        <v>10020000000</v>
      </c>
      <c r="J795">
        <f t="array" ref="J795">SUM(F795:H795)</f>
        <v>7673000000</v>
      </c>
      <c r="K795">
        <f t="array" ref="K795">I795-J795</f>
        <v>2347000000</v>
      </c>
      <c r="L795">
        <f t="array" ref="L795">I795/D795</f>
        <v>0.18456777616091657</v>
      </c>
      <c r="M795">
        <f t="array" ref="M795">K795/D795</f>
        <v>4.3231593877212697E-2</v>
      </c>
    </row>
    <row r="796" spans="1:13">
      <c r="A796" t="s">
        <v>3333</v>
      </c>
      <c r="B796" t="s">
        <v>31</v>
      </c>
      <c r="C796">
        <v>2016</v>
      </c>
      <c r="D796" s="1">
        <v>54379000000</v>
      </c>
      <c r="E796" s="7">
        <v>45007000000</v>
      </c>
      <c r="F796">
        <v>0</v>
      </c>
      <c r="G796" s="7">
        <v>7631000000</v>
      </c>
      <c r="H796">
        <v>0</v>
      </c>
      <c r="I796">
        <f t="array" ref="I796">D796-E796</f>
        <v>9372000000</v>
      </c>
      <c r="J796">
        <f t="array" ref="J796">SUM(F796:H796)</f>
        <v>7631000000</v>
      </c>
      <c r="K796">
        <f t="array" ref="K796">I796-J796</f>
        <v>1741000000</v>
      </c>
      <c r="L796">
        <f t="array" ref="L796">I796/D796</f>
        <v>0.17234594236745804</v>
      </c>
      <c r="M796">
        <f t="array" ref="M796">K796/D796</f>
        <v>3.2016035601978708E-2</v>
      </c>
    </row>
    <row r="797" spans="1:13">
      <c r="A797" t="s">
        <v>3346</v>
      </c>
      <c r="B797" t="s">
        <v>10</v>
      </c>
      <c r="C797">
        <v>2012</v>
      </c>
      <c r="D797" s="1">
        <v>102874000000</v>
      </c>
      <c r="E797" s="7">
        <v>52513000000</v>
      </c>
      <c r="F797" s="7">
        <v>5816000000</v>
      </c>
      <c r="G797">
        <v>0</v>
      </c>
      <c r="H797" s="7">
        <v>22389000000</v>
      </c>
      <c r="I797">
        <f t="array" ref="I797">D797-E797</f>
        <v>50361000000</v>
      </c>
      <c r="J797">
        <f t="array" ref="J797">SUM(F797:H797)</f>
        <v>28205000000</v>
      </c>
      <c r="K797">
        <f t="array" ref="K797">I797-J797</f>
        <v>22156000000</v>
      </c>
      <c r="L797">
        <f t="array" ref="L797">I797/D797</f>
        <v>0.48954060306783054</v>
      </c>
      <c r="M797">
        <f t="array" ref="M797">K797/D797</f>
        <v>0.21537025876314714</v>
      </c>
    </row>
    <row r="798" spans="1:13">
      <c r="A798" t="s">
        <v>3346</v>
      </c>
      <c r="B798" t="s">
        <v>19</v>
      </c>
      <c r="C798">
        <v>2013</v>
      </c>
      <c r="D798" s="1">
        <v>98367000000</v>
      </c>
      <c r="E798" s="7">
        <v>49683000000</v>
      </c>
      <c r="F798" s="7">
        <v>5743000000</v>
      </c>
      <c r="G798">
        <v>0</v>
      </c>
      <c r="H798" s="7">
        <v>22629000000</v>
      </c>
      <c r="I798">
        <f t="array" ref="I798">D798-E798</f>
        <v>48684000000</v>
      </c>
      <c r="J798">
        <f t="array" ref="J798">SUM(F798:H798)</f>
        <v>28372000000</v>
      </c>
      <c r="K798">
        <f t="array" ref="K798">I798-J798</f>
        <v>20312000000</v>
      </c>
      <c r="L798">
        <f t="array" ref="L798">I798/D798</f>
        <v>0.49492207752599959</v>
      </c>
      <c r="M798">
        <f t="array" ref="M798">K798/D798</f>
        <v>0.20649201459839173</v>
      </c>
    </row>
    <row r="799" spans="1:13">
      <c r="A799" t="s">
        <v>3346</v>
      </c>
      <c r="B799" t="s">
        <v>25</v>
      </c>
      <c r="C799">
        <v>2014</v>
      </c>
      <c r="D799" s="1">
        <v>92793000000</v>
      </c>
      <c r="E799" s="7">
        <v>46386000000</v>
      </c>
      <c r="F799" s="7">
        <v>5437000000</v>
      </c>
      <c r="G799">
        <v>0</v>
      </c>
      <c r="H799" s="7">
        <v>22438000000</v>
      </c>
      <c r="I799">
        <f t="array" ref="I799">D799-E799</f>
        <v>46407000000</v>
      </c>
      <c r="J799">
        <f t="array" ref="J799">SUM(F799:H799)</f>
        <v>27875000000</v>
      </c>
      <c r="K799">
        <f t="array" ref="K799">I799-J799</f>
        <v>18532000000</v>
      </c>
      <c r="L799">
        <f t="array" ref="L799">I799/D799</f>
        <v>0.50011315508712939</v>
      </c>
      <c r="M799">
        <f t="array" ref="M799">K799/D799</f>
        <v>0.1997133404459388</v>
      </c>
    </row>
    <row r="800" spans="1:13">
      <c r="A800" t="s">
        <v>3346</v>
      </c>
      <c r="B800" t="s">
        <v>31</v>
      </c>
      <c r="C800">
        <v>2015</v>
      </c>
      <c r="D800" s="1">
        <v>81741000000</v>
      </c>
      <c r="E800" s="7">
        <v>41057000000</v>
      </c>
      <c r="F800" s="7">
        <v>5247000000</v>
      </c>
      <c r="G800">
        <v>0</v>
      </c>
      <c r="H800" s="7">
        <v>19748000000</v>
      </c>
      <c r="I800">
        <f t="array" ref="I800">D800-E800</f>
        <v>40684000000</v>
      </c>
      <c r="J800">
        <f t="array" ref="J800">SUM(F800:H800)</f>
        <v>24995000000</v>
      </c>
      <c r="K800">
        <f t="array" ref="K800">I800-J800</f>
        <v>15689000000</v>
      </c>
      <c r="L800">
        <f t="array" ref="L800">I800/D800</f>
        <v>0.4977184032492874</v>
      </c>
      <c r="M800">
        <f t="array" ref="M800">K800/D800</f>
        <v>0.19193550360284312</v>
      </c>
    </row>
    <row r="801" spans="1:13">
      <c r="A801" t="s">
        <v>3363</v>
      </c>
      <c r="B801" t="s">
        <v>10</v>
      </c>
      <c r="C801">
        <v>2012</v>
      </c>
      <c r="D801" s="1">
        <v>1293338000</v>
      </c>
      <c r="E801" s="7">
        <v>594190000</v>
      </c>
      <c r="F801" s="7">
        <v>82014000</v>
      </c>
      <c r="G801">
        <v>0</v>
      </c>
      <c r="H801" s="7">
        <v>354571000</v>
      </c>
      <c r="I801">
        <f t="array" ref="I801">D801-E801</f>
        <v>699148000</v>
      </c>
      <c r="J801">
        <f t="array" ref="J801">SUM(F801:H801)</f>
        <v>436585000</v>
      </c>
      <c r="K801">
        <f t="array" ref="K801">I801-J801</f>
        <v>262563000</v>
      </c>
      <c r="L801">
        <f t="array" ref="L801">I801/D801</f>
        <v>0.54057639998206197</v>
      </c>
      <c r="M801">
        <f t="array" ref="M801">K801/D801</f>
        <v>0.2030118963488276</v>
      </c>
    </row>
    <row r="802" spans="1:13">
      <c r="A802" t="s">
        <v>3363</v>
      </c>
      <c r="B802" t="s">
        <v>19</v>
      </c>
      <c r="C802">
        <v>2013</v>
      </c>
      <c r="D802" s="1">
        <v>1377058000</v>
      </c>
      <c r="E802" s="7">
        <v>620940000</v>
      </c>
      <c r="F802" s="7">
        <v>88003000</v>
      </c>
      <c r="G802">
        <v>0</v>
      </c>
      <c r="H802" s="7">
        <v>401353000</v>
      </c>
      <c r="I802">
        <f t="array" ref="I802">D802-E802</f>
        <v>756118000</v>
      </c>
      <c r="J802">
        <f t="array" ref="J802">SUM(F802:H802)</f>
        <v>489356000</v>
      </c>
      <c r="K802">
        <f t="array" ref="K802">I802-J802</f>
        <v>266762000</v>
      </c>
      <c r="L802">
        <f t="array" ref="L802">I802/D802</f>
        <v>0.54908217373560153</v>
      </c>
      <c r="M802">
        <f t="array" ref="M802">K802/D802</f>
        <v>0.19371878308684165</v>
      </c>
    </row>
    <row r="803" spans="1:13">
      <c r="A803" t="s">
        <v>3363</v>
      </c>
      <c r="B803" t="s">
        <v>25</v>
      </c>
      <c r="C803">
        <v>2014</v>
      </c>
      <c r="D803" s="1">
        <v>1485807000</v>
      </c>
      <c r="E803" s="7">
        <v>669691000</v>
      </c>
      <c r="F803" s="7">
        <v>98263000</v>
      </c>
      <c r="G803">
        <v>0</v>
      </c>
      <c r="H803" s="7">
        <v>457598000</v>
      </c>
      <c r="I803">
        <f t="array" ref="I803">D803-E803</f>
        <v>816116000</v>
      </c>
      <c r="J803">
        <f t="array" ref="J803">SUM(F803:H803)</f>
        <v>555861000</v>
      </c>
      <c r="K803">
        <f t="array" ref="K803">I803-J803</f>
        <v>260255000</v>
      </c>
      <c r="L803">
        <f t="array" ref="L803">I803/D803</f>
        <v>0.54927456930812679</v>
      </c>
      <c r="M803">
        <f t="array" ref="M803">K803/D803</f>
        <v>0.17516070391376537</v>
      </c>
    </row>
    <row r="804" spans="1:13">
      <c r="A804" t="s">
        <v>3363</v>
      </c>
      <c r="B804" t="s">
        <v>31</v>
      </c>
      <c r="C804">
        <v>2015</v>
      </c>
      <c r="D804" s="1">
        <v>1601892000</v>
      </c>
      <c r="E804" s="7">
        <v>711622000</v>
      </c>
      <c r="F804" s="7">
        <v>99681000</v>
      </c>
      <c r="G804">
        <v>0</v>
      </c>
      <c r="H804" s="7">
        <v>482465000</v>
      </c>
      <c r="I804">
        <f t="array" ref="I804">D804-E804</f>
        <v>890270000</v>
      </c>
      <c r="J804">
        <f t="array" ref="J804">SUM(F804:H804)</f>
        <v>582146000</v>
      </c>
      <c r="K804">
        <f t="array" ref="K804">I804-J804</f>
        <v>308124000</v>
      </c>
      <c r="L804">
        <f t="array" ref="L804">I804/D804</f>
        <v>0.55576156195299053</v>
      </c>
      <c r="M804">
        <f t="array" ref="M804">K804/D804</f>
        <v>0.19235004607052161</v>
      </c>
    </row>
    <row r="805" spans="1:13">
      <c r="A805" t="s">
        <v>3380</v>
      </c>
      <c r="B805" t="s">
        <v>10</v>
      </c>
      <c r="C805">
        <v>2012</v>
      </c>
      <c r="D805" s="1">
        <v>2821446000</v>
      </c>
      <c r="E805" s="7">
        <v>1645912000</v>
      </c>
      <c r="F805" s="7">
        <v>233713000</v>
      </c>
      <c r="G805">
        <v>0</v>
      </c>
      <c r="H805" s="7">
        <v>453535000</v>
      </c>
      <c r="I805">
        <f t="array" ref="I805">D805-E805</f>
        <v>1175534000</v>
      </c>
      <c r="J805">
        <f t="array" ref="J805">SUM(F805:H805)</f>
        <v>687248000</v>
      </c>
      <c r="K805">
        <f t="array" ref="K805">I805-J805</f>
        <v>488286000</v>
      </c>
      <c r="L805">
        <f t="array" ref="L805">I805/D805</f>
        <v>0.4166423883356265</v>
      </c>
      <c r="M805">
        <f t="array" ref="M805">K805/D805</f>
        <v>0.17306232336185062</v>
      </c>
    </row>
    <row r="806" spans="1:13">
      <c r="A806" t="s">
        <v>3380</v>
      </c>
      <c r="B806" t="s">
        <v>19</v>
      </c>
      <c r="C806">
        <v>2013</v>
      </c>
      <c r="D806" s="1">
        <v>2952896000</v>
      </c>
      <c r="E806" s="7">
        <v>1668691000</v>
      </c>
      <c r="F806" s="7">
        <v>259838000</v>
      </c>
      <c r="G806">
        <v>0</v>
      </c>
      <c r="H806" s="7">
        <v>505877000</v>
      </c>
      <c r="I806">
        <f t="array" ref="I806">D806-E806</f>
        <v>1284205000</v>
      </c>
      <c r="J806">
        <f t="array" ref="J806">SUM(F806:H806)</f>
        <v>765715000</v>
      </c>
      <c r="K806">
        <f t="array" ref="K806">I806-J806</f>
        <v>518490000</v>
      </c>
      <c r="L806">
        <f t="array" ref="L806">I806/D806</f>
        <v>0.43489679284336463</v>
      </c>
      <c r="M806">
        <f t="array" ref="M806">K806/D806</f>
        <v>0.17558694921866533</v>
      </c>
    </row>
    <row r="807" spans="1:13">
      <c r="A807" t="s">
        <v>3380</v>
      </c>
      <c r="B807" t="s">
        <v>25</v>
      </c>
      <c r="C807">
        <v>2014</v>
      </c>
      <c r="D807" s="1">
        <v>3088533000</v>
      </c>
      <c r="E807" s="7">
        <v>1726383000</v>
      </c>
      <c r="F807" s="7">
        <v>253640000</v>
      </c>
      <c r="G807">
        <v>0</v>
      </c>
      <c r="H807" s="7">
        <v>514891000</v>
      </c>
      <c r="I807">
        <f t="array" ref="I807">D807-E807</f>
        <v>1362150000</v>
      </c>
      <c r="J807">
        <f t="array" ref="J807">SUM(F807:H807)</f>
        <v>768531000</v>
      </c>
      <c r="K807">
        <f t="array" ref="K807">I807-J807</f>
        <v>593619000</v>
      </c>
      <c r="L807">
        <f t="array" ref="L807">I807/D807</f>
        <v>0.44103462711908858</v>
      </c>
      <c r="M807">
        <f t="array" ref="M807">K807/D807</f>
        <v>0.19220095754197866</v>
      </c>
    </row>
    <row r="808" spans="1:13">
      <c r="A808" t="s">
        <v>3380</v>
      </c>
      <c r="B808" t="s">
        <v>31</v>
      </c>
      <c r="C808">
        <v>2015</v>
      </c>
      <c r="D808" s="1">
        <v>3023189000</v>
      </c>
      <c r="E808" s="7">
        <v>1671590000</v>
      </c>
      <c r="F808" s="7">
        <v>246101000</v>
      </c>
      <c r="G808">
        <v>0</v>
      </c>
      <c r="H808" s="7">
        <v>509557000</v>
      </c>
      <c r="I808">
        <f t="array" ref="I808">D808-E808</f>
        <v>1351599000</v>
      </c>
      <c r="J808">
        <f t="array" ref="J808">SUM(F808:H808)</f>
        <v>755658000</v>
      </c>
      <c r="K808">
        <f t="array" ref="K808">I808-J808</f>
        <v>595941000</v>
      </c>
      <c r="L808">
        <f t="array" ref="L808">I808/D808</f>
        <v>0.44707724194550852</v>
      </c>
      <c r="M808">
        <f t="array" ref="M808">K808/D808</f>
        <v>0.19712330257883315</v>
      </c>
    </row>
    <row r="809" spans="1:13">
      <c r="A809" t="s">
        <v>3397</v>
      </c>
      <c r="B809" t="s">
        <v>10</v>
      </c>
      <c r="C809">
        <v>2013</v>
      </c>
      <c r="D809" s="1">
        <v>1421178000</v>
      </c>
      <c r="E809" s="7">
        <v>509291000</v>
      </c>
      <c r="F809" s="7">
        <v>276743000</v>
      </c>
      <c r="G809">
        <v>0</v>
      </c>
      <c r="H809" s="7">
        <v>397285000</v>
      </c>
      <c r="I809">
        <f t="array" ref="I809">D809-E809</f>
        <v>911887000</v>
      </c>
      <c r="J809">
        <f t="array" ref="J809">SUM(F809:H809)</f>
        <v>674028000</v>
      </c>
      <c r="K809">
        <f t="array" ref="K809">I809-J809</f>
        <v>237859000</v>
      </c>
      <c r="L809">
        <f t="array" ref="L809">I809/D809</f>
        <v>0.64164165220683123</v>
      </c>
      <c r="M809">
        <f t="array" ref="M809">K809/D809</f>
        <v>0.16736749372703488</v>
      </c>
    </row>
    <row r="810" spans="1:13">
      <c r="A810" t="s">
        <v>3397</v>
      </c>
      <c r="B810" t="s">
        <v>19</v>
      </c>
      <c r="C810">
        <v>2014</v>
      </c>
      <c r="D810" s="1">
        <v>1861358000</v>
      </c>
      <c r="E810" s="7">
        <v>563648000</v>
      </c>
      <c r="F810" s="7">
        <v>388055000</v>
      </c>
      <c r="G810">
        <v>0</v>
      </c>
      <c r="H810" s="7">
        <v>471921000</v>
      </c>
      <c r="I810">
        <f t="array" ref="I810">D810-E810</f>
        <v>1297710000</v>
      </c>
      <c r="J810">
        <f t="array" ref="J810">SUM(F810:H810)</f>
        <v>859976000</v>
      </c>
      <c r="K810">
        <f t="array" ref="K810">I810-J810</f>
        <v>437734000</v>
      </c>
      <c r="L810">
        <f t="array" ref="L810">I810/D810</f>
        <v>0.69718452871505643</v>
      </c>
      <c r="M810">
        <f t="array" ref="M810">K810/D810</f>
        <v>0.23516916144019581</v>
      </c>
    </row>
    <row r="811" spans="1:13">
      <c r="A811" t="s">
        <v>3397</v>
      </c>
      <c r="B811" t="s">
        <v>25</v>
      </c>
      <c r="C811">
        <v>2016</v>
      </c>
      <c r="D811" s="1">
        <v>2219762000</v>
      </c>
      <c r="E811" s="7">
        <v>670472000</v>
      </c>
      <c r="F811" s="7">
        <v>401527000</v>
      </c>
      <c r="G811">
        <v>0</v>
      </c>
      <c r="H811" s="7">
        <v>522046000</v>
      </c>
      <c r="I811">
        <f t="array" ref="I811">D811-E811</f>
        <v>1549290000</v>
      </c>
      <c r="J811">
        <f t="array" ref="J811">SUM(F811:H811)</f>
        <v>923573000</v>
      </c>
      <c r="K811">
        <f t="array" ref="K811">I811-J811</f>
        <v>625717000</v>
      </c>
      <c r="L811">
        <f t="array" ref="L811">I811/D811</f>
        <v>0.69795320399213967</v>
      </c>
      <c r="M811">
        <f t="array" ref="M811">K811/D811</f>
        <v>0.28188472457858094</v>
      </c>
    </row>
    <row r="812" spans="1:13">
      <c r="A812" t="s">
        <v>3397</v>
      </c>
      <c r="B812" t="s">
        <v>31</v>
      </c>
      <c r="C812">
        <v>2017</v>
      </c>
      <c r="D812" s="1">
        <v>2398373000</v>
      </c>
      <c r="E812" s="7">
        <v>731925000</v>
      </c>
      <c r="F812" s="7">
        <v>504415000</v>
      </c>
      <c r="G812">
        <v>0</v>
      </c>
      <c r="H812" s="7">
        <v>584491000</v>
      </c>
      <c r="I812">
        <f t="array" ref="I812">D812-E812</f>
        <v>1666448000</v>
      </c>
      <c r="J812">
        <f t="array" ref="J812">SUM(F812:H812)</f>
        <v>1088906000</v>
      </c>
      <c r="K812">
        <f t="array" ref="K812">I812-J812</f>
        <v>577542000</v>
      </c>
      <c r="L812">
        <f t="array" ref="L812">I812/D812</f>
        <v>0.6948243663516892</v>
      </c>
      <c r="M812">
        <f t="array" ref="M812">K812/D812</f>
        <v>0.24080574622879761</v>
      </c>
    </row>
    <row r="813" spans="1:13">
      <c r="A813" t="s">
        <v>3417</v>
      </c>
      <c r="B813" t="s">
        <v>10</v>
      </c>
      <c r="C813">
        <v>2013</v>
      </c>
      <c r="D813" s="1">
        <v>52708000000</v>
      </c>
      <c r="E813" s="7">
        <v>21187000000</v>
      </c>
      <c r="F813" s="7">
        <v>10611000000</v>
      </c>
      <c r="G813" s="7">
        <v>291000000</v>
      </c>
      <c r="H813" s="7">
        <v>8088000000</v>
      </c>
      <c r="I813">
        <f t="array" ref="I813">D813-E813</f>
        <v>31521000000</v>
      </c>
      <c r="J813">
        <f t="array" ref="J813">SUM(F813:H813)</f>
        <v>18990000000</v>
      </c>
      <c r="K813">
        <f t="array" ref="K813">I813-J813</f>
        <v>12531000000</v>
      </c>
      <c r="L813">
        <f t="array" ref="L813">I813/D813</f>
        <v>0.5980306594824315</v>
      </c>
      <c r="M813">
        <f t="array" ref="M813">K813/D813</f>
        <v>0.23774379600819609</v>
      </c>
    </row>
    <row r="814" spans="1:13">
      <c r="A814" t="s">
        <v>3417</v>
      </c>
      <c r="B814" t="s">
        <v>19</v>
      </c>
      <c r="C814">
        <v>2014</v>
      </c>
      <c r="D814" s="1">
        <v>55870000000</v>
      </c>
      <c r="E814" s="7">
        <v>20261000000</v>
      </c>
      <c r="F814" s="7">
        <v>11537000000</v>
      </c>
      <c r="G814" s="7">
        <v>294000000</v>
      </c>
      <c r="H814" s="7">
        <v>8136000000</v>
      </c>
      <c r="I814">
        <f t="array" ref="I814">D814-E814</f>
        <v>35609000000</v>
      </c>
      <c r="J814">
        <f t="array" ref="J814">SUM(F814:H814)</f>
        <v>19967000000</v>
      </c>
      <c r="K814">
        <f t="array" ref="K814">I814-J814</f>
        <v>15642000000</v>
      </c>
      <c r="L814">
        <f t="array" ref="L814">I814/D814</f>
        <v>0.6373545731161625</v>
      </c>
      <c r="M814">
        <f t="array" ref="M814">K814/D814</f>
        <v>0.27997136209056739</v>
      </c>
    </row>
    <row r="815" spans="1:13">
      <c r="A815" t="s">
        <v>3417</v>
      </c>
      <c r="B815" t="s">
        <v>25</v>
      </c>
      <c r="C815">
        <v>2015</v>
      </c>
      <c r="D815" s="1">
        <v>55355000000</v>
      </c>
      <c r="E815" s="7">
        <v>20676000000</v>
      </c>
      <c r="F815" s="7">
        <v>12128000000</v>
      </c>
      <c r="G815" s="7">
        <v>265000000</v>
      </c>
      <c r="H815" s="7">
        <v>7930000000</v>
      </c>
      <c r="I815">
        <f t="array" ref="I815">D815-E815</f>
        <v>34679000000</v>
      </c>
      <c r="J815">
        <f t="array" ref="J815">SUM(F815:H815)</f>
        <v>20323000000</v>
      </c>
      <c r="K815">
        <f t="array" ref="K815">I815-J815</f>
        <v>14356000000</v>
      </c>
      <c r="L815">
        <f t="array" ref="L815">I815/D815</f>
        <v>0.62648360581699936</v>
      </c>
      <c r="M815">
        <f t="array" ref="M815">K815/D815</f>
        <v>0.2593442326799747</v>
      </c>
    </row>
    <row r="816" spans="1:13">
      <c r="A816" t="s">
        <v>3417</v>
      </c>
      <c r="B816" t="s">
        <v>31</v>
      </c>
      <c r="C816">
        <v>2016</v>
      </c>
      <c r="D816" s="1">
        <v>59387000000</v>
      </c>
      <c r="E816" s="7">
        <v>23196000000</v>
      </c>
      <c r="F816" s="7">
        <v>12740000000</v>
      </c>
      <c r="G816" s="7">
        <v>294000000</v>
      </c>
      <c r="H816" s="7">
        <v>8397000000</v>
      </c>
      <c r="I816">
        <f t="array" ref="I816">D816-E816</f>
        <v>36191000000</v>
      </c>
      <c r="J816">
        <f t="array" ref="J816">SUM(F816:H816)</f>
        <v>21431000000</v>
      </c>
      <c r="K816">
        <f t="array" ref="K816">I816-J816</f>
        <v>14760000000</v>
      </c>
      <c r="L816">
        <f t="array" ref="L816">I816/D816</f>
        <v>0.60940946671830531</v>
      </c>
      <c r="M816">
        <f t="array" ref="M816">K816/D816</f>
        <v>0.24853924259518076</v>
      </c>
    </row>
    <row r="817" spans="1:13">
      <c r="A817" t="s">
        <v>3436</v>
      </c>
      <c r="B817" t="s">
        <v>10</v>
      </c>
      <c r="C817">
        <v>2013</v>
      </c>
      <c r="D817" s="1">
        <v>3946000000</v>
      </c>
      <c r="E817" s="7">
        <v>527000000</v>
      </c>
      <c r="F817" s="7">
        <v>647000000</v>
      </c>
      <c r="G817" s="7">
        <v>30000000</v>
      </c>
      <c r="H817" s="7">
        <v>1534000000</v>
      </c>
      <c r="I817">
        <f t="array" ref="I817">D817-E817</f>
        <v>3419000000</v>
      </c>
      <c r="J817">
        <f t="array" ref="J817">SUM(F817:H817)</f>
        <v>2211000000</v>
      </c>
      <c r="K817">
        <f t="array" ref="K817">I817-J817</f>
        <v>1208000000</v>
      </c>
      <c r="L817">
        <f t="array" ref="L817">I817/D817</f>
        <v>0.86644703497212372</v>
      </c>
      <c r="M817">
        <f t="array" ref="M817">K817/D817</f>
        <v>0.30613279270146987</v>
      </c>
    </row>
    <row r="818" spans="1:13">
      <c r="A818" t="s">
        <v>3436</v>
      </c>
      <c r="B818" t="s">
        <v>19</v>
      </c>
      <c r="C818">
        <v>2014</v>
      </c>
      <c r="D818" s="1">
        <v>4243000000</v>
      </c>
      <c r="E818" s="7">
        <v>603000000</v>
      </c>
      <c r="F818" s="7">
        <v>714000000</v>
      </c>
      <c r="G818" s="7">
        <v>25000000</v>
      </c>
      <c r="H818" s="7">
        <v>1601000000</v>
      </c>
      <c r="I818">
        <f t="array" ref="I818">D818-E818</f>
        <v>3640000000</v>
      </c>
      <c r="J818">
        <f t="array" ref="J818">SUM(F818:H818)</f>
        <v>2340000000</v>
      </c>
      <c r="K818">
        <f t="array" ref="K818">I818-J818</f>
        <v>1300000000</v>
      </c>
      <c r="L818">
        <f t="array" ref="L818">I818/D818</f>
        <v>0.8578835729436719</v>
      </c>
      <c r="M818">
        <f t="array" ref="M818">K818/D818</f>
        <v>0.30638699033702571</v>
      </c>
    </row>
    <row r="819" spans="1:13">
      <c r="A819" t="s">
        <v>3436</v>
      </c>
      <c r="B819" t="s">
        <v>25</v>
      </c>
      <c r="C819">
        <v>2015</v>
      </c>
      <c r="D819" s="1">
        <v>4192000000</v>
      </c>
      <c r="E819" s="7">
        <v>695000000</v>
      </c>
      <c r="F819" s="7">
        <v>798000000</v>
      </c>
      <c r="G819" s="7">
        <v>42000000</v>
      </c>
      <c r="H819" s="7">
        <v>1771000000</v>
      </c>
      <c r="I819">
        <f t="array" ref="I819">D819-E819</f>
        <v>3497000000</v>
      </c>
      <c r="J819">
        <f t="array" ref="J819">SUM(F819:H819)</f>
        <v>2611000000</v>
      </c>
      <c r="K819">
        <f t="array" ref="K819">I819-J819</f>
        <v>886000000</v>
      </c>
      <c r="L819">
        <f t="array" ref="L819">I819/D819</f>
        <v>0.83420801526717558</v>
      </c>
      <c r="M819">
        <f t="array" ref="M819">K819/D819</f>
        <v>0.21135496183206107</v>
      </c>
    </row>
    <row r="820" spans="1:13">
      <c r="A820" t="s">
        <v>3436</v>
      </c>
      <c r="B820" t="s">
        <v>31</v>
      </c>
      <c r="C820">
        <v>2016</v>
      </c>
      <c r="D820" s="1">
        <v>4694000000</v>
      </c>
      <c r="E820" s="7">
        <v>730000000</v>
      </c>
      <c r="F820" s="7">
        <v>881000000</v>
      </c>
      <c r="G820" s="7">
        <v>34000000</v>
      </c>
      <c r="H820" s="7">
        <v>1807000000</v>
      </c>
      <c r="I820">
        <f t="array" ref="I820">D820-E820</f>
        <v>3964000000</v>
      </c>
      <c r="J820">
        <f t="array" ref="J820">SUM(F820:H820)</f>
        <v>2722000000</v>
      </c>
      <c r="K820">
        <f t="array" ref="K820">I820-J820</f>
        <v>1242000000</v>
      </c>
      <c r="L820">
        <f t="array" ref="L820">I820/D820</f>
        <v>0.84448231785257777</v>
      </c>
      <c r="M820">
        <f t="array" ref="M820">K820/D820</f>
        <v>0.26459309757136773</v>
      </c>
    </row>
    <row r="821" spans="1:13">
      <c r="A821" t="s">
        <v>3455</v>
      </c>
      <c r="B821" t="s">
        <v>10</v>
      </c>
      <c r="C821">
        <v>2012</v>
      </c>
      <c r="D821" s="1">
        <v>21852000000</v>
      </c>
      <c r="E821" s="7">
        <v>15287000000</v>
      </c>
      <c r="F821">
        <v>0</v>
      </c>
      <c r="G821" s="7">
        <v>1473000000</v>
      </c>
      <c r="H821" s="7">
        <v>3303000000</v>
      </c>
      <c r="I821">
        <f t="array" ref="I821">D821-E821</f>
        <v>6565000000</v>
      </c>
      <c r="J821">
        <f t="array" ref="J821">SUM(F821:H821)</f>
        <v>4776000000</v>
      </c>
      <c r="K821">
        <f t="array" ref="K821">I821-J821</f>
        <v>1789000000</v>
      </c>
      <c r="L821">
        <f t="array" ref="L821">I821/D821</f>
        <v>0.30043016657514188</v>
      </c>
      <c r="M821">
        <f t="array" ref="M821">K821/D821</f>
        <v>8.1868936481786558E-2</v>
      </c>
    </row>
    <row r="822" spans="1:13">
      <c r="A822" t="s">
        <v>3455</v>
      </c>
      <c r="B822" t="s">
        <v>19</v>
      </c>
      <c r="C822">
        <v>2013</v>
      </c>
      <c r="D822" s="1">
        <v>23483000000</v>
      </c>
      <c r="E822" s="7">
        <v>16282000000</v>
      </c>
      <c r="F822">
        <v>0</v>
      </c>
      <c r="G822" s="7">
        <v>1531000000</v>
      </c>
      <c r="H822" s="7">
        <v>3557000000</v>
      </c>
      <c r="I822">
        <f t="array" ref="I822">D822-E822</f>
        <v>7201000000</v>
      </c>
      <c r="J822">
        <f t="array" ref="J822">SUM(F822:H822)</f>
        <v>5088000000</v>
      </c>
      <c r="K822">
        <f t="array" ref="K822">I822-J822</f>
        <v>2113000000</v>
      </c>
      <c r="L822">
        <f t="array" ref="L822">I822/D822</f>
        <v>0.30664736192138992</v>
      </c>
      <c r="M822">
        <f t="array" ref="M822">K822/D822</f>
        <v>8.9979985521441042E-2</v>
      </c>
    </row>
    <row r="823" spans="1:13">
      <c r="A823" t="s">
        <v>3455</v>
      </c>
      <c r="B823" t="s">
        <v>25</v>
      </c>
      <c r="C823">
        <v>2014</v>
      </c>
      <c r="D823" s="1">
        <v>23617000000</v>
      </c>
      <c r="E823" s="7">
        <v>16254000000</v>
      </c>
      <c r="F823">
        <v>0</v>
      </c>
      <c r="G823" s="7">
        <v>1406000000</v>
      </c>
      <c r="H823" s="7">
        <v>3494000000</v>
      </c>
      <c r="I823">
        <f t="array" ref="I823">D823-E823</f>
        <v>7363000000</v>
      </c>
      <c r="J823">
        <f t="array" ref="J823">SUM(F823:H823)</f>
        <v>4900000000</v>
      </c>
      <c r="K823">
        <f t="array" ref="K823">I823-J823</f>
        <v>2463000000</v>
      </c>
      <c r="L823">
        <f t="array" ref="L823">I823/D823</f>
        <v>0.31176694753779055</v>
      </c>
      <c r="M823">
        <f t="array" ref="M823">K823/D823</f>
        <v>0.10428928314349832</v>
      </c>
    </row>
    <row r="824" spans="1:13">
      <c r="A824" t="s">
        <v>3455</v>
      </c>
      <c r="B824" t="s">
        <v>31</v>
      </c>
      <c r="C824">
        <v>2015</v>
      </c>
      <c r="D824" s="1">
        <v>22365000000</v>
      </c>
      <c r="E824" s="7">
        <v>15468000000</v>
      </c>
      <c r="F824">
        <v>0</v>
      </c>
      <c r="G824" s="7">
        <v>1294000000</v>
      </c>
      <c r="H824" s="7">
        <v>3219000000</v>
      </c>
      <c r="I824">
        <f t="array" ref="I824">D824-E824</f>
        <v>6897000000</v>
      </c>
      <c r="J824">
        <f t="array" ref="J824">SUM(F824:H824)</f>
        <v>4513000000</v>
      </c>
      <c r="K824">
        <f t="array" ref="K824">I824-J824</f>
        <v>2384000000</v>
      </c>
      <c r="L824">
        <f t="array" ref="L824">I824/D824</f>
        <v>0.30838363514419853</v>
      </c>
      <c r="M824">
        <f t="array" ref="M824">K824/D824</f>
        <v>0.10659512631343618</v>
      </c>
    </row>
    <row r="825" spans="1:13">
      <c r="A825" t="s">
        <v>3469</v>
      </c>
      <c r="B825" t="s">
        <v>10</v>
      </c>
      <c r="C825">
        <v>2012</v>
      </c>
      <c r="D825" s="1">
        <v>6956200000</v>
      </c>
      <c r="E825">
        <v>0</v>
      </c>
      <c r="F825">
        <v>0</v>
      </c>
      <c r="G825">
        <v>0</v>
      </c>
      <c r="H825" s="7">
        <v>6279100000</v>
      </c>
      <c r="I825">
        <f t="array" ref="I825">D825-E825</f>
        <v>6956200000</v>
      </c>
      <c r="J825">
        <f t="array" ref="J825">SUM(F825:H825)</f>
        <v>6279100000</v>
      </c>
      <c r="K825">
        <f t="array" ref="K825">I825-J825</f>
        <v>677100000</v>
      </c>
      <c r="L825">
        <f t="array" ref="L825">I825/D825</f>
        <v>1</v>
      </c>
      <c r="M825">
        <f t="array" ref="M825">K825/D825</f>
        <v>9.7337626865242513E-2</v>
      </c>
    </row>
    <row r="826" spans="1:13">
      <c r="A826" t="s">
        <v>3469</v>
      </c>
      <c r="B826" t="s">
        <v>19</v>
      </c>
      <c r="C826">
        <v>2013</v>
      </c>
      <c r="D826" s="1">
        <v>7122300000</v>
      </c>
      <c r="E826">
        <v>0</v>
      </c>
      <c r="F826">
        <v>0</v>
      </c>
      <c r="G826">
        <v>0</v>
      </c>
      <c r="H826" s="7">
        <v>6463400000</v>
      </c>
      <c r="I826">
        <f t="array" ref="I826">D826-E826</f>
        <v>7122300000</v>
      </c>
      <c r="J826">
        <f t="array" ref="J826">SUM(F826:H826)</f>
        <v>6463400000</v>
      </c>
      <c r="K826">
        <f t="array" ref="K826">I826-J826</f>
        <v>658900000</v>
      </c>
      <c r="L826">
        <f t="array" ref="L826">I826/D826</f>
        <v>1</v>
      </c>
      <c r="M826">
        <f t="array" ref="M826">K826/D826</f>
        <v>9.2512250256237452E-2</v>
      </c>
    </row>
    <row r="827" spans="1:13">
      <c r="A827" t="s">
        <v>3469</v>
      </c>
      <c r="B827" t="s">
        <v>25</v>
      </c>
      <c r="C827">
        <v>2014</v>
      </c>
      <c r="D827" s="1">
        <v>7537100000</v>
      </c>
      <c r="E827">
        <v>0</v>
      </c>
      <c r="F827">
        <v>0</v>
      </c>
      <c r="G827">
        <v>0</v>
      </c>
      <c r="H827" s="7">
        <v>6748500000</v>
      </c>
      <c r="I827">
        <f t="array" ref="I827">D827-E827</f>
        <v>7537100000</v>
      </c>
      <c r="J827">
        <f t="array" ref="J827">SUM(F827:H827)</f>
        <v>6748500000</v>
      </c>
      <c r="K827">
        <f t="array" ref="K827">I827-J827</f>
        <v>788600000</v>
      </c>
      <c r="L827">
        <f t="array" ref="L827">I827/D827</f>
        <v>1</v>
      </c>
      <c r="M827">
        <f t="array" ref="M827">K827/D827</f>
        <v>0.10462910137851428</v>
      </c>
    </row>
    <row r="828" spans="1:13">
      <c r="A828" t="s">
        <v>3469</v>
      </c>
      <c r="B828" t="s">
        <v>31</v>
      </c>
      <c r="C828">
        <v>2015</v>
      </c>
      <c r="D828" s="1">
        <v>7613800000</v>
      </c>
      <c r="E828">
        <v>0</v>
      </c>
      <c r="F828">
        <v>0</v>
      </c>
      <c r="G828">
        <v>0</v>
      </c>
      <c r="H828" s="7">
        <v>6742700000</v>
      </c>
      <c r="I828">
        <f t="array" ref="I828">D828-E828</f>
        <v>7613800000</v>
      </c>
      <c r="J828">
        <f t="array" ref="J828">SUM(F828:H828)</f>
        <v>6742700000</v>
      </c>
      <c r="K828">
        <f t="array" ref="K828">I828-J828</f>
        <v>871100000</v>
      </c>
      <c r="L828">
        <f t="array" ref="L828">I828/D828</f>
        <v>1</v>
      </c>
      <c r="M828">
        <f t="array" ref="M828">K828/D828</f>
        <v>0.11441067535264914</v>
      </c>
    </row>
    <row r="829" spans="1:13">
      <c r="A829" t="s">
        <v>3479</v>
      </c>
      <c r="B829" t="s">
        <v>10</v>
      </c>
      <c r="C829">
        <v>2012</v>
      </c>
      <c r="D829" s="1">
        <v>3003955000</v>
      </c>
      <c r="E829" s="7">
        <v>1277113000</v>
      </c>
      <c r="F829">
        <v>0</v>
      </c>
      <c r="G829" s="7">
        <v>316344000</v>
      </c>
      <c r="H829" s="7">
        <v>850371000</v>
      </c>
      <c r="I829">
        <f t="array" ref="I829">D829-E829</f>
        <v>1726842000</v>
      </c>
      <c r="J829">
        <f t="array" ref="J829">SUM(F829:H829)</f>
        <v>1166715000</v>
      </c>
      <c r="K829">
        <f t="array" ref="K829">I829-J829</f>
        <v>560127000</v>
      </c>
      <c r="L829">
        <f t="array" ref="L829">I829/D829</f>
        <v>0.57485614797824869</v>
      </c>
      <c r="M829">
        <f t="array" ref="M829">K829/D829</f>
        <v>0.18646317937519039</v>
      </c>
    </row>
    <row r="830" spans="1:13">
      <c r="A830" t="s">
        <v>3479</v>
      </c>
      <c r="B830" t="s">
        <v>19</v>
      </c>
      <c r="C830">
        <v>2013</v>
      </c>
      <c r="D830" s="1">
        <v>3024623000</v>
      </c>
      <c r="E830" s="7">
        <v>1288878000</v>
      </c>
      <c r="F830">
        <v>0</v>
      </c>
      <c r="G830" s="7">
        <v>322037000</v>
      </c>
      <c r="H830" s="7">
        <v>924031000</v>
      </c>
      <c r="I830">
        <f t="array" ref="I830">D830-E830</f>
        <v>1735745000</v>
      </c>
      <c r="J830">
        <f t="array" ref="J830">SUM(F830:H830)</f>
        <v>1246068000</v>
      </c>
      <c r="K830">
        <f t="array" ref="K830">I830-J830</f>
        <v>489677000</v>
      </c>
      <c r="L830">
        <f t="array" ref="L830">I830/D830</f>
        <v>0.57387152051677182</v>
      </c>
      <c r="M830">
        <f t="array" ref="M830">K830/D830</f>
        <v>0.16189687111418513</v>
      </c>
    </row>
    <row r="831" spans="1:13">
      <c r="A831" t="s">
        <v>3479</v>
      </c>
      <c r="B831" t="s">
        <v>25</v>
      </c>
      <c r="C831">
        <v>2014</v>
      </c>
      <c r="D831" s="1">
        <v>3117693000</v>
      </c>
      <c r="E831" s="7">
        <v>1344636000</v>
      </c>
      <c r="F831">
        <v>0</v>
      </c>
      <c r="G831" s="7">
        <v>353143000</v>
      </c>
      <c r="H831" s="7">
        <v>869572000</v>
      </c>
      <c r="I831">
        <f t="array" ref="I831">D831-E831</f>
        <v>1773057000</v>
      </c>
      <c r="J831">
        <f t="array" ref="J831">SUM(F831:H831)</f>
        <v>1222715000</v>
      </c>
      <c r="K831">
        <f t="array" ref="K831">I831-J831</f>
        <v>550342000</v>
      </c>
      <c r="L831">
        <f t="array" ref="L831">I831/D831</f>
        <v>0.56870801583093655</v>
      </c>
      <c r="M831">
        <f t="array" ref="M831">K831/D831</f>
        <v>0.1765221912484648</v>
      </c>
    </row>
    <row r="832" spans="1:13">
      <c r="A832" t="s">
        <v>3479</v>
      </c>
      <c r="B832" t="s">
        <v>31</v>
      </c>
      <c r="C832">
        <v>2015</v>
      </c>
      <c r="D832" s="1">
        <v>3007976000</v>
      </c>
      <c r="E832" s="7">
        <v>1290025000</v>
      </c>
      <c r="F832">
        <v>0</v>
      </c>
      <c r="G832" s="7">
        <v>345464000</v>
      </c>
      <c r="H832" s="7">
        <v>844960000</v>
      </c>
      <c r="I832">
        <f t="array" ref="I832">D832-E832</f>
        <v>1717951000</v>
      </c>
      <c r="J832">
        <f t="array" ref="J832">SUM(F832:H832)</f>
        <v>1190424000</v>
      </c>
      <c r="K832">
        <f t="array" ref="K832">I832-J832</f>
        <v>527527000</v>
      </c>
      <c r="L832">
        <f t="array" ref="L832">I832/D832</f>
        <v>0.57113188403098958</v>
      </c>
      <c r="M832">
        <f t="array" ref="M832">K832/D832</f>
        <v>0.17537606683032045</v>
      </c>
    </row>
    <row r="833" spans="1:13">
      <c r="A833" t="s">
        <v>3496</v>
      </c>
      <c r="B833" t="s">
        <v>10</v>
      </c>
      <c r="C833">
        <v>2013</v>
      </c>
      <c r="D833" s="1">
        <v>2265100000</v>
      </c>
      <c r="E833" s="7">
        <v>670900000</v>
      </c>
      <c r="F833" s="7">
        <v>167700000</v>
      </c>
      <c r="G833">
        <v>0</v>
      </c>
      <c r="H833" s="7">
        <v>574000000</v>
      </c>
      <c r="I833">
        <f t="array" ref="I833">D833-E833</f>
        <v>1594200000</v>
      </c>
      <c r="J833">
        <f t="array" ref="J833">SUM(F833:H833)</f>
        <v>741700000</v>
      </c>
      <c r="K833">
        <f t="array" ref="K833">I833-J833</f>
        <v>852500000</v>
      </c>
      <c r="L833">
        <f t="array" ref="L833">I833/D833</f>
        <v>0.70380998631406999</v>
      </c>
      <c r="M833">
        <f t="array" ref="M833">K833/D833</f>
        <v>0.37636307447794798</v>
      </c>
    </row>
    <row r="834" spans="1:13">
      <c r="A834" t="s">
        <v>3496</v>
      </c>
      <c r="B834" t="s">
        <v>19</v>
      </c>
      <c r="C834">
        <v>2014</v>
      </c>
      <c r="D834" s="1">
        <v>2131700000</v>
      </c>
      <c r="E834" s="7">
        <v>717900000</v>
      </c>
      <c r="F834" s="7">
        <v>178000000</v>
      </c>
      <c r="G834">
        <v>0</v>
      </c>
      <c r="H834" s="7">
        <v>691000000</v>
      </c>
      <c r="I834">
        <f t="array" ref="I834">D834-E834</f>
        <v>1413800000</v>
      </c>
      <c r="J834">
        <f t="array" ref="J834">SUM(F834:H834)</f>
        <v>869000000</v>
      </c>
      <c r="K834">
        <f t="array" ref="K834">I834-J834</f>
        <v>544800000</v>
      </c>
      <c r="L834">
        <f t="array" ref="L834">I834/D834</f>
        <v>0.66322653281418587</v>
      </c>
      <c r="M834">
        <f t="array" ref="M834">K834/D834</f>
        <v>0.25557067129521038</v>
      </c>
    </row>
    <row r="835" spans="1:13">
      <c r="A835" t="s">
        <v>3496</v>
      </c>
      <c r="B835" t="s">
        <v>25</v>
      </c>
      <c r="C835">
        <v>2015</v>
      </c>
      <c r="D835" s="1">
        <v>2384400000</v>
      </c>
      <c r="E835" s="7">
        <v>806500000</v>
      </c>
      <c r="F835" s="7">
        <v>197400000</v>
      </c>
      <c r="G835">
        <v>0</v>
      </c>
      <c r="H835" s="7">
        <v>640500000</v>
      </c>
      <c r="I835">
        <f t="array" ref="I835">D835-E835</f>
        <v>1577900000</v>
      </c>
      <c r="J835">
        <f t="array" ref="J835">SUM(F835:H835)</f>
        <v>837900000</v>
      </c>
      <c r="K835">
        <f t="array" ref="K835">I835-J835</f>
        <v>740000000</v>
      </c>
      <c r="L835">
        <f t="array" ref="L835">I835/D835</f>
        <v>0.66175977185036072</v>
      </c>
      <c r="M835">
        <f t="array" ref="M835">K835/D835</f>
        <v>0.31035061231337024</v>
      </c>
    </row>
    <row r="836" spans="1:13">
      <c r="A836" t="s">
        <v>3496</v>
      </c>
      <c r="B836" t="s">
        <v>31</v>
      </c>
      <c r="C836">
        <v>2016</v>
      </c>
      <c r="D836" s="1">
        <v>2704400000</v>
      </c>
      <c r="E836" s="7">
        <v>814300000</v>
      </c>
      <c r="F836" s="7">
        <v>239600000</v>
      </c>
      <c r="G836">
        <v>0</v>
      </c>
      <c r="H836" s="7">
        <v>705300000</v>
      </c>
      <c r="I836">
        <f t="array" ref="I836">D836-E836</f>
        <v>1890100000</v>
      </c>
      <c r="J836">
        <f t="array" ref="J836">SUM(F836:H836)</f>
        <v>944900000</v>
      </c>
      <c r="K836">
        <f t="array" ref="K836">I836-J836</f>
        <v>945200000</v>
      </c>
      <c r="L836">
        <f t="array" ref="L836">I836/D836</f>
        <v>0.69889809199822517</v>
      </c>
      <c r="M836">
        <f t="array" ref="M836">K836/D836</f>
        <v>0.34950451116698711</v>
      </c>
    </row>
    <row r="837" spans="1:13">
      <c r="A837" t="s">
        <v>3513</v>
      </c>
      <c r="B837" t="s">
        <v>10</v>
      </c>
      <c r="C837">
        <v>2013</v>
      </c>
      <c r="D837" s="1">
        <v>14135000000</v>
      </c>
      <c r="E837" s="7">
        <v>8554000000</v>
      </c>
      <c r="F837">
        <v>0</v>
      </c>
      <c r="G837" s="7">
        <v>250000000</v>
      </c>
      <c r="H837" s="7">
        <v>2815000000</v>
      </c>
      <c r="I837">
        <f t="array" ref="I837">D837-E837</f>
        <v>5581000000</v>
      </c>
      <c r="J837">
        <f t="array" ref="J837">SUM(F837:H837)</f>
        <v>3065000000</v>
      </c>
      <c r="K837">
        <f t="array" ref="K837">I837-J837</f>
        <v>2516000000</v>
      </c>
      <c r="L837">
        <f t="array" ref="L837">I837/D837</f>
        <v>0.39483551467987266</v>
      </c>
      <c r="M837">
        <f t="array" ref="M837">K837/D837</f>
        <v>0.17799787760877256</v>
      </c>
    </row>
    <row r="838" spans="1:13">
      <c r="A838" t="s">
        <v>3513</v>
      </c>
      <c r="B838" t="s">
        <v>19</v>
      </c>
      <c r="C838">
        <v>2014</v>
      </c>
      <c r="D838" s="1">
        <v>14484000000</v>
      </c>
      <c r="E838" s="7">
        <v>8673000000</v>
      </c>
      <c r="F838">
        <v>0</v>
      </c>
      <c r="G838" s="7">
        <v>245000000</v>
      </c>
      <c r="H838" s="7">
        <v>2678000000</v>
      </c>
      <c r="I838">
        <f t="array" ref="I838">D838-E838</f>
        <v>5811000000</v>
      </c>
      <c r="J838">
        <f t="array" ref="J838">SUM(F838:H838)</f>
        <v>2923000000</v>
      </c>
      <c r="K838">
        <f t="array" ref="K838">I838-J838</f>
        <v>2888000000</v>
      </c>
      <c r="L838">
        <f t="array" ref="L838">I838/D838</f>
        <v>0.40120132560066279</v>
      </c>
      <c r="M838">
        <f t="array" ref="M838">K838/D838</f>
        <v>0.19939243302954984</v>
      </c>
    </row>
    <row r="839" spans="1:13">
      <c r="A839" t="s">
        <v>3513</v>
      </c>
      <c r="B839" t="s">
        <v>25</v>
      </c>
      <c r="C839">
        <v>2015</v>
      </c>
      <c r="D839" s="1">
        <v>13405000000</v>
      </c>
      <c r="E839" s="7">
        <v>7888000000</v>
      </c>
      <c r="F839">
        <v>0</v>
      </c>
      <c r="G839" s="7">
        <v>233000000</v>
      </c>
      <c r="H839" s="7">
        <v>2417000000</v>
      </c>
      <c r="I839">
        <f t="array" ref="I839">D839-E839</f>
        <v>5517000000</v>
      </c>
      <c r="J839">
        <f t="array" ref="J839">SUM(F839:H839)</f>
        <v>2650000000</v>
      </c>
      <c r="K839">
        <f t="array" ref="K839">I839-J839</f>
        <v>2867000000</v>
      </c>
      <c r="L839">
        <f t="array" ref="L839">I839/D839</f>
        <v>0.41156284968295415</v>
      </c>
      <c r="M839">
        <f t="array" ref="M839">K839/D839</f>
        <v>0.21387541961954495</v>
      </c>
    </row>
    <row r="840" spans="1:13">
      <c r="A840" t="s">
        <v>3513</v>
      </c>
      <c r="B840" t="s">
        <v>31</v>
      </c>
      <c r="C840">
        <v>2016</v>
      </c>
      <c r="D840" s="1">
        <v>13599000000</v>
      </c>
      <c r="E840" s="7">
        <v>7896000000</v>
      </c>
      <c r="F840">
        <v>0</v>
      </c>
      <c r="G840" s="7">
        <v>224000000</v>
      </c>
      <c r="H840" s="7">
        <v>2415000000</v>
      </c>
      <c r="I840">
        <f t="array" ref="I840">D840-E840</f>
        <v>5703000000</v>
      </c>
      <c r="J840">
        <f t="array" ref="J840">SUM(F840:H840)</f>
        <v>2639000000</v>
      </c>
      <c r="K840">
        <f t="array" ref="K840">I840-J840</f>
        <v>3064000000</v>
      </c>
      <c r="L840">
        <f t="array" ref="L840">I840/D840</f>
        <v>0.41936907125523937</v>
      </c>
      <c r="M840">
        <f t="array" ref="M840">K840/D840</f>
        <v>0.22531068460916243</v>
      </c>
    </row>
    <row r="841" spans="1:13">
      <c r="A841" t="s">
        <v>3526</v>
      </c>
      <c r="B841" t="s">
        <v>10</v>
      </c>
      <c r="C841">
        <v>2012</v>
      </c>
      <c r="D841" s="1">
        <v>4050400000</v>
      </c>
      <c r="E841">
        <v>0</v>
      </c>
      <c r="F841">
        <v>0</v>
      </c>
      <c r="G841">
        <v>0</v>
      </c>
      <c r="H841" s="7">
        <v>3207800000</v>
      </c>
      <c r="I841">
        <f t="array" ref="I841">D841-E841</f>
        <v>4050400000</v>
      </c>
      <c r="J841">
        <f t="array" ref="J841">SUM(F841:H841)</f>
        <v>3207800000</v>
      </c>
      <c r="K841">
        <f t="array" ref="K841">I841-J841</f>
        <v>842600000</v>
      </c>
      <c r="L841">
        <f t="array" ref="L841">I841/D841</f>
        <v>1</v>
      </c>
      <c r="M841">
        <f t="array" ref="M841">K841/D841</f>
        <v>0.20802883665810784</v>
      </c>
    </row>
    <row r="842" spans="1:13">
      <c r="A842" t="s">
        <v>3526</v>
      </c>
      <c r="B842" t="s">
        <v>19</v>
      </c>
      <c r="C842">
        <v>2013</v>
      </c>
      <c r="D842" s="1">
        <v>4644600000</v>
      </c>
      <c r="E842">
        <v>0</v>
      </c>
      <c r="F842">
        <v>0</v>
      </c>
      <c r="G842">
        <v>0</v>
      </c>
      <c r="H842" s="7">
        <v>3524400000</v>
      </c>
      <c r="I842">
        <f t="array" ref="I842">D842-E842</f>
        <v>4644600000</v>
      </c>
      <c r="J842">
        <f t="array" ref="J842">SUM(F842:H842)</f>
        <v>3524400000</v>
      </c>
      <c r="K842">
        <f t="array" ref="K842">I842-J842</f>
        <v>1120200000</v>
      </c>
      <c r="L842">
        <f t="array" ref="L842">I842/D842</f>
        <v>1</v>
      </c>
      <c r="M842">
        <f t="array" ref="M842">K842/D842</f>
        <v>0.24118330964991602</v>
      </c>
    </row>
    <row r="843" spans="1:13">
      <c r="A843" t="s">
        <v>3526</v>
      </c>
      <c r="B843" t="s">
        <v>25</v>
      </c>
      <c r="C843">
        <v>2014</v>
      </c>
      <c r="D843" s="1">
        <v>5147100000</v>
      </c>
      <c r="E843">
        <v>0</v>
      </c>
      <c r="F843">
        <v>0</v>
      </c>
      <c r="G843">
        <v>0</v>
      </c>
      <c r="H843" s="7">
        <v>3870200000</v>
      </c>
      <c r="I843">
        <f t="array" ref="I843">D843-E843</f>
        <v>5147100000</v>
      </c>
      <c r="J843">
        <f t="array" ref="J843">SUM(F843:H843)</f>
        <v>3870200000</v>
      </c>
      <c r="K843">
        <f t="array" ref="K843">I843-J843</f>
        <v>1276900000</v>
      </c>
      <c r="L843">
        <f t="array" ref="L843">I843/D843</f>
        <v>1</v>
      </c>
      <c r="M843">
        <f t="array" ref="M843">K843/D843</f>
        <v>0.24808144391987721</v>
      </c>
    </row>
    <row r="844" spans="1:13">
      <c r="A844" t="s">
        <v>3526</v>
      </c>
      <c r="B844" t="s">
        <v>31</v>
      </c>
      <c r="C844">
        <v>2015</v>
      </c>
      <c r="D844" s="1">
        <v>5122900000</v>
      </c>
      <c r="E844">
        <v>0</v>
      </c>
      <c r="F844">
        <v>0</v>
      </c>
      <c r="G844">
        <v>0</v>
      </c>
      <c r="H844" s="7">
        <v>3764500000</v>
      </c>
      <c r="I844">
        <f t="array" ref="I844">D844-E844</f>
        <v>5122900000</v>
      </c>
      <c r="J844">
        <f t="array" ref="J844">SUM(F844:H844)</f>
        <v>3764500000</v>
      </c>
      <c r="K844">
        <f t="array" ref="K844">I844-J844</f>
        <v>1358400000</v>
      </c>
      <c r="L844">
        <f t="array" ref="L844">I844/D844</f>
        <v>1</v>
      </c>
      <c r="M844">
        <f t="array" ref="M844">K844/D844</f>
        <v>0.26516231041011928</v>
      </c>
    </row>
    <row r="845" spans="1:13">
      <c r="A845" t="s">
        <v>3535</v>
      </c>
      <c r="B845" t="s">
        <v>10</v>
      </c>
      <c r="C845">
        <v>2012</v>
      </c>
      <c r="D845" s="1">
        <v>5054980000</v>
      </c>
      <c r="E845" s="7">
        <v>3230857000</v>
      </c>
      <c r="F845">
        <v>0</v>
      </c>
      <c r="G845" s="7">
        <v>229166000</v>
      </c>
      <c r="H845" s="7">
        <v>1064757000</v>
      </c>
      <c r="I845">
        <f t="array" ref="I845">D845-E845</f>
        <v>1824123000</v>
      </c>
      <c r="J845">
        <f t="array" ref="J845">SUM(F845:H845)</f>
        <v>1293923000</v>
      </c>
      <c r="K845">
        <f t="array" ref="K845">I845-J845</f>
        <v>530200000</v>
      </c>
      <c r="L845">
        <f t="array" ref="L845">I845/D845</f>
        <v>0.36085662059988366</v>
      </c>
      <c r="M845">
        <f t="array" ref="M845">K845/D845</f>
        <v>0.10488666621826397</v>
      </c>
    </row>
    <row r="846" spans="1:13">
      <c r="A846" t="s">
        <v>3535</v>
      </c>
      <c r="B846" t="s">
        <v>19</v>
      </c>
      <c r="C846">
        <v>2013</v>
      </c>
      <c r="D846" s="1">
        <v>5584571000</v>
      </c>
      <c r="E846" s="7">
        <v>3570801000</v>
      </c>
      <c r="F846">
        <v>0</v>
      </c>
      <c r="G846" s="7">
        <v>253380000</v>
      </c>
      <c r="H846" s="7">
        <v>1183682000</v>
      </c>
      <c r="I846">
        <f t="array" ref="I846">D846-E846</f>
        <v>2013770000</v>
      </c>
      <c r="J846">
        <f t="array" ref="J846">SUM(F846:H846)</f>
        <v>1437062000</v>
      </c>
      <c r="K846">
        <f t="array" ref="K846">I846-J846</f>
        <v>576708000</v>
      </c>
      <c r="L846">
        <f t="array" ref="L846">I846/D846</f>
        <v>0.36059529013061165</v>
      </c>
      <c r="M846">
        <f t="array" ref="M846">K846/D846</f>
        <v>0.10326809346680345</v>
      </c>
    </row>
    <row r="847" spans="1:13">
      <c r="A847" t="s">
        <v>3535</v>
      </c>
      <c r="B847" t="s">
        <v>25</v>
      </c>
      <c r="C847">
        <v>2014</v>
      </c>
      <c r="D847" s="1">
        <v>6165441000</v>
      </c>
      <c r="E847" s="7">
        <v>3898403000</v>
      </c>
      <c r="F847">
        <v>0</v>
      </c>
      <c r="G847" s="7">
        <v>294496000</v>
      </c>
      <c r="H847" s="7">
        <v>1341000000</v>
      </c>
      <c r="I847">
        <f t="array" ref="I847">D847-E847</f>
        <v>2267038000</v>
      </c>
      <c r="J847">
        <f t="array" ref="J847">SUM(F847:H847)</f>
        <v>1635496000</v>
      </c>
      <c r="K847">
        <f t="array" ref="K847">I847-J847</f>
        <v>631542000</v>
      </c>
      <c r="L847">
        <f t="array" ref="L847">I847/D847</f>
        <v>0.36770086681552866</v>
      </c>
      <c r="M847">
        <f t="array" ref="M847">K847/D847</f>
        <v>0.10243257538268552</v>
      </c>
    </row>
    <row r="848" spans="1:13">
      <c r="A848" t="s">
        <v>3535</v>
      </c>
      <c r="B848" t="s">
        <v>31</v>
      </c>
      <c r="C848">
        <v>2015</v>
      </c>
      <c r="D848" s="1">
        <v>6187646000</v>
      </c>
      <c r="E848" s="7">
        <v>3665578000</v>
      </c>
      <c r="F848">
        <v>0</v>
      </c>
      <c r="G848" s="7">
        <v>339613000</v>
      </c>
      <c r="H848" s="7">
        <v>1466761000</v>
      </c>
      <c r="I848">
        <f t="array" ref="I848">D848-E848</f>
        <v>2522068000</v>
      </c>
      <c r="J848">
        <f t="array" ref="J848">SUM(F848:H848)</f>
        <v>1806374000</v>
      </c>
      <c r="K848">
        <f t="array" ref="K848">I848-J848</f>
        <v>715694000</v>
      </c>
      <c r="L848">
        <f t="array" ref="L848">I848/D848</f>
        <v>0.40759733184477587</v>
      </c>
      <c r="M848">
        <f t="array" ref="M848">K848/D848</f>
        <v>0.11566498794533495</v>
      </c>
    </row>
    <row r="849" spans="1:13">
      <c r="A849" t="s">
        <v>3553</v>
      </c>
      <c r="B849" t="s">
        <v>10</v>
      </c>
      <c r="C849">
        <v>2013</v>
      </c>
      <c r="D849" s="1">
        <v>11818376000</v>
      </c>
      <c r="E849" s="7">
        <v>9976057000</v>
      </c>
      <c r="F849">
        <v>0</v>
      </c>
      <c r="G849">
        <v>0</v>
      </c>
      <c r="H849" s="7">
        <v>1173340000</v>
      </c>
      <c r="I849">
        <f t="array" ref="I849">D849-E849</f>
        <v>1842319000</v>
      </c>
      <c r="J849">
        <f t="array" ref="J849">SUM(F849:H849)</f>
        <v>1173340000</v>
      </c>
      <c r="K849">
        <f t="array" ref="K849">I849-J849</f>
        <v>668979000</v>
      </c>
      <c r="L849">
        <f t="array" ref="L849">I849/D849</f>
        <v>0.15588596944284053</v>
      </c>
      <c r="M849">
        <f t="array" ref="M849">K849/D849</f>
        <v>5.6604985321164258E-2</v>
      </c>
    </row>
    <row r="850" spans="1:13">
      <c r="A850" t="s">
        <v>3553</v>
      </c>
      <c r="B850" t="s">
        <v>19</v>
      </c>
      <c r="C850">
        <v>2014</v>
      </c>
      <c r="D850" s="1">
        <v>12695157000</v>
      </c>
      <c r="E850" s="7">
        <v>10621373000</v>
      </c>
      <c r="F850">
        <v>0</v>
      </c>
      <c r="G850">
        <v>0</v>
      </c>
      <c r="H850" s="7">
        <v>1545716000</v>
      </c>
      <c r="I850">
        <f t="array" ref="I850">D850-E850</f>
        <v>2073784000</v>
      </c>
      <c r="J850">
        <f t="array" ref="J850">SUM(F850:H850)</f>
        <v>1545716000</v>
      </c>
      <c r="K850">
        <f t="array" ref="K850">I850-J850</f>
        <v>528068000</v>
      </c>
      <c r="L850">
        <f t="array" ref="L850">I850/D850</f>
        <v>0.16335237130190669</v>
      </c>
      <c r="M850">
        <f t="array" ref="M850">K850/D850</f>
        <v>4.1596019647492349E-2</v>
      </c>
    </row>
    <row r="851" spans="1:13">
      <c r="A851" t="s">
        <v>3553</v>
      </c>
      <c r="B851" t="s">
        <v>25</v>
      </c>
      <c r="C851">
        <v>2015</v>
      </c>
      <c r="D851" s="1">
        <v>12114832000</v>
      </c>
      <c r="E851" s="7">
        <v>10146494000</v>
      </c>
      <c r="F851">
        <v>0</v>
      </c>
      <c r="G851">
        <v>0</v>
      </c>
      <c r="H851" s="7">
        <v>1522811000</v>
      </c>
      <c r="I851">
        <f t="array" ref="I851">D851-E851</f>
        <v>1968338000</v>
      </c>
      <c r="J851">
        <f t="array" ref="J851">SUM(F851:H851)</f>
        <v>1522811000</v>
      </c>
      <c r="K851">
        <f t="array" ref="K851">I851-J851</f>
        <v>445527000</v>
      </c>
      <c r="L851">
        <f t="array" ref="L851">I851/D851</f>
        <v>0.16247340450119324</v>
      </c>
      <c r="M851">
        <f t="array" ref="M851">K851/D851</f>
        <v>3.6775334565101687E-2</v>
      </c>
    </row>
    <row r="852" spans="1:13">
      <c r="A852" t="s">
        <v>3553</v>
      </c>
      <c r="B852" t="s">
        <v>31</v>
      </c>
      <c r="C852">
        <v>2016</v>
      </c>
      <c r="D852" s="1">
        <v>10964157000</v>
      </c>
      <c r="E852" s="7">
        <v>9196326000</v>
      </c>
      <c r="F852">
        <v>0</v>
      </c>
      <c r="G852">
        <v>0</v>
      </c>
      <c r="H852" s="7">
        <v>1429233000</v>
      </c>
      <c r="I852">
        <f t="array" ref="I852">D852-E852</f>
        <v>1767831000</v>
      </c>
      <c r="J852">
        <f t="array" ref="J852">SUM(F852:H852)</f>
        <v>1429233000</v>
      </c>
      <c r="K852">
        <f t="array" ref="K852">I852-J852</f>
        <v>338598000</v>
      </c>
      <c r="L852">
        <f t="array" ref="L852">I852/D852</f>
        <v>0.16123729348275476</v>
      </c>
      <c r="M852">
        <f t="array" ref="M852">K852/D852</f>
        <v>3.0882264819812412E-2</v>
      </c>
    </row>
    <row r="853" spans="1:13">
      <c r="A853" t="s">
        <v>3569</v>
      </c>
      <c r="B853" t="s">
        <v>10</v>
      </c>
      <c r="C853">
        <v>2012</v>
      </c>
      <c r="D853" s="1">
        <v>4365400000</v>
      </c>
      <c r="E853" s="7">
        <v>1656600000</v>
      </c>
      <c r="F853" s="7">
        <v>1101600000</v>
      </c>
      <c r="G853">
        <v>0</v>
      </c>
      <c r="H853" s="7">
        <v>1252300000</v>
      </c>
      <c r="I853">
        <f t="array" ref="I853">D853-E853</f>
        <v>2708800000</v>
      </c>
      <c r="J853">
        <f t="array" ref="J853">SUM(F853:H853)</f>
        <v>2353900000</v>
      </c>
      <c r="K853">
        <f t="array" ref="K853">I853-J853</f>
        <v>354900000</v>
      </c>
      <c r="L853">
        <f t="array" ref="L853">I853/D853</f>
        <v>0.62051587483392134</v>
      </c>
      <c r="M853">
        <f t="array" ref="M853">K853/D853</f>
        <v>8.1298391899940439E-2</v>
      </c>
    </row>
    <row r="854" spans="1:13">
      <c r="A854" t="s">
        <v>3569</v>
      </c>
      <c r="B854" t="s">
        <v>19</v>
      </c>
      <c r="C854">
        <v>2013</v>
      </c>
      <c r="D854" s="1">
        <v>4669100000</v>
      </c>
      <c r="E854" s="7">
        <v>1727700000</v>
      </c>
      <c r="F854" s="7">
        <v>1043200000</v>
      </c>
      <c r="G854">
        <v>0</v>
      </c>
      <c r="H854" s="7">
        <v>1293200000</v>
      </c>
      <c r="I854">
        <f t="array" ref="I854">D854-E854</f>
        <v>2941400000</v>
      </c>
      <c r="J854">
        <f t="array" ref="J854">SUM(F854:H854)</f>
        <v>2336400000</v>
      </c>
      <c r="K854">
        <f t="array" ref="K854">I854-J854</f>
        <v>605000000</v>
      </c>
      <c r="L854">
        <f t="array" ref="L854">I854/D854</f>
        <v>0.62997151485296954</v>
      </c>
      <c r="M854">
        <f t="array" ref="M854">K854/D854</f>
        <v>0.12957529288299671</v>
      </c>
    </row>
    <row r="855" spans="1:13">
      <c r="A855" t="s">
        <v>3569</v>
      </c>
      <c r="B855" t="s">
        <v>25</v>
      </c>
      <c r="C855">
        <v>2014</v>
      </c>
      <c r="D855" s="1">
        <v>4627100000</v>
      </c>
      <c r="E855" s="7">
        <v>1768900000</v>
      </c>
      <c r="F855" s="7">
        <v>1006200000</v>
      </c>
      <c r="G855">
        <v>0</v>
      </c>
      <c r="H855" s="7">
        <v>1254700000</v>
      </c>
      <c r="I855">
        <f t="array" ref="I855">D855-E855</f>
        <v>2858200000</v>
      </c>
      <c r="J855">
        <f t="array" ref="J855">SUM(F855:H855)</f>
        <v>2260900000</v>
      </c>
      <c r="K855">
        <f t="array" ref="K855">I855-J855</f>
        <v>597300000</v>
      </c>
      <c r="L855">
        <f t="array" ref="L855">I855/D855</f>
        <v>0.61770871604244559</v>
      </c>
      <c r="M855">
        <f t="array" ref="M855">K855/D855</f>
        <v>0.12908733331892547</v>
      </c>
    </row>
    <row r="856" spans="1:13">
      <c r="A856" t="s">
        <v>3569</v>
      </c>
      <c r="B856" t="s">
        <v>31</v>
      </c>
      <c r="C856">
        <v>2015</v>
      </c>
      <c r="D856" s="1">
        <v>4857800000</v>
      </c>
      <c r="E856" s="7">
        <v>1779200000</v>
      </c>
      <c r="F856" s="7">
        <v>994500000</v>
      </c>
      <c r="G856">
        <v>0</v>
      </c>
      <c r="H856" s="7">
        <v>1172700000</v>
      </c>
      <c r="I856">
        <f t="array" ref="I856">D856-E856</f>
        <v>3078600000</v>
      </c>
      <c r="J856">
        <f t="array" ref="J856">SUM(F856:H856)</f>
        <v>2167200000</v>
      </c>
      <c r="K856">
        <f t="array" ref="K856">I856-J856</f>
        <v>911400000</v>
      </c>
      <c r="L856">
        <f t="array" ref="L856">I856/D856</f>
        <v>0.63374366997406228</v>
      </c>
      <c r="M856">
        <f t="array" ref="M856">K856/D856</f>
        <v>0.18761579315739635</v>
      </c>
    </row>
    <row r="857" spans="1:13">
      <c r="A857" t="s">
        <v>3586</v>
      </c>
      <c r="B857" t="s">
        <v>10</v>
      </c>
      <c r="C857">
        <v>2012</v>
      </c>
      <c r="D857" s="1">
        <v>93646000000</v>
      </c>
      <c r="E857">
        <v>0</v>
      </c>
      <c r="F857">
        <v>0</v>
      </c>
      <c r="G857" s="7">
        <v>3385000000</v>
      </c>
      <c r="H857" s="7">
        <v>64729000000</v>
      </c>
      <c r="I857">
        <f t="array" ref="I857">D857-E857</f>
        <v>93646000000</v>
      </c>
      <c r="J857">
        <f t="array" ref="J857">SUM(F857:H857)</f>
        <v>68114000000</v>
      </c>
      <c r="K857">
        <f t="array" ref="K857">I857-J857</f>
        <v>25532000000</v>
      </c>
      <c r="L857">
        <f t="array" ref="L857">I857/D857</f>
        <v>1</v>
      </c>
      <c r="M857">
        <f t="array" ref="M857">K857/D857</f>
        <v>0.27264378617346174</v>
      </c>
    </row>
    <row r="858" spans="1:13">
      <c r="A858" t="s">
        <v>3586</v>
      </c>
      <c r="B858" t="s">
        <v>19</v>
      </c>
      <c r="C858">
        <v>2013</v>
      </c>
      <c r="D858" s="1">
        <v>97142000000</v>
      </c>
      <c r="E858">
        <v>0</v>
      </c>
      <c r="F858">
        <v>0</v>
      </c>
      <c r="G858" s="7">
        <v>225000000</v>
      </c>
      <c r="H858" s="7">
        <v>70467000000</v>
      </c>
      <c r="I858">
        <f t="array" ref="I858">D858-E858</f>
        <v>97142000000</v>
      </c>
      <c r="J858">
        <f t="array" ref="J858">SUM(F858:H858)</f>
        <v>70692000000</v>
      </c>
      <c r="K858">
        <f t="array" ref="K858">I858-J858</f>
        <v>26450000000</v>
      </c>
      <c r="L858">
        <f t="array" ref="L858">I858/D858</f>
        <v>1</v>
      </c>
      <c r="M858">
        <f t="array" ref="M858">K858/D858</f>
        <v>0.27228181425130221</v>
      </c>
    </row>
    <row r="859" spans="1:13">
      <c r="A859" t="s">
        <v>3586</v>
      </c>
      <c r="B859" t="s">
        <v>25</v>
      </c>
      <c r="C859">
        <v>2014</v>
      </c>
      <c r="D859" s="1">
        <v>91973000000</v>
      </c>
      <c r="E859">
        <v>0</v>
      </c>
      <c r="F859">
        <v>0</v>
      </c>
      <c r="G859" s="7">
        <v>3139000000</v>
      </c>
      <c r="H859" s="7">
        <v>61274000000</v>
      </c>
      <c r="I859">
        <f t="array" ref="I859">D859-E859</f>
        <v>91973000000</v>
      </c>
      <c r="J859">
        <f t="array" ref="J859">SUM(F859:H859)</f>
        <v>64413000000</v>
      </c>
      <c r="K859">
        <f t="array" ref="K859">I859-J859</f>
        <v>27560000000</v>
      </c>
      <c r="L859">
        <f t="array" ref="L859">I859/D859</f>
        <v>1</v>
      </c>
      <c r="M859">
        <f t="array" ref="M859">K859/D859</f>
        <v>0.29965315907929502</v>
      </c>
    </row>
    <row r="860" spans="1:13">
      <c r="A860" t="s">
        <v>3586</v>
      </c>
      <c r="B860" t="s">
        <v>31</v>
      </c>
      <c r="C860">
        <v>2015</v>
      </c>
      <c r="D860" s="1">
        <v>89716000000</v>
      </c>
      <c r="E860">
        <v>0</v>
      </c>
      <c r="F860">
        <v>0</v>
      </c>
      <c r="G860" s="7">
        <v>3827000000</v>
      </c>
      <c r="H860" s="7">
        <v>59014000000</v>
      </c>
      <c r="I860">
        <f t="array" ref="I860">D860-E860</f>
        <v>89716000000</v>
      </c>
      <c r="J860">
        <f t="array" ref="J860">SUM(F860:H860)</f>
        <v>62841000000</v>
      </c>
      <c r="K860">
        <f t="array" ref="K860">I860-J860</f>
        <v>26875000000</v>
      </c>
      <c r="L860">
        <f t="array" ref="L860">I860/D860</f>
        <v>1</v>
      </c>
      <c r="M860">
        <f t="array" ref="M860">K860/D860</f>
        <v>0.29955637790360695</v>
      </c>
    </row>
    <row r="861" spans="1:13">
      <c r="A861" t="s">
        <v>3598</v>
      </c>
      <c r="B861" t="s">
        <v>10</v>
      </c>
      <c r="C861">
        <v>2013</v>
      </c>
      <c r="D861" s="1">
        <v>12134000000</v>
      </c>
      <c r="E861" s="7">
        <v>7432000000</v>
      </c>
      <c r="F861">
        <v>0</v>
      </c>
      <c r="G861">
        <v>0</v>
      </c>
      <c r="H861" s="7">
        <v>3357000000</v>
      </c>
      <c r="I861">
        <f t="array" ref="I861">D861-E861</f>
        <v>4702000000</v>
      </c>
      <c r="J861">
        <f t="array" ref="J861">SUM(F861:H861)</f>
        <v>3357000000</v>
      </c>
      <c r="K861">
        <f t="array" ref="K861">I861-J861</f>
        <v>1345000000</v>
      </c>
      <c r="L861">
        <f t="array" ref="L861">I861/D861</f>
        <v>0.38750618097906708</v>
      </c>
      <c r="M861">
        <f t="array" ref="M861">K861/D861</f>
        <v>0.11084555793637713</v>
      </c>
    </row>
    <row r="862" spans="1:13">
      <c r="A862" t="s">
        <v>3598</v>
      </c>
      <c r="B862" t="s">
        <v>19</v>
      </c>
      <c r="C862">
        <v>2014</v>
      </c>
      <c r="D862" s="1">
        <v>12540000000</v>
      </c>
      <c r="E862" s="7">
        <v>7737000000</v>
      </c>
      <c r="F862">
        <v>0</v>
      </c>
      <c r="G862">
        <v>0</v>
      </c>
      <c r="H862" s="7">
        <v>3453000000</v>
      </c>
      <c r="I862">
        <f t="array" ref="I862">D862-E862</f>
        <v>4803000000</v>
      </c>
      <c r="J862">
        <f t="array" ref="J862">SUM(F862:H862)</f>
        <v>3453000000</v>
      </c>
      <c r="K862">
        <f t="array" ref="K862">I862-J862</f>
        <v>1350000000</v>
      </c>
      <c r="L862">
        <f t="array" ref="L862">I862/D862</f>
        <v>0.38301435406698564</v>
      </c>
      <c r="M862">
        <f t="array" ref="M862">K862/D862</f>
        <v>0.1076555023923445</v>
      </c>
    </row>
    <row r="863" spans="1:13">
      <c r="A863" t="s">
        <v>3598</v>
      </c>
      <c r="B863" t="s">
        <v>25</v>
      </c>
      <c r="C863">
        <v>2015</v>
      </c>
      <c r="D863" s="1">
        <v>13506000000</v>
      </c>
      <c r="E863" s="7">
        <v>8406000000</v>
      </c>
      <c r="F863">
        <v>0</v>
      </c>
      <c r="G863">
        <v>0</v>
      </c>
      <c r="H863" s="7">
        <v>3777000000</v>
      </c>
      <c r="I863">
        <f t="array" ref="I863">D863-E863</f>
        <v>5100000000</v>
      </c>
      <c r="J863">
        <f t="array" ref="J863">SUM(F863:H863)</f>
        <v>3777000000</v>
      </c>
      <c r="K863">
        <f t="array" ref="K863">I863-J863</f>
        <v>1323000000</v>
      </c>
      <c r="L863">
        <f t="array" ref="L863">I863/D863</f>
        <v>0.37760995113282986</v>
      </c>
      <c r="M863">
        <f t="array" ref="M863">K863/D863</f>
        <v>9.7956463793869394E-2</v>
      </c>
    </row>
    <row r="864" spans="1:13">
      <c r="A864" t="s">
        <v>3598</v>
      </c>
      <c r="B864" t="s">
        <v>31</v>
      </c>
      <c r="C864">
        <v>2016</v>
      </c>
      <c r="D864" s="1">
        <v>14437000000</v>
      </c>
      <c r="E864" s="7">
        <v>9168000000</v>
      </c>
      <c r="F864">
        <v>0</v>
      </c>
      <c r="G864">
        <v>0</v>
      </c>
      <c r="H864" s="7">
        <v>4168000000</v>
      </c>
      <c r="I864">
        <f t="array" ref="I864">D864-E864</f>
        <v>5269000000</v>
      </c>
      <c r="J864">
        <f t="array" ref="J864">SUM(F864:H864)</f>
        <v>4168000000</v>
      </c>
      <c r="K864">
        <f t="array" ref="K864">I864-J864</f>
        <v>1101000000</v>
      </c>
      <c r="L864">
        <f t="array" ref="L864">I864/D864</f>
        <v>0.36496502043360807</v>
      </c>
      <c r="M864">
        <f t="array" ref="M864">K864/D864</f>
        <v>7.6262381381173375E-2</v>
      </c>
    </row>
    <row r="865" spans="1:13">
      <c r="A865" t="s">
        <v>3612</v>
      </c>
      <c r="B865" t="s">
        <v>10</v>
      </c>
      <c r="C865">
        <v>2012</v>
      </c>
      <c r="D865" s="1">
        <v>14197000000</v>
      </c>
      <c r="E865" s="7">
        <v>8763000000</v>
      </c>
      <c r="F865">
        <v>0</v>
      </c>
      <c r="G865">
        <v>0</v>
      </c>
      <c r="H865" s="7">
        <v>3872000000</v>
      </c>
      <c r="I865">
        <f t="array" ref="I865">D865-E865</f>
        <v>5434000000</v>
      </c>
      <c r="J865">
        <f t="array" ref="J865">SUM(F865:H865)</f>
        <v>3872000000</v>
      </c>
      <c r="K865">
        <f t="array" ref="K865">I865-J865</f>
        <v>1562000000</v>
      </c>
      <c r="L865">
        <f t="array" ref="L865">I865/D865</f>
        <v>0.38275692047615695</v>
      </c>
      <c r="M865">
        <f t="array" ref="M865">K865/D865</f>
        <v>0.11002324434739734</v>
      </c>
    </row>
    <row r="866" spans="1:13">
      <c r="A866" t="s">
        <v>3612</v>
      </c>
      <c r="B866" t="s">
        <v>19</v>
      </c>
      <c r="C866">
        <v>2013</v>
      </c>
      <c r="D866" s="1">
        <v>14792000000</v>
      </c>
      <c r="E866" s="7">
        <v>8689000000</v>
      </c>
      <c r="F866">
        <v>0</v>
      </c>
      <c r="G866">
        <v>0</v>
      </c>
      <c r="H866" s="7">
        <v>3266000000</v>
      </c>
      <c r="I866">
        <f t="array" ref="I866">D866-E866</f>
        <v>6103000000</v>
      </c>
      <c r="J866">
        <f t="array" ref="J866">SUM(F866:H866)</f>
        <v>3266000000</v>
      </c>
      <c r="K866">
        <f t="array" ref="K866">I866-J866</f>
        <v>2837000000</v>
      </c>
      <c r="L866">
        <f t="array" ref="L866">I866/D866</f>
        <v>0.41258788534342888</v>
      </c>
      <c r="M866">
        <f t="array" ref="M866">K866/D866</f>
        <v>0.19179286100594917</v>
      </c>
    </row>
    <row r="867" spans="1:13">
      <c r="A867" t="s">
        <v>3612</v>
      </c>
      <c r="B867" t="s">
        <v>25</v>
      </c>
      <c r="C867">
        <v>2015</v>
      </c>
      <c r="D867" s="1">
        <v>14580000000</v>
      </c>
      <c r="E867" s="7">
        <v>9517000000</v>
      </c>
      <c r="F867">
        <v>0</v>
      </c>
      <c r="G867">
        <v>0</v>
      </c>
      <c r="H867" s="7">
        <v>4039000000</v>
      </c>
      <c r="I867">
        <f t="array" ref="I867">D867-E867</f>
        <v>5063000000</v>
      </c>
      <c r="J867">
        <f t="array" ref="J867">SUM(F867:H867)</f>
        <v>4039000000</v>
      </c>
      <c r="K867">
        <f t="array" ref="K867">I867-J867</f>
        <v>1024000000</v>
      </c>
      <c r="L867">
        <f t="array" ref="L867">I867/D867</f>
        <v>0.3472565157750343</v>
      </c>
      <c r="M867">
        <f t="array" ref="M867">K867/D867</f>
        <v>7.0233196159122088E-2</v>
      </c>
    </row>
    <row r="868" spans="1:13">
      <c r="A868" t="s">
        <v>3612</v>
      </c>
      <c r="B868" t="s">
        <v>31</v>
      </c>
      <c r="C868">
        <v>2016</v>
      </c>
      <c r="D868" s="1">
        <v>13525000000</v>
      </c>
      <c r="E868" s="7">
        <v>8844000000</v>
      </c>
      <c r="F868">
        <v>0</v>
      </c>
      <c r="G868">
        <v>0</v>
      </c>
      <c r="H868" s="7">
        <v>3590000000</v>
      </c>
      <c r="I868">
        <f t="array" ref="I868">D868-E868</f>
        <v>4681000000</v>
      </c>
      <c r="J868">
        <f t="array" ref="J868">SUM(F868:H868)</f>
        <v>3590000000</v>
      </c>
      <c r="K868">
        <f t="array" ref="K868">I868-J868</f>
        <v>1091000000</v>
      </c>
      <c r="L868">
        <f t="array" ref="L868">I868/D868</f>
        <v>0.34609981515711646</v>
      </c>
      <c r="M868">
        <f t="array" ref="M868">K868/D868</f>
        <v>8.0665434380776335E-2</v>
      </c>
    </row>
    <row r="869" spans="1:13">
      <c r="A869" t="s">
        <v>3625</v>
      </c>
      <c r="B869" t="s">
        <v>10</v>
      </c>
      <c r="C869">
        <v>2013</v>
      </c>
      <c r="D869" s="1">
        <v>1287577000</v>
      </c>
      <c r="E869" s="7">
        <v>1073447000</v>
      </c>
      <c r="F869">
        <v>0</v>
      </c>
      <c r="G869" s="7">
        <v>12784000</v>
      </c>
      <c r="H869" s="7">
        <v>174085000</v>
      </c>
      <c r="I869">
        <f t="array" ref="I869">D869-E869</f>
        <v>214130000</v>
      </c>
      <c r="J869">
        <f t="array" ref="J869">SUM(F869:H869)</f>
        <v>186869000</v>
      </c>
      <c r="K869">
        <f t="array" ref="K869">I869-J869</f>
        <v>27261000</v>
      </c>
      <c r="L869">
        <f t="array" ref="L869">I869/D869</f>
        <v>0.16630461712192746</v>
      </c>
      <c r="M869">
        <f t="array" ref="M869">K869/D869</f>
        <v>2.1172326004580695E-2</v>
      </c>
    </row>
    <row r="870" spans="1:13">
      <c r="A870" t="s">
        <v>3625</v>
      </c>
      <c r="B870" t="s">
        <v>19</v>
      </c>
      <c r="C870">
        <v>2014</v>
      </c>
      <c r="D870" s="1">
        <v>1463767000</v>
      </c>
      <c r="E870" s="7">
        <v>1200308000</v>
      </c>
      <c r="F870">
        <v>0</v>
      </c>
      <c r="G870" s="7">
        <v>13279000</v>
      </c>
      <c r="H870" s="7">
        <v>194491000</v>
      </c>
      <c r="I870">
        <f t="array" ref="I870">D870-E870</f>
        <v>263459000</v>
      </c>
      <c r="J870">
        <f t="array" ref="J870">SUM(F870:H870)</f>
        <v>207770000</v>
      </c>
      <c r="K870">
        <f t="array" ref="K870">I870-J870</f>
        <v>55689000</v>
      </c>
      <c r="L870">
        <f t="array" ref="L870">I870/D870</f>
        <v>0.17998697880195413</v>
      </c>
      <c r="M870">
        <f t="array" ref="M870">K870/D870</f>
        <v>3.8044989400635484E-2</v>
      </c>
    </row>
    <row r="871" spans="1:13">
      <c r="A871" t="s">
        <v>3625</v>
      </c>
      <c r="B871" t="s">
        <v>25</v>
      </c>
      <c r="C871">
        <v>2015</v>
      </c>
      <c r="D871" s="1">
        <v>1627413000</v>
      </c>
      <c r="E871" s="7">
        <v>1354969000</v>
      </c>
      <c r="F871">
        <v>0</v>
      </c>
      <c r="G871" s="7">
        <v>13338000</v>
      </c>
      <c r="H871" s="7">
        <v>207519000</v>
      </c>
      <c r="I871">
        <f t="array" ref="I871">D871-E871</f>
        <v>272444000</v>
      </c>
      <c r="J871">
        <f t="array" ref="J871">SUM(F871:H871)</f>
        <v>220857000</v>
      </c>
      <c r="K871">
        <f t="array" ref="K871">I871-J871</f>
        <v>51587000</v>
      </c>
      <c r="L871">
        <f t="array" ref="L871">I871/D871</f>
        <v>0.1674092562858967</v>
      </c>
      <c r="M871">
        <f t="array" ref="M871">K871/D871</f>
        <v>3.1698775909987202E-2</v>
      </c>
    </row>
    <row r="872" spans="1:13">
      <c r="A872" t="s">
        <v>3625</v>
      </c>
      <c r="B872" t="s">
        <v>31</v>
      </c>
      <c r="C872">
        <v>2016</v>
      </c>
      <c r="D872" s="1">
        <v>1822114000</v>
      </c>
      <c r="E872" s="7">
        <v>1524907000</v>
      </c>
      <c r="F872">
        <v>0</v>
      </c>
      <c r="G872" s="7">
        <v>13794000</v>
      </c>
      <c r="H872" s="7">
        <v>224088000</v>
      </c>
      <c r="I872">
        <f t="array" ref="I872">D872-E872</f>
        <v>297207000</v>
      </c>
      <c r="J872">
        <f t="array" ref="J872">SUM(F872:H872)</f>
        <v>237882000</v>
      </c>
      <c r="K872">
        <f t="array" ref="K872">I872-J872</f>
        <v>59325000</v>
      </c>
      <c r="L872">
        <f t="array" ref="L872">I872/D872</f>
        <v>0.16311108964642168</v>
      </c>
      <c r="M872">
        <f t="array" ref="M872">K872/D872</f>
        <v>3.2558336086545625E-2</v>
      </c>
    </row>
    <row r="873" spans="1:13">
      <c r="A873" t="s">
        <v>3642</v>
      </c>
      <c r="B873" t="s">
        <v>10</v>
      </c>
      <c r="C873">
        <v>2012</v>
      </c>
      <c r="D873" s="1">
        <v>793373000</v>
      </c>
      <c r="E873" s="7">
        <v>206974000</v>
      </c>
      <c r="F873">
        <v>0</v>
      </c>
      <c r="G873" s="7">
        <v>214827000</v>
      </c>
      <c r="H873" s="7">
        <v>123524000</v>
      </c>
      <c r="I873">
        <f t="array" ref="I873">D873-E873</f>
        <v>586399000</v>
      </c>
      <c r="J873">
        <f t="array" ref="J873">SUM(F873:H873)</f>
        <v>338351000</v>
      </c>
      <c r="K873">
        <f t="array" ref="K873">I873-J873</f>
        <v>248048000</v>
      </c>
      <c r="L873">
        <f t="array" ref="L873">I873/D873</f>
        <v>0.7391214472889801</v>
      </c>
      <c r="M873">
        <f t="array" ref="M873">K873/D873</f>
        <v>0.31264991372280126</v>
      </c>
    </row>
    <row r="874" spans="1:13">
      <c r="A874" t="s">
        <v>3642</v>
      </c>
      <c r="B874" t="s">
        <v>19</v>
      </c>
      <c r="C874">
        <v>2013</v>
      </c>
      <c r="D874" s="1">
        <v>861527000</v>
      </c>
      <c r="E874" s="7">
        <v>221498000</v>
      </c>
      <c r="F874">
        <v>0</v>
      </c>
      <c r="G874" s="7">
        <v>224713000</v>
      </c>
      <c r="H874" s="7">
        <v>127470000</v>
      </c>
      <c r="I874">
        <f t="array" ref="I874">D874-E874</f>
        <v>640029000</v>
      </c>
      <c r="J874">
        <f t="array" ref="J874">SUM(F874:H874)</f>
        <v>352183000</v>
      </c>
      <c r="K874">
        <f t="array" ref="K874">I874-J874</f>
        <v>287846000</v>
      </c>
      <c r="L874">
        <f t="array" ref="L874">I874/D874</f>
        <v>0.74290068680377985</v>
      </c>
      <c r="M874">
        <f t="array" ref="M874">K874/D874</f>
        <v>0.33411140916071114</v>
      </c>
    </row>
    <row r="875" spans="1:13">
      <c r="A875" t="s">
        <v>3642</v>
      </c>
      <c r="B875" t="s">
        <v>25</v>
      </c>
      <c r="C875">
        <v>2014</v>
      </c>
      <c r="D875" s="1">
        <v>993897000</v>
      </c>
      <c r="E875" s="7">
        <v>258617000</v>
      </c>
      <c r="F875">
        <v>0</v>
      </c>
      <c r="G875" s="7">
        <v>258074000</v>
      </c>
      <c r="H875" s="7">
        <v>122201000</v>
      </c>
      <c r="I875">
        <f t="array" ref="I875">D875-E875</f>
        <v>735280000</v>
      </c>
      <c r="J875">
        <f t="array" ref="J875">SUM(F875:H875)</f>
        <v>380275000</v>
      </c>
      <c r="K875">
        <f t="array" ref="K875">I875-J875</f>
        <v>355005000</v>
      </c>
      <c r="L875">
        <f t="array" ref="L875">I875/D875</f>
        <v>0.73979496869393913</v>
      </c>
      <c r="M875">
        <f t="array" ref="M875">K875/D875</f>
        <v>0.35718489944129017</v>
      </c>
    </row>
    <row r="876" spans="1:13">
      <c r="A876" t="s">
        <v>3642</v>
      </c>
      <c r="B876" t="s">
        <v>31</v>
      </c>
      <c r="C876">
        <v>2015</v>
      </c>
      <c r="D876" s="1">
        <v>1166769000</v>
      </c>
      <c r="E876" s="7">
        <v>304477000</v>
      </c>
      <c r="F876">
        <v>0</v>
      </c>
      <c r="G876" s="7">
        <v>344527000</v>
      </c>
      <c r="H876" s="7">
        <v>122735000</v>
      </c>
      <c r="I876">
        <f t="array" ref="I876">D876-E876</f>
        <v>862292000</v>
      </c>
      <c r="J876">
        <f t="array" ref="J876">SUM(F876:H876)</f>
        <v>467262000</v>
      </c>
      <c r="K876">
        <f t="array" ref="K876">I876-J876</f>
        <v>395030000</v>
      </c>
      <c r="L876">
        <f t="array" ref="L876">I876/D876</f>
        <v>0.73904260397730825</v>
      </c>
      <c r="M876">
        <f t="array" ref="M876">K876/D876</f>
        <v>0.33856744565548108</v>
      </c>
    </row>
    <row r="877" spans="1:13">
      <c r="A877" t="s">
        <v>3658</v>
      </c>
      <c r="B877" t="s">
        <v>10</v>
      </c>
      <c r="C877">
        <v>2013</v>
      </c>
      <c r="D877" s="1">
        <v>2842781000</v>
      </c>
      <c r="E877" s="7">
        <v>1237452000</v>
      </c>
      <c r="F877" s="7">
        <v>487832000</v>
      </c>
      <c r="G877">
        <v>0</v>
      </c>
      <c r="H877" s="7">
        <v>387812000</v>
      </c>
      <c r="I877">
        <f t="array" ref="I877">D877-E877</f>
        <v>1605329000</v>
      </c>
      <c r="J877">
        <f t="array" ref="J877">SUM(F877:H877)</f>
        <v>875644000</v>
      </c>
      <c r="K877">
        <f t="array" ref="K877">I877-J877</f>
        <v>729685000</v>
      </c>
      <c r="L877">
        <f t="array" ref="L877">I877/D877</f>
        <v>0.56470371794380225</v>
      </c>
      <c r="M877">
        <f t="array" ref="M877">K877/D877</f>
        <v>0.25667999047411671</v>
      </c>
    </row>
    <row r="878" spans="1:13">
      <c r="A878" t="s">
        <v>3658</v>
      </c>
      <c r="B878" t="s">
        <v>19</v>
      </c>
      <c r="C878">
        <v>2014</v>
      </c>
      <c r="D878" s="1">
        <v>2929408000</v>
      </c>
      <c r="E878" s="7">
        <v>1232962000</v>
      </c>
      <c r="F878" s="7">
        <v>539469000</v>
      </c>
      <c r="G878">
        <v>0</v>
      </c>
      <c r="H878" s="7">
        <v>384907000</v>
      </c>
      <c r="I878">
        <f t="array" ref="I878">D878-E878</f>
        <v>1696446000</v>
      </c>
      <c r="J878">
        <f t="array" ref="J878">SUM(F878:H878)</f>
        <v>924376000</v>
      </c>
      <c r="K878">
        <f t="array" ref="K878">I878-J878</f>
        <v>772070000</v>
      </c>
      <c r="L878">
        <f t="array" ref="L878">I878/D878</f>
        <v>0.5791088165253867</v>
      </c>
      <c r="M878">
        <f t="array" ref="M878">K878/D878</f>
        <v>0.26355837083806694</v>
      </c>
    </row>
    <row r="879" spans="1:13">
      <c r="A879" t="s">
        <v>3658</v>
      </c>
      <c r="B879" t="s">
        <v>25</v>
      </c>
      <c r="C879">
        <v>2015</v>
      </c>
      <c r="D879" s="1">
        <v>2814049000</v>
      </c>
      <c r="E879" s="7">
        <v>1215229000</v>
      </c>
      <c r="F879" s="7">
        <v>530616000</v>
      </c>
      <c r="G879">
        <v>0</v>
      </c>
      <c r="H879" s="7">
        <v>406864000</v>
      </c>
      <c r="I879">
        <f t="array" ref="I879">D879-E879</f>
        <v>1598820000</v>
      </c>
      <c r="J879">
        <f t="array" ref="J879">SUM(F879:H879)</f>
        <v>937480000</v>
      </c>
      <c r="K879">
        <f t="array" ref="K879">I879-J879</f>
        <v>661340000</v>
      </c>
      <c r="L879">
        <f t="array" ref="L879">I879/D879</f>
        <v>0.56815641802967898</v>
      </c>
      <c r="M879">
        <f t="array" ref="M879">K879/D879</f>
        <v>0.2350136760234097</v>
      </c>
    </row>
    <row r="880" spans="1:13">
      <c r="A880" t="s">
        <v>3658</v>
      </c>
      <c r="B880" t="s">
        <v>31</v>
      </c>
      <c r="C880">
        <v>2016</v>
      </c>
      <c r="D880" s="1">
        <v>2984493000</v>
      </c>
      <c r="E880" s="7">
        <v>1163391000</v>
      </c>
      <c r="F880" s="7">
        <v>481258000</v>
      </c>
      <c r="G880">
        <v>0</v>
      </c>
      <c r="H880" s="7">
        <v>379399000</v>
      </c>
      <c r="I880">
        <f t="array" ref="I880">D880-E880</f>
        <v>1821102000</v>
      </c>
      <c r="J880">
        <f t="array" ref="J880">SUM(F880:H880)</f>
        <v>860657000</v>
      </c>
      <c r="K880">
        <f t="array" ref="K880">I880-J880</f>
        <v>960445000</v>
      </c>
      <c r="L880">
        <f t="array" ref="L880">I880/D880</f>
        <v>0.61018806209295851</v>
      </c>
      <c r="M880">
        <f t="array" ref="M880">K880/D880</f>
        <v>0.32181177841596548</v>
      </c>
    </row>
    <row r="881" spans="1:13">
      <c r="A881" t="s">
        <v>3675</v>
      </c>
      <c r="B881" t="s">
        <v>10</v>
      </c>
      <c r="C881">
        <v>2013</v>
      </c>
      <c r="D881" s="1">
        <v>19561000000</v>
      </c>
      <c r="E881" s="7">
        <v>12952000000</v>
      </c>
      <c r="F881">
        <v>0</v>
      </c>
      <c r="G881">
        <v>0</v>
      </c>
      <c r="H881" s="7">
        <v>3706000000</v>
      </c>
      <c r="I881">
        <f t="array" ref="I881">D881-E881</f>
        <v>6609000000</v>
      </c>
      <c r="J881">
        <f t="array" ref="J881">SUM(F881:H881)</f>
        <v>3706000000</v>
      </c>
      <c r="K881">
        <f t="array" ref="K881">I881-J881</f>
        <v>2903000000</v>
      </c>
      <c r="L881">
        <f t="array" ref="L881">I881/D881</f>
        <v>0.33786616226164307</v>
      </c>
      <c r="M881">
        <f t="array" ref="M881">K881/D881</f>
        <v>0.14840754562650171</v>
      </c>
    </row>
    <row r="882" spans="1:13">
      <c r="A882" t="s">
        <v>3675</v>
      </c>
      <c r="B882" t="s">
        <v>19</v>
      </c>
      <c r="C882">
        <v>2014</v>
      </c>
      <c r="D882" s="1">
        <v>19724000000</v>
      </c>
      <c r="E882" s="7">
        <v>13041000000</v>
      </c>
      <c r="F882">
        <v>0</v>
      </c>
      <c r="G882">
        <v>0</v>
      </c>
      <c r="H882" s="7">
        <v>4162000000</v>
      </c>
      <c r="I882">
        <f t="array" ref="I882">D882-E882</f>
        <v>6683000000</v>
      </c>
      <c r="J882">
        <f t="array" ref="J882">SUM(F882:H882)</f>
        <v>4162000000</v>
      </c>
      <c r="K882">
        <f t="array" ref="K882">I882-J882</f>
        <v>2521000000</v>
      </c>
      <c r="L882">
        <f t="array" ref="L882">I882/D882</f>
        <v>0.33882579598458729</v>
      </c>
      <c r="M882">
        <f t="array" ref="M882">K882/D882</f>
        <v>0.12781383086595011</v>
      </c>
    </row>
    <row r="883" spans="1:13">
      <c r="A883" t="s">
        <v>3675</v>
      </c>
      <c r="B883" t="s">
        <v>25</v>
      </c>
      <c r="C883">
        <v>2015</v>
      </c>
      <c r="D883" s="1">
        <v>18591000000</v>
      </c>
      <c r="E883" s="7">
        <v>11967000000</v>
      </c>
      <c r="F883">
        <v>0</v>
      </c>
      <c r="G883">
        <v>0</v>
      </c>
      <c r="H883" s="7">
        <v>5011000000</v>
      </c>
      <c r="I883">
        <f t="array" ref="I883">D883-E883</f>
        <v>6624000000</v>
      </c>
      <c r="J883">
        <f t="array" ref="J883">SUM(F883:H883)</f>
        <v>5011000000</v>
      </c>
      <c r="K883">
        <f t="array" ref="K883">I883-J883</f>
        <v>1613000000</v>
      </c>
      <c r="L883">
        <f t="array" ref="L883">I883/D883</f>
        <v>0.35630143617879617</v>
      </c>
      <c r="M883">
        <f t="array" ref="M883">K883/D883</f>
        <v>8.676241191974611E-2</v>
      </c>
    </row>
    <row r="884" spans="1:13">
      <c r="A884" t="s">
        <v>3675</v>
      </c>
      <c r="B884" t="s">
        <v>31</v>
      </c>
      <c r="C884">
        <v>2016</v>
      </c>
      <c r="D884" s="1">
        <v>18202000000</v>
      </c>
      <c r="E884" s="7">
        <v>11551000000</v>
      </c>
      <c r="F884">
        <v>0</v>
      </c>
      <c r="G884">
        <v>0</v>
      </c>
      <c r="H884" s="7">
        <v>3334000000</v>
      </c>
      <c r="I884">
        <f t="array" ref="I884">D884-E884</f>
        <v>6651000000</v>
      </c>
      <c r="J884">
        <f t="array" ref="J884">SUM(F884:H884)</f>
        <v>3334000000</v>
      </c>
      <c r="K884">
        <f t="array" ref="K884">I884-J884</f>
        <v>3317000000</v>
      </c>
      <c r="L884">
        <f t="array" ref="L884">I884/D884</f>
        <v>0.36539940665860893</v>
      </c>
      <c r="M884">
        <f t="array" ref="M884">K884/D884</f>
        <v>0.18223272167893639</v>
      </c>
    </row>
    <row r="885" spans="1:13">
      <c r="A885" t="s">
        <v>3687</v>
      </c>
      <c r="B885" t="s">
        <v>10</v>
      </c>
      <c r="C885">
        <v>2013</v>
      </c>
      <c r="D885" s="1">
        <v>14070000000</v>
      </c>
      <c r="E885" s="7">
        <v>7365000000</v>
      </c>
      <c r="F885">
        <v>0</v>
      </c>
      <c r="G885" s="7">
        <v>1806000000</v>
      </c>
      <c r="H885" s="7">
        <v>1007000000</v>
      </c>
      <c r="I885">
        <f t="array" ref="I885">D885-E885</f>
        <v>6705000000</v>
      </c>
      <c r="J885">
        <f t="array" ref="J885">SUM(F885:H885)</f>
        <v>2813000000</v>
      </c>
      <c r="K885">
        <f t="array" ref="K885">I885-J885</f>
        <v>3892000000</v>
      </c>
      <c r="L885">
        <f t="array" ref="L885">I885/D885</f>
        <v>0.47654584221748403</v>
      </c>
      <c r="M885">
        <f t="array" ref="M885">K885/D885</f>
        <v>0.27661691542288558</v>
      </c>
    </row>
    <row r="886" spans="1:13">
      <c r="A886" t="s">
        <v>3687</v>
      </c>
      <c r="B886" t="s">
        <v>19</v>
      </c>
      <c r="C886">
        <v>2014</v>
      </c>
      <c r="D886" s="1">
        <v>16226000000</v>
      </c>
      <c r="E886" s="7">
        <v>8435000000</v>
      </c>
      <c r="F886">
        <v>0</v>
      </c>
      <c r="G886" s="7">
        <v>2040000000</v>
      </c>
      <c r="H886" s="7">
        <v>1029000000</v>
      </c>
      <c r="I886">
        <f t="array" ref="I886">D886-E886</f>
        <v>7791000000</v>
      </c>
      <c r="J886">
        <f t="array" ref="J886">SUM(F886:H886)</f>
        <v>3069000000</v>
      </c>
      <c r="K886">
        <f t="array" ref="K886">I886-J886</f>
        <v>4722000000</v>
      </c>
      <c r="L886">
        <f t="array" ref="L886">I886/D886</f>
        <v>0.4801553062985332</v>
      </c>
      <c r="M886">
        <f t="array" ref="M886">K886/D886</f>
        <v>0.29101442129914951</v>
      </c>
    </row>
    <row r="887" spans="1:13">
      <c r="A887" t="s">
        <v>3687</v>
      </c>
      <c r="B887" t="s">
        <v>25</v>
      </c>
      <c r="C887">
        <v>2015</v>
      </c>
      <c r="D887" s="1">
        <v>14403000000</v>
      </c>
      <c r="E887" s="7">
        <v>6452000000</v>
      </c>
      <c r="F887">
        <v>0</v>
      </c>
      <c r="G887" s="7">
        <v>2309000000</v>
      </c>
      <c r="H887" s="7">
        <v>1126000000</v>
      </c>
      <c r="I887">
        <f t="array" ref="I887">D887-E887</f>
        <v>7951000000</v>
      </c>
      <c r="J887">
        <f t="array" ref="J887">SUM(F887:H887)</f>
        <v>3435000000</v>
      </c>
      <c r="K887">
        <f t="array" ref="K887">I887-J887</f>
        <v>4516000000</v>
      </c>
      <c r="L887">
        <f t="array" ref="L887">I887/D887</f>
        <v>0.55203776990904674</v>
      </c>
      <c r="M887">
        <f t="array" ref="M887">K887/D887</f>
        <v>0.31354578907172115</v>
      </c>
    </row>
    <row r="888" spans="1:13">
      <c r="A888" t="s">
        <v>3687</v>
      </c>
      <c r="B888" t="s">
        <v>31</v>
      </c>
      <c r="C888">
        <v>2016</v>
      </c>
      <c r="D888" s="1">
        <v>13058000000</v>
      </c>
      <c r="E888" s="7">
        <v>5801000000</v>
      </c>
      <c r="F888">
        <v>0</v>
      </c>
      <c r="G888" s="7">
        <v>2209000000</v>
      </c>
      <c r="H888" s="7">
        <v>1089000000</v>
      </c>
      <c r="I888">
        <f t="array" ref="I888">D888-E888</f>
        <v>7257000000</v>
      </c>
      <c r="J888">
        <f t="array" ref="J888">SUM(F888:H888)</f>
        <v>3298000000</v>
      </c>
      <c r="K888">
        <f t="array" ref="K888">I888-J888</f>
        <v>3959000000</v>
      </c>
      <c r="L888">
        <f t="array" ref="L888">I888/D888</f>
        <v>0.5557512635931996</v>
      </c>
      <c r="M888">
        <f t="array" ref="M888">K888/D888</f>
        <v>0.30318578649104</v>
      </c>
    </row>
    <row r="889" spans="1:13">
      <c r="A889" t="s">
        <v>3704</v>
      </c>
      <c r="B889" t="s">
        <v>10</v>
      </c>
      <c r="C889">
        <v>2013</v>
      </c>
      <c r="D889" s="1">
        <v>10962818000</v>
      </c>
      <c r="E889" s="7">
        <v>9498456000</v>
      </c>
      <c r="F889">
        <v>0</v>
      </c>
      <c r="G889">
        <v>0</v>
      </c>
      <c r="H889" s="7">
        <v>731767000</v>
      </c>
      <c r="I889">
        <f t="array" ref="I889">D889-E889</f>
        <v>1464362000</v>
      </c>
      <c r="J889">
        <f t="array" ref="J889">SUM(F889:H889)</f>
        <v>731767000</v>
      </c>
      <c r="K889">
        <f t="array" ref="K889">I889-J889</f>
        <v>732595000</v>
      </c>
      <c r="L889">
        <f t="array" ref="L889">I889/D889</f>
        <v>0.13357532707375055</v>
      </c>
      <c r="M889">
        <f t="array" ref="M889">K889/D889</f>
        <v>6.6825427549741315E-2</v>
      </c>
    </row>
    <row r="890" spans="1:13">
      <c r="A890" t="s">
        <v>3704</v>
      </c>
      <c r="B890" t="s">
        <v>19</v>
      </c>
      <c r="C890">
        <v>2014</v>
      </c>
      <c r="D890" s="1">
        <v>12574299000</v>
      </c>
      <c r="E890" s="7">
        <v>10925598000</v>
      </c>
      <c r="F890">
        <v>0</v>
      </c>
      <c r="G890">
        <v>0</v>
      </c>
      <c r="H890" s="7">
        <v>819048000</v>
      </c>
      <c r="I890">
        <f t="array" ref="I890">D890-E890</f>
        <v>1648701000</v>
      </c>
      <c r="J890">
        <f t="array" ref="J890">SUM(F890:H890)</f>
        <v>819048000</v>
      </c>
      <c r="K890">
        <f t="array" ref="K890">I890-J890</f>
        <v>829653000</v>
      </c>
      <c r="L890">
        <f t="array" ref="L890">I890/D890</f>
        <v>0.13111673263058243</v>
      </c>
      <c r="M890">
        <f t="array" ref="M890">K890/D890</f>
        <v>6.5980059802936128E-2</v>
      </c>
    </row>
    <row r="891" spans="1:13">
      <c r="A891" t="s">
        <v>3704</v>
      </c>
      <c r="B891" t="s">
        <v>25</v>
      </c>
      <c r="C891">
        <v>2015</v>
      </c>
      <c r="D891" s="1">
        <v>14268716000</v>
      </c>
      <c r="E891" s="7">
        <v>12381189000</v>
      </c>
      <c r="F891">
        <v>0</v>
      </c>
      <c r="G891">
        <v>0</v>
      </c>
      <c r="H891" s="7">
        <v>890431000</v>
      </c>
      <c r="I891">
        <f t="array" ref="I891">D891-E891</f>
        <v>1887527000</v>
      </c>
      <c r="J891">
        <f t="array" ref="J891">SUM(F891:H891)</f>
        <v>890431000</v>
      </c>
      <c r="K891">
        <f t="array" ref="K891">I891-J891</f>
        <v>997096000</v>
      </c>
      <c r="L891">
        <f t="array" ref="L891">I891/D891</f>
        <v>0.13228429243388123</v>
      </c>
      <c r="M891">
        <f t="array" ref="M891">K891/D891</f>
        <v>6.9879868658118918E-2</v>
      </c>
    </row>
    <row r="892" spans="1:13">
      <c r="A892" t="s">
        <v>3704</v>
      </c>
      <c r="B892" t="s">
        <v>31</v>
      </c>
      <c r="C892">
        <v>2016</v>
      </c>
      <c r="D892" s="1">
        <v>15149675000</v>
      </c>
      <c r="E892" s="7">
        <v>13130915000</v>
      </c>
      <c r="F892">
        <v>0</v>
      </c>
      <c r="G892">
        <v>0</v>
      </c>
      <c r="H892" s="7">
        <v>959899000</v>
      </c>
      <c r="I892">
        <f t="array" ref="I892">D892-E892</f>
        <v>2018760000</v>
      </c>
      <c r="J892">
        <f t="array" ref="J892">SUM(F892:H892)</f>
        <v>959899000</v>
      </c>
      <c r="K892">
        <f t="array" ref="K892">I892-J892</f>
        <v>1058861000</v>
      </c>
      <c r="L892">
        <f t="array" ref="L892">I892/D892</f>
        <v>0.13325434374004722</v>
      </c>
      <c r="M892">
        <f t="array" ref="M892">K892/D892</f>
        <v>6.9893314543051255E-2</v>
      </c>
    </row>
    <row r="893" spans="1:13">
      <c r="A893" t="s">
        <v>3720</v>
      </c>
      <c r="B893" t="s">
        <v>10</v>
      </c>
      <c r="C893">
        <v>2012</v>
      </c>
      <c r="D893" s="1">
        <v>48017000000</v>
      </c>
      <c r="E893" s="7">
        <v>19053000000</v>
      </c>
      <c r="F893">
        <v>0</v>
      </c>
      <c r="G893">
        <v>0</v>
      </c>
      <c r="H893" s="7">
        <v>18185000000</v>
      </c>
      <c r="I893">
        <f t="array" ref="I893">D893-E893</f>
        <v>28964000000</v>
      </c>
      <c r="J893">
        <f t="array" ref="J893">SUM(F893:H893)</f>
        <v>18185000000</v>
      </c>
      <c r="K893">
        <f t="array" ref="K893">I893-J893</f>
        <v>10779000000</v>
      </c>
      <c r="L893">
        <f t="array" ref="L893">I893/D893</f>
        <v>0.60320303225940808</v>
      </c>
      <c r="M893">
        <f t="array" ref="M893">K893/D893</f>
        <v>0.22448299560572296</v>
      </c>
    </row>
    <row r="894" spans="1:13">
      <c r="A894" t="s">
        <v>3720</v>
      </c>
      <c r="B894" t="s">
        <v>19</v>
      </c>
      <c r="C894">
        <v>2013</v>
      </c>
      <c r="D894" s="1">
        <v>46854000000</v>
      </c>
      <c r="E894" s="7">
        <v>18421000000</v>
      </c>
      <c r="F894">
        <v>0</v>
      </c>
      <c r="G894">
        <v>0</v>
      </c>
      <c r="H894" s="7">
        <v>18205000000</v>
      </c>
      <c r="I894">
        <f t="array" ref="I894">D894-E894</f>
        <v>28433000000</v>
      </c>
      <c r="J894">
        <f t="array" ref="J894">SUM(F894:H894)</f>
        <v>18205000000</v>
      </c>
      <c r="K894">
        <f t="array" ref="K894">I894-J894</f>
        <v>10228000000</v>
      </c>
      <c r="L894">
        <f t="array" ref="L894">I894/D894</f>
        <v>0.60684253212105688</v>
      </c>
      <c r="M894">
        <f t="array" ref="M894">K894/D894</f>
        <v>0.21829512955137234</v>
      </c>
    </row>
    <row r="895" spans="1:13">
      <c r="A895" t="s">
        <v>3720</v>
      </c>
      <c r="B895" t="s">
        <v>25</v>
      </c>
      <c r="C895">
        <v>2014</v>
      </c>
      <c r="D895" s="1">
        <v>45998000000</v>
      </c>
      <c r="E895" s="7">
        <v>17889000000</v>
      </c>
      <c r="F895">
        <v>0</v>
      </c>
      <c r="G895">
        <v>0</v>
      </c>
      <c r="H895" s="7">
        <v>18401000000</v>
      </c>
      <c r="I895">
        <f t="array" ref="I895">D895-E895</f>
        <v>28109000000</v>
      </c>
      <c r="J895">
        <f t="array" ref="J895">SUM(F895:H895)</f>
        <v>18401000000</v>
      </c>
      <c r="K895">
        <f t="array" ref="K895">I895-J895</f>
        <v>9708000000</v>
      </c>
      <c r="L895">
        <f t="array" ref="L895">I895/D895</f>
        <v>0.61109178659941732</v>
      </c>
      <c r="M895">
        <f t="array" ref="M895">K895/D895</f>
        <v>0.21105265446323754</v>
      </c>
    </row>
    <row r="896" spans="1:13">
      <c r="A896" t="s">
        <v>3720</v>
      </c>
      <c r="B896" t="s">
        <v>31</v>
      </c>
      <c r="C896">
        <v>2015</v>
      </c>
      <c r="D896" s="1">
        <v>44294000000</v>
      </c>
      <c r="E896" s="7">
        <v>17482000000</v>
      </c>
      <c r="F896">
        <v>0</v>
      </c>
      <c r="G896">
        <v>0</v>
      </c>
      <c r="H896" s="7">
        <v>18084000000</v>
      </c>
      <c r="I896">
        <f t="array" ref="I896">D896-E896</f>
        <v>26812000000</v>
      </c>
      <c r="J896">
        <f t="array" ref="J896">SUM(F896:H896)</f>
        <v>18084000000</v>
      </c>
      <c r="K896">
        <f t="array" ref="K896">I896-J896</f>
        <v>8728000000</v>
      </c>
      <c r="L896">
        <f t="array" ref="L896">I896/D896</f>
        <v>0.60531900483135415</v>
      </c>
      <c r="M896">
        <f t="array" ref="M896">K896/D896</f>
        <v>0.19704700410890866</v>
      </c>
    </row>
    <row r="897" spans="1:13">
      <c r="A897" t="s">
        <v>3733</v>
      </c>
      <c r="B897" t="s">
        <v>10</v>
      </c>
      <c r="C897">
        <v>2013</v>
      </c>
      <c r="D897" s="1">
        <v>2181732000</v>
      </c>
      <c r="E897" s="7">
        <v>875166000</v>
      </c>
      <c r="F897">
        <v>0</v>
      </c>
      <c r="G897" s="7">
        <v>54291000</v>
      </c>
      <c r="H897" s="7">
        <v>621536000</v>
      </c>
      <c r="I897">
        <f t="array" ref="I897">D897-E897</f>
        <v>1306566000</v>
      </c>
      <c r="J897">
        <f t="array" ref="J897">SUM(F897:H897)</f>
        <v>675827000</v>
      </c>
      <c r="K897">
        <f t="array" ref="K897">I897-J897</f>
        <v>630739000</v>
      </c>
      <c r="L897">
        <f t="array" ref="L897">I897/D897</f>
        <v>0.59886640522300627</v>
      </c>
      <c r="M897">
        <f t="array" ref="M897">K897/D897</f>
        <v>0.28910012778838096</v>
      </c>
    </row>
    <row r="898" spans="1:13">
      <c r="A898" t="s">
        <v>3733</v>
      </c>
      <c r="B898" t="s">
        <v>19</v>
      </c>
      <c r="C898">
        <v>2014</v>
      </c>
      <c r="D898" s="1">
        <v>3310800000</v>
      </c>
      <c r="E898" s="7">
        <v>1294700000</v>
      </c>
      <c r="F898">
        <v>0</v>
      </c>
      <c r="G898" s="7">
        <v>79700000</v>
      </c>
      <c r="H898" s="7">
        <v>926900000</v>
      </c>
      <c r="I898">
        <f t="array" ref="I898">D898-E898</f>
        <v>2016100000</v>
      </c>
      <c r="J898">
        <f t="array" ref="J898">SUM(F898:H898)</f>
        <v>1006600000</v>
      </c>
      <c r="K898">
        <f t="array" ref="K898">I898-J898</f>
        <v>1009500000</v>
      </c>
      <c r="L898">
        <f t="array" ref="L898">I898/D898</f>
        <v>0.60894647819258185</v>
      </c>
      <c r="M898">
        <f t="array" ref="M898">K898/D898</f>
        <v>0.30491119971003988</v>
      </c>
    </row>
    <row r="899" spans="1:13">
      <c r="A899" t="s">
        <v>3733</v>
      </c>
      <c r="B899" t="s">
        <v>25</v>
      </c>
      <c r="C899">
        <v>2015</v>
      </c>
      <c r="D899" s="1">
        <v>4371500000</v>
      </c>
      <c r="E899" s="7">
        <v>1723800000</v>
      </c>
      <c r="F899">
        <v>0</v>
      </c>
      <c r="G899" s="7">
        <v>138400000</v>
      </c>
      <c r="H899" s="7">
        <v>1251500000</v>
      </c>
      <c r="I899">
        <f t="array" ref="I899">D899-E899</f>
        <v>2647700000</v>
      </c>
      <c r="J899">
        <f t="array" ref="J899">SUM(F899:H899)</f>
        <v>1389900000</v>
      </c>
      <c r="K899">
        <f t="array" ref="K899">I899-J899</f>
        <v>1257800000</v>
      </c>
      <c r="L899">
        <f t="array" ref="L899">I899/D899</f>
        <v>0.60567310991650458</v>
      </c>
      <c r="M899">
        <f t="array" ref="M899">K899/D899</f>
        <v>0.28772732471691637</v>
      </c>
    </row>
    <row r="900" spans="1:13">
      <c r="A900" t="s">
        <v>3733</v>
      </c>
      <c r="B900" t="s">
        <v>31</v>
      </c>
      <c r="C900">
        <v>2016</v>
      </c>
      <c r="D900" s="1">
        <v>4712100000</v>
      </c>
      <c r="E900" s="7">
        <v>1914900000</v>
      </c>
      <c r="F900">
        <v>0</v>
      </c>
      <c r="G900" s="7">
        <v>183200000</v>
      </c>
      <c r="H900" s="7">
        <v>1428000000</v>
      </c>
      <c r="I900">
        <f t="array" ref="I900">D900-E900</f>
        <v>2797200000</v>
      </c>
      <c r="J900">
        <f t="array" ref="J900">SUM(F900:H900)</f>
        <v>1611200000</v>
      </c>
      <c r="K900">
        <f t="array" ref="K900">I900-J900</f>
        <v>1186000000</v>
      </c>
      <c r="L900">
        <f t="array" ref="L900">I900/D900</f>
        <v>0.59362067867829627</v>
      </c>
      <c r="M900">
        <f t="array" ref="M900">K900/D900</f>
        <v>0.25169245134865559</v>
      </c>
    </row>
    <row r="901" spans="1:13">
      <c r="A901" t="s">
        <v>3752</v>
      </c>
      <c r="B901" t="s">
        <v>10</v>
      </c>
      <c r="C901">
        <v>2013</v>
      </c>
      <c r="D901" s="1">
        <v>96619000000</v>
      </c>
      <c r="E901" s="7">
        <v>76726000000</v>
      </c>
      <c r="F901">
        <v>0</v>
      </c>
      <c r="G901" s="7">
        <v>1652000000</v>
      </c>
      <c r="H901" s="7">
        <v>15477000000</v>
      </c>
      <c r="I901">
        <f t="array" ref="I901">D901-E901</f>
        <v>19893000000</v>
      </c>
      <c r="J901">
        <f t="array" ref="J901">SUM(F901:H901)</f>
        <v>17129000000</v>
      </c>
      <c r="K901">
        <f t="array" ref="K901">I901-J901</f>
        <v>2764000000</v>
      </c>
      <c r="L901">
        <f t="array" ref="L901">I901/D901</f>
        <v>0.20589118082364752</v>
      </c>
      <c r="M901">
        <f t="array" ref="M901">K901/D901</f>
        <v>2.8607209762055084E-2</v>
      </c>
    </row>
    <row r="902" spans="1:13">
      <c r="A902" t="s">
        <v>3752</v>
      </c>
      <c r="B902" t="s">
        <v>19</v>
      </c>
      <c r="C902">
        <v>2014</v>
      </c>
      <c r="D902" s="1">
        <v>98375000000</v>
      </c>
      <c r="E902" s="7">
        <v>78138000000</v>
      </c>
      <c r="F902">
        <v>0</v>
      </c>
      <c r="G902" s="7">
        <v>1703000000</v>
      </c>
      <c r="H902" s="7">
        <v>15809000000</v>
      </c>
      <c r="I902">
        <f t="array" ref="I902">D902-E902</f>
        <v>20237000000</v>
      </c>
      <c r="J902">
        <f t="array" ref="J902">SUM(F902:H902)</f>
        <v>17512000000</v>
      </c>
      <c r="K902">
        <f t="array" ref="K902">I902-J902</f>
        <v>2725000000</v>
      </c>
      <c r="L902">
        <f t="array" ref="L902">I902/D902</f>
        <v>0.205712833545108</v>
      </c>
      <c r="M902">
        <f t="array" ref="M902">K902/D902</f>
        <v>2.770012706480305E-2</v>
      </c>
    </row>
    <row r="903" spans="1:13">
      <c r="A903" t="s">
        <v>3752</v>
      </c>
      <c r="B903" t="s">
        <v>25</v>
      </c>
      <c r="C903">
        <v>2015</v>
      </c>
      <c r="D903" s="1">
        <v>108465000000</v>
      </c>
      <c r="E903" s="7">
        <v>85512000000</v>
      </c>
      <c r="F903">
        <v>0</v>
      </c>
      <c r="G903" s="7">
        <v>1948000000</v>
      </c>
      <c r="H903" s="7">
        <v>17868000000</v>
      </c>
      <c r="I903">
        <f t="array" ref="I903">D903-E903</f>
        <v>22953000000</v>
      </c>
      <c r="J903">
        <f t="array" ref="J903">SUM(F903:H903)</f>
        <v>19816000000</v>
      </c>
      <c r="K903">
        <f t="array" ref="K903">I903-J903</f>
        <v>3137000000</v>
      </c>
      <c r="L903">
        <f t="array" ref="L903">I903/D903</f>
        <v>0.21161665053242981</v>
      </c>
      <c r="M903">
        <f t="array" ref="M903">K903/D903</f>
        <v>2.8921772000184393E-2</v>
      </c>
    </row>
    <row r="904" spans="1:13">
      <c r="A904" t="s">
        <v>3752</v>
      </c>
      <c r="B904" t="s">
        <v>31</v>
      </c>
      <c r="C904">
        <v>2016</v>
      </c>
      <c r="D904" s="1">
        <v>109830000000</v>
      </c>
      <c r="E904" s="7">
        <v>85496000000</v>
      </c>
      <c r="F904">
        <v>0</v>
      </c>
      <c r="G904" s="7">
        <v>2089000000</v>
      </c>
      <c r="H904" s="7">
        <v>18669000000</v>
      </c>
      <c r="I904">
        <f t="array" ref="I904">D904-E904</f>
        <v>24334000000</v>
      </c>
      <c r="J904">
        <f t="array" ref="J904">SUM(F904:H904)</f>
        <v>20758000000</v>
      </c>
      <c r="K904">
        <f t="array" ref="K904">I904-J904</f>
        <v>3576000000</v>
      </c>
      <c r="L904">
        <f t="array" ref="L904">I904/D904</f>
        <v>0.22156059364472366</v>
      </c>
      <c r="M904">
        <f t="array" ref="M904">K904/D904</f>
        <v>3.2559409997268508E-2</v>
      </c>
    </row>
    <row r="905" spans="1:13">
      <c r="A905" t="s">
        <v>3770</v>
      </c>
      <c r="B905" t="s">
        <v>10</v>
      </c>
      <c r="C905">
        <v>2013</v>
      </c>
      <c r="D905" s="1">
        <v>19279000000</v>
      </c>
      <c r="E905" s="7">
        <v>12289000000</v>
      </c>
      <c r="F905">
        <v>0</v>
      </c>
      <c r="G905" s="7">
        <v>833000000</v>
      </c>
      <c r="H905" s="7">
        <v>4267000000</v>
      </c>
      <c r="I905">
        <f t="array" ref="I905">D905-E905</f>
        <v>6990000000</v>
      </c>
      <c r="J905">
        <f t="array" ref="J905">SUM(F905:H905)</f>
        <v>5100000000</v>
      </c>
      <c r="K905">
        <f t="array" ref="K905">I905-J905</f>
        <v>1890000000</v>
      </c>
      <c r="L905">
        <f t="array" ref="L905">I905/D905</f>
        <v>0.36257067275273613</v>
      </c>
      <c r="M905">
        <f t="array" ref="M905">K905/D905</f>
        <v>9.8034130400954406E-2</v>
      </c>
    </row>
    <row r="906" spans="1:13">
      <c r="A906" t="s">
        <v>3770</v>
      </c>
      <c r="B906" t="s">
        <v>19</v>
      </c>
      <c r="C906">
        <v>2014</v>
      </c>
      <c r="D906" s="1">
        <v>19031000000</v>
      </c>
      <c r="E906" s="7">
        <v>12087000000</v>
      </c>
      <c r="F906">
        <v>0</v>
      </c>
      <c r="G906" s="7">
        <v>889000000</v>
      </c>
      <c r="H906" s="7">
        <v>4313000000</v>
      </c>
      <c r="I906">
        <f t="array" ref="I906">D906-E906</f>
        <v>6944000000</v>
      </c>
      <c r="J906">
        <f t="array" ref="J906">SUM(F906:H906)</f>
        <v>5202000000</v>
      </c>
      <c r="K906">
        <f t="array" ref="K906">I906-J906</f>
        <v>1742000000</v>
      </c>
      <c r="L906">
        <f t="array" ref="L906">I906/D906</f>
        <v>0.36487835636592925</v>
      </c>
      <c r="M906">
        <f t="array" ref="M906">K906/D906</f>
        <v>9.1534864168987443E-2</v>
      </c>
    </row>
    <row r="907" spans="1:13">
      <c r="A907" t="s">
        <v>3770</v>
      </c>
      <c r="B907" t="s">
        <v>25</v>
      </c>
      <c r="C907">
        <v>2015</v>
      </c>
      <c r="D907" s="1">
        <v>19023000000</v>
      </c>
      <c r="E907" s="7">
        <v>12098000000</v>
      </c>
      <c r="F907">
        <v>0</v>
      </c>
      <c r="G907" s="7">
        <v>886000000</v>
      </c>
      <c r="H907" s="7">
        <v>4350000000</v>
      </c>
      <c r="I907">
        <f t="array" ref="I907">D907-E907</f>
        <v>6925000000</v>
      </c>
      <c r="J907">
        <f t="array" ref="J907">SUM(F907:H907)</f>
        <v>5236000000</v>
      </c>
      <c r="K907">
        <f t="array" ref="K907">I907-J907</f>
        <v>1689000000</v>
      </c>
      <c r="L907">
        <f t="array" ref="L907">I907/D907</f>
        <v>0.3640330126688745</v>
      </c>
      <c r="M907">
        <f t="array" ref="M907">K907/D907</f>
        <v>8.8787257530357988E-2</v>
      </c>
    </row>
    <row r="908" spans="1:13">
      <c r="A908" t="s">
        <v>3770</v>
      </c>
      <c r="B908" t="s">
        <v>31</v>
      </c>
      <c r="C908">
        <v>2016</v>
      </c>
      <c r="D908" s="1">
        <v>19204000000</v>
      </c>
      <c r="E908" s="7">
        <v>12265000000</v>
      </c>
      <c r="F908">
        <v>0</v>
      </c>
      <c r="G908" s="7">
        <v>934000000</v>
      </c>
      <c r="H908" s="7">
        <v>4452000000</v>
      </c>
      <c r="I908">
        <f t="array" ref="I908">D908-E908</f>
        <v>6939000000</v>
      </c>
      <c r="J908">
        <f t="array" ref="J908">SUM(F908:H908)</f>
        <v>5386000000</v>
      </c>
      <c r="K908">
        <f t="array" ref="K908">I908-J908</f>
        <v>1553000000</v>
      </c>
      <c r="L908">
        <f t="array" ref="L908">I908/D908</f>
        <v>0.36133097271401793</v>
      </c>
      <c r="M908">
        <f t="array" ref="M908">K908/D908</f>
        <v>8.0868569048114972E-2</v>
      </c>
    </row>
    <row r="909" spans="1:13">
      <c r="A909" t="s">
        <v>3786</v>
      </c>
      <c r="B909" t="s">
        <v>10</v>
      </c>
      <c r="C909">
        <v>2013</v>
      </c>
      <c r="D909" s="1">
        <v>2369300000</v>
      </c>
      <c r="E909" s="7">
        <v>805300000</v>
      </c>
      <c r="F909">
        <v>0</v>
      </c>
      <c r="G909" s="7">
        <v>223300000</v>
      </c>
      <c r="H909" s="7">
        <v>602100000</v>
      </c>
      <c r="I909">
        <f t="array" ref="I909">D909-E909</f>
        <v>1564000000</v>
      </c>
      <c r="J909">
        <f t="array" ref="J909">SUM(F909:H909)</f>
        <v>825400000</v>
      </c>
      <c r="K909">
        <f t="array" ref="K909">I909-J909</f>
        <v>738600000</v>
      </c>
      <c r="L909">
        <f t="array" ref="L909">I909/D909</f>
        <v>0.66011058118431609</v>
      </c>
      <c r="M909">
        <f t="array" ref="M909">K909/D909</f>
        <v>0.31173764402988224</v>
      </c>
    </row>
    <row r="910" spans="1:13">
      <c r="A910" t="s">
        <v>3786</v>
      </c>
      <c r="B910" t="s">
        <v>19</v>
      </c>
      <c r="C910">
        <v>2014</v>
      </c>
      <c r="D910" s="1">
        <v>2577100000</v>
      </c>
      <c r="E910" s="7">
        <v>877900000</v>
      </c>
      <c r="F910">
        <v>0</v>
      </c>
      <c r="G910" s="7">
        <v>258100000</v>
      </c>
      <c r="H910" s="7">
        <v>632000000</v>
      </c>
      <c r="I910">
        <f t="array" ref="I910">D910-E910</f>
        <v>1699200000</v>
      </c>
      <c r="J910">
        <f t="array" ref="J910">SUM(F910:H910)</f>
        <v>890100000</v>
      </c>
      <c r="K910">
        <f t="array" ref="K910">I910-J910</f>
        <v>809100000</v>
      </c>
      <c r="L910">
        <f t="array" ref="L910">I910/D910</f>
        <v>0.65934577626013735</v>
      </c>
      <c r="M910">
        <f t="array" ref="M910">K910/D910</f>
        <v>0.31395754918319041</v>
      </c>
    </row>
    <row r="911" spans="1:13">
      <c r="A911" t="s">
        <v>3786</v>
      </c>
      <c r="B911" t="s">
        <v>25</v>
      </c>
      <c r="C911">
        <v>2015</v>
      </c>
      <c r="D911" s="1">
        <v>2418800000</v>
      </c>
      <c r="E911" s="7">
        <v>759200000</v>
      </c>
      <c r="F911">
        <v>0</v>
      </c>
      <c r="G911" s="7">
        <v>284600000</v>
      </c>
      <c r="H911" s="7">
        <v>571200000</v>
      </c>
      <c r="I911">
        <f t="array" ref="I911">D911-E911</f>
        <v>1659600000</v>
      </c>
      <c r="J911">
        <f t="array" ref="J911">SUM(F911:H911)</f>
        <v>855800000</v>
      </c>
      <c r="K911">
        <f t="array" ref="K911">I911-J911</f>
        <v>803800000</v>
      </c>
      <c r="L911">
        <f t="array" ref="L911">I911/D911</f>
        <v>0.68612535141392428</v>
      </c>
      <c r="M911">
        <f t="array" ref="M911">K911/D911</f>
        <v>0.3323135439060691</v>
      </c>
    </row>
    <row r="912" spans="1:13">
      <c r="A912" t="s">
        <v>3786</v>
      </c>
      <c r="B912" t="s">
        <v>31</v>
      </c>
      <c r="C912">
        <v>2016</v>
      </c>
      <c r="D912" s="1">
        <v>2334200000</v>
      </c>
      <c r="E912" s="7">
        <v>691100000</v>
      </c>
      <c r="F912">
        <v>0</v>
      </c>
      <c r="G912" s="7">
        <v>305000000</v>
      </c>
      <c r="H912" s="7">
        <v>519600000</v>
      </c>
      <c r="I912">
        <f t="array" ref="I912">D912-E912</f>
        <v>1643100000</v>
      </c>
      <c r="J912">
        <f t="array" ref="J912">SUM(F912:H912)</f>
        <v>824600000</v>
      </c>
      <c r="K912">
        <f t="array" ref="K912">I912-J912</f>
        <v>818500000</v>
      </c>
      <c r="L912">
        <f t="array" ref="L912">I912/D912</f>
        <v>0.70392425670465253</v>
      </c>
      <c r="M912">
        <f t="array" ref="M912">K912/D912</f>
        <v>0.35065547082512211</v>
      </c>
    </row>
    <row r="913" spans="1:13">
      <c r="A913" t="s">
        <v>3802</v>
      </c>
      <c r="B913" t="s">
        <v>10</v>
      </c>
      <c r="C913">
        <v>2013</v>
      </c>
      <c r="D913" s="1">
        <v>10459000000</v>
      </c>
      <c r="E913" s="7">
        <v>6073000000</v>
      </c>
      <c r="F913">
        <v>0</v>
      </c>
      <c r="G913">
        <v>0</v>
      </c>
      <c r="H913" s="7">
        <v>2720000000</v>
      </c>
      <c r="I913">
        <f t="array" ref="I913">D913-E913</f>
        <v>4386000000</v>
      </c>
      <c r="J913">
        <f t="array" ref="J913">SUM(F913:H913)</f>
        <v>2720000000</v>
      </c>
      <c r="K913">
        <f t="array" ref="K913">I913-J913</f>
        <v>1666000000</v>
      </c>
      <c r="L913">
        <f t="array" ref="L913">I913/D913</f>
        <v>0.41935175446983458</v>
      </c>
      <c r="M913">
        <f t="array" ref="M913">K913/D913</f>
        <v>0.15928865092265035</v>
      </c>
    </row>
    <row r="914" spans="1:13">
      <c r="A914" t="s">
        <v>3802</v>
      </c>
      <c r="B914" t="s">
        <v>19</v>
      </c>
      <c r="C914">
        <v>2014</v>
      </c>
      <c r="D914" s="1">
        <v>10773000000</v>
      </c>
      <c r="E914" s="7">
        <v>6344000000</v>
      </c>
      <c r="F914">
        <v>0</v>
      </c>
      <c r="G914">
        <v>0</v>
      </c>
      <c r="H914" s="7">
        <v>2686000000</v>
      </c>
      <c r="I914">
        <f t="array" ref="I914">D914-E914</f>
        <v>4429000000</v>
      </c>
      <c r="J914">
        <f t="array" ref="J914">SUM(F914:H914)</f>
        <v>2686000000</v>
      </c>
      <c r="K914">
        <f t="array" ref="K914">I914-J914</f>
        <v>1743000000</v>
      </c>
      <c r="L914">
        <f t="array" ref="L914">I914/D914</f>
        <v>0.4111203935765339</v>
      </c>
      <c r="M914">
        <f t="array" ref="M914">K914/D914</f>
        <v>0.1617933723196881</v>
      </c>
    </row>
    <row r="915" spans="1:13">
      <c r="A915" t="s">
        <v>3802</v>
      </c>
      <c r="B915" t="s">
        <v>25</v>
      </c>
      <c r="C915">
        <v>2015</v>
      </c>
      <c r="D915" s="1">
        <v>11454000000</v>
      </c>
      <c r="E915" s="7">
        <v>6646000000</v>
      </c>
      <c r="F915">
        <v>0</v>
      </c>
      <c r="G915">
        <v>0</v>
      </c>
      <c r="H915" s="7">
        <v>2855000000</v>
      </c>
      <c r="I915">
        <f t="array" ref="I915">D915-E915</f>
        <v>4808000000</v>
      </c>
      <c r="J915">
        <f t="array" ref="J915">SUM(F915:H915)</f>
        <v>2855000000</v>
      </c>
      <c r="K915">
        <f t="array" ref="K915">I915-J915</f>
        <v>1953000000</v>
      </c>
      <c r="L915">
        <f t="array" ref="L915">I915/D915</f>
        <v>0.41976602060415574</v>
      </c>
      <c r="M915">
        <f t="array" ref="M915">K915/D915</f>
        <v>0.17050811943425878</v>
      </c>
    </row>
    <row r="916" spans="1:13">
      <c r="A916" t="s">
        <v>3802</v>
      </c>
      <c r="B916" t="s">
        <v>31</v>
      </c>
      <c r="C916">
        <v>2016</v>
      </c>
      <c r="D916" s="1">
        <v>12154000000</v>
      </c>
      <c r="E916" s="7">
        <v>6950000000</v>
      </c>
      <c r="F916">
        <v>0</v>
      </c>
      <c r="G916">
        <v>0</v>
      </c>
      <c r="H916" s="7">
        <v>3012000000</v>
      </c>
      <c r="I916">
        <f t="array" ref="I916">D916-E916</f>
        <v>5204000000</v>
      </c>
      <c r="J916">
        <f t="array" ref="J916">SUM(F916:H916)</f>
        <v>3012000000</v>
      </c>
      <c r="K916">
        <f t="array" ref="K916">I916-J916</f>
        <v>2192000000</v>
      </c>
      <c r="L916">
        <f t="array" ref="L916">I916/D916</f>
        <v>0.42817179529373045</v>
      </c>
      <c r="M916">
        <f t="array" ref="M916">K916/D916</f>
        <v>0.18035214744117162</v>
      </c>
    </row>
    <row r="917" spans="1:13">
      <c r="A917" t="s">
        <v>3814</v>
      </c>
      <c r="B917" t="s">
        <v>10</v>
      </c>
      <c r="C917">
        <v>2012</v>
      </c>
      <c r="D917" s="1">
        <v>3414500000</v>
      </c>
      <c r="E917" s="7">
        <v>2718900000</v>
      </c>
      <c r="F917">
        <v>0</v>
      </c>
      <c r="G917" s="7">
        <v>25100000</v>
      </c>
      <c r="H917" s="7">
        <v>346100000</v>
      </c>
      <c r="I917">
        <f t="array" ref="I917">D917-E917</f>
        <v>695600000</v>
      </c>
      <c r="J917">
        <f t="array" ref="J917">SUM(F917:H917)</f>
        <v>371200000</v>
      </c>
      <c r="K917">
        <f t="array" ref="K917">I917-J917</f>
        <v>324400000</v>
      </c>
      <c r="L917">
        <f t="array" ref="L917">I917/D917</f>
        <v>0.20371943183482208</v>
      </c>
      <c r="M917">
        <f t="array" ref="M917">K917/D917</f>
        <v>9.5006589544589251E-2</v>
      </c>
    </row>
    <row r="918" spans="1:13">
      <c r="A918" t="s">
        <v>3814</v>
      </c>
      <c r="B918" t="s">
        <v>19</v>
      </c>
      <c r="C918">
        <v>2013</v>
      </c>
      <c r="D918" s="1">
        <v>3477200000</v>
      </c>
      <c r="E918" s="7">
        <v>2767300000</v>
      </c>
      <c r="F918">
        <v>0</v>
      </c>
      <c r="G918" s="7">
        <v>25400000</v>
      </c>
      <c r="H918" s="7">
        <v>346900000</v>
      </c>
      <c r="I918">
        <f t="array" ref="I918">D918-E918</f>
        <v>709900000</v>
      </c>
      <c r="J918">
        <f t="array" ref="J918">SUM(F918:H918)</f>
        <v>372300000</v>
      </c>
      <c r="K918">
        <f t="array" ref="K918">I918-J918</f>
        <v>337600000</v>
      </c>
      <c r="L918">
        <f t="array" ref="L918">I918/D918</f>
        <v>0.20415851834809617</v>
      </c>
      <c r="M918">
        <f t="array" ref="M918">K918/D918</f>
        <v>9.7089612331761194E-2</v>
      </c>
    </row>
    <row r="919" spans="1:13">
      <c r="A919" t="s">
        <v>3814</v>
      </c>
      <c r="B919" t="s">
        <v>25</v>
      </c>
      <c r="C919">
        <v>2014</v>
      </c>
      <c r="D919" s="1">
        <v>3782300000</v>
      </c>
      <c r="E919" s="7">
        <v>2991900000</v>
      </c>
      <c r="F919">
        <v>0</v>
      </c>
      <c r="G919" s="7">
        <v>19700000</v>
      </c>
      <c r="H919" s="7">
        <v>439200000</v>
      </c>
      <c r="I919">
        <f t="array" ref="I919">D919-E919</f>
        <v>790400000</v>
      </c>
      <c r="J919">
        <f t="array" ref="J919">SUM(F919:H919)</f>
        <v>458900000</v>
      </c>
      <c r="K919">
        <f t="array" ref="K919">I919-J919</f>
        <v>331500000</v>
      </c>
      <c r="L919">
        <f t="array" ref="L919">I919/D919</f>
        <v>0.20897337598815535</v>
      </c>
      <c r="M919">
        <f t="array" ref="M919">K919/D919</f>
        <v>8.7645083679242786E-2</v>
      </c>
    </row>
    <row r="920" spans="1:13">
      <c r="A920" t="s">
        <v>3814</v>
      </c>
      <c r="B920" t="s">
        <v>31</v>
      </c>
      <c r="C920">
        <v>2015</v>
      </c>
      <c r="D920" s="1">
        <v>3917200000</v>
      </c>
      <c r="E920" s="7">
        <v>2994000000</v>
      </c>
      <c r="F920">
        <v>0</v>
      </c>
      <c r="G920" s="7">
        <v>20800000</v>
      </c>
      <c r="H920" s="7">
        <v>411800000</v>
      </c>
      <c r="I920">
        <f t="array" ref="I920">D920-E920</f>
        <v>923200000</v>
      </c>
      <c r="J920">
        <f t="array" ref="J920">SUM(F920:H920)</f>
        <v>432600000</v>
      </c>
      <c r="K920">
        <f t="array" ref="K920">I920-J920</f>
        <v>490600000</v>
      </c>
      <c r="L920">
        <f t="array" ref="L920">I920/D920</f>
        <v>0.23567854590013274</v>
      </c>
      <c r="M920">
        <f t="array" ref="M920">K920/D920</f>
        <v>0.12524252016746656</v>
      </c>
    </row>
    <row r="921" spans="1:13">
      <c r="A921" t="s">
        <v>3831</v>
      </c>
      <c r="B921" t="s">
        <v>10</v>
      </c>
      <c r="C921">
        <v>2013</v>
      </c>
      <c r="D921" s="1">
        <v>5935095000</v>
      </c>
      <c r="E921" s="7">
        <v>4920664000</v>
      </c>
      <c r="F921">
        <v>0</v>
      </c>
      <c r="G921">
        <v>0</v>
      </c>
      <c r="H921" s="7">
        <v>328595000</v>
      </c>
      <c r="I921">
        <f t="array" ref="I921">D921-E921</f>
        <v>1014431000</v>
      </c>
      <c r="J921">
        <f t="array" ref="J921">SUM(F921:H921)</f>
        <v>328595000</v>
      </c>
      <c r="K921">
        <f t="array" ref="K921">I921-J921</f>
        <v>685836000</v>
      </c>
      <c r="L921">
        <f t="array" ref="L921">I921/D921</f>
        <v>0.17092076874927867</v>
      </c>
      <c r="M921">
        <f t="array" ref="M921">K921/D921</f>
        <v>0.11555602732559463</v>
      </c>
    </row>
    <row r="922" spans="1:13">
      <c r="A922" t="s">
        <v>3831</v>
      </c>
      <c r="B922" t="s">
        <v>19</v>
      </c>
      <c r="C922">
        <v>2014</v>
      </c>
      <c r="D922" s="1">
        <v>7779812000</v>
      </c>
      <c r="E922" s="7">
        <v>6336272000</v>
      </c>
      <c r="F922">
        <v>0</v>
      </c>
      <c r="G922">
        <v>0</v>
      </c>
      <c r="H922" s="7">
        <v>521502000</v>
      </c>
      <c r="I922">
        <f t="array" ref="I922">D922-E922</f>
        <v>1443540000</v>
      </c>
      <c r="J922">
        <f t="array" ref="J922">SUM(F922:H922)</f>
        <v>521502000</v>
      </c>
      <c r="K922">
        <f t="array" ref="K922">I922-J922</f>
        <v>922038000</v>
      </c>
      <c r="L922">
        <f t="array" ref="L922">I922/D922</f>
        <v>0.18554947086124959</v>
      </c>
      <c r="M922">
        <f t="array" ref="M922">K922/D922</f>
        <v>0.11851674564886658</v>
      </c>
    </row>
    <row r="923" spans="1:13">
      <c r="A923" t="s">
        <v>3831</v>
      </c>
      <c r="B923" t="s">
        <v>25</v>
      </c>
      <c r="C923">
        <v>2015</v>
      </c>
      <c r="D923" s="1">
        <v>9474008000</v>
      </c>
      <c r="E923" s="7">
        <v>7757571000</v>
      </c>
      <c r="F923">
        <v>0</v>
      </c>
      <c r="G923">
        <v>0</v>
      </c>
      <c r="H923" s="7">
        <v>630421000</v>
      </c>
      <c r="I923">
        <f t="array" ref="I923">D923-E923</f>
        <v>1716437000</v>
      </c>
      <c r="J923">
        <f t="array" ref="J923">SUM(F923:H923)</f>
        <v>630421000</v>
      </c>
      <c r="K923">
        <f t="array" ref="K923">I923-J923</f>
        <v>1086016000</v>
      </c>
      <c r="L923">
        <f t="array" ref="L923">I923/D923</f>
        <v>0.18117326901138356</v>
      </c>
      <c r="M923">
        <f t="array" ref="M923">K923/D923</f>
        <v>0.1146311043858101</v>
      </c>
    </row>
    <row r="924" spans="1:13">
      <c r="A924" t="s">
        <v>3831</v>
      </c>
      <c r="B924" t="s">
        <v>31</v>
      </c>
      <c r="C924">
        <v>2016</v>
      </c>
      <c r="D924" s="1">
        <v>10949999000</v>
      </c>
      <c r="E924" s="7">
        <v>8923519000</v>
      </c>
      <c r="F924">
        <v>0</v>
      </c>
      <c r="G924">
        <v>0</v>
      </c>
      <c r="H924" s="7">
        <v>764117000</v>
      </c>
      <c r="I924">
        <f t="array" ref="I924">D924-E924</f>
        <v>2026480000</v>
      </c>
      <c r="J924">
        <f t="array" ref="J924">SUM(F924:H924)</f>
        <v>764117000</v>
      </c>
      <c r="K924">
        <f t="array" ref="K924">I924-J924</f>
        <v>1262363000</v>
      </c>
      <c r="L924">
        <f t="array" ref="L924">I924/D924</f>
        <v>0.18506668356773365</v>
      </c>
      <c r="M924">
        <f t="array" ref="M924">K924/D924</f>
        <v>0.11528430276568975</v>
      </c>
    </row>
    <row r="925" spans="1:13">
      <c r="A925" t="s">
        <v>3844</v>
      </c>
      <c r="B925" t="s">
        <v>10</v>
      </c>
      <c r="C925">
        <v>2012</v>
      </c>
      <c r="D925" s="1">
        <v>5671400000</v>
      </c>
      <c r="E925" s="7">
        <v>3421700000</v>
      </c>
      <c r="F925">
        <v>0</v>
      </c>
      <c r="G925" s="7">
        <v>86300000</v>
      </c>
      <c r="H925" s="7">
        <v>1114600000</v>
      </c>
      <c r="I925">
        <f t="array" ref="I925">D925-E925</f>
        <v>2249700000</v>
      </c>
      <c r="J925">
        <f t="array" ref="J925">SUM(F925:H925)</f>
        <v>1200900000</v>
      </c>
      <c r="K925">
        <f t="array" ref="K925">I925-J925</f>
        <v>1048800000</v>
      </c>
      <c r="L925">
        <f t="array" ref="L925">I925/D925</f>
        <v>0.39667454244101985</v>
      </c>
      <c r="M925">
        <f t="array" ref="M925">K925/D925</f>
        <v>0.18492788376767641</v>
      </c>
    </row>
    <row r="926" spans="1:13">
      <c r="A926" t="s">
        <v>3844</v>
      </c>
      <c r="B926" t="s">
        <v>19</v>
      </c>
      <c r="C926">
        <v>2013</v>
      </c>
      <c r="D926" s="1">
        <v>5808300000</v>
      </c>
      <c r="E926" s="7">
        <v>3585100000</v>
      </c>
      <c r="F926">
        <v>0</v>
      </c>
      <c r="G926" s="7">
        <v>81700000</v>
      </c>
      <c r="H926" s="7">
        <v>1128800000</v>
      </c>
      <c r="I926">
        <f t="array" ref="I926">D926-E926</f>
        <v>2223200000</v>
      </c>
      <c r="J926">
        <f t="array" ref="J926">SUM(F926:H926)</f>
        <v>1210500000</v>
      </c>
      <c r="K926">
        <f t="array" ref="K926">I926-J926</f>
        <v>1012700000</v>
      </c>
      <c r="L926">
        <f t="array" ref="L926">I926/D926</f>
        <v>0.38276259835063614</v>
      </c>
      <c r="M926">
        <f t="array" ref="M926">K926/D926</f>
        <v>0.17435394177298005</v>
      </c>
    </row>
    <row r="927" spans="1:13">
      <c r="A927" t="s">
        <v>3844</v>
      </c>
      <c r="B927" t="s">
        <v>25</v>
      </c>
      <c r="C927">
        <v>2014</v>
      </c>
      <c r="D927" s="1">
        <v>6011600000</v>
      </c>
      <c r="E927" s="7">
        <v>3808500000</v>
      </c>
      <c r="F927">
        <v>0</v>
      </c>
      <c r="G927" s="7">
        <v>76700000</v>
      </c>
      <c r="H927" s="7">
        <v>1198200000</v>
      </c>
      <c r="I927">
        <f t="array" ref="I927">D927-E927</f>
        <v>2203100000</v>
      </c>
      <c r="J927">
        <f t="array" ref="J927">SUM(F927:H927)</f>
        <v>1274900000</v>
      </c>
      <c r="K927">
        <f t="array" ref="K927">I927-J927</f>
        <v>928200000</v>
      </c>
      <c r="L927">
        <f t="array" ref="L927">I927/D927</f>
        <v>0.36647481535697651</v>
      </c>
      <c r="M927">
        <f t="array" ref="M927">K927/D927</f>
        <v>0.15440149045179319</v>
      </c>
    </row>
    <row r="928" spans="1:13">
      <c r="A928" t="s">
        <v>3844</v>
      </c>
      <c r="B928" t="s">
        <v>31</v>
      </c>
      <c r="C928">
        <v>2015</v>
      </c>
      <c r="D928" s="1">
        <v>8680100000</v>
      </c>
      <c r="E928" s="7">
        <v>5776800000</v>
      </c>
      <c r="F928">
        <v>0</v>
      </c>
      <c r="G928" s="7">
        <v>164500000</v>
      </c>
      <c r="H928" s="7">
        <v>1622000000</v>
      </c>
      <c r="I928">
        <f t="array" ref="I928">D928-E928</f>
        <v>2903300000</v>
      </c>
      <c r="J928">
        <f t="array" ref="J928">SUM(F928:H928)</f>
        <v>1786500000</v>
      </c>
      <c r="K928">
        <f t="array" ref="K928">I928-J928</f>
        <v>1116800000</v>
      </c>
      <c r="L928">
        <f t="array" ref="L928">I928/D928</f>
        <v>0.33447771339039872</v>
      </c>
      <c r="M928">
        <f t="array" ref="M928">K928/D928</f>
        <v>0.12866211218764761</v>
      </c>
    </row>
    <row r="929" spans="1:13">
      <c r="A929" t="s">
        <v>3860</v>
      </c>
      <c r="B929" t="s">
        <v>10</v>
      </c>
      <c r="C929">
        <v>2012</v>
      </c>
      <c r="D929" s="1">
        <v>4122930000</v>
      </c>
      <c r="E929" s="7">
        <v>2398790000</v>
      </c>
      <c r="F929">
        <v>0</v>
      </c>
      <c r="G929" s="7">
        <v>64093000</v>
      </c>
      <c r="H929" s="7">
        <v>1219343000</v>
      </c>
      <c r="I929">
        <f t="array" ref="I929">D929-E929</f>
        <v>1724140000</v>
      </c>
      <c r="J929">
        <f t="array" ref="J929">SUM(F929:H929)</f>
        <v>1283436000</v>
      </c>
      <c r="K929">
        <f t="array" ref="K929">I929-J929</f>
        <v>440704000</v>
      </c>
      <c r="L929">
        <f t="array" ref="L929">I929/D929</f>
        <v>0.41818318525902698</v>
      </c>
      <c r="M929">
        <f t="array" ref="M929">K929/D929</f>
        <v>0.10689097316714084</v>
      </c>
    </row>
    <row r="930" spans="1:13">
      <c r="A930" t="s">
        <v>3860</v>
      </c>
      <c r="B930" t="s">
        <v>19</v>
      </c>
      <c r="C930">
        <v>2013</v>
      </c>
      <c r="D930" s="1">
        <v>5062528000</v>
      </c>
      <c r="E930" s="7">
        <v>2987126000</v>
      </c>
      <c r="F930">
        <v>0</v>
      </c>
      <c r="G930" s="7">
        <v>80969000</v>
      </c>
      <c r="H930" s="7">
        <v>1454080000</v>
      </c>
      <c r="I930">
        <f t="array" ref="I930">D930-E930</f>
        <v>2075402000</v>
      </c>
      <c r="J930">
        <f t="array" ref="J930">SUM(F930:H930)</f>
        <v>1535049000</v>
      </c>
      <c r="K930">
        <f t="array" ref="K930">I930-J930</f>
        <v>540353000</v>
      </c>
      <c r="L930">
        <f t="array" ref="L930">I930/D930</f>
        <v>0.40995368321913478</v>
      </c>
      <c r="M930">
        <f t="array" ref="M930">K930/D930</f>
        <v>0.10673580472048748</v>
      </c>
    </row>
    <row r="931" spans="1:13">
      <c r="A931" t="s">
        <v>3860</v>
      </c>
      <c r="B931" t="s">
        <v>25</v>
      </c>
      <c r="C931">
        <v>2014</v>
      </c>
      <c r="D931" s="1">
        <v>6740064000</v>
      </c>
      <c r="E931" s="7">
        <v>4088151000</v>
      </c>
      <c r="F931">
        <v>0</v>
      </c>
      <c r="G931" s="7">
        <v>120719000</v>
      </c>
      <c r="H931" s="7">
        <v>1866520000</v>
      </c>
      <c r="I931">
        <f t="array" ref="I931">D931-E931</f>
        <v>2651913000</v>
      </c>
      <c r="J931">
        <f t="array" ref="J931">SUM(F931:H931)</f>
        <v>1987239000</v>
      </c>
      <c r="K931">
        <f t="array" ref="K931">I931-J931</f>
        <v>664674000</v>
      </c>
      <c r="L931">
        <f t="array" ref="L931">I931/D931</f>
        <v>0.39345516600435843</v>
      </c>
      <c r="M931">
        <f t="array" ref="M931">K931/D931</f>
        <v>9.8615384067569686E-2</v>
      </c>
    </row>
    <row r="932" spans="1:13">
      <c r="A932" t="s">
        <v>3860</v>
      </c>
      <c r="B932" t="s">
        <v>31</v>
      </c>
      <c r="C932">
        <v>2015</v>
      </c>
      <c r="D932" s="1">
        <v>7192633000</v>
      </c>
      <c r="E932" s="7">
        <v>4359104000</v>
      </c>
      <c r="F932">
        <v>0</v>
      </c>
      <c r="G932" s="7">
        <v>122120000</v>
      </c>
      <c r="H932" s="7">
        <v>1987271000</v>
      </c>
      <c r="I932">
        <f t="array" ref="I932">D932-E932</f>
        <v>2833529000</v>
      </c>
      <c r="J932">
        <f t="array" ref="J932">SUM(F932:H932)</f>
        <v>2109391000</v>
      </c>
      <c r="K932">
        <f t="array" ref="K932">I932-J932</f>
        <v>724138000</v>
      </c>
      <c r="L932">
        <f t="array" ref="L932">I932/D932</f>
        <v>0.39394878064819933</v>
      </c>
      <c r="M932">
        <f t="array" ref="M932">K932/D932</f>
        <v>0.10067773512147776</v>
      </c>
    </row>
    <row r="933" spans="1:13">
      <c r="A933" t="s">
        <v>3878</v>
      </c>
      <c r="B933" t="s">
        <v>10</v>
      </c>
      <c r="C933">
        <v>2012</v>
      </c>
      <c r="D933" s="1">
        <v>13107000000</v>
      </c>
      <c r="E933" s="7">
        <v>11799000000</v>
      </c>
      <c r="F933">
        <v>0</v>
      </c>
      <c r="G933">
        <v>0</v>
      </c>
      <c r="H933">
        <v>0</v>
      </c>
      <c r="I933">
        <f t="array" ref="I933">D933-E933</f>
        <v>1308000000</v>
      </c>
      <c r="J933">
        <f t="array" ref="J933">SUM(F933:H933)</f>
        <v>0</v>
      </c>
      <c r="K933">
        <f t="array" ref="K933">I933-J933</f>
        <v>1308000000</v>
      </c>
      <c r="L933">
        <f t="array" ref="L933">I933/D933</f>
        <v>9.9794003204394605E-2</v>
      </c>
      <c r="M933">
        <f t="array" ref="M933">K933/D933</f>
        <v>9.9794003204394605E-2</v>
      </c>
    </row>
    <row r="934" spans="1:13">
      <c r="A934" t="s">
        <v>3878</v>
      </c>
      <c r="B934" t="s">
        <v>19</v>
      </c>
      <c r="C934">
        <v>2013</v>
      </c>
      <c r="D934" s="1">
        <v>11420000000</v>
      </c>
      <c r="E934" s="7">
        <v>10303000000</v>
      </c>
      <c r="F934">
        <v>0</v>
      </c>
      <c r="G934">
        <v>0</v>
      </c>
      <c r="H934">
        <v>0</v>
      </c>
      <c r="I934">
        <f t="array" ref="I934">D934-E934</f>
        <v>1117000000</v>
      </c>
      <c r="J934">
        <f t="array" ref="J934">SUM(F934:H934)</f>
        <v>0</v>
      </c>
      <c r="K934">
        <f t="array" ref="K934">I934-J934</f>
        <v>1117000000</v>
      </c>
      <c r="L934">
        <f t="array" ref="L934">I934/D934</f>
        <v>9.781085814360771E-2</v>
      </c>
      <c r="M934">
        <f t="array" ref="M934">K934/D934</f>
        <v>9.781085814360771E-2</v>
      </c>
    </row>
    <row r="935" spans="1:13">
      <c r="A935" t="s">
        <v>3878</v>
      </c>
      <c r="B935" t="s">
        <v>25</v>
      </c>
      <c r="C935">
        <v>2014</v>
      </c>
      <c r="D935" s="1">
        <v>10986000000</v>
      </c>
      <c r="E935" s="7">
        <v>9974000000</v>
      </c>
      <c r="F935">
        <v>0</v>
      </c>
      <c r="G935">
        <v>0</v>
      </c>
      <c r="H935">
        <v>0</v>
      </c>
      <c r="I935">
        <f t="array" ref="I935">D935-E935</f>
        <v>1012000000</v>
      </c>
      <c r="J935">
        <f t="array" ref="J935">SUM(F935:H935)</f>
        <v>0</v>
      </c>
      <c r="K935">
        <f t="array" ref="K935">I935-J935</f>
        <v>1012000000</v>
      </c>
      <c r="L935">
        <f t="array" ref="L935">I935/D935</f>
        <v>9.2117240123793923E-2</v>
      </c>
      <c r="M935">
        <f t="array" ref="M935">K935/D935</f>
        <v>9.2117240123793923E-2</v>
      </c>
    </row>
    <row r="936" spans="1:13">
      <c r="A936" t="s">
        <v>3878</v>
      </c>
      <c r="B936" t="s">
        <v>31</v>
      </c>
      <c r="C936">
        <v>2015</v>
      </c>
      <c r="D936" s="1">
        <v>10466000000</v>
      </c>
      <c r="E936" s="7">
        <v>9576000000</v>
      </c>
      <c r="F936">
        <v>0</v>
      </c>
      <c r="G936">
        <v>0</v>
      </c>
      <c r="H936">
        <v>0</v>
      </c>
      <c r="I936">
        <f t="array" ref="I936">D936-E936</f>
        <v>890000000</v>
      </c>
      <c r="J936">
        <f t="array" ref="J936">SUM(F936:H936)</f>
        <v>0</v>
      </c>
      <c r="K936">
        <f t="array" ref="K936">I936-J936</f>
        <v>890000000</v>
      </c>
      <c r="L936">
        <f t="array" ref="L936">I936/D936</f>
        <v>8.503726351996943E-2</v>
      </c>
      <c r="M936">
        <f t="array" ref="M936">K936/D936</f>
        <v>8.503726351996943E-2</v>
      </c>
    </row>
    <row r="937" spans="1:13">
      <c r="A937" t="s">
        <v>3886</v>
      </c>
      <c r="B937" t="s">
        <v>10</v>
      </c>
      <c r="C937">
        <v>2013</v>
      </c>
      <c r="D937" s="1">
        <v>1282236000</v>
      </c>
      <c r="E937" s="7">
        <v>322516000</v>
      </c>
      <c r="F937" s="7">
        <v>235184000</v>
      </c>
      <c r="G937">
        <v>0</v>
      </c>
      <c r="H937" s="7">
        <v>151382000</v>
      </c>
      <c r="I937">
        <f t="array" ref="I937">D937-E937</f>
        <v>959720000</v>
      </c>
      <c r="J937">
        <f t="array" ref="J937">SUM(F937:H937)</f>
        <v>386566000</v>
      </c>
      <c r="K937">
        <f t="array" ref="K937">I937-J937</f>
        <v>573154000</v>
      </c>
      <c r="L937">
        <f t="array" ref="L937">I937/D937</f>
        <v>0.74847375990067355</v>
      </c>
      <c r="M937">
        <f t="array" ref="M937">K937/D937</f>
        <v>0.4469957168571152</v>
      </c>
    </row>
    <row r="938" spans="1:13">
      <c r="A938" t="s">
        <v>3886</v>
      </c>
      <c r="B938" t="s">
        <v>19</v>
      </c>
      <c r="C938">
        <v>2014</v>
      </c>
      <c r="D938" s="1">
        <v>1388386000</v>
      </c>
      <c r="E938" s="7">
        <v>338580000</v>
      </c>
      <c r="F938" s="7">
        <v>250434000</v>
      </c>
      <c r="G938">
        <v>0</v>
      </c>
      <c r="H938" s="7">
        <v>159642000</v>
      </c>
      <c r="I938">
        <f t="array" ref="I938">D938-E938</f>
        <v>1049806000</v>
      </c>
      <c r="J938">
        <f t="array" ref="J938">SUM(F938:H938)</f>
        <v>410076000</v>
      </c>
      <c r="K938">
        <f t="array" ref="K938">I938-J938</f>
        <v>639730000</v>
      </c>
      <c r="L938">
        <f t="array" ref="L938">I938/D938</f>
        <v>0.75613410103530287</v>
      </c>
      <c r="M938">
        <f t="array" ref="M938">K938/D938</f>
        <v>0.46077243648380206</v>
      </c>
    </row>
    <row r="939" spans="1:13">
      <c r="A939" t="s">
        <v>3886</v>
      </c>
      <c r="B939" t="s">
        <v>25</v>
      </c>
      <c r="C939">
        <v>2015</v>
      </c>
      <c r="D939" s="1">
        <v>1475139000</v>
      </c>
      <c r="E939" s="7">
        <v>355727000</v>
      </c>
      <c r="F939" s="7">
        <v>266761000</v>
      </c>
      <c r="G939">
        <v>0</v>
      </c>
      <c r="H939" s="7">
        <v>169952000</v>
      </c>
      <c r="I939">
        <f t="array" ref="I939">D939-E939</f>
        <v>1119412000</v>
      </c>
      <c r="J939">
        <f t="array" ref="J939">SUM(F939:H939)</f>
        <v>436713000</v>
      </c>
      <c r="K939">
        <f t="array" ref="K939">I939-J939</f>
        <v>682699000</v>
      </c>
      <c r="L939">
        <f t="array" ref="L939">I939/D939</f>
        <v>0.75885187768745865</v>
      </c>
      <c r="M939">
        <f t="array" ref="M939">K939/D939</f>
        <v>0.46280316634567997</v>
      </c>
    </row>
    <row r="940" spans="1:13">
      <c r="A940" t="s">
        <v>3886</v>
      </c>
      <c r="B940" t="s">
        <v>31</v>
      </c>
      <c r="C940">
        <v>2016</v>
      </c>
      <c r="D940" s="1">
        <v>1423936000</v>
      </c>
      <c r="E940" s="7">
        <v>343801000</v>
      </c>
      <c r="F940" s="7">
        <v>276462000</v>
      </c>
      <c r="G940">
        <v>0</v>
      </c>
      <c r="H940" s="7">
        <v>170120000</v>
      </c>
      <c r="I940">
        <f t="array" ref="I940">D940-E940</f>
        <v>1080135000</v>
      </c>
      <c r="J940">
        <f t="array" ref="J940">SUM(F940:H940)</f>
        <v>446582000</v>
      </c>
      <c r="K940">
        <f t="array" ref="K940">I940-J940</f>
        <v>633553000</v>
      </c>
      <c r="L940">
        <f t="array" ref="L940">I940/D940</f>
        <v>0.75855586206121628</v>
      </c>
      <c r="M940">
        <f t="array" ref="M940">K940/D940</f>
        <v>0.44493081149714592</v>
      </c>
    </row>
    <row r="941" spans="1:13">
      <c r="A941" t="s">
        <v>3906</v>
      </c>
      <c r="B941" t="s">
        <v>10</v>
      </c>
      <c r="C941">
        <v>2012</v>
      </c>
      <c r="D941" s="1">
        <v>22603400000</v>
      </c>
      <c r="E941" s="7">
        <v>4796500000</v>
      </c>
      <c r="F941" s="7">
        <v>5278100000</v>
      </c>
      <c r="G941">
        <v>0</v>
      </c>
      <c r="H941" s="7">
        <v>6839500000</v>
      </c>
      <c r="I941">
        <f t="array" ref="I941">D941-E941</f>
        <v>17806900000</v>
      </c>
      <c r="J941">
        <f t="array" ref="J941">SUM(F941:H941)</f>
        <v>12117600000</v>
      </c>
      <c r="K941">
        <f t="array" ref="K941">I941-J941</f>
        <v>5689300000</v>
      </c>
      <c r="L941">
        <f t="array" ref="L941">I941/D941</f>
        <v>0.78779741100896328</v>
      </c>
      <c r="M941">
        <f t="array" ref="M941">K941/D941</f>
        <v>0.25170107152021376</v>
      </c>
    </row>
    <row r="942" spans="1:13">
      <c r="A942" t="s">
        <v>3906</v>
      </c>
      <c r="B942" t="s">
        <v>19</v>
      </c>
      <c r="C942">
        <v>2013</v>
      </c>
      <c r="D942" s="1">
        <v>23113100000</v>
      </c>
      <c r="E942" s="7">
        <v>4908100000</v>
      </c>
      <c r="F942" s="7">
        <v>5531300000</v>
      </c>
      <c r="G942">
        <v>0</v>
      </c>
      <c r="H942" s="7">
        <v>6606700000</v>
      </c>
      <c r="I942">
        <f t="array" ref="I942">D942-E942</f>
        <v>18205000000</v>
      </c>
      <c r="J942">
        <f t="array" ref="J942">SUM(F942:H942)</f>
        <v>12138000000</v>
      </c>
      <c r="K942">
        <f t="array" ref="K942">I942-J942</f>
        <v>6067000000</v>
      </c>
      <c r="L942">
        <f t="array" ref="L942">I942/D942</f>
        <v>0.78764856293617036</v>
      </c>
      <c r="M942">
        <f t="array" ref="M942">K942/D942</f>
        <v>0.26249183363547079</v>
      </c>
    </row>
    <row r="943" spans="1:13">
      <c r="A943" t="s">
        <v>3906</v>
      </c>
      <c r="B943" t="s">
        <v>25</v>
      </c>
      <c r="C943">
        <v>2014</v>
      </c>
      <c r="D943" s="1">
        <v>19615600000</v>
      </c>
      <c r="E943" s="7">
        <v>4932500000</v>
      </c>
      <c r="F943" s="7">
        <v>4733600000</v>
      </c>
      <c r="G943">
        <v>0</v>
      </c>
      <c r="H943" s="7">
        <v>6280300000</v>
      </c>
      <c r="I943">
        <f t="array" ref="I943">D943-E943</f>
        <v>14683100000</v>
      </c>
      <c r="J943">
        <f t="array" ref="J943">SUM(F943:H943)</f>
        <v>11013900000</v>
      </c>
      <c r="K943">
        <f t="array" ref="K943">I943-J943</f>
        <v>3669200000</v>
      </c>
      <c r="L943">
        <f t="array" ref="L943">I943/D943</f>
        <v>0.74854197679398027</v>
      </c>
      <c r="M943">
        <f t="array" ref="M943">K943/D943</f>
        <v>0.18705520096249922</v>
      </c>
    </row>
    <row r="944" spans="1:13">
      <c r="A944" t="s">
        <v>3906</v>
      </c>
      <c r="B944" t="s">
        <v>31</v>
      </c>
      <c r="C944">
        <v>2015</v>
      </c>
      <c r="D944" s="1">
        <v>19958700000</v>
      </c>
      <c r="E944" s="7">
        <v>5037200000</v>
      </c>
      <c r="F944" s="7">
        <v>4796400000</v>
      </c>
      <c r="G944">
        <v>0</v>
      </c>
      <c r="H944" s="7">
        <v>6432400000</v>
      </c>
      <c r="I944">
        <f t="array" ref="I944">D944-E944</f>
        <v>14921500000</v>
      </c>
      <c r="J944">
        <f t="array" ref="J944">SUM(F944:H944)</f>
        <v>11228800000</v>
      </c>
      <c r="K944">
        <f t="array" ref="K944">I944-J944</f>
        <v>3692700000</v>
      </c>
      <c r="L944">
        <f t="array" ref="L944">I944/D944</f>
        <v>0.74761883288991771</v>
      </c>
      <c r="M944">
        <f t="array" ref="M944">K944/D944</f>
        <v>0.18501706022937367</v>
      </c>
    </row>
    <row r="945" spans="1:13">
      <c r="A945" t="s">
        <v>3923</v>
      </c>
      <c r="B945" t="s">
        <v>10</v>
      </c>
      <c r="C945">
        <v>2013</v>
      </c>
      <c r="D945" s="1">
        <v>45358000000</v>
      </c>
      <c r="E945" s="7">
        <v>41171000000</v>
      </c>
      <c r="F945">
        <v>0</v>
      </c>
      <c r="G945">
        <v>0</v>
      </c>
      <c r="H945" t="s">
        <v>6826</v>
      </c>
      <c r="I945">
        <f t="array" ref="I945">D945-E945</f>
        <v>4187000000</v>
      </c>
      <c r="J945">
        <f t="array" ref="J945">SUM(F945:H945)</f>
        <v>0</v>
      </c>
      <c r="K945">
        <f t="array" ref="K945">I945-J945</f>
        <v>4187000000</v>
      </c>
      <c r="L945">
        <f t="array" ref="L945">I945/D945</f>
        <v>9.2310066581418937E-2</v>
      </c>
      <c r="M945">
        <f t="array" ref="M945">K945/D945</f>
        <v>9.2310066581418937E-2</v>
      </c>
    </row>
    <row r="946" spans="1:13">
      <c r="A946" t="s">
        <v>3923</v>
      </c>
      <c r="B946" t="s">
        <v>19</v>
      </c>
      <c r="C946">
        <v>2014</v>
      </c>
      <c r="D946" s="1">
        <v>39946000000</v>
      </c>
      <c r="E946" s="7">
        <v>35263000000</v>
      </c>
      <c r="F946">
        <v>0</v>
      </c>
      <c r="G946">
        <v>0</v>
      </c>
      <c r="H946" t="s">
        <v>6827</v>
      </c>
      <c r="I946">
        <f t="array" ref="I946">D946-E946</f>
        <v>4683000000</v>
      </c>
      <c r="J946">
        <f t="array" ref="J946">SUM(F946:H946)</f>
        <v>0</v>
      </c>
      <c r="K946">
        <f t="array" ref="K946">I946-J946</f>
        <v>4683000000</v>
      </c>
      <c r="L946">
        <f t="array" ref="L946">I946/D946</f>
        <v>0.1172332649076253</v>
      </c>
      <c r="M946">
        <f t="array" ref="M946">K946/D946</f>
        <v>0.1172332649076253</v>
      </c>
    </row>
    <row r="947" spans="1:13">
      <c r="A947" t="s">
        <v>3923</v>
      </c>
      <c r="B947" t="s">
        <v>25</v>
      </c>
      <c r="C947">
        <v>2015</v>
      </c>
      <c r="D947" s="1">
        <v>40536000000</v>
      </c>
      <c r="E947" s="7">
        <v>36044000000</v>
      </c>
      <c r="F947">
        <v>0</v>
      </c>
      <c r="G947">
        <v>0</v>
      </c>
      <c r="H947" t="s">
        <v>6828</v>
      </c>
      <c r="I947">
        <f t="array" ref="I947">D947-E947</f>
        <v>4492000000</v>
      </c>
      <c r="J947">
        <f t="array" ref="J947">SUM(F947:H947)</f>
        <v>0</v>
      </c>
      <c r="K947">
        <f t="array" ref="K947">I947-J947</f>
        <v>4492000000</v>
      </c>
      <c r="L947">
        <f t="array" ref="L947">I947/D947</f>
        <v>0.11081507795539768</v>
      </c>
      <c r="M947">
        <f t="array" ref="M947">K947/D947</f>
        <v>0.11081507795539768</v>
      </c>
    </row>
    <row r="948" spans="1:13">
      <c r="A948" t="s">
        <v>3923</v>
      </c>
      <c r="B948" t="s">
        <v>31</v>
      </c>
      <c r="C948">
        <v>2016</v>
      </c>
      <c r="D948" s="1">
        <v>47248000000</v>
      </c>
      <c r="E948" s="7">
        <v>42186000000</v>
      </c>
      <c r="F948">
        <v>0</v>
      </c>
      <c r="G948">
        <v>0</v>
      </c>
      <c r="H948" t="s">
        <v>6829</v>
      </c>
      <c r="I948">
        <f t="array" ref="I948">D948-E948</f>
        <v>5062000000</v>
      </c>
      <c r="J948">
        <f t="array" ref="J948">SUM(F948:H948)</f>
        <v>0</v>
      </c>
      <c r="K948">
        <f t="array" ref="K948">I948-J948</f>
        <v>5062000000</v>
      </c>
      <c r="L948">
        <f t="array" ref="L948">I948/D948</f>
        <v>0.1071368100237047</v>
      </c>
      <c r="M948">
        <f t="array" ref="M948">K948/D948</f>
        <v>0.1071368100237047</v>
      </c>
    </row>
    <row r="949" spans="1:13">
      <c r="A949" t="s">
        <v>3936</v>
      </c>
      <c r="B949" t="s">
        <v>10</v>
      </c>
      <c r="C949">
        <v>2012</v>
      </c>
      <c r="D949" s="1">
        <v>3094500000</v>
      </c>
      <c r="E949" s="7">
        <v>2144200000</v>
      </c>
      <c r="F949">
        <v>0</v>
      </c>
      <c r="G949" s="7">
        <v>332400000</v>
      </c>
      <c r="H949" s="7">
        <v>98200000</v>
      </c>
      <c r="I949">
        <f t="array" ref="I949">D949-E949</f>
        <v>950300000</v>
      </c>
      <c r="J949">
        <f t="array" ref="J949">SUM(F949:H949)</f>
        <v>430600000</v>
      </c>
      <c r="K949">
        <f t="array" ref="K949">I949-J949</f>
        <v>519700000</v>
      </c>
      <c r="L949">
        <f t="array" ref="L949">I949/D949</f>
        <v>0.3070932299240588</v>
      </c>
      <c r="M949">
        <f t="array" ref="M949">K949/D949</f>
        <v>0.16794312489901439</v>
      </c>
    </row>
    <row r="950" spans="1:13">
      <c r="A950" t="s">
        <v>3936</v>
      </c>
      <c r="B950" t="s">
        <v>19</v>
      </c>
      <c r="C950">
        <v>2013</v>
      </c>
      <c r="D950" s="1">
        <v>3276800000</v>
      </c>
      <c r="E950" s="7">
        <v>2272400000</v>
      </c>
      <c r="F950">
        <v>0</v>
      </c>
      <c r="G950" s="7">
        <v>370900000</v>
      </c>
      <c r="H950" s="7">
        <v>99600000</v>
      </c>
      <c r="I950">
        <f t="array" ref="I950">D950-E950</f>
        <v>1004400000</v>
      </c>
      <c r="J950">
        <f t="array" ref="J950">SUM(F950:H950)</f>
        <v>470500000</v>
      </c>
      <c r="K950">
        <f t="array" ref="K950">I950-J950</f>
        <v>533900000</v>
      </c>
      <c r="L950">
        <f t="array" ref="L950">I950/D950</f>
        <v>0.3065185546875</v>
      </c>
      <c r="M950">
        <f t="array" ref="M950">K950/D950</f>
        <v>0.162933349609375</v>
      </c>
    </row>
    <row r="951" spans="1:13">
      <c r="A951" t="s">
        <v>3936</v>
      </c>
      <c r="B951" t="s">
        <v>25</v>
      </c>
      <c r="C951">
        <v>2014</v>
      </c>
      <c r="D951" s="1">
        <v>3350300000</v>
      </c>
      <c r="E951" s="7">
        <v>2317500000</v>
      </c>
      <c r="F951">
        <v>0</v>
      </c>
      <c r="G951" s="7">
        <v>388100000</v>
      </c>
      <c r="H951" s="7">
        <v>101100000</v>
      </c>
      <c r="I951">
        <f t="array" ref="I951">D951-E951</f>
        <v>1032800000</v>
      </c>
      <c r="J951">
        <f t="array" ref="J951">SUM(F951:H951)</f>
        <v>489200000</v>
      </c>
      <c r="K951">
        <f t="array" ref="K951">I951-J951</f>
        <v>543600000</v>
      </c>
      <c r="L951">
        <f t="array" ref="L951">I951/D951</f>
        <v>0.30827090111333311</v>
      </c>
      <c r="M951">
        <f t="array" ref="M951">K951/D951</f>
        <v>0.16225412649613469</v>
      </c>
    </row>
    <row r="952" spans="1:13">
      <c r="A952" t="s">
        <v>3936</v>
      </c>
      <c r="B952" t="s">
        <v>31</v>
      </c>
      <c r="C952">
        <v>2015</v>
      </c>
      <c r="D952" s="1">
        <v>3253600000</v>
      </c>
      <c r="E952" s="7">
        <v>2171600000</v>
      </c>
      <c r="F952">
        <v>0</v>
      </c>
      <c r="G952" s="7">
        <v>401300000</v>
      </c>
      <c r="H952" s="7">
        <v>103700000</v>
      </c>
      <c r="I952">
        <f t="array" ref="I952">D952-E952</f>
        <v>1082000000</v>
      </c>
      <c r="J952">
        <f t="array" ref="J952">SUM(F952:H952)</f>
        <v>505000000</v>
      </c>
      <c r="K952">
        <f t="array" ref="K952">I952-J952</f>
        <v>577000000</v>
      </c>
      <c r="L952">
        <f t="array" ref="L952">I952/D952</f>
        <v>0.33255470863044012</v>
      </c>
      <c r="M952">
        <f t="array" ref="M952">K952/D952</f>
        <v>0.17734202114580772</v>
      </c>
    </row>
    <row r="953" spans="1:13">
      <c r="A953" t="s">
        <v>3953</v>
      </c>
      <c r="B953" t="s">
        <v>10</v>
      </c>
      <c r="C953">
        <v>2013</v>
      </c>
      <c r="D953" s="1">
        <v>50521000000</v>
      </c>
      <c r="E953" s="7">
        <v>33194000000</v>
      </c>
      <c r="F953">
        <v>0</v>
      </c>
      <c r="G953" s="7">
        <v>1523000000</v>
      </c>
      <c r="H953" s="7">
        <v>12244000000</v>
      </c>
      <c r="I953">
        <f t="array" ref="I953">D953-E953</f>
        <v>17327000000</v>
      </c>
      <c r="J953">
        <f t="array" ref="J953">SUM(F953:H953)</f>
        <v>13767000000</v>
      </c>
      <c r="K953">
        <f t="array" ref="K953">I953-J953</f>
        <v>3560000000</v>
      </c>
      <c r="L953">
        <f t="array" ref="L953">I953/D953</f>
        <v>0.34296629124522476</v>
      </c>
      <c r="M953">
        <f t="array" ref="M953">K953/D953</f>
        <v>7.0465746917123567E-2</v>
      </c>
    </row>
    <row r="954" spans="1:13">
      <c r="A954" t="s">
        <v>3953</v>
      </c>
      <c r="B954" t="s">
        <v>19</v>
      </c>
      <c r="C954">
        <v>2014</v>
      </c>
      <c r="D954" s="1">
        <v>53417000000</v>
      </c>
      <c r="E954" s="7">
        <v>34941000000</v>
      </c>
      <c r="F954">
        <v>0</v>
      </c>
      <c r="G954" s="7">
        <v>1462000000</v>
      </c>
      <c r="H954" s="7">
        <v>12865000000</v>
      </c>
      <c r="I954">
        <f t="array" ref="I954">D954-E954</f>
        <v>18476000000</v>
      </c>
      <c r="J954">
        <f t="array" ref="J954">SUM(F954:H954)</f>
        <v>14327000000</v>
      </c>
      <c r="K954">
        <f t="array" ref="K954">I954-J954</f>
        <v>4149000000</v>
      </c>
      <c r="L954">
        <f t="array" ref="L954">I954/D954</f>
        <v>0.3458823969897224</v>
      </c>
      <c r="M954">
        <f t="array" ref="M954">K954/D954</f>
        <v>7.7671902203418394E-2</v>
      </c>
    </row>
    <row r="955" spans="1:13">
      <c r="A955" t="s">
        <v>3953</v>
      </c>
      <c r="B955" t="s">
        <v>25</v>
      </c>
      <c r="C955">
        <v>2015</v>
      </c>
      <c r="D955" s="1">
        <v>56223000000</v>
      </c>
      <c r="E955" s="7">
        <v>36665000000</v>
      </c>
      <c r="F955">
        <v>0</v>
      </c>
      <c r="G955" s="7">
        <v>1485000000</v>
      </c>
      <c r="H955" s="7">
        <v>13281000000</v>
      </c>
      <c r="I955">
        <f t="array" ref="I955">D955-E955</f>
        <v>19558000000</v>
      </c>
      <c r="J955">
        <f t="array" ref="J955">SUM(F955:H955)</f>
        <v>14766000000</v>
      </c>
      <c r="K955">
        <f t="array" ref="K955">I955-J955</f>
        <v>4792000000</v>
      </c>
      <c r="L955">
        <f t="array" ref="L955">I955/D955</f>
        <v>0.34786475285915019</v>
      </c>
      <c r="M955">
        <f t="array" ref="M955">K955/D955</f>
        <v>8.5232022481902425E-2</v>
      </c>
    </row>
    <row r="956" spans="1:13">
      <c r="A956" t="s">
        <v>3953</v>
      </c>
      <c r="B956" t="s">
        <v>31</v>
      </c>
      <c r="C956">
        <v>2016</v>
      </c>
      <c r="D956" s="1">
        <v>59074000000</v>
      </c>
      <c r="E956" s="7">
        <v>38504000000</v>
      </c>
      <c r="F956">
        <v>0</v>
      </c>
      <c r="G956" s="7">
        <v>1484000000</v>
      </c>
      <c r="H956" s="7">
        <v>14115000000</v>
      </c>
      <c r="I956">
        <f t="array" ref="I956">D956-E956</f>
        <v>20570000000</v>
      </c>
      <c r="J956">
        <f t="array" ref="J956">SUM(F956:H956)</f>
        <v>15599000000</v>
      </c>
      <c r="K956">
        <f t="array" ref="K956">I956-J956</f>
        <v>4971000000</v>
      </c>
      <c r="L956">
        <f t="array" ref="L956">I956/D956</f>
        <v>0.34820733317533942</v>
      </c>
      <c r="M956">
        <f t="array" ref="M956">K956/D956</f>
        <v>8.4148694857297632E-2</v>
      </c>
    </row>
    <row r="957" spans="1:13">
      <c r="A957" t="s">
        <v>3970</v>
      </c>
      <c r="B957" t="s">
        <v>10</v>
      </c>
      <c r="C957">
        <v>2013</v>
      </c>
      <c r="D957" s="1">
        <v>3598916000</v>
      </c>
      <c r="E957" s="7">
        <v>2195857000</v>
      </c>
      <c r="F957" s="7">
        <v>683688000</v>
      </c>
      <c r="G957">
        <v>0</v>
      </c>
      <c r="H957" s="7">
        <v>601300000</v>
      </c>
      <c r="I957">
        <f t="array" ref="I957">D957-E957</f>
        <v>1403059000</v>
      </c>
      <c r="J957">
        <f t="array" ref="J957">SUM(F957:H957)</f>
        <v>1284988000</v>
      </c>
      <c r="K957">
        <f t="array" ref="K957">I957-J957</f>
        <v>118071000</v>
      </c>
      <c r="L957">
        <f t="array" ref="L957">I957/D957</f>
        <v>0.38985600108477109</v>
      </c>
      <c r="M957">
        <f t="array" ref="M957">K957/D957</f>
        <v>3.2807378666242837E-2</v>
      </c>
    </row>
    <row r="958" spans="1:13">
      <c r="A958" t="s">
        <v>3970</v>
      </c>
      <c r="B958" t="s">
        <v>19</v>
      </c>
      <c r="C958">
        <v>2014</v>
      </c>
      <c r="D958" s="1">
        <v>4607309000</v>
      </c>
      <c r="E958" s="7">
        <v>2599828000</v>
      </c>
      <c r="F958" s="7">
        <v>716471000</v>
      </c>
      <c r="G958">
        <v>0</v>
      </c>
      <c r="H958" s="7">
        <v>613341000</v>
      </c>
      <c r="I958">
        <f t="array" ref="I958">D958-E958</f>
        <v>2007481000</v>
      </c>
      <c r="J958">
        <f t="array" ref="J958">SUM(F958:H958)</f>
        <v>1329812000</v>
      </c>
      <c r="K958">
        <f t="array" ref="K958">I958-J958</f>
        <v>677669000</v>
      </c>
      <c r="L958">
        <f t="array" ref="L958">I958/D958</f>
        <v>0.43571659725883372</v>
      </c>
      <c r="M958">
        <f t="array" ref="M958">K958/D958</f>
        <v>0.1470856415317488</v>
      </c>
    </row>
    <row r="959" spans="1:13">
      <c r="A959" t="s">
        <v>3970</v>
      </c>
      <c r="B959" t="s">
        <v>25</v>
      </c>
      <c r="C959">
        <v>2015</v>
      </c>
      <c r="D959" s="1">
        <v>5259312000</v>
      </c>
      <c r="E959" s="7">
        <v>2974976000</v>
      </c>
      <c r="F959" s="7">
        <v>825242000</v>
      </c>
      <c r="G959">
        <v>0</v>
      </c>
      <c r="H959" s="7">
        <v>591611000</v>
      </c>
      <c r="I959">
        <f t="array" ref="I959">D959-E959</f>
        <v>2284336000</v>
      </c>
      <c r="J959">
        <f t="array" ref="J959">SUM(F959:H959)</f>
        <v>1416853000</v>
      </c>
      <c r="K959">
        <f t="array" ref="K959">I959-J959</f>
        <v>867483000</v>
      </c>
      <c r="L959">
        <f t="array" ref="L959">I959/D959</f>
        <v>0.43434122181760654</v>
      </c>
      <c r="M959">
        <f t="array" ref="M959">K959/D959</f>
        <v>0.16494229663499713</v>
      </c>
    </row>
    <row r="960" spans="1:13">
      <c r="A960" t="s">
        <v>3970</v>
      </c>
      <c r="B960" t="s">
        <v>31</v>
      </c>
      <c r="C960">
        <v>2016</v>
      </c>
      <c r="D960" s="1">
        <v>5885893000</v>
      </c>
      <c r="E960" s="7">
        <v>3266971000</v>
      </c>
      <c r="F960" s="7">
        <v>913712000</v>
      </c>
      <c r="G960">
        <v>0</v>
      </c>
      <c r="H960" s="7">
        <v>630954000</v>
      </c>
      <c r="I960">
        <f t="array" ref="I960">D960-E960</f>
        <v>2618922000</v>
      </c>
      <c r="J960">
        <f t="array" ref="J960">SUM(F960:H960)</f>
        <v>1544666000</v>
      </c>
      <c r="K960">
        <f t="array" ref="K960">I960-J960</f>
        <v>1074256000</v>
      </c>
      <c r="L960">
        <f t="array" ref="L960">I960/D960</f>
        <v>0.44494896526321492</v>
      </c>
      <c r="M960">
        <f t="array" ref="M960">K960/D960</f>
        <v>0.18251368144137176</v>
      </c>
    </row>
    <row r="961" spans="1:13">
      <c r="A961" t="s">
        <v>3988</v>
      </c>
      <c r="B961" t="s">
        <v>10</v>
      </c>
      <c r="C961">
        <v>2012</v>
      </c>
      <c r="D961" s="1">
        <v>7810610000</v>
      </c>
      <c r="E961" s="7">
        <v>7479746000</v>
      </c>
      <c r="F961">
        <v>0</v>
      </c>
      <c r="G961" s="7">
        <v>116388000</v>
      </c>
      <c r="H961" s="7">
        <v>360586000</v>
      </c>
      <c r="I961">
        <f t="array" ref="I961">D961-E961</f>
        <v>330864000</v>
      </c>
      <c r="J961">
        <f t="array" ref="J961">SUM(F961:H961)</f>
        <v>476974000</v>
      </c>
      <c r="K961">
        <f t="array" ref="K961">I961-J961</f>
        <v>-146110000</v>
      </c>
      <c r="L961">
        <f t="array" ref="L961">I961/D961</f>
        <v>4.2360839934396932E-2</v>
      </c>
      <c r="M961">
        <f t="array" ref="M961">K961/D961</f>
        <v>-1.8706605502003044E-2</v>
      </c>
    </row>
    <row r="962" spans="1:13">
      <c r="A962" t="s">
        <v>3988</v>
      </c>
      <c r="B962" t="s">
        <v>19</v>
      </c>
      <c r="C962">
        <v>2013</v>
      </c>
      <c r="D962" s="1">
        <v>9531778000</v>
      </c>
      <c r="E962" s="7">
        <v>7567707000</v>
      </c>
      <c r="F962">
        <v>0</v>
      </c>
      <c r="G962" s="7">
        <v>167425000</v>
      </c>
      <c r="H962" s="7">
        <v>2177616000</v>
      </c>
      <c r="I962">
        <f t="array" ref="I962">D962-E962</f>
        <v>1964071000</v>
      </c>
      <c r="J962">
        <f t="array" ref="J962">SUM(F962:H962)</f>
        <v>2345041000</v>
      </c>
      <c r="K962">
        <f t="array" ref="K962">I962-J962</f>
        <v>-380970000</v>
      </c>
      <c r="L962">
        <f t="array" ref="L962">I962/D962</f>
        <v>0.20605505079954653</v>
      </c>
      <c r="M962">
        <f t="array" ref="M962">K962/D962</f>
        <v>-3.9968408832014343E-2</v>
      </c>
    </row>
    <row r="963" spans="1:13">
      <c r="A963" t="s">
        <v>3988</v>
      </c>
      <c r="B963" t="s">
        <v>25</v>
      </c>
      <c r="C963">
        <v>2014</v>
      </c>
      <c r="D963" s="1">
        <v>10681897000</v>
      </c>
      <c r="E963" s="7">
        <v>8024286000</v>
      </c>
      <c r="F963">
        <v>0</v>
      </c>
      <c r="G963" s="7">
        <v>185993000</v>
      </c>
      <c r="H963" s="7">
        <v>2856642000</v>
      </c>
      <c r="I963">
        <f t="array" ref="I963">D963-E963</f>
        <v>2657611000</v>
      </c>
      <c r="J963">
        <f t="array" ref="J963">SUM(F963:H963)</f>
        <v>3042635000</v>
      </c>
      <c r="K963">
        <f t="array" ref="K963">I963-J963</f>
        <v>-385024000</v>
      </c>
      <c r="L963">
        <f t="array" ref="L963">I963/D963</f>
        <v>0.24879578973659827</v>
      </c>
      <c r="M963">
        <f t="array" ref="M963">K963/D963</f>
        <v>-3.6044534037353103E-2</v>
      </c>
    </row>
    <row r="964" spans="1:13">
      <c r="A964" t="s">
        <v>3988</v>
      </c>
      <c r="B964" t="s">
        <v>31</v>
      </c>
      <c r="C964">
        <v>2015</v>
      </c>
      <c r="D964" s="1">
        <v>10116502000</v>
      </c>
      <c r="E964" s="7">
        <v>7677233000</v>
      </c>
      <c r="F964">
        <v>0</v>
      </c>
      <c r="G964" s="7">
        <v>224133000</v>
      </c>
      <c r="H964" s="7">
        <v>2620072000</v>
      </c>
      <c r="I964">
        <f t="array" ref="I964">D964-E964</f>
        <v>2439269000</v>
      </c>
      <c r="J964">
        <f t="array" ref="J964">SUM(F964:H964)</f>
        <v>2844205000</v>
      </c>
      <c r="K964">
        <f t="array" ref="K964">I964-J964</f>
        <v>-404936000</v>
      </c>
      <c r="L964">
        <f t="array" ref="L964">I964/D964</f>
        <v>0.24111782906779439</v>
      </c>
      <c r="M964">
        <f t="array" ref="M964">K964/D964</f>
        <v>-4.0027274249538031E-2</v>
      </c>
    </row>
    <row r="965" spans="1:13">
      <c r="A965" t="s">
        <v>4006</v>
      </c>
      <c r="B965" t="s">
        <v>10</v>
      </c>
      <c r="C965">
        <v>2013</v>
      </c>
      <c r="D965" s="1">
        <v>17699000000</v>
      </c>
      <c r="E965" s="7">
        <v>8307000000</v>
      </c>
      <c r="F965">
        <v>0</v>
      </c>
      <c r="G965" s="7">
        <v>867000000</v>
      </c>
      <c r="H965" s="7">
        <v>7161000000</v>
      </c>
      <c r="I965">
        <f t="array" ref="I965">D965-E965</f>
        <v>9392000000</v>
      </c>
      <c r="J965">
        <f t="array" ref="J965">SUM(F965:H965)</f>
        <v>8028000000</v>
      </c>
      <c r="K965">
        <f t="array" ref="K965">I965-J965</f>
        <v>1364000000</v>
      </c>
      <c r="L965">
        <f t="array" ref="L965">I965/D965</f>
        <v>0.53065144923441998</v>
      </c>
      <c r="M965">
        <f t="array" ref="M965">K965/D965</f>
        <v>7.706650093225606E-2</v>
      </c>
    </row>
    <row r="966" spans="1:13">
      <c r="A966" t="s">
        <v>4006</v>
      </c>
      <c r="B966" t="s">
        <v>19</v>
      </c>
      <c r="C966">
        <v>2014</v>
      </c>
      <c r="D966" s="1">
        <v>18605000000</v>
      </c>
      <c r="E966" s="7">
        <v>7677000000</v>
      </c>
      <c r="F966">
        <v>0</v>
      </c>
      <c r="G966" s="7">
        <v>938000000</v>
      </c>
      <c r="H966" s="7">
        <v>7639000000</v>
      </c>
      <c r="I966">
        <f t="array" ref="I966">D966-E966</f>
        <v>10928000000</v>
      </c>
      <c r="J966">
        <f t="array" ref="J966">SUM(F966:H966)</f>
        <v>8577000000</v>
      </c>
      <c r="K966">
        <f t="array" ref="K966">I966-J966</f>
        <v>2351000000</v>
      </c>
      <c r="L966">
        <f t="array" ref="L966">I966/D966</f>
        <v>0.58736898683149696</v>
      </c>
      <c r="M966">
        <f t="array" ref="M966">K966/D966</f>
        <v>0.12636388067723731</v>
      </c>
    </row>
    <row r="967" spans="1:13">
      <c r="A967" t="s">
        <v>4006</v>
      </c>
      <c r="B967" t="s">
        <v>25</v>
      </c>
      <c r="C967">
        <v>2015</v>
      </c>
      <c r="D967" s="1">
        <v>19820000000</v>
      </c>
      <c r="E967" s="7">
        <v>6025000000</v>
      </c>
      <c r="F967">
        <v>0</v>
      </c>
      <c r="G967" s="7">
        <v>1015000000</v>
      </c>
      <c r="H967" s="7">
        <v>8625000000</v>
      </c>
      <c r="I967">
        <f t="array" ref="I967">D967-E967</f>
        <v>13795000000</v>
      </c>
      <c r="J967">
        <f t="array" ref="J967">SUM(F967:H967)</f>
        <v>9640000000</v>
      </c>
      <c r="K967">
        <f t="array" ref="K967">I967-J967</f>
        <v>4155000000</v>
      </c>
      <c r="L967">
        <f t="array" ref="L967">I967/D967</f>
        <v>0.69601412714429867</v>
      </c>
      <c r="M967">
        <f t="array" ref="M967">K967/D967</f>
        <v>0.20963673057517659</v>
      </c>
    </row>
    <row r="968" spans="1:13">
      <c r="A968" t="s">
        <v>4006</v>
      </c>
      <c r="B968" t="s">
        <v>31</v>
      </c>
      <c r="C968">
        <v>2016</v>
      </c>
      <c r="D968" s="1">
        <v>20425000000</v>
      </c>
      <c r="E968" s="7">
        <v>6132000000</v>
      </c>
      <c r="F968">
        <v>0</v>
      </c>
      <c r="G968" s="7">
        <v>1221000000</v>
      </c>
      <c r="H968" s="7">
        <v>9312000000</v>
      </c>
      <c r="I968">
        <f t="array" ref="I968">D968-E968</f>
        <v>14293000000</v>
      </c>
      <c r="J968">
        <f t="array" ref="J968">SUM(F968:H968)</f>
        <v>10533000000</v>
      </c>
      <c r="K968">
        <f t="array" ref="K968">I968-J968</f>
        <v>3760000000</v>
      </c>
      <c r="L968">
        <f t="array" ref="L968">I968/D968</f>
        <v>0.6997796817625459</v>
      </c>
      <c r="M968">
        <f t="array" ref="M968">K968/D968</f>
        <v>0.18408812729498164</v>
      </c>
    </row>
    <row r="969" spans="1:13">
      <c r="A969" t="s">
        <v>4022</v>
      </c>
      <c r="B969" t="s">
        <v>10</v>
      </c>
      <c r="C969">
        <v>2012</v>
      </c>
      <c r="D969" s="1">
        <v>6376000000</v>
      </c>
      <c r="E969" s="7">
        <v>3851000000</v>
      </c>
      <c r="F969">
        <v>0</v>
      </c>
      <c r="G969" s="7">
        <v>749000000</v>
      </c>
      <c r="H969" s="7">
        <v>1201000000</v>
      </c>
      <c r="I969">
        <f t="array" ref="I969">D969-E969</f>
        <v>2525000000</v>
      </c>
      <c r="J969">
        <f t="array" ref="J969">SUM(F969:H969)</f>
        <v>1950000000</v>
      </c>
      <c r="K969">
        <f t="array" ref="K969">I969-J969</f>
        <v>575000000</v>
      </c>
      <c r="L969">
        <f t="array" ref="L969">I969/D969</f>
        <v>0.3960163111668758</v>
      </c>
      <c r="M969">
        <f t="array" ref="M969">K969/D969</f>
        <v>9.0181932245922206E-2</v>
      </c>
    </row>
    <row r="970" spans="1:13">
      <c r="A970" t="s">
        <v>4022</v>
      </c>
      <c r="B970" t="s">
        <v>19</v>
      </c>
      <c r="C970">
        <v>2013</v>
      </c>
      <c r="D970" s="1">
        <v>6313000000</v>
      </c>
      <c r="E970" s="7">
        <v>3685000000</v>
      </c>
      <c r="F970">
        <v>0</v>
      </c>
      <c r="G970" s="7">
        <v>800000000</v>
      </c>
      <c r="H970" s="7">
        <v>1162000000</v>
      </c>
      <c r="I970">
        <f t="array" ref="I970">D970-E970</f>
        <v>2628000000</v>
      </c>
      <c r="J970">
        <f t="array" ref="J970">SUM(F970:H970)</f>
        <v>1962000000</v>
      </c>
      <c r="K970">
        <f t="array" ref="K970">I970-J970</f>
        <v>666000000</v>
      </c>
      <c r="L970">
        <f t="array" ref="L970">I970/D970</f>
        <v>0.41628385870426104</v>
      </c>
      <c r="M970">
        <f t="array" ref="M970">K970/D970</f>
        <v>0.10549659432916204</v>
      </c>
    </row>
    <row r="971" spans="1:13">
      <c r="A971" t="s">
        <v>4022</v>
      </c>
      <c r="B971" t="s">
        <v>25</v>
      </c>
      <c r="C971">
        <v>2014</v>
      </c>
      <c r="D971" s="1">
        <v>6777000000</v>
      </c>
      <c r="E971" s="7">
        <v>3775000000</v>
      </c>
      <c r="F971">
        <v>0</v>
      </c>
      <c r="G971" s="7">
        <v>808000000</v>
      </c>
      <c r="H971" s="7">
        <v>1181000000</v>
      </c>
      <c r="I971">
        <f t="array" ref="I971">D971-E971</f>
        <v>3002000000</v>
      </c>
      <c r="J971">
        <f t="array" ref="J971">SUM(F971:H971)</f>
        <v>1989000000</v>
      </c>
      <c r="K971">
        <f t="array" ref="K971">I971-J971</f>
        <v>1013000000</v>
      </c>
      <c r="L971">
        <f t="array" ref="L971">I971/D971</f>
        <v>0.44296886527962226</v>
      </c>
      <c r="M971">
        <f t="array" ref="M971">K971/D971</f>
        <v>0.14947616939648811</v>
      </c>
    </row>
    <row r="972" spans="1:13">
      <c r="A972" t="s">
        <v>4022</v>
      </c>
      <c r="B972" t="s">
        <v>31</v>
      </c>
      <c r="C972">
        <v>2015</v>
      </c>
      <c r="D972" s="1">
        <v>8229000000</v>
      </c>
      <c r="E972" s="7">
        <v>4265000000</v>
      </c>
      <c r="F972">
        <v>0</v>
      </c>
      <c r="G972" s="7">
        <v>1166000000</v>
      </c>
      <c r="H972" s="7">
        <v>1467000000</v>
      </c>
      <c r="I972">
        <f t="array" ref="I972">D972-E972</f>
        <v>3964000000</v>
      </c>
      <c r="J972">
        <f t="array" ref="J972">SUM(F972:H972)</f>
        <v>2633000000</v>
      </c>
      <c r="K972">
        <f t="array" ref="K972">I972-J972</f>
        <v>1331000000</v>
      </c>
      <c r="L972">
        <f t="array" ref="L972">I972/D972</f>
        <v>0.48171102199538218</v>
      </c>
      <c r="M972">
        <f t="array" ref="M972">K972/D972</f>
        <v>0.16174504800097217</v>
      </c>
    </row>
    <row r="973" spans="1:13">
      <c r="A973" t="s">
        <v>4039</v>
      </c>
      <c r="B973" t="s">
        <v>10</v>
      </c>
      <c r="C973">
        <v>2012</v>
      </c>
      <c r="D973" s="1">
        <v>45352000000</v>
      </c>
      <c r="E973" s="7">
        <v>39595000000</v>
      </c>
      <c r="F973" s="7">
        <v>172000000</v>
      </c>
      <c r="G973">
        <v>0</v>
      </c>
      <c r="H973" s="7">
        <v>909000000</v>
      </c>
      <c r="I973">
        <f t="array" ref="I973">D973-E973</f>
        <v>5757000000</v>
      </c>
      <c r="J973">
        <f t="array" ref="J973">SUM(F973:H973)</f>
        <v>1081000000</v>
      </c>
      <c r="K973">
        <f t="array" ref="K973">I973-J973</f>
        <v>4676000000</v>
      </c>
      <c r="L973">
        <f t="array" ref="L973">I973/D973</f>
        <v>0.1269403774916211</v>
      </c>
      <c r="M973">
        <f t="array" ref="M973">K973/D973</f>
        <v>0.10310460398659375</v>
      </c>
    </row>
    <row r="974" spans="1:13">
      <c r="A974" t="s">
        <v>4039</v>
      </c>
      <c r="B974" t="s">
        <v>19</v>
      </c>
      <c r="C974">
        <v>2013</v>
      </c>
      <c r="D974" s="1">
        <v>44062000000</v>
      </c>
      <c r="E974" s="7">
        <v>37940000000</v>
      </c>
      <c r="F974" s="7">
        <v>150000000</v>
      </c>
      <c r="G974">
        <v>0</v>
      </c>
      <c r="H974" s="7">
        <v>870000000</v>
      </c>
      <c r="I974">
        <f t="array" ref="I974">D974-E974</f>
        <v>6122000000</v>
      </c>
      <c r="J974">
        <f t="array" ref="J974">SUM(F974:H974)</f>
        <v>1020000000</v>
      </c>
      <c r="K974">
        <f t="array" ref="K974">I974-J974</f>
        <v>5102000000</v>
      </c>
      <c r="L974">
        <f t="array" ref="L974">I974/D974</f>
        <v>0.13894058372293586</v>
      </c>
      <c r="M974">
        <f t="array" ref="M974">K974/D974</f>
        <v>0.11579138486677863</v>
      </c>
    </row>
    <row r="975" spans="1:13">
      <c r="A975" t="s">
        <v>4039</v>
      </c>
      <c r="B975" t="s">
        <v>25</v>
      </c>
      <c r="C975">
        <v>2014</v>
      </c>
      <c r="D975" s="1">
        <v>45608000000</v>
      </c>
      <c r="E975" s="7">
        <v>38939000000</v>
      </c>
      <c r="F975" s="7">
        <v>127000000</v>
      </c>
      <c r="G975">
        <v>0</v>
      </c>
      <c r="H975" s="7">
        <v>806000000</v>
      </c>
      <c r="I975">
        <f t="array" ref="I975">D975-E975</f>
        <v>6669000000</v>
      </c>
      <c r="J975">
        <f t="array" ref="J975">SUM(F975:H975)</f>
        <v>933000000</v>
      </c>
      <c r="K975">
        <f t="array" ref="K975">I975-J975</f>
        <v>5736000000</v>
      </c>
      <c r="L975">
        <f t="array" ref="L975">I975/D975</f>
        <v>0.14622434660585862</v>
      </c>
      <c r="M975">
        <f t="array" ref="M975">K975/D975</f>
        <v>0.12576740922645149</v>
      </c>
    </row>
    <row r="976" spans="1:13">
      <c r="A976" t="s">
        <v>4039</v>
      </c>
      <c r="B976" t="s">
        <v>31</v>
      </c>
      <c r="C976">
        <v>2015</v>
      </c>
      <c r="D976" s="1">
        <v>32735000000</v>
      </c>
      <c r="E976" s="7">
        <v>25683000000</v>
      </c>
      <c r="F976" s="7">
        <v>102000000</v>
      </c>
      <c r="G976">
        <v>0</v>
      </c>
      <c r="H976" s="7">
        <v>828000000</v>
      </c>
      <c r="I976">
        <f t="array" ref="I976">D976-E976</f>
        <v>7052000000</v>
      </c>
      <c r="J976">
        <f t="array" ref="J976">SUM(F976:H976)</f>
        <v>930000000</v>
      </c>
      <c r="K976">
        <f t="array" ref="K976">I976-J976</f>
        <v>6122000000</v>
      </c>
      <c r="L976">
        <f t="array" ref="L976">I976/D976</f>
        <v>0.21542691308996487</v>
      </c>
      <c r="M976">
        <f t="array" ref="M976">K976/D976</f>
        <v>0.18701695433022758</v>
      </c>
    </row>
    <row r="977" spans="1:13">
      <c r="A977" t="s">
        <v>4052</v>
      </c>
      <c r="B977" t="s">
        <v>10</v>
      </c>
      <c r="C977">
        <v>2013</v>
      </c>
      <c r="D977" s="1">
        <v>27686000000</v>
      </c>
      <c r="E977" s="7">
        <v>16538000000</v>
      </c>
      <c r="F977">
        <v>0</v>
      </c>
      <c r="G977">
        <v>0</v>
      </c>
      <c r="H977" s="7">
        <v>8482000000</v>
      </c>
      <c r="I977">
        <f t="array" ref="I977">D977-E977</f>
        <v>11148000000</v>
      </c>
      <c r="J977">
        <f t="array" ref="J977">SUM(F977:H977)</f>
        <v>8482000000</v>
      </c>
      <c r="K977">
        <f t="array" ref="K977">I977-J977</f>
        <v>2666000000</v>
      </c>
      <c r="L977">
        <f t="array" ref="L977">I977/D977</f>
        <v>0.40265838329841797</v>
      </c>
      <c r="M977">
        <f t="array" ref="M977">K977/D977</f>
        <v>9.6294155891064076E-2</v>
      </c>
    </row>
    <row r="978" spans="1:13">
      <c r="A978" t="s">
        <v>4052</v>
      </c>
      <c r="B978" t="s">
        <v>19</v>
      </c>
      <c r="C978">
        <v>2014</v>
      </c>
      <c r="D978" s="1">
        <v>27931000000</v>
      </c>
      <c r="E978" s="7">
        <v>16725000000</v>
      </c>
      <c r="F978">
        <v>0</v>
      </c>
      <c r="G978">
        <v>0</v>
      </c>
      <c r="H978" s="7">
        <v>8440000000</v>
      </c>
      <c r="I978">
        <f t="array" ref="I978">D978-E978</f>
        <v>11206000000</v>
      </c>
      <c r="J978">
        <f t="array" ref="J978">SUM(F978:H978)</f>
        <v>8440000000</v>
      </c>
      <c r="K978">
        <f t="array" ref="K978">I978-J978</f>
        <v>2766000000</v>
      </c>
      <c r="L978">
        <f t="array" ref="L978">I978/D978</f>
        <v>0.40120296444810427</v>
      </c>
      <c r="M978">
        <f t="array" ref="M978">K978/D978</f>
        <v>9.9029751888582582E-2</v>
      </c>
    </row>
    <row r="979" spans="1:13">
      <c r="A979" t="s">
        <v>4052</v>
      </c>
      <c r="B979" t="s">
        <v>25</v>
      </c>
      <c r="C979">
        <v>2015</v>
      </c>
      <c r="D979" s="1">
        <v>28105000000</v>
      </c>
      <c r="E979" s="7">
        <v>16863000000</v>
      </c>
      <c r="F979">
        <v>0</v>
      </c>
      <c r="G979">
        <v>0</v>
      </c>
      <c r="H979" s="7">
        <v>8355000000</v>
      </c>
      <c r="I979">
        <f t="array" ref="I979">D979-E979</f>
        <v>11242000000</v>
      </c>
      <c r="J979">
        <f t="array" ref="J979">SUM(F979:H979)</f>
        <v>8355000000</v>
      </c>
      <c r="K979">
        <f t="array" ref="K979">I979-J979</f>
        <v>2887000000</v>
      </c>
      <c r="L979">
        <f t="array" ref="L979">I979/D979</f>
        <v>0.4</v>
      </c>
      <c r="M979">
        <f t="array" ref="M979">K979/D979</f>
        <v>0.10272193559864792</v>
      </c>
    </row>
    <row r="980" spans="1:13">
      <c r="A980" t="s">
        <v>4052</v>
      </c>
      <c r="B980" t="s">
        <v>31</v>
      </c>
      <c r="C980">
        <v>2016</v>
      </c>
      <c r="D980" s="1">
        <v>27079000000</v>
      </c>
      <c r="E980" s="7">
        <v>16496000000</v>
      </c>
      <c r="F980">
        <v>0</v>
      </c>
      <c r="G980">
        <v>0</v>
      </c>
      <c r="H980" s="7">
        <v>8256000000</v>
      </c>
      <c r="I980">
        <f t="array" ref="I980">D980-E980</f>
        <v>10583000000</v>
      </c>
      <c r="J980">
        <f t="array" ref="J980">SUM(F980:H980)</f>
        <v>8256000000</v>
      </c>
      <c r="K980">
        <f t="array" ref="K980">I980-J980</f>
        <v>2327000000</v>
      </c>
      <c r="L980">
        <f t="array" ref="L980">I980/D980</f>
        <v>0.39081945418959341</v>
      </c>
      <c r="M980">
        <f t="array" ref="M980">K980/D980</f>
        <v>8.5933749399903989E-2</v>
      </c>
    </row>
    <row r="981" spans="1:13">
      <c r="A981" t="s">
        <v>4065</v>
      </c>
      <c r="B981" t="s">
        <v>10</v>
      </c>
      <c r="C981">
        <v>2013</v>
      </c>
      <c r="D981" s="1">
        <v>8312000000</v>
      </c>
      <c r="E981">
        <v>0</v>
      </c>
      <c r="F981">
        <v>0</v>
      </c>
      <c r="G981" s="7">
        <v>258000000</v>
      </c>
      <c r="H981" s="7">
        <v>3456000000</v>
      </c>
      <c r="I981">
        <f t="array" ref="I981">D981-E981</f>
        <v>8312000000</v>
      </c>
      <c r="J981">
        <f t="array" ref="J981">SUM(F981:H981)</f>
        <v>3714000000</v>
      </c>
      <c r="K981">
        <f t="array" ref="K981">I981-J981</f>
        <v>4598000000</v>
      </c>
      <c r="L981">
        <f t="array" ref="L981">I981/D981</f>
        <v>1</v>
      </c>
      <c r="M981">
        <f t="array" ref="M981">K981/D981</f>
        <v>0.55317613089509143</v>
      </c>
    </row>
    <row r="982" spans="1:13">
      <c r="A982" t="s">
        <v>4065</v>
      </c>
      <c r="B982" t="s">
        <v>19</v>
      </c>
      <c r="C982">
        <v>2014</v>
      </c>
      <c r="D982" s="1">
        <v>9441000000</v>
      </c>
      <c r="E982">
        <v>0</v>
      </c>
      <c r="F982">
        <v>0</v>
      </c>
      <c r="G982" s="7">
        <v>321000000</v>
      </c>
      <c r="H982" s="7">
        <v>4014000000</v>
      </c>
      <c r="I982">
        <f t="array" ref="I982">D982-E982</f>
        <v>9441000000</v>
      </c>
      <c r="J982">
        <f t="array" ref="J982">SUM(F982:H982)</f>
        <v>4335000000</v>
      </c>
      <c r="K982">
        <f t="array" ref="K982">I982-J982</f>
        <v>5106000000</v>
      </c>
      <c r="L982">
        <f t="array" ref="L982">I982/D982</f>
        <v>1</v>
      </c>
      <c r="M982">
        <f t="array" ref="M982">K982/D982</f>
        <v>0.54083253892596128</v>
      </c>
    </row>
    <row r="983" spans="1:13">
      <c r="A983" t="s">
        <v>4065</v>
      </c>
      <c r="B983" t="s">
        <v>25</v>
      </c>
      <c r="C983">
        <v>2015</v>
      </c>
      <c r="D983" s="1">
        <v>9667000000</v>
      </c>
      <c r="E983">
        <v>0</v>
      </c>
      <c r="F983">
        <v>0</v>
      </c>
      <c r="G983" s="7">
        <v>366000000</v>
      </c>
      <c r="H983" s="7">
        <v>4162000000</v>
      </c>
      <c r="I983">
        <f t="array" ref="I983">D983-E983</f>
        <v>9667000000</v>
      </c>
      <c r="J983">
        <f t="array" ref="J983">SUM(F983:H983)</f>
        <v>4528000000</v>
      </c>
      <c r="K983">
        <f t="array" ref="K983">I983-J983</f>
        <v>5139000000</v>
      </c>
      <c r="L983">
        <f t="array" ref="L983">I983/D983</f>
        <v>1</v>
      </c>
      <c r="M983">
        <f t="array" ref="M983">K983/D983</f>
        <v>0.53160235853936066</v>
      </c>
    </row>
    <row r="984" spans="1:13">
      <c r="A984" t="s">
        <v>4065</v>
      </c>
      <c r="B984" t="s">
        <v>31</v>
      </c>
      <c r="C984">
        <v>2016</v>
      </c>
      <c r="D984" s="1">
        <v>10776000000</v>
      </c>
      <c r="E984">
        <v>0</v>
      </c>
      <c r="F984">
        <v>0</v>
      </c>
      <c r="G984" s="7">
        <v>373000000</v>
      </c>
      <c r="H984" s="7">
        <v>4525000000</v>
      </c>
      <c r="I984">
        <f t="array" ref="I984">D984-E984</f>
        <v>10776000000</v>
      </c>
      <c r="J984">
        <f t="array" ref="J984">SUM(F984:H984)</f>
        <v>4898000000</v>
      </c>
      <c r="K984">
        <f t="array" ref="K984">I984-J984</f>
        <v>5878000000</v>
      </c>
      <c r="L984">
        <f t="array" ref="L984">I984/D984</f>
        <v>1</v>
      </c>
      <c r="M984">
        <f t="array" ref="M984">K984/D984</f>
        <v>0.54547141796585008</v>
      </c>
    </row>
    <row r="985" spans="1:13">
      <c r="A985" t="s">
        <v>4075</v>
      </c>
      <c r="B985" t="s">
        <v>10</v>
      </c>
      <c r="C985">
        <v>2012</v>
      </c>
      <c r="D985" s="1">
        <v>475888000</v>
      </c>
      <c r="E985" s="7">
        <v>117275000</v>
      </c>
      <c r="F985">
        <v>0</v>
      </c>
      <c r="G985" s="7">
        <v>121211000</v>
      </c>
      <c r="H985" s="7">
        <v>47115000</v>
      </c>
      <c r="I985">
        <f t="array" ref="I985">D985-E985</f>
        <v>358613000</v>
      </c>
      <c r="J985">
        <f t="array" ref="J985">SUM(F985:H985)</f>
        <v>168326000</v>
      </c>
      <c r="K985">
        <f t="array" ref="K985">I985-J985</f>
        <v>190287000</v>
      </c>
      <c r="L985">
        <f t="array" ref="L985">I985/D985</f>
        <v>0.75356596510103213</v>
      </c>
      <c r="M985">
        <f t="array" ref="M985">K985/D985</f>
        <v>0.39985668896883303</v>
      </c>
    </row>
    <row r="986" spans="1:13">
      <c r="A986" t="s">
        <v>4075</v>
      </c>
      <c r="B986" t="s">
        <v>19</v>
      </c>
      <c r="C986">
        <v>2013</v>
      </c>
      <c r="D986" s="1">
        <v>635490000</v>
      </c>
      <c r="E986" s="7">
        <v>172050000</v>
      </c>
      <c r="F986">
        <v>0</v>
      </c>
      <c r="G986" s="7">
        <v>186979000</v>
      </c>
      <c r="H986" s="7">
        <v>43720000</v>
      </c>
      <c r="I986">
        <f t="array" ref="I986">D986-E986</f>
        <v>463440000</v>
      </c>
      <c r="J986">
        <f t="array" ref="J986">SUM(F986:H986)</f>
        <v>230699000</v>
      </c>
      <c r="K986">
        <f t="array" ref="K986">I986-J986</f>
        <v>232741000</v>
      </c>
      <c r="L986">
        <f t="array" ref="L986">I986/D986</f>
        <v>0.72926403247887461</v>
      </c>
      <c r="M986">
        <f t="array" ref="M986">K986/D986</f>
        <v>0.36623865049017296</v>
      </c>
    </row>
    <row r="987" spans="1:13">
      <c r="A987" t="s">
        <v>4075</v>
      </c>
      <c r="B987" t="s">
        <v>25</v>
      </c>
      <c r="C987">
        <v>2014</v>
      </c>
      <c r="D987" s="1">
        <v>992332000</v>
      </c>
      <c r="E987" s="7">
        <v>275379000</v>
      </c>
      <c r="F987">
        <v>0</v>
      </c>
      <c r="G987" s="7">
        <v>301812000</v>
      </c>
      <c r="H987" s="7">
        <v>57664000</v>
      </c>
      <c r="I987">
        <f t="array" ref="I987">D987-E987</f>
        <v>716953000</v>
      </c>
      <c r="J987">
        <f t="array" ref="J987">SUM(F987:H987)</f>
        <v>359476000</v>
      </c>
      <c r="K987">
        <f t="array" ref="K987">I987-J987</f>
        <v>357477000</v>
      </c>
      <c r="L987">
        <f t="array" ref="L987">I987/D987</f>
        <v>0.72249307691377485</v>
      </c>
      <c r="M987">
        <f t="array" ref="M987">K987/D987</f>
        <v>0.36023931506794099</v>
      </c>
    </row>
    <row r="988" spans="1:13">
      <c r="A988" t="s">
        <v>4075</v>
      </c>
      <c r="B988" t="s">
        <v>31</v>
      </c>
      <c r="C988">
        <v>2015</v>
      </c>
      <c r="D988" s="1">
        <v>1042779000</v>
      </c>
      <c r="E988" s="7">
        <v>280901000</v>
      </c>
      <c r="F988">
        <v>0</v>
      </c>
      <c r="G988" s="7">
        <v>294520000</v>
      </c>
      <c r="H988" s="7">
        <v>53992000</v>
      </c>
      <c r="I988">
        <f t="array" ref="I988">D988-E988</f>
        <v>761878000</v>
      </c>
      <c r="J988">
        <f t="array" ref="J988">SUM(F988:H988)</f>
        <v>348512000</v>
      </c>
      <c r="K988">
        <f t="array" ref="K988">I988-J988</f>
        <v>413366000</v>
      </c>
      <c r="L988">
        <f t="array" ref="L988">I988/D988</f>
        <v>0.73062269186471918</v>
      </c>
      <c r="M988">
        <f t="array" ref="M988">K988/D988</f>
        <v>0.39640805961761794</v>
      </c>
    </row>
    <row r="989" spans="1:13">
      <c r="A989" t="s">
        <v>4092</v>
      </c>
      <c r="B989" t="s">
        <v>10</v>
      </c>
      <c r="C989">
        <v>2012</v>
      </c>
      <c r="D989" s="1">
        <v>797517000</v>
      </c>
      <c r="E989" s="7">
        <v>337533000</v>
      </c>
      <c r="F989">
        <v>0</v>
      </c>
      <c r="G989" s="7">
        <v>277621000</v>
      </c>
      <c r="H989" s="7">
        <v>20412000</v>
      </c>
      <c r="I989">
        <f t="array" ref="I989">D989-E989</f>
        <v>459984000</v>
      </c>
      <c r="J989">
        <f t="array" ref="J989">SUM(F989:H989)</f>
        <v>298033000</v>
      </c>
      <c r="K989">
        <f t="array" ref="K989">I989-J989</f>
        <v>161951000</v>
      </c>
      <c r="L989">
        <f t="array" ref="L989">I989/D989</f>
        <v>0.57677015035416168</v>
      </c>
      <c r="M989">
        <f t="array" ref="M989">K989/D989</f>
        <v>0.20306902548785793</v>
      </c>
    </row>
    <row r="990" spans="1:13">
      <c r="A990" t="s">
        <v>4092</v>
      </c>
      <c r="B990" t="s">
        <v>19</v>
      </c>
      <c r="C990">
        <v>2013</v>
      </c>
      <c r="D990" s="1">
        <v>1029475000</v>
      </c>
      <c r="E990" s="7">
        <v>423256000</v>
      </c>
      <c r="F990">
        <v>0</v>
      </c>
      <c r="G990" s="7">
        <v>357165000</v>
      </c>
      <c r="H990" s="7">
        <v>27772000</v>
      </c>
      <c r="I990">
        <f t="array" ref="I990">D990-E990</f>
        <v>606219000</v>
      </c>
      <c r="J990">
        <f t="array" ref="J990">SUM(F990:H990)</f>
        <v>384937000</v>
      </c>
      <c r="K990">
        <f t="array" ref="K990">I990-J990</f>
        <v>221282000</v>
      </c>
      <c r="L990">
        <f t="array" ref="L990">I990/D990</f>
        <v>0.58886228417397213</v>
      </c>
      <c r="M990">
        <f t="array" ref="M990">K990/D990</f>
        <v>0.21494645328929796</v>
      </c>
    </row>
    <row r="991" spans="1:13">
      <c r="A991" t="s">
        <v>4092</v>
      </c>
      <c r="B991" t="s">
        <v>25</v>
      </c>
      <c r="C991">
        <v>2014</v>
      </c>
      <c r="D991" s="1">
        <v>1105247000</v>
      </c>
      <c r="E991" s="7">
        <v>441929000</v>
      </c>
      <c r="F991">
        <v>0</v>
      </c>
      <c r="G991" s="7">
        <v>378716000</v>
      </c>
      <c r="H991" s="7">
        <v>29412000</v>
      </c>
      <c r="I991">
        <f t="array" ref="I991">D991-E991</f>
        <v>663318000</v>
      </c>
      <c r="J991">
        <f t="array" ref="J991">SUM(F991:H991)</f>
        <v>408128000</v>
      </c>
      <c r="K991">
        <f t="array" ref="K991">I991-J991</f>
        <v>255190000</v>
      </c>
      <c r="L991">
        <f t="array" ref="L991">I991/D991</f>
        <v>0.60015363081736484</v>
      </c>
      <c r="M991">
        <f t="array" ref="M991">K991/D991</f>
        <v>0.23088956586174855</v>
      </c>
    </row>
    <row r="992" spans="1:13">
      <c r="A992" t="s">
        <v>4092</v>
      </c>
      <c r="B992" t="s">
        <v>31</v>
      </c>
      <c r="C992">
        <v>2015</v>
      </c>
      <c r="D992" s="1">
        <v>1288149000</v>
      </c>
      <c r="E992" s="7">
        <v>497359000</v>
      </c>
      <c r="F992">
        <v>0</v>
      </c>
      <c r="G992" s="7">
        <v>464472000</v>
      </c>
      <c r="H992" s="7">
        <v>29870000</v>
      </c>
      <c r="I992">
        <f t="array" ref="I992">D992-E992</f>
        <v>790790000</v>
      </c>
      <c r="J992">
        <f t="array" ref="J992">SUM(F992:H992)</f>
        <v>494342000</v>
      </c>
      <c r="K992">
        <f t="array" ref="K992">I992-J992</f>
        <v>296448000</v>
      </c>
      <c r="L992">
        <f t="array" ref="L992">I992/D992</f>
        <v>0.61389637378905704</v>
      </c>
      <c r="M992">
        <f t="array" ref="M992">K992/D992</f>
        <v>0.23013486793841395</v>
      </c>
    </row>
    <row r="993" spans="1:13">
      <c r="A993" t="s">
        <v>4109</v>
      </c>
      <c r="B993" t="s">
        <v>10</v>
      </c>
      <c r="C993">
        <v>2012</v>
      </c>
      <c r="D993" s="1">
        <v>11814000000</v>
      </c>
      <c r="E993" s="7">
        <v>10190000000</v>
      </c>
      <c r="F993">
        <v>0</v>
      </c>
      <c r="G993" s="7">
        <v>102000000</v>
      </c>
      <c r="H993" s="7">
        <v>582000000</v>
      </c>
      <c r="I993">
        <f t="array" ref="I993">D993-E993</f>
        <v>1624000000</v>
      </c>
      <c r="J993">
        <f t="array" ref="J993">SUM(F993:H993)</f>
        <v>684000000</v>
      </c>
      <c r="K993">
        <f t="array" ref="K993">I993-J993</f>
        <v>940000000</v>
      </c>
      <c r="L993">
        <f t="array" ref="L993">I993/D993</f>
        <v>0.13746402573218217</v>
      </c>
      <c r="M993">
        <f t="array" ref="M993">K993/D993</f>
        <v>7.9566615879465036E-2</v>
      </c>
    </row>
    <row r="994" spans="1:13">
      <c r="A994" t="s">
        <v>4109</v>
      </c>
      <c r="B994" t="s">
        <v>19</v>
      </c>
      <c r="C994">
        <v>2013</v>
      </c>
      <c r="D994" s="1">
        <v>12784000000</v>
      </c>
      <c r="E994" s="7">
        <v>11020000000</v>
      </c>
      <c r="F994">
        <v>0</v>
      </c>
      <c r="G994" s="7">
        <v>127000000</v>
      </c>
      <c r="H994" s="7">
        <v>649000000</v>
      </c>
      <c r="I994">
        <f t="array" ref="I994">D994-E994</f>
        <v>1764000000</v>
      </c>
      <c r="J994">
        <f t="array" ref="J994">SUM(F994:H994)</f>
        <v>776000000</v>
      </c>
      <c r="K994">
        <f t="array" ref="K994">I994-J994</f>
        <v>988000000</v>
      </c>
      <c r="L994">
        <f t="array" ref="L994">I994/D994</f>
        <v>0.13798498122653316</v>
      </c>
      <c r="M994">
        <f t="array" ref="M994">K994/D994</f>
        <v>7.7284105131414274E-2</v>
      </c>
    </row>
    <row r="995" spans="1:13">
      <c r="A995" t="s">
        <v>4109</v>
      </c>
      <c r="B995" t="s">
        <v>25</v>
      </c>
      <c r="C995">
        <v>2014</v>
      </c>
      <c r="D995" s="1">
        <v>13796000000</v>
      </c>
      <c r="E995" s="7">
        <v>11830000000</v>
      </c>
      <c r="F995">
        <v>0</v>
      </c>
      <c r="G995" s="7">
        <v>148000000</v>
      </c>
      <c r="H995" s="7">
        <v>659000000</v>
      </c>
      <c r="I995">
        <f t="array" ref="I995">D995-E995</f>
        <v>1966000000</v>
      </c>
      <c r="J995">
        <f t="array" ref="J995">SUM(F995:H995)</f>
        <v>807000000</v>
      </c>
      <c r="K995">
        <f t="array" ref="K995">I995-J995</f>
        <v>1159000000</v>
      </c>
      <c r="L995">
        <f t="array" ref="L995">I995/D995</f>
        <v>0.14250507393447376</v>
      </c>
      <c r="M995">
        <f t="array" ref="M995">K995/D995</f>
        <v>8.400985792983473E-2</v>
      </c>
    </row>
    <row r="996" spans="1:13">
      <c r="A996" t="s">
        <v>4109</v>
      </c>
      <c r="B996" t="s">
        <v>31</v>
      </c>
      <c r="C996">
        <v>2015</v>
      </c>
      <c r="D996" s="1">
        <v>14486000000</v>
      </c>
      <c r="E996" s="7">
        <v>12363000000</v>
      </c>
      <c r="F996">
        <v>0</v>
      </c>
      <c r="G996" s="7">
        <v>139000000</v>
      </c>
      <c r="H996" s="7">
        <v>634000000</v>
      </c>
      <c r="I996">
        <f t="array" ref="I996">D996-E996</f>
        <v>2123000000</v>
      </c>
      <c r="J996">
        <f t="array" ref="J996">SUM(F996:H996)</f>
        <v>773000000</v>
      </c>
      <c r="K996">
        <f t="array" ref="K996">I996-J996</f>
        <v>1350000000</v>
      </c>
      <c r="L996">
        <f t="array" ref="L996">I996/D996</f>
        <v>0.14655529476736159</v>
      </c>
      <c r="M996">
        <f t="array" ref="M996">K996/D996</f>
        <v>9.319342813751208E-2</v>
      </c>
    </row>
    <row r="997" spans="1:13">
      <c r="A997" t="s">
        <v>4121</v>
      </c>
      <c r="B997" t="s">
        <v>10</v>
      </c>
      <c r="C997">
        <v>2013</v>
      </c>
      <c r="D997" s="1">
        <v>6761000000</v>
      </c>
      <c r="E997" s="7">
        <v>4802000000</v>
      </c>
      <c r="F997">
        <v>0</v>
      </c>
      <c r="G997">
        <v>0</v>
      </c>
      <c r="H997" s="7">
        <v>1347000000</v>
      </c>
      <c r="I997">
        <f t="array" ref="I997">D997-E997</f>
        <v>1959000000</v>
      </c>
      <c r="J997">
        <f t="array" ref="J997">SUM(F997:H997)</f>
        <v>1347000000</v>
      </c>
      <c r="K997">
        <f t="array" ref="K997">I997-J997</f>
        <v>612000000</v>
      </c>
      <c r="L997">
        <f t="array" ref="L997">I997/D997</f>
        <v>0.28975003697677859</v>
      </c>
      <c r="M997">
        <f t="array" ref="M997">K997/D997</f>
        <v>9.0519153971306027E-2</v>
      </c>
    </row>
    <row r="998" spans="1:13">
      <c r="A998" t="s">
        <v>4121</v>
      </c>
      <c r="B998" t="s">
        <v>19</v>
      </c>
      <c r="C998">
        <v>2014</v>
      </c>
      <c r="D998" s="1">
        <v>7006000000</v>
      </c>
      <c r="E998" s="7">
        <v>4946000000</v>
      </c>
      <c r="F998">
        <v>0</v>
      </c>
      <c r="G998">
        <v>0</v>
      </c>
      <c r="H998" s="7">
        <v>1338000000</v>
      </c>
      <c r="I998">
        <f t="array" ref="I998">D998-E998</f>
        <v>2060000000</v>
      </c>
      <c r="J998">
        <f t="array" ref="J998">SUM(F998:H998)</f>
        <v>1338000000</v>
      </c>
      <c r="K998">
        <f t="array" ref="K998">I998-J998</f>
        <v>722000000</v>
      </c>
      <c r="L998">
        <f t="array" ref="L998">I998/D998</f>
        <v>0.29403368541250358</v>
      </c>
      <c r="M998">
        <f t="array" ref="M998">K998/D998</f>
        <v>0.10305452469312018</v>
      </c>
    </row>
    <row r="999" spans="1:13">
      <c r="A999" t="s">
        <v>4121</v>
      </c>
      <c r="B999" t="s">
        <v>25</v>
      </c>
      <c r="C999">
        <v>2015</v>
      </c>
      <c r="D999" s="1">
        <v>7142000000</v>
      </c>
      <c r="E999" s="7">
        <v>4889000000</v>
      </c>
      <c r="F999">
        <v>0</v>
      </c>
      <c r="G999">
        <v>0</v>
      </c>
      <c r="H999" s="7">
        <v>1339000000</v>
      </c>
      <c r="I999">
        <f t="array" ref="I999">D999-E999</f>
        <v>2253000000</v>
      </c>
      <c r="J999">
        <f t="array" ref="J999">SUM(F999:H999)</f>
        <v>1339000000</v>
      </c>
      <c r="K999">
        <f t="array" ref="K999">I999-J999</f>
        <v>914000000</v>
      </c>
      <c r="L999">
        <f t="array" ref="L999">I999/D999</f>
        <v>0.3154578549425931</v>
      </c>
      <c r="M999">
        <f t="array" ref="M999">K999/D999</f>
        <v>0.12797535704284513</v>
      </c>
    </row>
    <row r="1000" spans="1:13">
      <c r="A1000" t="s">
        <v>4121</v>
      </c>
      <c r="B1000" t="s">
        <v>31</v>
      </c>
      <c r="C1000">
        <v>2016</v>
      </c>
      <c r="D1000" s="1">
        <v>7357000000</v>
      </c>
      <c r="E1000" s="7">
        <v>4901000000</v>
      </c>
      <c r="F1000">
        <v>0</v>
      </c>
      <c r="G1000">
        <v>0</v>
      </c>
      <c r="H1000" s="7">
        <v>1403000000</v>
      </c>
      <c r="I1000">
        <f t="array" ref="I1000">D1000-E1000</f>
        <v>2456000000</v>
      </c>
      <c r="J1000">
        <f t="array" ref="J1000">SUM(F1000:H1000)</f>
        <v>1403000000</v>
      </c>
      <c r="K1000">
        <f t="array" ref="K1000">I1000-J1000</f>
        <v>1053000000</v>
      </c>
      <c r="L1000">
        <f t="array" ref="L1000">I1000/D1000</f>
        <v>0.33383172488786189</v>
      </c>
      <c r="M1000">
        <f t="array" ref="M1000">K1000/D1000</f>
        <v>0.14312899279597663</v>
      </c>
    </row>
    <row r="1001" spans="1:13">
      <c r="A1001" t="s">
        <v>4132</v>
      </c>
      <c r="B1001" t="s">
        <v>10</v>
      </c>
      <c r="C1001">
        <v>2012</v>
      </c>
      <c r="D1001" s="1">
        <v>6420881000</v>
      </c>
      <c r="E1001" s="7">
        <v>3011684000</v>
      </c>
      <c r="F1001">
        <v>0</v>
      </c>
      <c r="G1001">
        <v>0</v>
      </c>
      <c r="H1001" s="7">
        <v>2388182000</v>
      </c>
      <c r="I1001">
        <f t="array" ref="I1001">D1001-E1001</f>
        <v>3409197000</v>
      </c>
      <c r="J1001">
        <f t="array" ref="J1001">SUM(F1001:H1001)</f>
        <v>2388182000</v>
      </c>
      <c r="K1001">
        <f t="array" ref="K1001">I1001-J1001</f>
        <v>1021015000</v>
      </c>
      <c r="L1001">
        <f t="array" ref="L1001">I1001/D1001</f>
        <v>0.53095470855167692</v>
      </c>
      <c r="M1001">
        <f t="array" ref="M1001">K1001/D1001</f>
        <v>0.15901478317383549</v>
      </c>
    </row>
    <row r="1002" spans="1:13">
      <c r="A1002" t="s">
        <v>4132</v>
      </c>
      <c r="B1002" t="s">
        <v>19</v>
      </c>
      <c r="C1002">
        <v>2013</v>
      </c>
      <c r="D1002" s="1">
        <v>6484892000</v>
      </c>
      <c r="E1002" s="7">
        <v>3006009000</v>
      </c>
      <c r="F1002">
        <v>0</v>
      </c>
      <c r="G1002">
        <v>0</v>
      </c>
      <c r="H1002" s="7">
        <v>2310780000</v>
      </c>
      <c r="I1002">
        <f t="array" ref="I1002">D1002-E1002</f>
        <v>3478883000</v>
      </c>
      <c r="J1002">
        <f t="array" ref="J1002">SUM(F1002:H1002)</f>
        <v>2310780000</v>
      </c>
      <c r="K1002">
        <f t="array" ref="K1002">I1002-J1002</f>
        <v>1168103000</v>
      </c>
      <c r="L1002">
        <f t="array" ref="L1002">I1002/D1002</f>
        <v>0.53645966656036836</v>
      </c>
      <c r="M1002">
        <f t="array" ref="M1002">K1002/D1002</f>
        <v>0.18012682400878843</v>
      </c>
    </row>
    <row r="1003" spans="1:13">
      <c r="A1003" t="s">
        <v>4132</v>
      </c>
      <c r="B1003" t="s">
        <v>25</v>
      </c>
      <c r="C1003">
        <v>2014</v>
      </c>
      <c r="D1003" s="1">
        <v>6023819000</v>
      </c>
      <c r="E1003" s="7">
        <v>3022797000</v>
      </c>
      <c r="F1003">
        <v>0</v>
      </c>
      <c r="G1003">
        <v>0</v>
      </c>
      <c r="H1003" s="7">
        <v>2347308000</v>
      </c>
      <c r="I1003">
        <f t="array" ref="I1003">D1003-E1003</f>
        <v>3001022000</v>
      </c>
      <c r="J1003">
        <f t="array" ref="J1003">SUM(F1003:H1003)</f>
        <v>2347308000</v>
      </c>
      <c r="K1003">
        <f t="array" ref="K1003">I1003-J1003</f>
        <v>653714000</v>
      </c>
      <c r="L1003">
        <f t="array" ref="L1003">I1003/D1003</f>
        <v>0.49819259177608094</v>
      </c>
      <c r="M1003">
        <f t="array" ref="M1003">K1003/D1003</f>
        <v>0.10852152098195514</v>
      </c>
    </row>
    <row r="1004" spans="1:13">
      <c r="A1004" t="s">
        <v>4132</v>
      </c>
      <c r="B1004" t="s">
        <v>31</v>
      </c>
      <c r="C1004">
        <v>2015</v>
      </c>
      <c r="D1004" s="1">
        <v>5702613000</v>
      </c>
      <c r="E1004" s="7">
        <v>2896255000</v>
      </c>
      <c r="F1004">
        <v>0</v>
      </c>
      <c r="G1004">
        <v>0</v>
      </c>
      <c r="H1004" s="7">
        <v>2265436000</v>
      </c>
      <c r="I1004">
        <f t="array" ref="I1004">D1004-E1004</f>
        <v>2806358000</v>
      </c>
      <c r="J1004">
        <f t="array" ref="J1004">SUM(F1004:H1004)</f>
        <v>2265436000</v>
      </c>
      <c r="K1004">
        <f t="array" ref="K1004">I1004-J1004</f>
        <v>540922000</v>
      </c>
      <c r="L1004">
        <f t="array" ref="L1004">I1004/D1004</f>
        <v>0.49211791156089324</v>
      </c>
      <c r="M1004">
        <f t="array" ref="M1004">K1004/D1004</f>
        <v>9.4855112910520137E-2</v>
      </c>
    </row>
    <row r="1005" spans="1:13">
      <c r="A1005" t="s">
        <v>4145</v>
      </c>
      <c r="B1005" t="s">
        <v>10</v>
      </c>
      <c r="C1005">
        <v>2012</v>
      </c>
      <c r="D1005" s="1">
        <v>27567000000</v>
      </c>
      <c r="E1005" s="7">
        <v>16750700000</v>
      </c>
      <c r="F1005">
        <v>0</v>
      </c>
      <c r="G1005">
        <v>0</v>
      </c>
      <c r="H1005" s="7">
        <v>2211700000</v>
      </c>
      <c r="I1005">
        <f t="array" ref="I1005">D1005-E1005</f>
        <v>10816300000</v>
      </c>
      <c r="J1005">
        <f t="array" ref="J1005">SUM(F1005:H1005)</f>
        <v>2211700000</v>
      </c>
      <c r="K1005">
        <f t="array" ref="K1005">I1005-J1005</f>
        <v>8604600000</v>
      </c>
      <c r="L1005">
        <f t="array" ref="L1005">I1005/D1005</f>
        <v>0.39236405847571371</v>
      </c>
      <c r="M1005">
        <f t="array" ref="M1005">K1005/D1005</f>
        <v>0.31213407334856896</v>
      </c>
    </row>
    <row r="1006" spans="1:13">
      <c r="A1006" t="s">
        <v>4145</v>
      </c>
      <c r="B1006" t="s">
        <v>19</v>
      </c>
      <c r="C1006">
        <v>2013</v>
      </c>
      <c r="D1006" s="1">
        <v>28105700000</v>
      </c>
      <c r="E1006" s="7">
        <v>17203000000</v>
      </c>
      <c r="F1006">
        <v>0</v>
      </c>
      <c r="G1006">
        <v>0</v>
      </c>
      <c r="H1006" s="7">
        <v>2138400000</v>
      </c>
      <c r="I1006">
        <f t="array" ref="I1006">D1006-E1006</f>
        <v>10902700000</v>
      </c>
      <c r="J1006">
        <f t="array" ref="J1006">SUM(F1006:H1006)</f>
        <v>2138400000</v>
      </c>
      <c r="K1006">
        <f t="array" ref="K1006">I1006-J1006</f>
        <v>8764300000</v>
      </c>
      <c r="L1006">
        <f t="array" ref="L1006">I1006/D1006</f>
        <v>0.38791775333829082</v>
      </c>
      <c r="M1006">
        <f t="array" ref="M1006">K1006/D1006</f>
        <v>0.31183354266216462</v>
      </c>
    </row>
    <row r="1007" spans="1:13">
      <c r="A1007" t="s">
        <v>4145</v>
      </c>
      <c r="B1007" t="s">
        <v>25</v>
      </c>
      <c r="C1007">
        <v>2014</v>
      </c>
      <c r="D1007" s="1">
        <v>27441300000</v>
      </c>
      <c r="E1007" s="7">
        <v>16985600000</v>
      </c>
      <c r="F1007">
        <v>0</v>
      </c>
      <c r="G1007">
        <v>0</v>
      </c>
      <c r="H1007" s="7">
        <v>2506500000</v>
      </c>
      <c r="I1007">
        <f t="array" ref="I1007">D1007-E1007</f>
        <v>10455700000</v>
      </c>
      <c r="J1007">
        <f t="array" ref="J1007">SUM(F1007:H1007)</f>
        <v>2506500000</v>
      </c>
      <c r="K1007">
        <f t="array" ref="K1007">I1007-J1007</f>
        <v>7949200000</v>
      </c>
      <c r="L1007">
        <f t="array" ref="L1007">I1007/D1007</f>
        <v>0.38102057847113657</v>
      </c>
      <c r="M1007">
        <f t="array" ref="M1007">K1007/D1007</f>
        <v>0.28968015363703614</v>
      </c>
    </row>
    <row r="1008" spans="1:13">
      <c r="A1008" t="s">
        <v>4145</v>
      </c>
      <c r="B1008" t="s">
        <v>31</v>
      </c>
      <c r="C1008">
        <v>2015</v>
      </c>
      <c r="D1008" s="1">
        <v>25413000000</v>
      </c>
      <c r="E1008" s="7">
        <v>15623800000</v>
      </c>
      <c r="F1008">
        <v>0</v>
      </c>
      <c r="G1008">
        <v>0</v>
      </c>
      <c r="H1008" s="7">
        <v>2643700000</v>
      </c>
      <c r="I1008">
        <f t="array" ref="I1008">D1008-E1008</f>
        <v>9789200000</v>
      </c>
      <c r="J1008">
        <f t="array" ref="J1008">SUM(F1008:H1008)</f>
        <v>2643700000</v>
      </c>
      <c r="K1008">
        <f t="array" ref="K1008">I1008-J1008</f>
        <v>7145500000</v>
      </c>
      <c r="L1008">
        <f t="array" ref="L1008">I1008/D1008</f>
        <v>0.38520442293314444</v>
      </c>
      <c r="M1008">
        <f t="array" ref="M1008">K1008/D1008</f>
        <v>0.28117498917876677</v>
      </c>
    </row>
    <row r="1009" spans="1:13">
      <c r="A1009" t="s">
        <v>4158</v>
      </c>
      <c r="B1009" t="s">
        <v>10</v>
      </c>
      <c r="C1009">
        <v>2013</v>
      </c>
      <c r="D1009" s="1">
        <v>1581623000</v>
      </c>
      <c r="E1009" s="7">
        <v>743164000</v>
      </c>
      <c r="F1009" s="7">
        <v>254723000</v>
      </c>
      <c r="G1009" s="7">
        <v>111537000</v>
      </c>
      <c r="H1009" s="7">
        <v>261471000</v>
      </c>
      <c r="I1009">
        <f t="array" ref="I1009">D1009-E1009</f>
        <v>838459000</v>
      </c>
      <c r="J1009">
        <f t="array" ref="J1009">SUM(F1009:H1009)</f>
        <v>627731000</v>
      </c>
      <c r="K1009">
        <f t="array" ref="K1009">I1009-J1009</f>
        <v>210728000</v>
      </c>
      <c r="L1009">
        <f t="array" ref="L1009">I1009/D1009</f>
        <v>0.53012569999298187</v>
      </c>
      <c r="M1009">
        <f t="array" ref="M1009">K1009/D1009</f>
        <v>0.13323529058441866</v>
      </c>
    </row>
    <row r="1010" spans="1:13">
      <c r="A1010" t="s">
        <v>4158</v>
      </c>
      <c r="B1010" t="s">
        <v>19</v>
      </c>
      <c r="C1010">
        <v>2014</v>
      </c>
      <c r="D1010" s="1">
        <v>1931217000</v>
      </c>
      <c r="E1010" s="7">
        <v>802474000</v>
      </c>
      <c r="F1010" s="7">
        <v>305043000</v>
      </c>
      <c r="G1010" s="7">
        <v>94534000</v>
      </c>
      <c r="H1010" s="7">
        <v>267278000</v>
      </c>
      <c r="I1010">
        <f t="array" ref="I1010">D1010-E1010</f>
        <v>1128743000</v>
      </c>
      <c r="J1010">
        <f t="array" ref="J1010">SUM(F1010:H1010)</f>
        <v>666855000</v>
      </c>
      <c r="K1010">
        <f t="array" ref="K1010">I1010-J1010</f>
        <v>461888000</v>
      </c>
      <c r="L1010">
        <f t="array" ref="L1010">I1010/D1010</f>
        <v>0.58447238192290152</v>
      </c>
      <c r="M1010">
        <f t="array" ref="M1010">K1010/D1010</f>
        <v>0.23916939422136405</v>
      </c>
    </row>
    <row r="1011" spans="1:13">
      <c r="A1011" t="s">
        <v>4158</v>
      </c>
      <c r="B1011" t="s">
        <v>25</v>
      </c>
      <c r="C1011">
        <v>2015</v>
      </c>
      <c r="D1011" s="1">
        <v>2147036000</v>
      </c>
      <c r="E1011" s="7">
        <v>917472000</v>
      </c>
      <c r="F1011" s="7">
        <v>349543000</v>
      </c>
      <c r="G1011" s="7">
        <v>176746000</v>
      </c>
      <c r="H1011" s="7">
        <v>274815000</v>
      </c>
      <c r="I1011">
        <f t="array" ref="I1011">D1011-E1011</f>
        <v>1229564000</v>
      </c>
      <c r="J1011">
        <f t="array" ref="J1011">SUM(F1011:H1011)</f>
        <v>801104000</v>
      </c>
      <c r="K1011">
        <f t="array" ref="K1011">I1011-J1011</f>
        <v>428460000</v>
      </c>
      <c r="L1011">
        <f t="array" ref="L1011">I1011/D1011</f>
        <v>0.5726797314996116</v>
      </c>
      <c r="M1011">
        <f t="array" ref="M1011">K1011/D1011</f>
        <v>0.19955883366650581</v>
      </c>
    </row>
    <row r="1012" spans="1:13">
      <c r="A1012" t="s">
        <v>4158</v>
      </c>
      <c r="B1012" t="s">
        <v>31</v>
      </c>
      <c r="C1012">
        <v>2016</v>
      </c>
      <c r="D1012" s="1">
        <v>2173334000</v>
      </c>
      <c r="E1012" s="7">
        <v>967870000</v>
      </c>
      <c r="F1012" s="7">
        <v>372596000</v>
      </c>
      <c r="G1012" s="7">
        <v>174896000</v>
      </c>
      <c r="H1012" s="7">
        <v>301670000</v>
      </c>
      <c r="I1012">
        <f t="array" ref="I1012">D1012-E1012</f>
        <v>1205464000</v>
      </c>
      <c r="J1012">
        <f t="array" ref="J1012">SUM(F1012:H1012)</f>
        <v>849162000</v>
      </c>
      <c r="K1012">
        <f t="array" ref="K1012">I1012-J1012</f>
        <v>356302000</v>
      </c>
      <c r="L1012">
        <f t="array" ref="L1012">I1012/D1012</f>
        <v>0.5546611795517854</v>
      </c>
      <c r="M1012">
        <f t="array" ref="M1012">K1012/D1012</f>
        <v>0.16394258774767248</v>
      </c>
    </row>
    <row r="1013" spans="1:13">
      <c r="A1013" t="s">
        <v>4179</v>
      </c>
      <c r="B1013" t="s">
        <v>10</v>
      </c>
      <c r="C1013">
        <v>2013</v>
      </c>
      <c r="D1013" s="1">
        <v>122196000000</v>
      </c>
      <c r="E1013" s="7">
        <v>115315000000</v>
      </c>
      <c r="F1013" s="7">
        <v>433000000</v>
      </c>
      <c r="G1013">
        <v>0</v>
      </c>
      <c r="H1013" s="7">
        <v>4110000000</v>
      </c>
      <c r="I1013">
        <f t="array" ref="I1013">D1013-E1013</f>
        <v>6881000000</v>
      </c>
      <c r="J1013">
        <f t="array" ref="J1013">SUM(F1013:H1013)</f>
        <v>4543000000</v>
      </c>
      <c r="K1013">
        <f t="array" ref="K1013">I1013-J1013</f>
        <v>2338000000</v>
      </c>
      <c r="L1013">
        <f t="array" ref="L1013">I1013/D1013</f>
        <v>5.6311172215129789E-2</v>
      </c>
      <c r="M1013">
        <f t="array" ref="M1013">K1013/D1013</f>
        <v>1.9133195849291303E-2</v>
      </c>
    </row>
    <row r="1014" spans="1:13">
      <c r="A1014" t="s">
        <v>4179</v>
      </c>
      <c r="B1014" t="s">
        <v>19</v>
      </c>
      <c r="C1014">
        <v>2014</v>
      </c>
      <c r="D1014" s="1">
        <v>137392000000</v>
      </c>
      <c r="E1014" s="7">
        <v>129040000000</v>
      </c>
      <c r="F1014" s="7">
        <v>457000000</v>
      </c>
      <c r="G1014">
        <v>0</v>
      </c>
      <c r="H1014" s="7">
        <v>5388000000</v>
      </c>
      <c r="I1014">
        <f t="array" ref="I1014">D1014-E1014</f>
        <v>8352000000</v>
      </c>
      <c r="J1014">
        <f t="array" ref="J1014">SUM(F1014:H1014)</f>
        <v>5845000000</v>
      </c>
      <c r="K1014">
        <f t="array" ref="K1014">I1014-J1014</f>
        <v>2507000000</v>
      </c>
      <c r="L1014">
        <f t="array" ref="L1014">I1014/D1014</f>
        <v>6.0789565622452545E-2</v>
      </c>
      <c r="M1014">
        <f t="array" ref="M1014">K1014/D1014</f>
        <v>1.8247059508559451E-2</v>
      </c>
    </row>
    <row r="1015" spans="1:13">
      <c r="A1015" t="s">
        <v>4179</v>
      </c>
      <c r="B1015" t="s">
        <v>25</v>
      </c>
      <c r="C1015">
        <v>2015</v>
      </c>
      <c r="D1015" s="1">
        <v>179045000000</v>
      </c>
      <c r="E1015" s="7">
        <v>167634000000</v>
      </c>
      <c r="F1015" s="7">
        <v>392000000</v>
      </c>
      <c r="G1015">
        <v>0</v>
      </c>
      <c r="H1015" s="7">
        <v>7901000000</v>
      </c>
      <c r="I1015">
        <f t="array" ref="I1015">D1015-E1015</f>
        <v>11411000000</v>
      </c>
      <c r="J1015">
        <f t="array" ref="J1015">SUM(F1015:H1015)</f>
        <v>8293000000</v>
      </c>
      <c r="K1015">
        <f t="array" ref="K1015">I1015-J1015</f>
        <v>3118000000</v>
      </c>
      <c r="L1015">
        <f t="array" ref="L1015">I1015/D1015</f>
        <v>6.3732581194671734E-2</v>
      </c>
      <c r="M1015">
        <f t="array" ref="M1015">K1015/D1015</f>
        <v>1.7414616437208524E-2</v>
      </c>
    </row>
    <row r="1016" spans="1:13">
      <c r="A1016" t="s">
        <v>4179</v>
      </c>
      <c r="B1016" t="s">
        <v>31</v>
      </c>
      <c r="C1016">
        <v>2016</v>
      </c>
      <c r="D1016" s="1">
        <v>190884000000</v>
      </c>
      <c r="E1016" s="7">
        <v>179468000000</v>
      </c>
      <c r="F1016" s="7">
        <v>392000000</v>
      </c>
      <c r="G1016">
        <v>0</v>
      </c>
      <c r="H1016" s="7">
        <v>7276000000</v>
      </c>
      <c r="I1016">
        <f t="array" ref="I1016">D1016-E1016</f>
        <v>11416000000</v>
      </c>
      <c r="J1016">
        <f t="array" ref="J1016">SUM(F1016:H1016)</f>
        <v>7668000000</v>
      </c>
      <c r="K1016">
        <f t="array" ref="K1016">I1016-J1016</f>
        <v>3748000000</v>
      </c>
      <c r="L1016">
        <f t="array" ref="L1016">I1016/D1016</f>
        <v>5.9805955449382872E-2</v>
      </c>
      <c r="M1016">
        <f t="array" ref="M1016">K1016/D1016</f>
        <v>1.9634961547327173E-2</v>
      </c>
    </row>
    <row r="1017" spans="1:13">
      <c r="A1017" t="s">
        <v>4195</v>
      </c>
      <c r="B1017" t="s">
        <v>10</v>
      </c>
      <c r="C1017">
        <v>2012</v>
      </c>
      <c r="D1017" s="1">
        <v>2730300000</v>
      </c>
      <c r="E1017" s="7">
        <v>795000000</v>
      </c>
      <c r="F1017">
        <v>0</v>
      </c>
      <c r="G1017" s="7">
        <v>93500000</v>
      </c>
      <c r="H1017" s="7">
        <v>752200000</v>
      </c>
      <c r="I1017">
        <f t="array" ref="I1017">D1017-E1017</f>
        <v>1935300000</v>
      </c>
      <c r="J1017">
        <f t="array" ref="J1017">SUM(F1017:H1017)</f>
        <v>845700000</v>
      </c>
      <c r="K1017">
        <f t="array" ref="K1017">I1017-J1017</f>
        <v>1089600000</v>
      </c>
      <c r="L1017">
        <f t="array" ref="L1017">I1017/D1017</f>
        <v>0.70882320624107242</v>
      </c>
      <c r="M1017">
        <f t="array" ref="M1017">K1017/D1017</f>
        <v>0.39907702450280191</v>
      </c>
    </row>
    <row r="1018" spans="1:13">
      <c r="A1018" t="s">
        <v>4195</v>
      </c>
      <c r="B1018" t="s">
        <v>19</v>
      </c>
      <c r="C1018">
        <v>2013</v>
      </c>
      <c r="D1018" s="1">
        <v>2972500000</v>
      </c>
      <c r="E1018" s="7">
        <v>822400000</v>
      </c>
      <c r="F1018">
        <v>0</v>
      </c>
      <c r="G1018" s="7">
        <v>93400000</v>
      </c>
      <c r="H1018" s="7">
        <v>822100000</v>
      </c>
      <c r="I1018">
        <f t="array" ref="I1018">D1018-E1018</f>
        <v>2150100000</v>
      </c>
      <c r="J1018">
        <f t="array" ref="J1018">SUM(F1018:H1018)</f>
        <v>915500000</v>
      </c>
      <c r="K1018">
        <f t="array" ref="K1018">I1018-J1018</f>
        <v>1234600000</v>
      </c>
      <c r="L1018">
        <f t="array" ref="L1018">I1018/D1018</f>
        <v>0.72333052985702273</v>
      </c>
      <c r="M1018">
        <f t="array" ref="M1018">K1018/D1018</f>
        <v>0.41534062237174096</v>
      </c>
    </row>
    <row r="1019" spans="1:13">
      <c r="A1019" t="s">
        <v>4195</v>
      </c>
      <c r="B1019" t="s">
        <v>25</v>
      </c>
      <c r="C1019">
        <v>2014</v>
      </c>
      <c r="D1019" s="1">
        <v>3334300000</v>
      </c>
      <c r="E1019" s="7">
        <v>930300000</v>
      </c>
      <c r="F1019">
        <v>0</v>
      </c>
      <c r="G1019" s="7">
        <v>95600000</v>
      </c>
      <c r="H1019" s="7">
        <v>869300000</v>
      </c>
      <c r="I1019">
        <f t="array" ref="I1019">D1019-E1019</f>
        <v>2404000000</v>
      </c>
      <c r="J1019">
        <f t="array" ref="J1019">SUM(F1019:H1019)</f>
        <v>964900000</v>
      </c>
      <c r="K1019">
        <f t="array" ref="K1019">I1019-J1019</f>
        <v>1439100000</v>
      </c>
      <c r="L1019">
        <f t="array" ref="L1019">I1019/D1019</f>
        <v>0.72099091263533577</v>
      </c>
      <c r="M1019">
        <f t="array" ref="M1019">K1019/D1019</f>
        <v>0.43160483459796661</v>
      </c>
    </row>
    <row r="1020" spans="1:13">
      <c r="A1020" t="s">
        <v>4195</v>
      </c>
      <c r="B1020" t="s">
        <v>31</v>
      </c>
      <c r="C1020">
        <v>2015</v>
      </c>
      <c r="D1020" s="1">
        <v>3484500000</v>
      </c>
      <c r="E1020" s="7">
        <v>976300000</v>
      </c>
      <c r="F1020">
        <v>0</v>
      </c>
      <c r="G1020" s="7">
        <v>113500000</v>
      </c>
      <c r="H1020" s="7">
        <v>921300000</v>
      </c>
      <c r="I1020">
        <f t="array" ref="I1020">D1020-E1020</f>
        <v>2508200000</v>
      </c>
      <c r="J1020">
        <f t="array" ref="J1020">SUM(F1020:H1020)</f>
        <v>1034800000</v>
      </c>
      <c r="K1020">
        <f t="array" ref="K1020">I1020-J1020</f>
        <v>1473400000</v>
      </c>
      <c r="L1020">
        <f t="array" ref="L1020">I1020/D1020</f>
        <v>0.71981632945903284</v>
      </c>
      <c r="M1020">
        <f t="array" ref="M1020">K1020/D1020</f>
        <v>0.42284402353278805</v>
      </c>
    </row>
    <row r="1021" spans="1:13">
      <c r="A1021" t="s">
        <v>4213</v>
      </c>
      <c r="B1021" t="s">
        <v>10</v>
      </c>
      <c r="C1021">
        <v>2012</v>
      </c>
      <c r="D1021" s="1">
        <v>35015000000</v>
      </c>
      <c r="E1021" s="7">
        <v>21939000000</v>
      </c>
      <c r="F1021">
        <v>0</v>
      </c>
      <c r="G1021" s="7">
        <v>217000000</v>
      </c>
      <c r="H1021" s="7">
        <v>9176000000</v>
      </c>
      <c r="I1021">
        <f t="array" ref="I1021">D1021-E1021</f>
        <v>13076000000</v>
      </c>
      <c r="J1021">
        <f t="array" ref="J1021">SUM(F1021:H1021)</f>
        <v>9393000000</v>
      </c>
      <c r="K1021">
        <f t="array" ref="K1021">I1021-J1021</f>
        <v>3683000000</v>
      </c>
      <c r="L1021">
        <f t="array" ref="L1021">I1021/D1021</f>
        <v>0.37343995430529775</v>
      </c>
      <c r="M1021">
        <f t="array" ref="M1021">K1021/D1021</f>
        <v>0.1051834927888048</v>
      </c>
    </row>
    <row r="1022" spans="1:13">
      <c r="A1022" t="s">
        <v>4213</v>
      </c>
      <c r="B1022" t="s">
        <v>19</v>
      </c>
      <c r="C1022">
        <v>2013</v>
      </c>
      <c r="D1022" s="1">
        <v>35299000000</v>
      </c>
      <c r="E1022" s="7">
        <v>22189000000</v>
      </c>
      <c r="F1022">
        <v>0</v>
      </c>
      <c r="G1022" s="7">
        <v>217000000</v>
      </c>
      <c r="H1022" s="7">
        <v>8679000000</v>
      </c>
      <c r="I1022">
        <f t="array" ref="I1022">D1022-E1022</f>
        <v>13110000000</v>
      </c>
      <c r="J1022">
        <f t="array" ref="J1022">SUM(F1022:H1022)</f>
        <v>8896000000</v>
      </c>
      <c r="K1022">
        <f t="array" ref="K1022">I1022-J1022</f>
        <v>4214000000</v>
      </c>
      <c r="L1022">
        <f t="array" ref="L1022">I1022/D1022</f>
        <v>0.37139862319045863</v>
      </c>
      <c r="M1022">
        <f t="array" ref="M1022">K1022/D1022</f>
        <v>0.11938015241224964</v>
      </c>
    </row>
    <row r="1023" spans="1:13">
      <c r="A1023" t="s">
        <v>4213</v>
      </c>
      <c r="B1023" t="s">
        <v>25</v>
      </c>
      <c r="C1023">
        <v>2014</v>
      </c>
      <c r="D1023" s="1">
        <v>34244000000</v>
      </c>
      <c r="E1023" s="7">
        <v>21647000000</v>
      </c>
      <c r="F1023">
        <v>0</v>
      </c>
      <c r="G1023" s="7">
        <v>206000000</v>
      </c>
      <c r="H1023" s="7">
        <v>8457000000</v>
      </c>
      <c r="I1023">
        <f t="array" ref="I1023">D1023-E1023</f>
        <v>12597000000</v>
      </c>
      <c r="J1023">
        <f t="array" ref="J1023">SUM(F1023:H1023)</f>
        <v>8663000000</v>
      </c>
      <c r="K1023">
        <f t="array" ref="K1023">I1023-J1023</f>
        <v>3934000000</v>
      </c>
      <c r="L1023">
        <f t="array" ref="L1023">I1023/D1023</f>
        <v>0.36786006307674335</v>
      </c>
      <c r="M1023">
        <f t="array" ref="M1023">K1023/D1023</f>
        <v>0.11488143908421913</v>
      </c>
    </row>
    <row r="1024" spans="1:13">
      <c r="A1024" t="s">
        <v>4213</v>
      </c>
      <c r="B1024" t="s">
        <v>31</v>
      </c>
      <c r="C1024">
        <v>2015</v>
      </c>
      <c r="D1024" s="1">
        <v>29636000000</v>
      </c>
      <c r="E1024" s="7">
        <v>18124000000</v>
      </c>
      <c r="F1024">
        <v>0</v>
      </c>
      <c r="G1024" s="7">
        <v>181000000</v>
      </c>
      <c r="H1024" s="7">
        <v>7577000000</v>
      </c>
      <c r="I1024">
        <f t="array" ref="I1024">D1024-E1024</f>
        <v>11512000000</v>
      </c>
      <c r="J1024">
        <f t="array" ref="J1024">SUM(F1024:H1024)</f>
        <v>7758000000</v>
      </c>
      <c r="K1024">
        <f t="array" ref="K1024">I1024-J1024</f>
        <v>3754000000</v>
      </c>
      <c r="L1024">
        <f t="array" ref="L1024">I1024/D1024</f>
        <v>0.38844648400593873</v>
      </c>
      <c r="M1024">
        <f t="array" ref="M1024">K1024/D1024</f>
        <v>0.12667026589283303</v>
      </c>
    </row>
    <row r="1025" spans="1:13">
      <c r="A1025" t="s">
        <v>4229</v>
      </c>
      <c r="B1025" t="s">
        <v>10</v>
      </c>
      <c r="C1025">
        <v>2012</v>
      </c>
      <c r="D1025" s="1">
        <v>68150000000</v>
      </c>
      <c r="E1025" s="7">
        <v>37987000000</v>
      </c>
      <c r="F1025">
        <v>0</v>
      </c>
      <c r="G1025" s="7">
        <v>17755000000</v>
      </c>
      <c r="H1025" s="7">
        <v>9098000000</v>
      </c>
      <c r="I1025">
        <f t="array" ref="I1025">D1025-E1025</f>
        <v>30163000000</v>
      </c>
      <c r="J1025">
        <f t="array" ref="J1025">SUM(F1025:H1025)</f>
        <v>26853000000</v>
      </c>
      <c r="K1025">
        <f t="array" ref="K1025">I1025-J1025</f>
        <v>3310000000</v>
      </c>
      <c r="L1025">
        <f t="array" ref="L1025">I1025/D1025</f>
        <v>0.44259721203228175</v>
      </c>
      <c r="M1025">
        <f t="array" ref="M1025">K1025/D1025</f>
        <v>4.8569332355099047E-2</v>
      </c>
    </row>
    <row r="1026" spans="1:13">
      <c r="A1026" t="s">
        <v>4229</v>
      </c>
      <c r="B1026" t="s">
        <v>19</v>
      </c>
      <c r="C1026">
        <v>2013</v>
      </c>
      <c r="D1026" s="1">
        <v>68199000000</v>
      </c>
      <c r="E1026" s="7">
        <v>38107000000</v>
      </c>
      <c r="F1026">
        <v>0</v>
      </c>
      <c r="G1026" s="7">
        <v>16602000000</v>
      </c>
      <c r="H1026" s="7">
        <v>9438000000</v>
      </c>
      <c r="I1026">
        <f t="array" ref="I1026">D1026-E1026</f>
        <v>30092000000</v>
      </c>
      <c r="J1026">
        <f t="array" ref="J1026">SUM(F1026:H1026)</f>
        <v>26040000000</v>
      </c>
      <c r="K1026">
        <f t="array" ref="K1026">I1026-J1026</f>
        <v>4052000000</v>
      </c>
      <c r="L1026">
        <f t="array" ref="L1026">I1026/D1026</f>
        <v>0.44123814132172023</v>
      </c>
      <c r="M1026">
        <f t="array" ref="M1026">K1026/D1026</f>
        <v>5.9414360914382909E-2</v>
      </c>
    </row>
    <row r="1027" spans="1:13">
      <c r="A1027" t="s">
        <v>4229</v>
      </c>
      <c r="B1027" t="s">
        <v>25</v>
      </c>
      <c r="C1027">
        <v>2014</v>
      </c>
      <c r="D1027" s="1">
        <v>73316000000</v>
      </c>
      <c r="E1027" s="7">
        <v>39102000000</v>
      </c>
      <c r="F1027">
        <v>0</v>
      </c>
      <c r="G1027" s="7">
        <v>17091000000</v>
      </c>
      <c r="H1027" s="7">
        <v>8319000000</v>
      </c>
      <c r="I1027">
        <f t="array" ref="I1027">D1027-E1027</f>
        <v>34214000000</v>
      </c>
      <c r="J1027">
        <f t="array" ref="J1027">SUM(F1027:H1027)</f>
        <v>25410000000</v>
      </c>
      <c r="K1027">
        <f t="array" ref="K1027">I1027-J1027</f>
        <v>8804000000</v>
      </c>
      <c r="L1027">
        <f t="array" ref="L1027">I1027/D1027</f>
        <v>0.46666484805499481</v>
      </c>
      <c r="M1027">
        <f t="array" ref="M1027">K1027/D1027</f>
        <v>0.12008292869223634</v>
      </c>
    </row>
    <row r="1028" spans="1:13">
      <c r="A1028" t="s">
        <v>4229</v>
      </c>
      <c r="B1028" t="s">
        <v>31</v>
      </c>
      <c r="C1028">
        <v>2015</v>
      </c>
      <c r="D1028" s="1">
        <v>69951000000</v>
      </c>
      <c r="E1028" s="7">
        <v>38714000000</v>
      </c>
      <c r="F1028">
        <v>0</v>
      </c>
      <c r="G1028" s="7">
        <v>16769000000</v>
      </c>
      <c r="H1028" s="7">
        <v>6998000000</v>
      </c>
      <c r="I1028">
        <f t="array" ref="I1028">D1028-E1028</f>
        <v>31237000000</v>
      </c>
      <c r="J1028">
        <f t="array" ref="J1028">SUM(F1028:H1028)</f>
        <v>23767000000</v>
      </c>
      <c r="K1028">
        <f t="array" ref="K1028">I1028-J1028</f>
        <v>7470000000</v>
      </c>
      <c r="L1028">
        <f t="array" ref="L1028">I1028/D1028</f>
        <v>0.44655544595502566</v>
      </c>
      <c r="M1028">
        <f t="array" ref="M1028">K1028/D1028</f>
        <v>0.10678903804091436</v>
      </c>
    </row>
    <row r="1029" spans="1:13">
      <c r="A1029" t="s">
        <v>4246</v>
      </c>
      <c r="B1029" t="s">
        <v>10</v>
      </c>
      <c r="C1029">
        <v>2012</v>
      </c>
      <c r="D1029" s="1">
        <v>5787980000</v>
      </c>
      <c r="E1029" s="7">
        <v>4297922000</v>
      </c>
      <c r="F1029">
        <v>0</v>
      </c>
      <c r="G1029">
        <v>0</v>
      </c>
      <c r="H1029" s="7">
        <v>1110550000</v>
      </c>
      <c r="I1029">
        <f t="array" ref="I1029">D1029-E1029</f>
        <v>1490058000</v>
      </c>
      <c r="J1029">
        <f t="array" ref="J1029">SUM(F1029:H1029)</f>
        <v>1110550000</v>
      </c>
      <c r="K1029">
        <f t="array" ref="K1029">I1029-J1029</f>
        <v>379508000</v>
      </c>
      <c r="L1029">
        <f t="array" ref="L1029">I1029/D1029</f>
        <v>0.25744007408456837</v>
      </c>
      <c r="M1029">
        <f t="array" ref="M1029">K1029/D1029</f>
        <v>6.5568298439179121E-2</v>
      </c>
    </row>
    <row r="1030" spans="1:13">
      <c r="A1030" t="s">
        <v>4246</v>
      </c>
      <c r="B1030" t="s">
        <v>19</v>
      </c>
      <c r="C1030">
        <v>2013</v>
      </c>
      <c r="D1030" s="1">
        <v>7348754000</v>
      </c>
      <c r="E1030" s="7">
        <v>5427945000</v>
      </c>
      <c r="F1030">
        <v>0</v>
      </c>
      <c r="G1030">
        <v>0</v>
      </c>
      <c r="H1030" s="7">
        <v>1373878000</v>
      </c>
      <c r="I1030">
        <f t="array" ref="I1030">D1030-E1030</f>
        <v>1920809000</v>
      </c>
      <c r="J1030">
        <f t="array" ref="J1030">SUM(F1030:H1030)</f>
        <v>1373878000</v>
      </c>
      <c r="K1030">
        <f t="array" ref="K1030">I1030-J1030</f>
        <v>546931000</v>
      </c>
      <c r="L1030">
        <f t="array" ref="L1030">I1030/D1030</f>
        <v>0.26137886776452174</v>
      </c>
      <c r="M1030">
        <f t="array" ref="M1030">K1030/D1030</f>
        <v>7.4424997761525294E-2</v>
      </c>
    </row>
    <row r="1031" spans="1:13">
      <c r="A1031" t="s">
        <v>4246</v>
      </c>
      <c r="B1031" t="s">
        <v>25</v>
      </c>
      <c r="C1031">
        <v>2014</v>
      </c>
      <c r="D1031" s="1">
        <v>7803446000</v>
      </c>
      <c r="E1031" s="7">
        <v>5649254000</v>
      </c>
      <c r="F1031">
        <v>0</v>
      </c>
      <c r="G1031">
        <v>0</v>
      </c>
      <c r="H1031" s="7">
        <v>1381396000</v>
      </c>
      <c r="I1031">
        <f t="array" ref="I1031">D1031-E1031</f>
        <v>2154192000</v>
      </c>
      <c r="J1031">
        <f t="array" ref="J1031">SUM(F1031:H1031)</f>
        <v>1381396000</v>
      </c>
      <c r="K1031">
        <f t="array" ref="K1031">I1031-J1031</f>
        <v>772796000</v>
      </c>
      <c r="L1031">
        <f t="array" ref="L1031">I1031/D1031</f>
        <v>0.27605650119190933</v>
      </c>
      <c r="M1031">
        <f t="array" ref="M1031">K1031/D1031</f>
        <v>9.9032658135905602E-2</v>
      </c>
    </row>
    <row r="1032" spans="1:13">
      <c r="A1032" t="s">
        <v>4246</v>
      </c>
      <c r="B1032" t="s">
        <v>31</v>
      </c>
      <c r="C1032">
        <v>2015</v>
      </c>
      <c r="D1032" s="1">
        <v>8071563000</v>
      </c>
      <c r="E1032" s="7">
        <v>5660877000</v>
      </c>
      <c r="F1032">
        <v>0</v>
      </c>
      <c r="G1032">
        <v>0</v>
      </c>
      <c r="H1032" s="7">
        <v>1573120000</v>
      </c>
      <c r="I1032">
        <f t="array" ref="I1032">D1032-E1032</f>
        <v>2410686000</v>
      </c>
      <c r="J1032">
        <f t="array" ref="J1032">SUM(F1032:H1032)</f>
        <v>1573120000</v>
      </c>
      <c r="K1032">
        <f t="array" ref="K1032">I1032-J1032</f>
        <v>837566000</v>
      </c>
      <c r="L1032">
        <f t="array" ref="L1032">I1032/D1032</f>
        <v>0.29866408773616709</v>
      </c>
      <c r="M1032">
        <f t="array" ref="M1032">K1032/D1032</f>
        <v>0.10376751070393678</v>
      </c>
    </row>
    <row r="1033" spans="1:13">
      <c r="A1033" t="s">
        <v>4260</v>
      </c>
      <c r="B1033" t="s">
        <v>10</v>
      </c>
      <c r="C1033">
        <v>2012</v>
      </c>
      <c r="D1033" s="1">
        <v>3901300000</v>
      </c>
      <c r="E1033" s="7">
        <v>1503800000</v>
      </c>
      <c r="F1033" s="7">
        <v>100100000</v>
      </c>
      <c r="G1033">
        <v>0</v>
      </c>
      <c r="H1033" s="7">
        <v>1457300000</v>
      </c>
      <c r="I1033">
        <f t="array" ref="I1033">D1033-E1033</f>
        <v>2397500000</v>
      </c>
      <c r="J1033">
        <f t="array" ref="J1033">SUM(F1033:H1033)</f>
        <v>1557400000</v>
      </c>
      <c r="K1033">
        <f t="array" ref="K1033">I1033-J1033</f>
        <v>840100000</v>
      </c>
      <c r="L1033">
        <f t="array" ref="L1033">I1033/D1033</f>
        <v>0.61453874349575788</v>
      </c>
      <c r="M1033">
        <f t="array" ref="M1033">K1033/D1033</f>
        <v>0.21533847691795044</v>
      </c>
    </row>
    <row r="1034" spans="1:13">
      <c r="A1034" t="s">
        <v>4260</v>
      </c>
      <c r="B1034" t="s">
        <v>19</v>
      </c>
      <c r="C1034">
        <v>2013</v>
      </c>
      <c r="D1034" s="1">
        <v>4200700000</v>
      </c>
      <c r="E1034" s="7">
        <v>1528500000</v>
      </c>
      <c r="F1034" s="7">
        <v>100200000</v>
      </c>
      <c r="G1034">
        <v>0</v>
      </c>
      <c r="H1034" s="7">
        <v>1548600000</v>
      </c>
      <c r="I1034">
        <f t="array" ref="I1034">D1034-E1034</f>
        <v>2672200000</v>
      </c>
      <c r="J1034">
        <f t="array" ref="J1034">SUM(F1034:H1034)</f>
        <v>1648800000</v>
      </c>
      <c r="K1034">
        <f t="array" ref="K1034">I1034-J1034</f>
        <v>1023400000</v>
      </c>
      <c r="L1034">
        <f t="array" ref="L1034">I1034/D1034</f>
        <v>0.63613207322589094</v>
      </c>
      <c r="M1034">
        <f t="array" ref="M1034">K1034/D1034</f>
        <v>0.24362606232294617</v>
      </c>
    </row>
    <row r="1035" spans="1:13">
      <c r="A1035" t="s">
        <v>4260</v>
      </c>
      <c r="B1035" t="s">
        <v>25</v>
      </c>
      <c r="C1035">
        <v>2014</v>
      </c>
      <c r="D1035" s="1">
        <v>4409300000</v>
      </c>
      <c r="E1035" s="7">
        <v>1700600000</v>
      </c>
      <c r="F1035" s="7">
        <v>115100000</v>
      </c>
      <c r="G1035">
        <v>0</v>
      </c>
      <c r="H1035" s="7">
        <v>1617600000</v>
      </c>
      <c r="I1035">
        <f t="array" ref="I1035">D1035-E1035</f>
        <v>2708700000</v>
      </c>
      <c r="J1035">
        <f t="array" ref="J1035">SUM(F1035:H1035)</f>
        <v>1732700000</v>
      </c>
      <c r="K1035">
        <f t="array" ref="K1035">I1035-J1035</f>
        <v>976000000</v>
      </c>
      <c r="L1035">
        <f t="array" ref="L1035">I1035/D1035</f>
        <v>0.61431519742362728</v>
      </c>
      <c r="M1035">
        <f t="array" ref="M1035">K1035/D1035</f>
        <v>0.22135032771641758</v>
      </c>
    </row>
    <row r="1036" spans="1:13">
      <c r="A1036" t="s">
        <v>4260</v>
      </c>
      <c r="B1036" t="s">
        <v>31</v>
      </c>
      <c r="C1036">
        <v>2015</v>
      </c>
      <c r="D1036" s="1">
        <v>4071300000</v>
      </c>
      <c r="E1036" s="7">
        <v>1455300000</v>
      </c>
      <c r="F1036" s="7">
        <v>108400000</v>
      </c>
      <c r="G1036">
        <v>0</v>
      </c>
      <c r="H1036" s="7">
        <v>1532400000</v>
      </c>
      <c r="I1036">
        <f t="array" ref="I1036">D1036-E1036</f>
        <v>2616000000</v>
      </c>
      <c r="J1036">
        <f t="array" ref="J1036">SUM(F1036:H1036)</f>
        <v>1640800000</v>
      </c>
      <c r="K1036">
        <f t="array" ref="K1036">I1036-J1036</f>
        <v>975200000</v>
      </c>
      <c r="L1036">
        <f t="array" ref="L1036">I1036/D1036</f>
        <v>0.64254660673494957</v>
      </c>
      <c r="M1036">
        <f t="array" ref="M1036">K1036/D1036</f>
        <v>0.23953037113452705</v>
      </c>
    </row>
    <row r="1037" spans="1:13">
      <c r="A1037" t="s">
        <v>4277</v>
      </c>
      <c r="B1037" t="s">
        <v>10</v>
      </c>
      <c r="C1037">
        <v>2013</v>
      </c>
      <c r="D1037" s="1">
        <v>4123400000</v>
      </c>
      <c r="E1037" s="7">
        <v>2457600000</v>
      </c>
      <c r="F1037">
        <v>0</v>
      </c>
      <c r="G1037">
        <v>0</v>
      </c>
      <c r="H1037" s="7">
        <v>1090300000</v>
      </c>
      <c r="I1037">
        <f t="array" ref="I1037">D1037-E1037</f>
        <v>1665800000</v>
      </c>
      <c r="J1037">
        <f t="array" ref="J1037">SUM(F1037:H1037)</f>
        <v>1090300000</v>
      </c>
      <c r="K1037">
        <f t="array" ref="K1037">I1037-J1037</f>
        <v>575500000</v>
      </c>
      <c r="L1037">
        <f t="array" ref="L1037">I1037/D1037</f>
        <v>0.40398700101857693</v>
      </c>
      <c r="M1037">
        <f t="array" ref="M1037">K1037/D1037</f>
        <v>0.13956928748120484</v>
      </c>
    </row>
    <row r="1038" spans="1:13">
      <c r="A1038" t="s">
        <v>4277</v>
      </c>
      <c r="B1038" t="s">
        <v>19</v>
      </c>
      <c r="C1038">
        <v>2014</v>
      </c>
      <c r="D1038" s="1">
        <v>4243200000</v>
      </c>
      <c r="E1038" s="7">
        <v>2513000000</v>
      </c>
      <c r="F1038">
        <v>0</v>
      </c>
      <c r="G1038">
        <v>0</v>
      </c>
      <c r="H1038" s="7">
        <v>1122000000</v>
      </c>
      <c r="I1038">
        <f t="array" ref="I1038">D1038-E1038</f>
        <v>1730200000</v>
      </c>
      <c r="J1038">
        <f t="array" ref="J1038">SUM(F1038:H1038)</f>
        <v>1122000000</v>
      </c>
      <c r="K1038">
        <f t="array" ref="K1038">I1038-J1038</f>
        <v>608200000</v>
      </c>
      <c r="L1038">
        <f t="array" ref="L1038">I1038/D1038</f>
        <v>0.40775829562594268</v>
      </c>
      <c r="M1038">
        <f t="array" ref="M1038">K1038/D1038</f>
        <v>0.14333521870286575</v>
      </c>
    </row>
    <row r="1039" spans="1:13">
      <c r="A1039" t="s">
        <v>4277</v>
      </c>
      <c r="B1039" t="s">
        <v>25</v>
      </c>
      <c r="C1039">
        <v>2015</v>
      </c>
      <c r="D1039" s="1">
        <v>4296300000</v>
      </c>
      <c r="E1039" s="7">
        <v>2559000000</v>
      </c>
      <c r="F1039">
        <v>0</v>
      </c>
      <c r="G1039">
        <v>0</v>
      </c>
      <c r="H1039" s="7">
        <v>1127400000</v>
      </c>
      <c r="I1039">
        <f t="array" ref="I1039">D1039-E1039</f>
        <v>1737300000</v>
      </c>
      <c r="J1039">
        <f t="array" ref="J1039">SUM(F1039:H1039)</f>
        <v>1127400000</v>
      </c>
      <c r="K1039">
        <f t="array" ref="K1039">I1039-J1039</f>
        <v>609900000</v>
      </c>
      <c r="L1039">
        <f t="array" ref="L1039">I1039/D1039</f>
        <v>0.40437120312827318</v>
      </c>
      <c r="M1039">
        <f t="array" ref="M1039">K1039/D1039</f>
        <v>0.14195936037986173</v>
      </c>
    </row>
    <row r="1040" spans="1:13">
      <c r="A1040" t="s">
        <v>4277</v>
      </c>
      <c r="B1040" t="s">
        <v>31</v>
      </c>
      <c r="C1040">
        <v>2016</v>
      </c>
      <c r="D1040" s="1">
        <v>4411500000</v>
      </c>
      <c r="E1040" s="7">
        <v>2579800000</v>
      </c>
      <c r="F1040">
        <v>0</v>
      </c>
      <c r="G1040">
        <v>0</v>
      </c>
      <c r="H1040" s="7">
        <v>1175000000</v>
      </c>
      <c r="I1040">
        <f t="array" ref="I1040">D1040-E1040</f>
        <v>1831700000</v>
      </c>
      <c r="J1040">
        <f t="array" ref="J1040">SUM(F1040:H1040)</f>
        <v>1175000000</v>
      </c>
      <c r="K1040">
        <f t="array" ref="K1040">I1040-J1040</f>
        <v>656700000</v>
      </c>
      <c r="L1040">
        <f t="array" ref="L1040">I1040/D1040</f>
        <v>0.4152102459480902</v>
      </c>
      <c r="M1040">
        <f t="array" ref="M1040">K1040/D1040</f>
        <v>0.14886093165589936</v>
      </c>
    </row>
    <row r="1041" spans="1:13">
      <c r="A1041" t="s">
        <v>4289</v>
      </c>
      <c r="B1041" t="s">
        <v>10</v>
      </c>
      <c r="C1041">
        <v>2012</v>
      </c>
      <c r="D1041" s="1">
        <v>2031901000</v>
      </c>
      <c r="E1041" s="7">
        <v>1704767000</v>
      </c>
      <c r="F1041">
        <v>0</v>
      </c>
      <c r="G1041">
        <v>0</v>
      </c>
      <c r="H1041" s="7">
        <v>135824000</v>
      </c>
      <c r="I1041">
        <f t="array" ref="I1041">D1041-E1041</f>
        <v>327134000</v>
      </c>
      <c r="J1041">
        <f t="array" ref="J1041">SUM(F1041:H1041)</f>
        <v>135824000</v>
      </c>
      <c r="K1041">
        <f t="array" ref="K1041">I1041-J1041</f>
        <v>191310000</v>
      </c>
      <c r="L1041">
        <f t="array" ref="L1041">I1041/D1041</f>
        <v>0.16099898567892826</v>
      </c>
      <c r="M1041">
        <f t="array" ref="M1041">K1041/D1041</f>
        <v>9.4153209236079907E-2</v>
      </c>
    </row>
    <row r="1042" spans="1:13">
      <c r="A1042" t="s">
        <v>4289</v>
      </c>
      <c r="B1042" t="s">
        <v>19</v>
      </c>
      <c r="C1042">
        <v>2013</v>
      </c>
      <c r="D1042" s="1">
        <v>2155551000</v>
      </c>
      <c r="E1042" s="7">
        <v>1791594000</v>
      </c>
      <c r="F1042">
        <v>0</v>
      </c>
      <c r="G1042">
        <v>0</v>
      </c>
      <c r="H1042" s="7">
        <v>145298000</v>
      </c>
      <c r="I1042">
        <f t="array" ref="I1042">D1042-E1042</f>
        <v>363957000</v>
      </c>
      <c r="J1042">
        <f t="array" ref="J1042">SUM(F1042:H1042)</f>
        <v>145298000</v>
      </c>
      <c r="K1042">
        <f t="array" ref="K1042">I1042-J1042</f>
        <v>218659000</v>
      </c>
      <c r="L1042">
        <f t="array" ref="L1042">I1042/D1042</f>
        <v>0.16884638776813909</v>
      </c>
      <c r="M1042">
        <f t="array" ref="M1042">K1042/D1042</f>
        <v>0.10143995665145478</v>
      </c>
    </row>
    <row r="1043" spans="1:13">
      <c r="A1043" t="s">
        <v>4289</v>
      </c>
      <c r="B1043" t="s">
        <v>25</v>
      </c>
      <c r="C1043">
        <v>2014</v>
      </c>
      <c r="D1043" s="1">
        <v>2957951000</v>
      </c>
      <c r="E1043" s="7">
        <v>2435591000</v>
      </c>
      <c r="F1043">
        <v>0</v>
      </c>
      <c r="G1043">
        <v>0</v>
      </c>
      <c r="H1043" s="7">
        <v>164596000</v>
      </c>
      <c r="I1043">
        <f t="array" ref="I1043">D1043-E1043</f>
        <v>522360000</v>
      </c>
      <c r="J1043">
        <f t="array" ref="J1043">SUM(F1043:H1043)</f>
        <v>164596000</v>
      </c>
      <c r="K1043">
        <f t="array" ref="K1043">I1043-J1043</f>
        <v>357764000</v>
      </c>
      <c r="L1043">
        <f t="array" ref="L1043">I1043/D1043</f>
        <v>0.17659521743260792</v>
      </c>
      <c r="M1043">
        <f t="array" ref="M1043">K1043/D1043</f>
        <v>0.12094994136143566</v>
      </c>
    </row>
    <row r="1044" spans="1:13">
      <c r="A1044" t="s">
        <v>4289</v>
      </c>
      <c r="B1044" t="s">
        <v>31</v>
      </c>
      <c r="C1044">
        <v>2015</v>
      </c>
      <c r="D1044" s="1">
        <v>3539570000</v>
      </c>
      <c r="E1044" s="7">
        <v>2817803000</v>
      </c>
      <c r="F1044">
        <v>0</v>
      </c>
      <c r="G1044">
        <v>0</v>
      </c>
      <c r="H1044" s="7">
        <v>233887000</v>
      </c>
      <c r="I1044">
        <f t="array" ref="I1044">D1044-E1044</f>
        <v>721767000</v>
      </c>
      <c r="J1044">
        <f t="array" ref="J1044">SUM(F1044:H1044)</f>
        <v>233887000</v>
      </c>
      <c r="K1044">
        <f t="array" ref="K1044">I1044-J1044</f>
        <v>487880000</v>
      </c>
      <c r="L1044">
        <f t="array" ref="L1044">I1044/D1044</f>
        <v>0.20391375223544103</v>
      </c>
      <c r="M1044">
        <f t="array" ref="M1044">K1044/D1044</f>
        <v>0.13783595182465666</v>
      </c>
    </row>
    <row r="1045" spans="1:13">
      <c r="A1045" t="s">
        <v>4303</v>
      </c>
      <c r="B1045" t="s">
        <v>10</v>
      </c>
      <c r="C1045">
        <v>2012</v>
      </c>
      <c r="D1045" s="1">
        <v>11924000000</v>
      </c>
      <c r="E1045">
        <v>0</v>
      </c>
      <c r="F1045">
        <v>0</v>
      </c>
      <c r="G1045" s="7">
        <v>2961000000</v>
      </c>
      <c r="H1045" s="7">
        <v>7134000000</v>
      </c>
      <c r="I1045">
        <f t="array" ref="I1045">D1045-E1045</f>
        <v>11924000000</v>
      </c>
      <c r="J1045">
        <f t="array" ref="J1045">SUM(F1045:H1045)</f>
        <v>10095000000</v>
      </c>
      <c r="K1045">
        <f t="array" ref="K1045">I1045-J1045</f>
        <v>1829000000</v>
      </c>
      <c r="L1045">
        <f t="array" ref="L1045">I1045/D1045</f>
        <v>1</v>
      </c>
      <c r="M1045">
        <f t="array" ref="M1045">K1045/D1045</f>
        <v>0.15338812479033881</v>
      </c>
    </row>
    <row r="1046" spans="1:13">
      <c r="A1046" t="s">
        <v>4303</v>
      </c>
      <c r="B1046" t="s">
        <v>19</v>
      </c>
      <c r="C1046">
        <v>2013</v>
      </c>
      <c r="D1046" s="1">
        <v>12261000000</v>
      </c>
      <c r="E1046">
        <v>0</v>
      </c>
      <c r="F1046">
        <v>0</v>
      </c>
      <c r="G1046" s="7">
        <v>2958000000</v>
      </c>
      <c r="H1046" s="7">
        <v>7226000000</v>
      </c>
      <c r="I1046">
        <f t="array" ref="I1046">D1046-E1046</f>
        <v>12261000000</v>
      </c>
      <c r="J1046">
        <f t="array" ref="J1046">SUM(F1046:H1046)</f>
        <v>10184000000</v>
      </c>
      <c r="K1046">
        <f t="array" ref="K1046">I1046-J1046</f>
        <v>2077000000</v>
      </c>
      <c r="L1046">
        <f t="array" ref="L1046">I1046/D1046</f>
        <v>1</v>
      </c>
      <c r="M1046">
        <f t="array" ref="M1046">K1046/D1046</f>
        <v>0.16939890710382513</v>
      </c>
    </row>
    <row r="1047" spans="1:13">
      <c r="A1047" t="s">
        <v>4303</v>
      </c>
      <c r="B1047" t="s">
        <v>25</v>
      </c>
      <c r="C1047">
        <v>2014</v>
      </c>
      <c r="D1047" s="1">
        <v>12951000000</v>
      </c>
      <c r="E1047">
        <v>0</v>
      </c>
      <c r="F1047">
        <v>0</v>
      </c>
      <c r="G1047" s="7">
        <v>3135000000</v>
      </c>
      <c r="H1047" s="7">
        <v>7515000000</v>
      </c>
      <c r="I1047">
        <f t="array" ref="I1047">D1047-E1047</f>
        <v>12951000000</v>
      </c>
      <c r="J1047">
        <f t="array" ref="J1047">SUM(F1047:H1047)</f>
        <v>10650000000</v>
      </c>
      <c r="K1047">
        <f t="array" ref="K1047">I1047-J1047</f>
        <v>2301000000</v>
      </c>
      <c r="L1047">
        <f t="array" ref="L1047">I1047/D1047</f>
        <v>1</v>
      </c>
      <c r="M1047">
        <f t="array" ref="M1047">K1047/D1047</f>
        <v>0.17766967801714154</v>
      </c>
    </row>
    <row r="1048" spans="1:13">
      <c r="A1048" t="s">
        <v>4303</v>
      </c>
      <c r="B1048" t="s">
        <v>31</v>
      </c>
      <c r="C1048">
        <v>2015</v>
      </c>
      <c r="D1048" s="1">
        <v>12893000000</v>
      </c>
      <c r="E1048">
        <v>0</v>
      </c>
      <c r="F1048">
        <v>0</v>
      </c>
      <c r="G1048" s="7">
        <v>3140000000</v>
      </c>
      <c r="H1048" s="7">
        <v>7334000000</v>
      </c>
      <c r="I1048">
        <f t="array" ref="I1048">D1048-E1048</f>
        <v>12893000000</v>
      </c>
      <c r="J1048">
        <f t="array" ref="J1048">SUM(F1048:H1048)</f>
        <v>10474000000</v>
      </c>
      <c r="K1048">
        <f t="array" ref="K1048">I1048-J1048</f>
        <v>2419000000</v>
      </c>
      <c r="L1048">
        <f t="array" ref="L1048">I1048/D1048</f>
        <v>1</v>
      </c>
      <c r="M1048">
        <f t="array" ref="M1048">K1048/D1048</f>
        <v>0.18762118979291087</v>
      </c>
    </row>
    <row r="1049" spans="1:13">
      <c r="A1049" t="s">
        <v>4316</v>
      </c>
      <c r="B1049" t="s">
        <v>10</v>
      </c>
      <c r="C1049">
        <v>2013</v>
      </c>
      <c r="D1049" s="1">
        <v>30871000000</v>
      </c>
      <c r="E1049" s="7">
        <v>16106000000</v>
      </c>
      <c r="F1049" s="7">
        <v>1715000000</v>
      </c>
      <c r="G1049">
        <v>0</v>
      </c>
      <c r="H1049" s="7">
        <v>6384000000</v>
      </c>
      <c r="I1049">
        <f t="array" ref="I1049">D1049-E1049</f>
        <v>14765000000</v>
      </c>
      <c r="J1049">
        <f t="array" ref="J1049">SUM(F1049:H1049)</f>
        <v>8099000000</v>
      </c>
      <c r="K1049">
        <f t="array" ref="K1049">I1049-J1049</f>
        <v>6666000000</v>
      </c>
      <c r="L1049">
        <f t="array" ref="L1049">I1049/D1049</f>
        <v>0.47828058695863429</v>
      </c>
      <c r="M1049">
        <f t="array" ref="M1049">K1049/D1049</f>
        <v>0.21593080884972951</v>
      </c>
    </row>
    <row r="1050" spans="1:13">
      <c r="A1050" t="s">
        <v>4316</v>
      </c>
      <c r="B1050" t="s">
        <v>19</v>
      </c>
      <c r="C1050">
        <v>2014</v>
      </c>
      <c r="D1050" s="1">
        <v>31821000000</v>
      </c>
      <c r="E1050" s="7">
        <v>16447000000</v>
      </c>
      <c r="F1050" s="7">
        <v>1770000000</v>
      </c>
      <c r="G1050">
        <v>0</v>
      </c>
      <c r="H1050" s="7">
        <v>6469000000</v>
      </c>
      <c r="I1050">
        <f t="array" ref="I1050">D1050-E1050</f>
        <v>15374000000</v>
      </c>
      <c r="J1050">
        <f t="array" ref="J1050">SUM(F1050:H1050)</f>
        <v>8239000000</v>
      </c>
      <c r="K1050">
        <f t="array" ref="K1050">I1050-J1050</f>
        <v>7135000000</v>
      </c>
      <c r="L1050">
        <f t="array" ref="L1050">I1050/D1050</f>
        <v>0.48314006473712329</v>
      </c>
      <c r="M1050">
        <f t="array" ref="M1050">K1050/D1050</f>
        <v>0.2242229973916596</v>
      </c>
    </row>
    <row r="1051" spans="1:13">
      <c r="A1051" t="s">
        <v>4316</v>
      </c>
      <c r="B1051" t="s">
        <v>25</v>
      </c>
      <c r="C1051">
        <v>2015</v>
      </c>
      <c r="D1051" s="1">
        <v>30274000000</v>
      </c>
      <c r="E1051" s="7">
        <v>15383000000</v>
      </c>
      <c r="F1051" s="7">
        <v>1763000000</v>
      </c>
      <c r="G1051">
        <v>0</v>
      </c>
      <c r="H1051" s="7">
        <v>6182000000</v>
      </c>
      <c r="I1051">
        <f t="array" ref="I1051">D1051-E1051</f>
        <v>14891000000</v>
      </c>
      <c r="J1051">
        <f t="array" ref="J1051">SUM(F1051:H1051)</f>
        <v>7945000000</v>
      </c>
      <c r="K1051">
        <f t="array" ref="K1051">I1051-J1051</f>
        <v>6946000000</v>
      </c>
      <c r="L1051">
        <f t="array" ref="L1051">I1051/D1051</f>
        <v>0.49187421549844751</v>
      </c>
      <c r="M1051">
        <f t="array" ref="M1051">K1051/D1051</f>
        <v>0.22943780141375439</v>
      </c>
    </row>
    <row r="1052" spans="1:13">
      <c r="A1052" t="s">
        <v>4316</v>
      </c>
      <c r="B1052" t="s">
        <v>31</v>
      </c>
      <c r="C1052">
        <v>2016</v>
      </c>
      <c r="D1052" s="1">
        <v>30109000000</v>
      </c>
      <c r="E1052" s="7">
        <v>15040000000</v>
      </c>
      <c r="F1052" s="7">
        <v>1735000000</v>
      </c>
      <c r="G1052">
        <v>0</v>
      </c>
      <c r="H1052" s="7">
        <v>6111000000</v>
      </c>
      <c r="I1052">
        <f t="array" ref="I1052">D1052-E1052</f>
        <v>15069000000</v>
      </c>
      <c r="J1052">
        <f t="array" ref="J1052">SUM(F1052:H1052)</f>
        <v>7846000000</v>
      </c>
      <c r="K1052">
        <f t="array" ref="K1052">I1052-J1052</f>
        <v>7223000000</v>
      </c>
      <c r="L1052">
        <f t="array" ref="L1052">I1052/D1052</f>
        <v>0.50048158357966055</v>
      </c>
      <c r="M1052">
        <f t="array" ref="M1052">K1052/D1052</f>
        <v>0.23989504799229466</v>
      </c>
    </row>
    <row r="1053" spans="1:13">
      <c r="A1053" t="s">
        <v>4332</v>
      </c>
      <c r="B1053" t="s">
        <v>10</v>
      </c>
      <c r="C1053">
        <v>2012</v>
      </c>
      <c r="D1053" s="1">
        <v>2060702000</v>
      </c>
      <c r="E1053" s="7">
        <v>995046000</v>
      </c>
      <c r="F1053">
        <v>0</v>
      </c>
      <c r="G1053">
        <v>0</v>
      </c>
      <c r="H1053">
        <v>0</v>
      </c>
      <c r="I1053">
        <f t="array" ref="I1053">D1053-E1053</f>
        <v>1065656000</v>
      </c>
      <c r="J1053">
        <f t="array" ref="J1053">SUM(F1053:H1053)</f>
        <v>0</v>
      </c>
      <c r="K1053">
        <f t="array" ref="K1053">I1053-J1053</f>
        <v>1065656000</v>
      </c>
      <c r="L1053">
        <f t="array" ref="L1053">I1053/D1053</f>
        <v>0.51713251115396597</v>
      </c>
      <c r="M1053">
        <f t="array" ref="M1053">K1053/D1053</f>
        <v>0.51713251115396597</v>
      </c>
    </row>
    <row r="1054" spans="1:13">
      <c r="A1054" t="s">
        <v>4332</v>
      </c>
      <c r="B1054" t="s">
        <v>19</v>
      </c>
      <c r="C1054">
        <v>2013</v>
      </c>
      <c r="D1054" s="1">
        <v>2246428000</v>
      </c>
      <c r="E1054" s="7">
        <v>1073497000</v>
      </c>
      <c r="F1054">
        <v>0</v>
      </c>
      <c r="G1054">
        <v>0</v>
      </c>
      <c r="H1054">
        <v>0</v>
      </c>
      <c r="I1054">
        <f t="array" ref="I1054">D1054-E1054</f>
        <v>1172931000</v>
      </c>
      <c r="J1054">
        <f t="array" ref="J1054">SUM(F1054:H1054)</f>
        <v>0</v>
      </c>
      <c r="K1054">
        <f t="array" ref="K1054">I1054-J1054</f>
        <v>1172931000</v>
      </c>
      <c r="L1054">
        <f t="array" ref="L1054">I1054/D1054</f>
        <v>0.52213157955652267</v>
      </c>
      <c r="M1054">
        <f t="array" ref="M1054">K1054/D1054</f>
        <v>0.52213157955652267</v>
      </c>
    </row>
    <row r="1055" spans="1:13">
      <c r="A1055" t="s">
        <v>4332</v>
      </c>
      <c r="B1055" t="s">
        <v>25</v>
      </c>
      <c r="C1055">
        <v>2014</v>
      </c>
      <c r="D1055" s="1">
        <v>2464867000</v>
      </c>
      <c r="E1055" s="7">
        <v>1125057000</v>
      </c>
      <c r="F1055">
        <v>0</v>
      </c>
      <c r="G1055">
        <v>0</v>
      </c>
      <c r="H1055">
        <v>0</v>
      </c>
      <c r="I1055">
        <f t="array" ref="I1055">D1055-E1055</f>
        <v>1339810000</v>
      </c>
      <c r="J1055">
        <f t="array" ref="J1055">SUM(F1055:H1055)</f>
        <v>0</v>
      </c>
      <c r="K1055">
        <f t="array" ref="K1055">I1055-J1055</f>
        <v>1339810000</v>
      </c>
      <c r="L1055">
        <f t="array" ref="L1055">I1055/D1055</f>
        <v>0.54356279669450724</v>
      </c>
      <c r="M1055">
        <f t="array" ref="M1055">K1055/D1055</f>
        <v>0.54356279669450724</v>
      </c>
    </row>
    <row r="1056" spans="1:13">
      <c r="A1056" t="s">
        <v>4332</v>
      </c>
      <c r="B1056" t="s">
        <v>31</v>
      </c>
      <c r="C1056">
        <v>2015</v>
      </c>
      <c r="D1056" s="1">
        <v>2722564000</v>
      </c>
      <c r="E1056" s="7">
        <v>1090263000</v>
      </c>
      <c r="F1056">
        <v>0</v>
      </c>
      <c r="G1056">
        <v>0</v>
      </c>
      <c r="H1056">
        <v>0</v>
      </c>
      <c r="I1056">
        <f t="array" ref="I1056">D1056-E1056</f>
        <v>1632301000</v>
      </c>
      <c r="J1056">
        <f t="array" ref="J1056">SUM(F1056:H1056)</f>
        <v>0</v>
      </c>
      <c r="K1056">
        <f t="array" ref="K1056">I1056-J1056</f>
        <v>1632301000</v>
      </c>
      <c r="L1056">
        <f t="array" ref="L1056">I1056/D1056</f>
        <v>0.59954550196065182</v>
      </c>
      <c r="M1056">
        <f t="array" ref="M1056">K1056/D1056</f>
        <v>0.59954550196065182</v>
      </c>
    </row>
    <row r="1057" spans="1:13">
      <c r="A1057" t="s">
        <v>4341</v>
      </c>
      <c r="B1057" t="s">
        <v>10</v>
      </c>
      <c r="C1057">
        <v>2012</v>
      </c>
      <c r="D1057" s="1">
        <v>24618000000</v>
      </c>
      <c r="E1057" s="7">
        <v>15055000000</v>
      </c>
      <c r="F1057">
        <v>0</v>
      </c>
      <c r="G1057">
        <v>0</v>
      </c>
      <c r="H1057" s="7">
        <v>2249000000</v>
      </c>
      <c r="I1057">
        <f t="array" ref="I1057">D1057-E1057</f>
        <v>9563000000</v>
      </c>
      <c r="J1057">
        <f t="array" ref="J1057">SUM(F1057:H1057)</f>
        <v>2249000000</v>
      </c>
      <c r="K1057">
        <f t="array" ref="K1057">I1057-J1057</f>
        <v>7314000000</v>
      </c>
      <c r="L1057">
        <f t="array" ref="L1057">I1057/D1057</f>
        <v>0.38845560159233083</v>
      </c>
      <c r="M1057">
        <f t="array" ref="M1057">K1057/D1057</f>
        <v>0.29709968315866442</v>
      </c>
    </row>
    <row r="1058" spans="1:13">
      <c r="A1058" t="s">
        <v>4341</v>
      </c>
      <c r="B1058" t="s">
        <v>19</v>
      </c>
      <c r="C1058">
        <v>2013</v>
      </c>
      <c r="D1058" s="1">
        <v>24466000000</v>
      </c>
      <c r="E1058" s="7">
        <v>14009000000</v>
      </c>
      <c r="F1058">
        <v>0</v>
      </c>
      <c r="G1058">
        <v>0</v>
      </c>
      <c r="H1058" s="7">
        <v>2362000000</v>
      </c>
      <c r="I1058">
        <f t="array" ref="I1058">D1058-E1058</f>
        <v>10457000000</v>
      </c>
      <c r="J1058">
        <f t="array" ref="J1058">SUM(F1058:H1058)</f>
        <v>2362000000</v>
      </c>
      <c r="K1058">
        <f t="array" ref="K1058">I1058-J1058</f>
        <v>8095000000</v>
      </c>
      <c r="L1058">
        <f t="array" ref="L1058">I1058/D1058</f>
        <v>0.42740946619798903</v>
      </c>
      <c r="M1058">
        <f t="array" ref="M1058">K1058/D1058</f>
        <v>0.33086732608517944</v>
      </c>
    </row>
    <row r="1059" spans="1:13">
      <c r="A1059" t="s">
        <v>4341</v>
      </c>
      <c r="B1059" t="s">
        <v>25</v>
      </c>
      <c r="C1059">
        <v>2014</v>
      </c>
      <c r="D1059" s="1">
        <v>24522000000</v>
      </c>
      <c r="E1059" s="7">
        <v>14362000000</v>
      </c>
      <c r="F1059">
        <v>0</v>
      </c>
      <c r="G1059">
        <v>0</v>
      </c>
      <c r="H1059" s="7">
        <v>2541000000</v>
      </c>
      <c r="I1059">
        <f t="array" ref="I1059">D1059-E1059</f>
        <v>10160000000</v>
      </c>
      <c r="J1059">
        <f t="array" ref="J1059">SUM(F1059:H1059)</f>
        <v>2541000000</v>
      </c>
      <c r="K1059">
        <f t="array" ref="K1059">I1059-J1059</f>
        <v>7619000000</v>
      </c>
      <c r="L1059">
        <f t="array" ref="L1059">I1059/D1059</f>
        <v>0.41432183345567247</v>
      </c>
      <c r="M1059">
        <f t="array" ref="M1059">K1059/D1059</f>
        <v>0.31070059538373707</v>
      </c>
    </row>
    <row r="1060" spans="1:13">
      <c r="A1060" t="s">
        <v>4341</v>
      </c>
      <c r="B1060" t="s">
        <v>31</v>
      </c>
      <c r="C1060">
        <v>2015</v>
      </c>
      <c r="D1060" s="1">
        <v>25434000000</v>
      </c>
      <c r="E1060" s="7">
        <v>14320000000</v>
      </c>
      <c r="F1060">
        <v>0</v>
      </c>
      <c r="G1060">
        <v>0</v>
      </c>
      <c r="H1060" s="7">
        <v>2749000000</v>
      </c>
      <c r="I1060">
        <f t="array" ref="I1060">D1060-E1060</f>
        <v>11114000000</v>
      </c>
      <c r="J1060">
        <f t="array" ref="J1060">SUM(F1060:H1060)</f>
        <v>2749000000</v>
      </c>
      <c r="K1060">
        <f t="array" ref="K1060">I1060-J1060</f>
        <v>8365000000</v>
      </c>
      <c r="L1060">
        <f t="array" ref="L1060">I1060/D1060</f>
        <v>0.43697412911850281</v>
      </c>
      <c r="M1060">
        <f t="array" ref="M1060">K1060/D1060</f>
        <v>0.32889046158685226</v>
      </c>
    </row>
    <row r="1061" spans="1:13">
      <c r="A1061" t="s">
        <v>4355</v>
      </c>
      <c r="B1061" t="s">
        <v>10</v>
      </c>
      <c r="C1061">
        <v>2013</v>
      </c>
      <c r="D1061" s="1">
        <v>14861000000</v>
      </c>
      <c r="E1061" s="7">
        <v>7208000000</v>
      </c>
      <c r="F1061" s="7">
        <v>1533000000</v>
      </c>
      <c r="G1061">
        <v>0</v>
      </c>
      <c r="H1061" s="7">
        <v>2550000000</v>
      </c>
      <c r="I1061">
        <f t="array" ref="I1061">D1061-E1061</f>
        <v>7653000000</v>
      </c>
      <c r="J1061">
        <f t="array" ref="J1061">SUM(F1061:H1061)</f>
        <v>4083000000</v>
      </c>
      <c r="K1061">
        <f t="array" ref="K1061">I1061-J1061</f>
        <v>3570000000</v>
      </c>
      <c r="L1061">
        <f t="array" ref="L1061">I1061/D1061</f>
        <v>0.51497207455756677</v>
      </c>
      <c r="M1061">
        <f t="array" ref="M1061">K1061/D1061</f>
        <v>0.24022609514837495</v>
      </c>
    </row>
    <row r="1062" spans="1:13">
      <c r="A1062" t="s">
        <v>4355</v>
      </c>
      <c r="B1062" t="s">
        <v>19</v>
      </c>
      <c r="C1062">
        <v>2014</v>
      </c>
      <c r="D1062" s="1">
        <v>15855000000</v>
      </c>
      <c r="E1062" s="7">
        <v>7281000000</v>
      </c>
      <c r="F1062" s="7">
        <v>1725000000</v>
      </c>
      <c r="G1062">
        <v>0</v>
      </c>
      <c r="H1062" s="7">
        <v>2774000000</v>
      </c>
      <c r="I1062">
        <f t="array" ref="I1062">D1062-E1062</f>
        <v>8574000000</v>
      </c>
      <c r="J1062">
        <f t="array" ref="J1062">SUM(F1062:H1062)</f>
        <v>4499000000</v>
      </c>
      <c r="K1062">
        <f t="array" ref="K1062">I1062-J1062</f>
        <v>4075000000</v>
      </c>
      <c r="L1062">
        <f t="array" ref="L1062">I1062/D1062</f>
        <v>0.54077578051087982</v>
      </c>
      <c r="M1062">
        <f t="array" ref="M1062">K1062/D1062</f>
        <v>0.25701671397035636</v>
      </c>
    </row>
    <row r="1063" spans="1:13">
      <c r="A1063" t="s">
        <v>4355</v>
      </c>
      <c r="B1063" t="s">
        <v>25</v>
      </c>
      <c r="C1063">
        <v>2015</v>
      </c>
      <c r="D1063" s="1">
        <v>15001000000</v>
      </c>
      <c r="E1063" s="7">
        <v>6819000000</v>
      </c>
      <c r="F1063" s="7">
        <v>1580000000</v>
      </c>
      <c r="G1063">
        <v>0</v>
      </c>
      <c r="H1063" s="7">
        <v>2686000000</v>
      </c>
      <c r="I1063">
        <f t="array" ref="I1063">D1063-E1063</f>
        <v>8182000000</v>
      </c>
      <c r="J1063">
        <f t="array" ref="J1063">SUM(F1063:H1063)</f>
        <v>4266000000</v>
      </c>
      <c r="K1063">
        <f t="array" ref="K1063">I1063-J1063</f>
        <v>3916000000</v>
      </c>
      <c r="L1063">
        <f t="array" ref="L1063">I1063/D1063</f>
        <v>0.54543030464635689</v>
      </c>
      <c r="M1063">
        <f t="array" ref="M1063">K1063/D1063</f>
        <v>0.26104926338244117</v>
      </c>
    </row>
    <row r="1064" spans="1:13">
      <c r="A1064" t="s">
        <v>4355</v>
      </c>
      <c r="B1064" t="s">
        <v>31</v>
      </c>
      <c r="C1064">
        <v>2016</v>
      </c>
      <c r="D1064" s="1">
        <v>13502000000</v>
      </c>
      <c r="E1064" s="7">
        <v>6485000000</v>
      </c>
      <c r="F1064" s="7">
        <v>1512000000</v>
      </c>
      <c r="G1064">
        <v>0</v>
      </c>
      <c r="H1064" s="7">
        <v>2833000000</v>
      </c>
      <c r="I1064">
        <f t="array" ref="I1064">D1064-E1064</f>
        <v>7017000000</v>
      </c>
      <c r="J1064">
        <f t="array" ref="J1064">SUM(F1064:H1064)</f>
        <v>4345000000</v>
      </c>
      <c r="K1064">
        <f t="array" ref="K1064">I1064-J1064</f>
        <v>2672000000</v>
      </c>
      <c r="L1064">
        <f t="array" ref="L1064">I1064/D1064</f>
        <v>0.51970078506887873</v>
      </c>
      <c r="M1064">
        <f t="array" ref="M1064">K1064/D1064</f>
        <v>0.19789660790993926</v>
      </c>
    </row>
    <row r="1065" spans="1:13">
      <c r="A1065" t="s">
        <v>4370</v>
      </c>
      <c r="B1065" t="s">
        <v>10</v>
      </c>
      <c r="C1065">
        <v>2013</v>
      </c>
      <c r="D1065" s="1">
        <v>9974100000</v>
      </c>
      <c r="E1065" s="7">
        <v>7213900000</v>
      </c>
      <c r="F1065">
        <v>0</v>
      </c>
      <c r="G1065">
        <v>0</v>
      </c>
      <c r="H1065" s="7">
        <v>550600000</v>
      </c>
      <c r="I1065">
        <f t="array" ref="I1065">D1065-E1065</f>
        <v>2760200000</v>
      </c>
      <c r="J1065">
        <f t="array" ref="J1065">SUM(F1065:H1065)</f>
        <v>550600000</v>
      </c>
      <c r="K1065">
        <f t="array" ref="K1065">I1065-J1065</f>
        <v>2209600000</v>
      </c>
      <c r="L1065">
        <f t="array" ref="L1065">I1065/D1065</f>
        <v>0.27673674817778043</v>
      </c>
      <c r="M1065">
        <f t="array" ref="M1065">K1065/D1065</f>
        <v>0.22153377247069911</v>
      </c>
    </row>
    <row r="1066" spans="1:13">
      <c r="A1066" t="s">
        <v>4370</v>
      </c>
      <c r="B1066" t="s">
        <v>19</v>
      </c>
      <c r="C1066">
        <v>2014</v>
      </c>
      <c r="D1066" s="1">
        <v>9055800000</v>
      </c>
      <c r="E1066" s="7">
        <v>7129200000</v>
      </c>
      <c r="F1066">
        <v>0</v>
      </c>
      <c r="G1066">
        <v>0</v>
      </c>
      <c r="H1066" s="7">
        <v>505800000</v>
      </c>
      <c r="I1066">
        <f t="array" ref="I1066">D1066-E1066</f>
        <v>1926600000</v>
      </c>
      <c r="J1066">
        <f t="array" ref="J1066">SUM(F1066:H1066)</f>
        <v>505800000</v>
      </c>
      <c r="K1066">
        <f t="array" ref="K1066">I1066-J1066</f>
        <v>1420800000</v>
      </c>
      <c r="L1066">
        <f t="array" ref="L1066">I1066/D1066</f>
        <v>0.2127476313522825</v>
      </c>
      <c r="M1066">
        <f t="array" ref="M1066">K1066/D1066</f>
        <v>0.15689392433578481</v>
      </c>
    </row>
    <row r="1067" spans="1:13">
      <c r="A1067" t="s">
        <v>4370</v>
      </c>
      <c r="B1067" t="s">
        <v>25</v>
      </c>
      <c r="C1067">
        <v>2015</v>
      </c>
      <c r="D1067" s="1">
        <v>8895300000</v>
      </c>
      <c r="E1067" s="7">
        <v>7177400000</v>
      </c>
      <c r="F1067">
        <v>0</v>
      </c>
      <c r="G1067">
        <v>0</v>
      </c>
      <c r="H1067" s="7">
        <v>439100000</v>
      </c>
      <c r="I1067">
        <f t="array" ref="I1067">D1067-E1067</f>
        <v>1717900000</v>
      </c>
      <c r="J1067">
        <f t="array" ref="J1067">SUM(F1067:H1067)</f>
        <v>439100000</v>
      </c>
      <c r="K1067">
        <f t="array" ref="K1067">I1067-J1067</f>
        <v>1278800000</v>
      </c>
      <c r="L1067">
        <f t="array" ref="L1067">I1067/D1067</f>
        <v>0.19312445898395783</v>
      </c>
      <c r="M1067">
        <f t="array" ref="M1067">K1067/D1067</f>
        <v>0.14376131215360921</v>
      </c>
    </row>
    <row r="1068" spans="1:13">
      <c r="A1068" t="s">
        <v>4370</v>
      </c>
      <c r="B1068" t="s">
        <v>31</v>
      </c>
      <c r="C1068">
        <v>2016</v>
      </c>
      <c r="D1068" s="1">
        <v>7162800000</v>
      </c>
      <c r="E1068" s="7">
        <v>6352800000</v>
      </c>
      <c r="F1068">
        <v>0</v>
      </c>
      <c r="G1068">
        <v>0</v>
      </c>
      <c r="H1068" s="7">
        <v>491000000</v>
      </c>
      <c r="I1068">
        <f t="array" ref="I1068">D1068-E1068</f>
        <v>810000000</v>
      </c>
      <c r="J1068">
        <f t="array" ref="J1068">SUM(F1068:H1068)</f>
        <v>491000000</v>
      </c>
      <c r="K1068">
        <f t="array" ref="K1068">I1068-J1068</f>
        <v>319000000</v>
      </c>
      <c r="L1068">
        <f t="array" ref="L1068">I1068/D1068</f>
        <v>0.11308426872172893</v>
      </c>
      <c r="M1068">
        <f t="array" ref="M1068">K1068/D1068</f>
        <v>4.4535656447199416E-2</v>
      </c>
    </row>
    <row r="1069" spans="1:13">
      <c r="A1069" t="s">
        <v>4382</v>
      </c>
      <c r="B1069" t="s">
        <v>10</v>
      </c>
      <c r="C1069">
        <v>2012</v>
      </c>
      <c r="D1069" s="1">
        <v>82243000000</v>
      </c>
      <c r="E1069" s="7">
        <v>68948000000</v>
      </c>
      <c r="F1069">
        <v>0</v>
      </c>
      <c r="G1069" s="7">
        <v>995000000</v>
      </c>
      <c r="H1069" s="7">
        <v>7202000000</v>
      </c>
      <c r="I1069">
        <f t="array" ref="I1069">D1069-E1069</f>
        <v>13295000000</v>
      </c>
      <c r="J1069">
        <f t="array" ref="J1069">SUM(F1069:H1069)</f>
        <v>8197000000</v>
      </c>
      <c r="K1069">
        <f t="array" ref="K1069">I1069-J1069</f>
        <v>5098000000</v>
      </c>
      <c r="L1069">
        <f t="array" ref="L1069">I1069/D1069</f>
        <v>0.16165509526646646</v>
      </c>
      <c r="M1069">
        <f t="array" ref="M1069">K1069/D1069</f>
        <v>6.198703841056382E-2</v>
      </c>
    </row>
    <row r="1070" spans="1:13">
      <c r="A1070" t="s">
        <v>4382</v>
      </c>
      <c r="B1070" t="s">
        <v>19</v>
      </c>
      <c r="C1070">
        <v>2013</v>
      </c>
      <c r="D1070" s="1">
        <v>100160000000</v>
      </c>
      <c r="E1070" s="7">
        <v>87758000000</v>
      </c>
      <c r="F1070">
        <v>0</v>
      </c>
      <c r="G1070" s="7">
        <v>1220000000</v>
      </c>
      <c r="H1070" s="7">
        <v>7851000000</v>
      </c>
      <c r="I1070">
        <f t="array" ref="I1070">D1070-E1070</f>
        <v>12402000000</v>
      </c>
      <c r="J1070">
        <f t="array" ref="J1070">SUM(F1070:H1070)</f>
        <v>9071000000</v>
      </c>
      <c r="K1070">
        <f t="array" ref="K1070">I1070-J1070</f>
        <v>3331000000</v>
      </c>
      <c r="L1070">
        <f t="array" ref="L1070">I1070/D1070</f>
        <v>0.12382188498402556</v>
      </c>
      <c r="M1070">
        <f t="array" ref="M1070">K1070/D1070</f>
        <v>3.3256789137380192E-2</v>
      </c>
    </row>
    <row r="1071" spans="1:13">
      <c r="A1071" t="s">
        <v>4382</v>
      </c>
      <c r="B1071" t="s">
        <v>25</v>
      </c>
      <c r="C1071">
        <v>2014</v>
      </c>
      <c r="D1071" s="1">
        <v>97817000000</v>
      </c>
      <c r="E1071" s="7">
        <v>84275000000</v>
      </c>
      <c r="F1071">
        <v>0</v>
      </c>
      <c r="G1071" s="7">
        <v>1326000000</v>
      </c>
      <c r="H1071" s="7">
        <v>8450000000</v>
      </c>
      <c r="I1071">
        <f t="array" ref="I1071">D1071-E1071</f>
        <v>13542000000</v>
      </c>
      <c r="J1071">
        <f t="array" ref="J1071">SUM(F1071:H1071)</f>
        <v>9776000000</v>
      </c>
      <c r="K1071">
        <f t="array" ref="K1071">I1071-J1071</f>
        <v>3766000000</v>
      </c>
      <c r="L1071">
        <f t="array" ref="L1071">I1071/D1071</f>
        <v>0.13844219307482339</v>
      </c>
      <c r="M1071">
        <f t="array" ref="M1071">K1071/D1071</f>
        <v>3.8500465154318778E-2</v>
      </c>
    </row>
    <row r="1072" spans="1:13">
      <c r="A1072" t="s">
        <v>4382</v>
      </c>
      <c r="B1072" t="s">
        <v>31</v>
      </c>
      <c r="C1072">
        <v>2015</v>
      </c>
      <c r="D1072" s="1">
        <v>72051000000</v>
      </c>
      <c r="E1072" s="7">
        <v>55891000000</v>
      </c>
      <c r="F1072">
        <v>0</v>
      </c>
      <c r="G1072" s="7">
        <v>1646000000</v>
      </c>
      <c r="H1072" s="7">
        <v>10029000000</v>
      </c>
      <c r="I1072">
        <f t="array" ref="I1072">D1072-E1072</f>
        <v>16160000000</v>
      </c>
      <c r="J1072">
        <f t="array" ref="J1072">SUM(F1072:H1072)</f>
        <v>11675000000</v>
      </c>
      <c r="K1072">
        <f t="array" ref="K1072">I1072-J1072</f>
        <v>4485000000</v>
      </c>
      <c r="L1072">
        <f t="array" ref="L1072">I1072/D1072</f>
        <v>0.22428557549513539</v>
      </c>
      <c r="M1072">
        <f t="array" ref="M1072">K1072/D1072</f>
        <v>6.2247574634633804E-2</v>
      </c>
    </row>
    <row r="1073" spans="1:13">
      <c r="A1073" t="s">
        <v>4398</v>
      </c>
      <c r="B1073" t="s">
        <v>10</v>
      </c>
      <c r="C1073">
        <v>2012</v>
      </c>
      <c r="D1073" s="1">
        <v>47267000000</v>
      </c>
      <c r="E1073" s="7">
        <v>16446000000</v>
      </c>
      <c r="F1073" s="7">
        <v>8168000000</v>
      </c>
      <c r="G1073">
        <v>0</v>
      </c>
      <c r="H1073" s="7">
        <v>12776000000</v>
      </c>
      <c r="I1073">
        <f t="array" ref="I1073">D1073-E1073</f>
        <v>30821000000</v>
      </c>
      <c r="J1073">
        <f t="array" ref="J1073">SUM(F1073:H1073)</f>
        <v>20944000000</v>
      </c>
      <c r="K1073">
        <f t="array" ref="K1073">I1073-J1073</f>
        <v>9877000000</v>
      </c>
      <c r="L1073">
        <f t="array" ref="L1073">I1073/D1073</f>
        <v>0.65206169208961851</v>
      </c>
      <c r="M1073">
        <f t="array" ref="M1073">K1073/D1073</f>
        <v>0.20896185499397044</v>
      </c>
    </row>
    <row r="1074" spans="1:13">
      <c r="A1074" t="s">
        <v>4398</v>
      </c>
      <c r="B1074" t="s">
        <v>19</v>
      </c>
      <c r="C1074">
        <v>2013</v>
      </c>
      <c r="D1074" s="1">
        <v>44033000000</v>
      </c>
      <c r="E1074" s="7">
        <v>16954000000</v>
      </c>
      <c r="F1074" s="7">
        <v>7503000000</v>
      </c>
      <c r="G1074">
        <v>0</v>
      </c>
      <c r="H1074" s="7">
        <v>11911000000</v>
      </c>
      <c r="I1074">
        <f t="array" ref="I1074">D1074-E1074</f>
        <v>27079000000</v>
      </c>
      <c r="J1074">
        <f t="array" ref="J1074">SUM(F1074:H1074)</f>
        <v>19414000000</v>
      </c>
      <c r="K1074">
        <f t="array" ref="K1074">I1074-J1074</f>
        <v>7665000000</v>
      </c>
      <c r="L1074">
        <f t="array" ref="L1074">I1074/D1074</f>
        <v>0.6149705902391388</v>
      </c>
      <c r="M1074">
        <f t="array" ref="M1074">K1074/D1074</f>
        <v>0.17407398996207391</v>
      </c>
    </row>
    <row r="1075" spans="1:13">
      <c r="A1075" t="s">
        <v>4398</v>
      </c>
      <c r="B1075" t="s">
        <v>25</v>
      </c>
      <c r="C1075">
        <v>2014</v>
      </c>
      <c r="D1075" s="1">
        <v>42237000000</v>
      </c>
      <c r="E1075" s="7">
        <v>16768000000</v>
      </c>
      <c r="F1075" s="7">
        <v>7180000000</v>
      </c>
      <c r="G1075">
        <v>0</v>
      </c>
      <c r="H1075" s="7">
        <v>11606000000</v>
      </c>
      <c r="I1075">
        <f t="array" ref="I1075">D1075-E1075</f>
        <v>25469000000</v>
      </c>
      <c r="J1075">
        <f t="array" ref="J1075">SUM(F1075:H1075)</f>
        <v>18786000000</v>
      </c>
      <c r="K1075">
        <f t="array" ref="K1075">I1075-J1075</f>
        <v>6683000000</v>
      </c>
      <c r="L1075">
        <f t="array" ref="L1075">I1075/D1075</f>
        <v>0.60300210715723179</v>
      </c>
      <c r="M1075">
        <f t="array" ref="M1075">K1075/D1075</f>
        <v>0.15822619977744631</v>
      </c>
    </row>
    <row r="1076" spans="1:13">
      <c r="A1076" t="s">
        <v>4398</v>
      </c>
      <c r="B1076" t="s">
        <v>31</v>
      </c>
      <c r="C1076">
        <v>2015</v>
      </c>
      <c r="D1076" s="1">
        <v>39498000000</v>
      </c>
      <c r="E1076" s="7">
        <v>14934000000</v>
      </c>
      <c r="F1076" s="7">
        <v>6704000000</v>
      </c>
      <c r="G1076">
        <v>0</v>
      </c>
      <c r="H1076" s="7">
        <v>10313000000</v>
      </c>
      <c r="I1076">
        <f t="array" ref="I1076">D1076-E1076</f>
        <v>24564000000</v>
      </c>
      <c r="J1076">
        <f t="array" ref="J1076">SUM(F1076:H1076)</f>
        <v>17017000000</v>
      </c>
      <c r="K1076">
        <f t="array" ref="K1076">I1076-J1076</f>
        <v>7547000000</v>
      </c>
      <c r="L1076">
        <f t="array" ref="L1076">I1076/D1076</f>
        <v>0.62190490657754827</v>
      </c>
      <c r="M1076">
        <f t="array" ref="M1076">K1076/D1076</f>
        <v>0.19107296571978327</v>
      </c>
    </row>
    <row r="1077" spans="1:13">
      <c r="A1077" t="s">
        <v>4415</v>
      </c>
      <c r="B1077" t="s">
        <v>10</v>
      </c>
      <c r="C1077">
        <v>2012</v>
      </c>
      <c r="D1077" s="1">
        <v>11966000000</v>
      </c>
      <c r="E1077" s="7">
        <v>2079000000</v>
      </c>
      <c r="F1077">
        <v>0</v>
      </c>
      <c r="G1077" s="7">
        <v>2008000000</v>
      </c>
      <c r="H1077" s="7">
        <v>4017000000</v>
      </c>
      <c r="I1077">
        <f t="array" ref="I1077">D1077-E1077</f>
        <v>9887000000</v>
      </c>
      <c r="J1077">
        <f t="array" ref="J1077">SUM(F1077:H1077)</f>
        <v>6025000000</v>
      </c>
      <c r="K1077">
        <f t="array" ref="K1077">I1077-J1077</f>
        <v>3862000000</v>
      </c>
      <c r="L1077">
        <f t="array" ref="L1077">I1077/D1077</f>
        <v>0.82625773023566773</v>
      </c>
      <c r="M1077">
        <f t="array" ref="M1077">K1077/D1077</f>
        <v>0.32274778539194382</v>
      </c>
    </row>
    <row r="1078" spans="1:13">
      <c r="A1078" t="s">
        <v>4415</v>
      </c>
      <c r="B1078" t="s">
        <v>19</v>
      </c>
      <c r="C1078">
        <v>2013</v>
      </c>
      <c r="D1078" s="1">
        <v>11325000000</v>
      </c>
      <c r="E1078" s="7">
        <v>2156000000</v>
      </c>
      <c r="F1078">
        <v>0</v>
      </c>
      <c r="G1078" s="7">
        <v>2500000000</v>
      </c>
      <c r="H1078" s="7">
        <v>3469000000</v>
      </c>
      <c r="I1078">
        <f t="array" ref="I1078">D1078-E1078</f>
        <v>9169000000</v>
      </c>
      <c r="J1078">
        <f t="array" ref="J1078">SUM(F1078:H1078)</f>
        <v>5969000000</v>
      </c>
      <c r="K1078">
        <f t="array" ref="K1078">I1078-J1078</f>
        <v>3200000000</v>
      </c>
      <c r="L1078">
        <f t="array" ref="L1078">I1078/D1078</f>
        <v>0.80962472406181019</v>
      </c>
      <c r="M1078">
        <f t="array" ref="M1078">K1078/D1078</f>
        <v>0.282560706401766</v>
      </c>
    </row>
    <row r="1079" spans="1:13">
      <c r="A1079" t="s">
        <v>4415</v>
      </c>
      <c r="B1079" t="s">
        <v>25</v>
      </c>
      <c r="C1079">
        <v>2014</v>
      </c>
      <c r="D1079" s="1">
        <v>10846000000</v>
      </c>
      <c r="E1079" s="7">
        <v>2246000000</v>
      </c>
      <c r="F1079">
        <v>0</v>
      </c>
      <c r="G1079" s="7">
        <v>2861000000</v>
      </c>
      <c r="H1079" s="7">
        <v>3627000000</v>
      </c>
      <c r="I1079">
        <f t="array" ref="I1079">D1079-E1079</f>
        <v>8600000000</v>
      </c>
      <c r="J1079">
        <f t="array" ref="J1079">SUM(F1079:H1079)</f>
        <v>6488000000</v>
      </c>
      <c r="K1079">
        <f t="array" ref="K1079">I1079-J1079</f>
        <v>2112000000</v>
      </c>
      <c r="L1079">
        <f t="array" ref="L1079">I1079/D1079</f>
        <v>0.79291904849714179</v>
      </c>
      <c r="M1079">
        <f t="array" ref="M1079">K1079/D1079</f>
        <v>0.1947261663286004</v>
      </c>
    </row>
    <row r="1080" spans="1:13">
      <c r="A1080" t="s">
        <v>4415</v>
      </c>
      <c r="B1080" t="s">
        <v>31</v>
      </c>
      <c r="C1080">
        <v>2015</v>
      </c>
      <c r="D1080" s="1">
        <v>5522000000</v>
      </c>
      <c r="E1080" s="7">
        <v>1694000000</v>
      </c>
      <c r="F1080">
        <v>0</v>
      </c>
      <c r="G1080" s="7">
        <v>2957000000</v>
      </c>
      <c r="H1080" s="7">
        <v>1831000000</v>
      </c>
      <c r="I1080">
        <f t="array" ref="I1080">D1080-E1080</f>
        <v>3828000000</v>
      </c>
      <c r="J1080">
        <f t="array" ref="J1080">SUM(F1080:H1080)</f>
        <v>4788000000</v>
      </c>
      <c r="K1080">
        <f t="array" ref="K1080">I1080-J1080</f>
        <v>-960000000</v>
      </c>
      <c r="L1080">
        <f t="array" ref="L1080">I1080/D1080</f>
        <v>0.69322709163346619</v>
      </c>
      <c r="M1080">
        <f t="array" ref="M1080">K1080/D1080</f>
        <v>-0.17385005432814199</v>
      </c>
    </row>
    <row r="1081" spans="1:13">
      <c r="A1081" t="s">
        <v>4431</v>
      </c>
      <c r="B1081" t="s">
        <v>10</v>
      </c>
      <c r="C1081">
        <v>2013</v>
      </c>
      <c r="D1081" s="1">
        <v>77849000000</v>
      </c>
      <c r="E1081" s="7">
        <v>20385000000</v>
      </c>
      <c r="F1081" s="7">
        <v>10411000000</v>
      </c>
      <c r="G1081">
        <v>0</v>
      </c>
      <c r="H1081" s="7">
        <v>20289000000</v>
      </c>
      <c r="I1081">
        <f t="array" ref="I1081">D1081-E1081</f>
        <v>57464000000</v>
      </c>
      <c r="J1081">
        <f t="array" ref="J1081">SUM(F1081:H1081)</f>
        <v>30700000000</v>
      </c>
      <c r="K1081">
        <f t="array" ref="K1081">I1081-J1081</f>
        <v>26764000000</v>
      </c>
      <c r="L1081">
        <f t="array" ref="L1081">I1081/D1081</f>
        <v>0.73814692545825888</v>
      </c>
      <c r="M1081">
        <f t="array" ref="M1081">K1081/D1081</f>
        <v>0.34379375457616668</v>
      </c>
    </row>
    <row r="1082" spans="1:13">
      <c r="A1082" t="s">
        <v>4431</v>
      </c>
      <c r="B1082" t="s">
        <v>19</v>
      </c>
      <c r="C1082">
        <v>2014</v>
      </c>
      <c r="D1082" s="1">
        <v>86833000000</v>
      </c>
      <c r="E1082" s="7">
        <v>27078000000</v>
      </c>
      <c r="F1082" s="7">
        <v>11381000000</v>
      </c>
      <c r="G1082">
        <v>0</v>
      </c>
      <c r="H1082" s="7">
        <v>20488000000</v>
      </c>
      <c r="I1082">
        <f t="array" ref="I1082">D1082-E1082</f>
        <v>59755000000</v>
      </c>
      <c r="J1082">
        <f t="array" ref="J1082">SUM(F1082:H1082)</f>
        <v>31869000000</v>
      </c>
      <c r="K1082">
        <f t="array" ref="K1082">I1082-J1082</f>
        <v>27886000000</v>
      </c>
      <c r="L1082">
        <f t="array" ref="L1082">I1082/D1082</f>
        <v>0.68816003132449644</v>
      </c>
      <c r="M1082">
        <f t="array" ref="M1082">K1082/D1082</f>
        <v>0.32114518673776099</v>
      </c>
    </row>
    <row r="1083" spans="1:13">
      <c r="A1083" t="s">
        <v>4431</v>
      </c>
      <c r="B1083" t="s">
        <v>25</v>
      </c>
      <c r="C1083">
        <v>2015</v>
      </c>
      <c r="D1083" s="1">
        <v>93580000000</v>
      </c>
      <c r="E1083" s="7">
        <v>33038000000</v>
      </c>
      <c r="F1083" s="7">
        <v>12046000000</v>
      </c>
      <c r="G1083">
        <v>0</v>
      </c>
      <c r="H1083" s="7">
        <v>20324000000</v>
      </c>
      <c r="I1083">
        <f t="array" ref="I1083">D1083-E1083</f>
        <v>60542000000</v>
      </c>
      <c r="J1083">
        <f t="array" ref="J1083">SUM(F1083:H1083)</f>
        <v>32370000000</v>
      </c>
      <c r="K1083">
        <f t="array" ref="K1083">I1083-J1083</f>
        <v>28172000000</v>
      </c>
      <c r="L1083">
        <f t="array" ref="L1083">I1083/D1083</f>
        <v>0.64695447745244705</v>
      </c>
      <c r="M1083">
        <f t="array" ref="M1083">K1083/D1083</f>
        <v>0.30104723231459712</v>
      </c>
    </row>
    <row r="1084" spans="1:13">
      <c r="A1084" t="s">
        <v>4431</v>
      </c>
      <c r="B1084" t="s">
        <v>31</v>
      </c>
      <c r="C1084">
        <v>2016</v>
      </c>
      <c r="D1084" s="1">
        <v>85320000000</v>
      </c>
      <c r="E1084" s="7">
        <v>32780000000</v>
      </c>
      <c r="F1084" s="7">
        <v>11988000000</v>
      </c>
      <c r="G1084">
        <v>0</v>
      </c>
      <c r="H1084" s="7">
        <v>19260000000</v>
      </c>
      <c r="I1084">
        <f t="array" ref="I1084">D1084-E1084</f>
        <v>52540000000</v>
      </c>
      <c r="J1084">
        <f t="array" ref="J1084">SUM(F1084:H1084)</f>
        <v>31248000000</v>
      </c>
      <c r="K1084">
        <f t="array" ref="K1084">I1084-J1084</f>
        <v>21292000000</v>
      </c>
      <c r="L1084">
        <f t="array" ref="L1084">I1084/D1084</f>
        <v>0.61579934364744493</v>
      </c>
      <c r="M1084">
        <f t="array" ref="M1084">K1084/D1084</f>
        <v>0.24955461790904829</v>
      </c>
    </row>
    <row r="1085" spans="1:13">
      <c r="A1085" t="s">
        <v>4449</v>
      </c>
      <c r="B1085" t="s">
        <v>10</v>
      </c>
      <c r="C1085">
        <v>2012</v>
      </c>
      <c r="D1085" s="1">
        <v>4608955000</v>
      </c>
      <c r="E1085" s="7">
        <v>116586000</v>
      </c>
      <c r="F1085">
        <v>0</v>
      </c>
      <c r="G1085" s="7">
        <v>264631000</v>
      </c>
      <c r="H1085" s="7">
        <v>2448629000</v>
      </c>
      <c r="I1085">
        <f t="array" ref="I1085">D1085-E1085</f>
        <v>4492369000</v>
      </c>
      <c r="J1085">
        <f t="array" ref="J1085">SUM(F1085:H1085)</f>
        <v>2713260000</v>
      </c>
      <c r="K1085">
        <f t="array" ref="K1085">I1085-J1085</f>
        <v>1779109000</v>
      </c>
      <c r="L1085">
        <f t="array" ref="L1085">I1085/D1085</f>
        <v>0.97470446120649912</v>
      </c>
      <c r="M1085">
        <f t="array" ref="M1085">K1085/D1085</f>
        <v>0.38601136266246905</v>
      </c>
    </row>
    <row r="1086" spans="1:13">
      <c r="A1086" t="s">
        <v>4449</v>
      </c>
      <c r="B1086" t="s">
        <v>19</v>
      </c>
      <c r="C1086">
        <v>2013</v>
      </c>
      <c r="D1086" s="1">
        <v>4822539000</v>
      </c>
      <c r="E1086" s="7">
        <v>83692000</v>
      </c>
      <c r="F1086">
        <v>0</v>
      </c>
      <c r="G1086" s="7">
        <v>231912000</v>
      </c>
      <c r="H1086" s="7">
        <v>2540954000</v>
      </c>
      <c r="I1086">
        <f t="array" ref="I1086">D1086-E1086</f>
        <v>4738847000</v>
      </c>
      <c r="J1086">
        <f t="array" ref="J1086">SUM(F1086:H1086)</f>
        <v>2772866000</v>
      </c>
      <c r="K1086">
        <f t="array" ref="K1086">I1086-J1086</f>
        <v>1965981000</v>
      </c>
      <c r="L1086">
        <f t="array" ref="L1086">I1086/D1086</f>
        <v>0.98264565615747224</v>
      </c>
      <c r="M1086">
        <f t="array" ref="M1086">K1086/D1086</f>
        <v>0.40766513241261504</v>
      </c>
    </row>
    <row r="1087" spans="1:13">
      <c r="A1087" t="s">
        <v>4449</v>
      </c>
      <c r="B1087" t="s">
        <v>25</v>
      </c>
      <c r="C1087">
        <v>2014</v>
      </c>
      <c r="D1087" s="1">
        <v>4736150000</v>
      </c>
      <c r="E1087" s="7">
        <v>63083000</v>
      </c>
      <c r="F1087">
        <v>0</v>
      </c>
      <c r="G1087" s="7">
        <v>157824000</v>
      </c>
      <c r="H1087" s="7">
        <v>2655650000</v>
      </c>
      <c r="I1087">
        <f t="array" ref="I1087">D1087-E1087</f>
        <v>4673067000</v>
      </c>
      <c r="J1087">
        <f t="array" ref="J1087">SUM(F1087:H1087)</f>
        <v>2813474000</v>
      </c>
      <c r="K1087">
        <f t="array" ref="K1087">I1087-J1087</f>
        <v>1859593000</v>
      </c>
      <c r="L1087">
        <f t="array" ref="L1087">I1087/D1087</f>
        <v>0.98668053165545855</v>
      </c>
      <c r="M1087">
        <f t="array" ref="M1087">K1087/D1087</f>
        <v>0.39263811323543385</v>
      </c>
    </row>
    <row r="1088" spans="1:13">
      <c r="A1088" t="s">
        <v>4449</v>
      </c>
      <c r="B1088" t="s">
        <v>31</v>
      </c>
      <c r="C1088">
        <v>2015</v>
      </c>
      <c r="D1088" s="1">
        <v>4995881000</v>
      </c>
      <c r="E1088" s="7">
        <v>73814000</v>
      </c>
      <c r="F1088">
        <v>0</v>
      </c>
      <c r="G1088" s="7">
        <v>196424000</v>
      </c>
      <c r="H1088" s="7">
        <v>2796508000</v>
      </c>
      <c r="I1088">
        <f t="array" ref="I1088">D1088-E1088</f>
        <v>4922067000</v>
      </c>
      <c r="J1088">
        <f t="array" ref="J1088">SUM(F1088:H1088)</f>
        <v>2992932000</v>
      </c>
      <c r="K1088">
        <f t="array" ref="K1088">I1088-J1088</f>
        <v>1929135000</v>
      </c>
      <c r="L1088">
        <f t="array" ref="L1088">I1088/D1088</f>
        <v>0.98522502837837811</v>
      </c>
      <c r="M1088">
        <f t="array" ref="M1088">K1088/D1088</f>
        <v>0.38614510633860172</v>
      </c>
    </row>
    <row r="1089" spans="1:13">
      <c r="A1089" t="s">
        <v>4466</v>
      </c>
      <c r="B1089" t="s">
        <v>10</v>
      </c>
      <c r="C1089">
        <v>2013</v>
      </c>
      <c r="D1089" s="1">
        <v>2378972000</v>
      </c>
      <c r="E1089" s="7">
        <v>1097041000</v>
      </c>
      <c r="F1089" s="7">
        <v>116346000</v>
      </c>
      <c r="G1089" s="7">
        <v>24539000</v>
      </c>
      <c r="H1089" s="7">
        <v>692693000</v>
      </c>
      <c r="I1089">
        <f t="array" ref="I1089">D1089-E1089</f>
        <v>1281931000</v>
      </c>
      <c r="J1089">
        <f t="array" ref="J1089">SUM(F1089:H1089)</f>
        <v>833578000</v>
      </c>
      <c r="K1089">
        <f t="array" ref="K1089">I1089-J1089</f>
        <v>448353000</v>
      </c>
      <c r="L1089">
        <f t="array" ref="L1089">I1089/D1089</f>
        <v>0.53885922154611321</v>
      </c>
      <c r="M1089">
        <f t="array" ref="M1089">K1089/D1089</f>
        <v>0.18846501766309146</v>
      </c>
    </row>
    <row r="1090" spans="1:13">
      <c r="A1090" t="s">
        <v>4466</v>
      </c>
      <c r="B1090" t="s">
        <v>19</v>
      </c>
      <c r="C1090">
        <v>2014</v>
      </c>
      <c r="D1090" s="1">
        <v>2485983000</v>
      </c>
      <c r="E1090" s="7">
        <v>1127233000</v>
      </c>
      <c r="F1090" s="7">
        <v>123297000</v>
      </c>
      <c r="G1090" s="7">
        <v>29185000</v>
      </c>
      <c r="H1090" s="7">
        <v>728582000</v>
      </c>
      <c r="I1090">
        <f t="array" ref="I1090">D1090-E1090</f>
        <v>1358750000</v>
      </c>
      <c r="J1090">
        <f t="array" ref="J1090">SUM(F1090:H1090)</f>
        <v>881064000</v>
      </c>
      <c r="K1090">
        <f t="array" ref="K1090">I1090-J1090</f>
        <v>477686000</v>
      </c>
      <c r="L1090">
        <f t="array" ref="L1090">I1090/D1090</f>
        <v>0.54656447771364491</v>
      </c>
      <c r="M1090">
        <f t="array" ref="M1090">K1090/D1090</f>
        <v>0.19215175646816571</v>
      </c>
    </row>
    <row r="1091" spans="1:13">
      <c r="A1091" t="s">
        <v>4466</v>
      </c>
      <c r="B1091" t="s">
        <v>25</v>
      </c>
      <c r="C1091">
        <v>2015</v>
      </c>
      <c r="D1091" s="1">
        <v>2395447000</v>
      </c>
      <c r="E1091" s="7">
        <v>1043454000</v>
      </c>
      <c r="F1091" s="7">
        <v>119076000</v>
      </c>
      <c r="G1091" s="7">
        <v>30951000</v>
      </c>
      <c r="H1091" s="7">
        <v>700810000</v>
      </c>
      <c r="I1091">
        <f t="array" ref="I1091">D1091-E1091</f>
        <v>1351993000</v>
      </c>
      <c r="J1091">
        <f t="array" ref="J1091">SUM(F1091:H1091)</f>
        <v>850837000</v>
      </c>
      <c r="K1091">
        <f t="array" ref="K1091">I1091-J1091</f>
        <v>501156000</v>
      </c>
      <c r="L1091">
        <f t="array" ref="L1091">I1091/D1091</f>
        <v>0.56440113264872904</v>
      </c>
      <c r="M1091">
        <f t="array" ref="M1091">K1091/D1091</f>
        <v>0.20921189239419616</v>
      </c>
    </row>
    <row r="1092" spans="1:13">
      <c r="A1092" t="s">
        <v>4466</v>
      </c>
      <c r="B1092" t="s">
        <v>31</v>
      </c>
      <c r="C1092">
        <v>2016</v>
      </c>
      <c r="D1092" s="1">
        <v>2508257000</v>
      </c>
      <c r="E1092" s="7">
        <v>1072670000</v>
      </c>
      <c r="F1092" s="7">
        <v>119968000</v>
      </c>
      <c r="G1092" s="7">
        <v>36052000</v>
      </c>
      <c r="H1092" s="7">
        <v>732622000</v>
      </c>
      <c r="I1092">
        <f t="array" ref="I1092">D1092-E1092</f>
        <v>1435587000</v>
      </c>
      <c r="J1092">
        <f t="array" ref="J1092">SUM(F1092:H1092)</f>
        <v>888642000</v>
      </c>
      <c r="K1092">
        <f t="array" ref="K1092">I1092-J1092</f>
        <v>546945000</v>
      </c>
      <c r="L1092">
        <f t="array" ref="L1092">I1092/D1092</f>
        <v>0.57234446071514999</v>
      </c>
      <c r="M1092">
        <f t="array" ref="M1092">K1092/D1092</f>
        <v>0.21805779870244557</v>
      </c>
    </row>
    <row r="1093" spans="1:13">
      <c r="A1093" t="s">
        <v>4487</v>
      </c>
      <c r="B1093" t="s">
        <v>10</v>
      </c>
      <c r="C1093">
        <v>2013</v>
      </c>
      <c r="D1093" s="1">
        <v>9073000000</v>
      </c>
      <c r="E1093" s="7">
        <v>7226000000</v>
      </c>
      <c r="F1093" s="7">
        <v>931000000</v>
      </c>
      <c r="G1093">
        <v>0</v>
      </c>
      <c r="H1093" s="7">
        <v>554000000</v>
      </c>
      <c r="I1093">
        <f t="array" ref="I1093">D1093-E1093</f>
        <v>1847000000</v>
      </c>
      <c r="J1093">
        <f t="array" ref="J1093">SUM(F1093:H1093)</f>
        <v>1485000000</v>
      </c>
      <c r="K1093">
        <f t="array" ref="K1093">I1093-J1093</f>
        <v>362000000</v>
      </c>
      <c r="L1093">
        <f t="array" ref="L1093">I1093/D1093</f>
        <v>0.2035710349388295</v>
      </c>
      <c r="M1093">
        <f t="array" ref="M1093">K1093/D1093</f>
        <v>3.9898600242477683E-2</v>
      </c>
    </row>
    <row r="1094" spans="1:13">
      <c r="A1094" t="s">
        <v>4487</v>
      </c>
      <c r="B1094" t="s">
        <v>19</v>
      </c>
      <c r="C1094">
        <v>2014</v>
      </c>
      <c r="D1094" s="1">
        <v>16358000000</v>
      </c>
      <c r="E1094" s="7">
        <v>10921000000</v>
      </c>
      <c r="F1094" s="7">
        <v>1371000000</v>
      </c>
      <c r="G1094">
        <v>0</v>
      </c>
      <c r="H1094" s="7">
        <v>939000000</v>
      </c>
      <c r="I1094">
        <f t="array" ref="I1094">D1094-E1094</f>
        <v>5437000000</v>
      </c>
      <c r="J1094">
        <f t="array" ref="J1094">SUM(F1094:H1094)</f>
        <v>2310000000</v>
      </c>
      <c r="K1094">
        <f t="array" ref="K1094">I1094-J1094</f>
        <v>3127000000</v>
      </c>
      <c r="L1094">
        <f t="array" ref="L1094">I1094/D1094</f>
        <v>0.33237559603863553</v>
      </c>
      <c r="M1094">
        <f t="array" ref="M1094">K1094/D1094</f>
        <v>0.19116028854383177</v>
      </c>
    </row>
    <row r="1095" spans="1:13">
      <c r="A1095" t="s">
        <v>4487</v>
      </c>
      <c r="B1095" t="s">
        <v>25</v>
      </c>
      <c r="C1095">
        <v>2015</v>
      </c>
      <c r="D1095" s="1">
        <v>16192000000</v>
      </c>
      <c r="E1095" s="7">
        <v>10977000000</v>
      </c>
      <c r="F1095" s="7">
        <v>1540000000</v>
      </c>
      <c r="G1095">
        <v>0</v>
      </c>
      <c r="H1095" s="7">
        <v>674000000</v>
      </c>
      <c r="I1095">
        <f t="array" ref="I1095">D1095-E1095</f>
        <v>5215000000</v>
      </c>
      <c r="J1095">
        <f t="array" ref="J1095">SUM(F1095:H1095)</f>
        <v>2214000000</v>
      </c>
      <c r="K1095">
        <f t="array" ref="K1095">I1095-J1095</f>
        <v>3001000000</v>
      </c>
      <c r="L1095">
        <f t="array" ref="L1095">I1095/D1095</f>
        <v>0.32207262845849804</v>
      </c>
      <c r="M1095">
        <f t="array" ref="M1095">K1095/D1095</f>
        <v>0.18533843873517786</v>
      </c>
    </row>
    <row r="1096" spans="1:13">
      <c r="A1096" t="s">
        <v>4487</v>
      </c>
      <c r="B1096" t="s">
        <v>31</v>
      </c>
      <c r="C1096">
        <v>2016</v>
      </c>
      <c r="D1096" s="1">
        <v>12399000000</v>
      </c>
      <c r="E1096" s="7">
        <v>9894000000</v>
      </c>
      <c r="F1096" s="7">
        <v>1617000000</v>
      </c>
      <c r="G1096">
        <v>0</v>
      </c>
      <c r="H1096" s="7">
        <v>653000000</v>
      </c>
      <c r="I1096">
        <f t="array" ref="I1096">D1096-E1096</f>
        <v>2505000000</v>
      </c>
      <c r="J1096">
        <f t="array" ref="J1096">SUM(F1096:H1096)</f>
        <v>2270000000</v>
      </c>
      <c r="K1096">
        <f t="array" ref="K1096">I1096-J1096</f>
        <v>235000000</v>
      </c>
      <c r="L1096">
        <f t="array" ref="L1096">I1096/D1096</f>
        <v>0.20203242196951368</v>
      </c>
      <c r="M1096">
        <f t="array" ref="M1096">K1096/D1096</f>
        <v>1.8953141382369545E-2</v>
      </c>
    </row>
    <row r="1097" spans="1:13">
      <c r="A1097" t="s">
        <v>4504</v>
      </c>
      <c r="B1097" t="s">
        <v>10</v>
      </c>
      <c r="C1097">
        <v>2012</v>
      </c>
      <c r="D1097" s="1">
        <v>4608563000</v>
      </c>
      <c r="E1097" s="7">
        <v>1079136000</v>
      </c>
      <c r="F1097">
        <v>0</v>
      </c>
      <c r="G1097" s="7">
        <v>1291456000</v>
      </c>
      <c r="H1097" s="7">
        <v>285144000</v>
      </c>
      <c r="I1097">
        <f t="array" ref="I1097">D1097-E1097</f>
        <v>3529427000</v>
      </c>
      <c r="J1097">
        <f t="array" ref="J1097">SUM(F1097:H1097)</f>
        <v>1576600000</v>
      </c>
      <c r="K1097">
        <f t="array" ref="K1097">I1097-J1097</f>
        <v>1952827000</v>
      </c>
      <c r="L1097">
        <f t="array" ref="L1097">I1097/D1097</f>
        <v>0.76584110925683346</v>
      </c>
      <c r="M1097">
        <f t="array" ref="M1097">K1097/D1097</f>
        <v>0.42373880968970157</v>
      </c>
    </row>
    <row r="1098" spans="1:13">
      <c r="A1098" t="s">
        <v>4504</v>
      </c>
      <c r="B1098" t="s">
        <v>19</v>
      </c>
      <c r="C1098">
        <v>2013</v>
      </c>
      <c r="D1098" s="1">
        <v>5312686000</v>
      </c>
      <c r="E1098" s="7">
        <v>1252812000</v>
      </c>
      <c r="F1098">
        <v>0</v>
      </c>
      <c r="G1098" s="7">
        <v>1602390000</v>
      </c>
      <c r="H1098" s="7">
        <v>466498000</v>
      </c>
      <c r="I1098">
        <f t="array" ref="I1098">D1098-E1098</f>
        <v>4059874000</v>
      </c>
      <c r="J1098">
        <f t="array" ref="J1098">SUM(F1098:H1098)</f>
        <v>2068888000</v>
      </c>
      <c r="K1098">
        <f t="array" ref="K1098">I1098-J1098</f>
        <v>1990986000</v>
      </c>
      <c r="L1098">
        <f t="array" ref="L1098">I1098/D1098</f>
        <v>0.76418482101144314</v>
      </c>
      <c r="M1098">
        <f t="array" ref="M1098">K1098/D1098</f>
        <v>0.37476071426016894</v>
      </c>
    </row>
    <row r="1099" spans="1:13">
      <c r="A1099" t="s">
        <v>4504</v>
      </c>
      <c r="B1099" t="s">
        <v>25</v>
      </c>
      <c r="C1099">
        <v>2014</v>
      </c>
      <c r="D1099" s="1">
        <v>5288933000</v>
      </c>
      <c r="E1099" s="7">
        <v>1089888000</v>
      </c>
      <c r="F1099">
        <v>0</v>
      </c>
      <c r="G1099" s="7">
        <v>1957025000</v>
      </c>
      <c r="H1099" s="7">
        <v>471219000</v>
      </c>
      <c r="I1099">
        <f t="array" ref="I1099">D1099-E1099</f>
        <v>4199045000</v>
      </c>
      <c r="J1099">
        <f t="array" ref="J1099">SUM(F1099:H1099)</f>
        <v>2428244000</v>
      </c>
      <c r="K1099">
        <f t="array" ref="K1099">I1099-J1099</f>
        <v>1770801000</v>
      </c>
      <c r="L1099">
        <f t="array" ref="L1099">I1099/D1099</f>
        <v>0.79393045818504415</v>
      </c>
      <c r="M1099">
        <f t="array" ref="M1099">K1099/D1099</f>
        <v>0.33481252267706929</v>
      </c>
    </row>
    <row r="1100" spans="1:13">
      <c r="A1100" t="s">
        <v>4504</v>
      </c>
      <c r="B1100" t="s">
        <v>31</v>
      </c>
      <c r="C1100">
        <v>2015</v>
      </c>
      <c r="D1100" s="1">
        <v>2787116000</v>
      </c>
      <c r="E1100" s="7">
        <v>832306000</v>
      </c>
      <c r="F1100">
        <v>0</v>
      </c>
      <c r="G1100" s="7">
        <v>1668489000</v>
      </c>
      <c r="H1100" s="7">
        <v>372457000</v>
      </c>
      <c r="I1100">
        <f t="array" ref="I1100">D1100-E1100</f>
        <v>1954810000</v>
      </c>
      <c r="J1100">
        <f t="array" ref="J1100">SUM(F1100:H1100)</f>
        <v>2040946000</v>
      </c>
      <c r="K1100">
        <f t="array" ref="K1100">I1100-J1100</f>
        <v>-86136000</v>
      </c>
      <c r="L1100">
        <f t="array" ref="L1100">I1100/D1100</f>
        <v>0.70137374978292977</v>
      </c>
      <c r="M1100">
        <f t="array" ref="M1100">K1100/D1100</f>
        <v>-3.0905064590063709E-2</v>
      </c>
    </row>
    <row r="1101" spans="1:13">
      <c r="A1101" t="s">
        <v>4521</v>
      </c>
      <c r="B1101" t="s">
        <v>10</v>
      </c>
      <c r="C1101">
        <v>2014</v>
      </c>
      <c r="D1101" s="1">
        <v>7719600000</v>
      </c>
      <c r="E1101" s="7">
        <v>4191600000</v>
      </c>
      <c r="F1101" s="7">
        <v>581800000</v>
      </c>
      <c r="G1101">
        <v>0</v>
      </c>
      <c r="H1101" s="7">
        <v>1545700000</v>
      </c>
      <c r="I1101">
        <f t="array" ref="I1101">D1101-E1101</f>
        <v>3528000000</v>
      </c>
      <c r="J1101">
        <f t="array" ref="J1101">SUM(F1101:H1101)</f>
        <v>2127500000</v>
      </c>
      <c r="K1101">
        <f t="array" ref="K1101">I1101-J1101</f>
        <v>1400500000</v>
      </c>
      <c r="L1101">
        <f t="array" ref="L1101">I1101/D1101</f>
        <v>0.45701849836779107</v>
      </c>
      <c r="M1101">
        <f t="array" ref="M1101">K1101/D1101</f>
        <v>0.18142131716669258</v>
      </c>
    </row>
    <row r="1102" spans="1:13">
      <c r="A1102" t="s">
        <v>4521</v>
      </c>
      <c r="B1102" t="s">
        <v>19</v>
      </c>
      <c r="C1102">
        <v>2015</v>
      </c>
      <c r="D1102" s="1">
        <v>9429300000</v>
      </c>
      <c r="E1102" s="7">
        <v>5213200000</v>
      </c>
      <c r="F1102" s="7">
        <v>671900000</v>
      </c>
      <c r="G1102">
        <v>0</v>
      </c>
      <c r="H1102" s="7">
        <v>2180700000</v>
      </c>
      <c r="I1102">
        <f t="array" ref="I1102">D1102-E1102</f>
        <v>4216100000</v>
      </c>
      <c r="J1102">
        <f t="array" ref="J1102">SUM(F1102:H1102)</f>
        <v>2852600000</v>
      </c>
      <c r="K1102">
        <f t="array" ref="K1102">I1102-J1102</f>
        <v>1363500000</v>
      </c>
      <c r="L1102">
        <f t="array" ref="L1102">I1102/D1102</f>
        <v>0.44712757044531409</v>
      </c>
      <c r="M1102">
        <f t="array" ref="M1102">K1102/D1102</f>
        <v>0.14460246253698578</v>
      </c>
    </row>
    <row r="1103" spans="1:13">
      <c r="A1103" t="s">
        <v>4530</v>
      </c>
      <c r="B1103" t="s">
        <v>10</v>
      </c>
      <c r="C1103">
        <v>2013</v>
      </c>
      <c r="D1103" s="1">
        <v>5015000000</v>
      </c>
      <c r="E1103" s="7">
        <v>844000000</v>
      </c>
      <c r="F1103">
        <v>0</v>
      </c>
      <c r="G1103" s="7">
        <v>1568000000</v>
      </c>
      <c r="H1103" s="7">
        <v>446000000</v>
      </c>
      <c r="I1103">
        <f t="array" ref="I1103">D1103-E1103</f>
        <v>4171000000</v>
      </c>
      <c r="J1103">
        <f t="array" ref="J1103">SUM(F1103:H1103)</f>
        <v>2014000000</v>
      </c>
      <c r="K1103">
        <f t="array" ref="K1103">I1103-J1103</f>
        <v>2157000000</v>
      </c>
      <c r="L1103">
        <f t="array" ref="L1103">I1103/D1103</f>
        <v>0.83170488534396814</v>
      </c>
      <c r="M1103">
        <f t="array" ref="M1103">K1103/D1103</f>
        <v>0.43010967098703889</v>
      </c>
    </row>
    <row r="1104" spans="1:13">
      <c r="A1104" t="s">
        <v>4530</v>
      </c>
      <c r="B1104" t="s">
        <v>19</v>
      </c>
      <c r="C1104">
        <v>2014</v>
      </c>
      <c r="D1104" s="1">
        <v>5115000000</v>
      </c>
      <c r="E1104" s="7">
        <v>945000000</v>
      </c>
      <c r="F1104">
        <v>0</v>
      </c>
      <c r="G1104" s="7">
        <v>1759000000</v>
      </c>
      <c r="H1104" s="7">
        <v>495000000</v>
      </c>
      <c r="I1104">
        <f t="array" ref="I1104">D1104-E1104</f>
        <v>4170000000</v>
      </c>
      <c r="J1104">
        <f t="array" ref="J1104">SUM(F1104:H1104)</f>
        <v>2254000000</v>
      </c>
      <c r="K1104">
        <f t="array" ref="K1104">I1104-J1104</f>
        <v>1916000000</v>
      </c>
      <c r="L1104">
        <f t="array" ref="L1104">I1104/D1104</f>
        <v>0.81524926686217014</v>
      </c>
      <c r="M1104">
        <f t="array" ref="M1104">K1104/D1104</f>
        <v>0.37458455522971651</v>
      </c>
    </row>
    <row r="1105" spans="1:13">
      <c r="A1105" t="s">
        <v>4530</v>
      </c>
      <c r="B1105" t="s">
        <v>25</v>
      </c>
      <c r="C1105">
        <v>2015</v>
      </c>
      <c r="D1105" s="1">
        <v>3183000000</v>
      </c>
      <c r="E1105" s="7">
        <v>979000000</v>
      </c>
      <c r="F1105">
        <v>0</v>
      </c>
      <c r="G1105" s="7">
        <v>2131000000</v>
      </c>
      <c r="H1105" s="7">
        <v>745000000</v>
      </c>
      <c r="I1105">
        <f t="array" ref="I1105">D1105-E1105</f>
        <v>2204000000</v>
      </c>
      <c r="J1105">
        <f t="array" ref="J1105">SUM(F1105:H1105)</f>
        <v>2876000000</v>
      </c>
      <c r="K1105">
        <f t="array" ref="K1105">I1105-J1105</f>
        <v>-672000000</v>
      </c>
      <c r="L1105">
        <f t="array" ref="L1105">I1105/D1105</f>
        <v>0.69242852654728249</v>
      </c>
      <c r="M1105">
        <f t="array" ref="M1105">K1105/D1105</f>
        <v>-0.21112158341187559</v>
      </c>
    </row>
    <row r="1106" spans="1:13">
      <c r="A1106" t="s">
        <v>4530</v>
      </c>
      <c r="B1106" t="s">
        <v>31</v>
      </c>
      <c r="C1106">
        <v>2016</v>
      </c>
      <c r="D1106" s="1">
        <v>3491000000</v>
      </c>
      <c r="E1106" s="7">
        <v>1083000000</v>
      </c>
      <c r="F1106">
        <v>0</v>
      </c>
      <c r="G1106" s="7">
        <v>2454000000</v>
      </c>
      <c r="H1106" s="7">
        <v>233000000</v>
      </c>
      <c r="I1106">
        <f t="array" ref="I1106">D1106-E1106</f>
        <v>2408000000</v>
      </c>
      <c r="J1106">
        <f t="array" ref="J1106">SUM(F1106:H1106)</f>
        <v>2687000000</v>
      </c>
      <c r="K1106">
        <f t="array" ref="K1106">I1106-J1106</f>
        <v>-279000000</v>
      </c>
      <c r="L1106">
        <f t="array" ref="L1106">I1106/D1106</f>
        <v>0.68977370380979663</v>
      </c>
      <c r="M1106">
        <f t="array" ref="M1106">K1106/D1106</f>
        <v>-7.9919793755370949E-2</v>
      </c>
    </row>
    <row r="1107" spans="1:13">
      <c r="A1107" t="s">
        <v>4541</v>
      </c>
      <c r="B1107" t="s">
        <v>10</v>
      </c>
      <c r="C1107">
        <v>2012</v>
      </c>
      <c r="D1107" s="1">
        <v>3023000000</v>
      </c>
      <c r="E1107" s="7">
        <v>1446000000</v>
      </c>
      <c r="F1107">
        <v>0</v>
      </c>
      <c r="G1107" s="7">
        <v>104000000</v>
      </c>
      <c r="H1107" s="7">
        <v>832000000</v>
      </c>
      <c r="I1107">
        <f t="array" ref="I1107">D1107-E1107</f>
        <v>1577000000</v>
      </c>
      <c r="J1107">
        <f t="array" ref="J1107">SUM(F1107:H1107)</f>
        <v>936000000</v>
      </c>
      <c r="K1107">
        <f t="array" ref="K1107">I1107-J1107</f>
        <v>641000000</v>
      </c>
      <c r="L1107">
        <f t="array" ref="L1107">I1107/D1107</f>
        <v>0.52166721799536886</v>
      </c>
      <c r="M1107">
        <f t="array" ref="M1107">K1107/D1107</f>
        <v>0.2120410188554416</v>
      </c>
    </row>
    <row r="1108" spans="1:13">
      <c r="A1108" t="s">
        <v>4541</v>
      </c>
      <c r="B1108" t="s">
        <v>19</v>
      </c>
      <c r="C1108">
        <v>2013</v>
      </c>
      <c r="D1108" s="1">
        <v>3100000000</v>
      </c>
      <c r="E1108" s="7">
        <v>1316000000</v>
      </c>
      <c r="F1108">
        <v>0</v>
      </c>
      <c r="G1108" s="7">
        <v>122000000</v>
      </c>
      <c r="H1108" s="7">
        <v>1054000000</v>
      </c>
      <c r="I1108">
        <f t="array" ref="I1108">D1108-E1108</f>
        <v>1784000000</v>
      </c>
      <c r="J1108">
        <f t="array" ref="J1108">SUM(F1108:H1108)</f>
        <v>1176000000</v>
      </c>
      <c r="K1108">
        <f t="array" ref="K1108">I1108-J1108</f>
        <v>608000000</v>
      </c>
      <c r="L1108">
        <f t="array" ref="L1108">I1108/D1108</f>
        <v>0.5754838709677419</v>
      </c>
      <c r="M1108">
        <f t="array" ref="M1108">K1108/D1108</f>
        <v>0.19612903225806452</v>
      </c>
    </row>
    <row r="1109" spans="1:13">
      <c r="A1109" t="s">
        <v>4541</v>
      </c>
      <c r="B1109" t="s">
        <v>25</v>
      </c>
      <c r="C1109">
        <v>2014</v>
      </c>
      <c r="D1109" s="1">
        <v>3383000000</v>
      </c>
      <c r="E1109" s="7">
        <v>1433000000</v>
      </c>
      <c r="F1109">
        <v>0</v>
      </c>
      <c r="G1109" s="7">
        <v>137000000</v>
      </c>
      <c r="H1109" s="7">
        <v>1095000000</v>
      </c>
      <c r="I1109">
        <f t="array" ref="I1109">D1109-E1109</f>
        <v>1950000000</v>
      </c>
      <c r="J1109">
        <f t="array" ref="J1109">SUM(F1109:H1109)</f>
        <v>1232000000</v>
      </c>
      <c r="K1109">
        <f t="array" ref="K1109">I1109-J1109</f>
        <v>718000000</v>
      </c>
      <c r="L1109">
        <f t="array" ref="L1109">I1109/D1109</f>
        <v>0.5764114691102572</v>
      </c>
      <c r="M1109">
        <f t="array" ref="M1109">K1109/D1109</f>
        <v>0.21223765888264853</v>
      </c>
    </row>
    <row r="1110" spans="1:13">
      <c r="A1110" t="s">
        <v>4541</v>
      </c>
      <c r="B1110" t="s">
        <v>31</v>
      </c>
      <c r="C1110">
        <v>2015</v>
      </c>
      <c r="D1110" s="1">
        <v>3292000000</v>
      </c>
      <c r="E1110" s="7">
        <v>1313000000</v>
      </c>
      <c r="F1110">
        <v>0</v>
      </c>
      <c r="G1110" s="7">
        <v>138000000</v>
      </c>
      <c r="H1110" s="7">
        <v>1050000000</v>
      </c>
      <c r="I1110">
        <f t="array" ref="I1110">D1110-E1110</f>
        <v>1979000000</v>
      </c>
      <c r="J1110">
        <f t="array" ref="J1110">SUM(F1110:H1110)</f>
        <v>1188000000</v>
      </c>
      <c r="K1110">
        <f t="array" ref="K1110">I1110-J1110</f>
        <v>791000000</v>
      </c>
      <c r="L1110">
        <f t="array" ref="L1110">I1110/D1110</f>
        <v>0.6011543134872418</v>
      </c>
      <c r="M1110">
        <f t="array" ref="M1110">K1110/D1110</f>
        <v>0.24027946537059539</v>
      </c>
    </row>
    <row r="1111" spans="1:13">
      <c r="A1111" t="s">
        <v>4555</v>
      </c>
      <c r="B1111" t="s">
        <v>10</v>
      </c>
      <c r="C1111">
        <v>2012</v>
      </c>
      <c r="D1111" s="1">
        <v>14256000000</v>
      </c>
      <c r="E1111" s="7">
        <v>8276000000</v>
      </c>
      <c r="F1111">
        <v>0</v>
      </c>
      <c r="G1111" s="7">
        <v>1518000000</v>
      </c>
      <c r="H1111" s="7">
        <v>1186000000</v>
      </c>
      <c r="I1111">
        <f t="array" ref="I1111">D1111-E1111</f>
        <v>5980000000</v>
      </c>
      <c r="J1111">
        <f t="array" ref="J1111">SUM(F1111:H1111)</f>
        <v>2704000000</v>
      </c>
      <c r="K1111">
        <f t="array" ref="K1111">I1111-J1111</f>
        <v>3276000000</v>
      </c>
      <c r="L1111">
        <f t="array" ref="L1111">I1111/D1111</f>
        <v>0.41947250280583614</v>
      </c>
      <c r="M1111">
        <f t="array" ref="M1111">K1111/D1111</f>
        <v>0.22979797979797981</v>
      </c>
    </row>
    <row r="1112" spans="1:13">
      <c r="A1112" t="s">
        <v>4555</v>
      </c>
      <c r="B1112" t="s">
        <v>19</v>
      </c>
      <c r="C1112">
        <v>2013</v>
      </c>
      <c r="D1112" s="1">
        <v>15136000000</v>
      </c>
      <c r="E1112" s="7">
        <v>8152000000</v>
      </c>
      <c r="F1112">
        <v>0</v>
      </c>
      <c r="G1112" s="7">
        <v>2163000000</v>
      </c>
      <c r="H1112" s="7">
        <v>1280000000</v>
      </c>
      <c r="I1112">
        <f t="array" ref="I1112">D1112-E1112</f>
        <v>6984000000</v>
      </c>
      <c r="J1112">
        <f t="array" ref="J1112">SUM(F1112:H1112)</f>
        <v>3443000000</v>
      </c>
      <c r="K1112">
        <f t="array" ref="K1112">I1112-J1112</f>
        <v>3541000000</v>
      </c>
      <c r="L1112">
        <f t="array" ref="L1112">I1112/D1112</f>
        <v>0.46141649048625794</v>
      </c>
      <c r="M1112">
        <f t="array" ref="M1112">K1112/D1112</f>
        <v>0.23394556025369978</v>
      </c>
    </row>
    <row r="1113" spans="1:13">
      <c r="A1113" t="s">
        <v>4555</v>
      </c>
      <c r="B1113" t="s">
        <v>25</v>
      </c>
      <c r="C1113">
        <v>2014</v>
      </c>
      <c r="D1113" s="1">
        <v>17021000000</v>
      </c>
      <c r="E1113" s="7">
        <v>8751000000</v>
      </c>
      <c r="F1113">
        <v>0</v>
      </c>
      <c r="G1113" s="7">
        <v>2551000000</v>
      </c>
      <c r="H1113" s="7">
        <v>1324000000</v>
      </c>
      <c r="I1113">
        <f t="array" ref="I1113">D1113-E1113</f>
        <v>8270000000</v>
      </c>
      <c r="J1113">
        <f t="array" ref="J1113">SUM(F1113:H1113)</f>
        <v>3875000000</v>
      </c>
      <c r="K1113">
        <f t="array" ref="K1113">I1113-J1113</f>
        <v>4395000000</v>
      </c>
      <c r="L1113">
        <f t="array" ref="L1113">I1113/D1113</f>
        <v>0.48587039539392513</v>
      </c>
      <c r="M1113">
        <f t="array" ref="M1113">K1113/D1113</f>
        <v>0.25821044591974618</v>
      </c>
    </row>
    <row r="1114" spans="1:13">
      <c r="A1114" t="s">
        <v>4555</v>
      </c>
      <c r="B1114" t="s">
        <v>31</v>
      </c>
      <c r="C1114">
        <v>2015</v>
      </c>
      <c r="D1114" s="1">
        <v>17486000000</v>
      </c>
      <c r="E1114" s="7">
        <v>8596000000</v>
      </c>
      <c r="F1114">
        <v>0</v>
      </c>
      <c r="G1114" s="7">
        <v>2831000000</v>
      </c>
      <c r="H1114" s="7">
        <v>1399000000</v>
      </c>
      <c r="I1114">
        <f t="array" ref="I1114">D1114-E1114</f>
        <v>8890000000</v>
      </c>
      <c r="J1114">
        <f t="array" ref="J1114">SUM(F1114:H1114)</f>
        <v>4230000000</v>
      </c>
      <c r="K1114">
        <f t="array" ref="K1114">I1114-J1114</f>
        <v>4660000000</v>
      </c>
      <c r="L1114">
        <f t="array" ref="L1114">I1114/D1114</f>
        <v>0.50840672538030429</v>
      </c>
      <c r="M1114">
        <f t="array" ref="M1114">K1114/D1114</f>
        <v>0.26649891341644744</v>
      </c>
    </row>
    <row r="1115" spans="1:13">
      <c r="A1115" t="s">
        <v>4570</v>
      </c>
      <c r="B1115" t="s">
        <v>10</v>
      </c>
      <c r="C1115">
        <v>2012</v>
      </c>
      <c r="D1115" s="1">
        <v>9964000000</v>
      </c>
      <c r="E1115" s="7">
        <v>4334000000</v>
      </c>
      <c r="F1115" s="7">
        <v>704000000</v>
      </c>
      <c r="G1115" s="7">
        <v>1032000000</v>
      </c>
      <c r="H1115" s="7">
        <v>757000000</v>
      </c>
      <c r="I1115">
        <f t="array" ref="I1115">D1115-E1115</f>
        <v>5630000000</v>
      </c>
      <c r="J1115">
        <f t="array" ref="J1115">SUM(F1115:H1115)</f>
        <v>2493000000</v>
      </c>
      <c r="K1115">
        <f t="array" ref="K1115">I1115-J1115</f>
        <v>3137000000</v>
      </c>
      <c r="L1115">
        <f t="array" ref="L1115">I1115/D1115</f>
        <v>0.56503412284223209</v>
      </c>
      <c r="M1115">
        <f t="array" ref="M1115">K1115/D1115</f>
        <v>0.31483340024086715</v>
      </c>
    </row>
    <row r="1116" spans="1:13">
      <c r="A1116" t="s">
        <v>4570</v>
      </c>
      <c r="B1116" t="s">
        <v>19</v>
      </c>
      <c r="C1116">
        <v>2013</v>
      </c>
      <c r="D1116" s="1">
        <v>8414000000</v>
      </c>
      <c r="E1116" s="7">
        <v>5299000000</v>
      </c>
      <c r="F1116" s="7">
        <v>469000000</v>
      </c>
      <c r="G1116" s="7">
        <v>1362000000</v>
      </c>
      <c r="H1116" s="7">
        <v>584000000</v>
      </c>
      <c r="I1116">
        <f t="array" ref="I1116">D1116-E1116</f>
        <v>3115000000</v>
      </c>
      <c r="J1116">
        <f t="array" ref="J1116">SUM(F1116:H1116)</f>
        <v>2415000000</v>
      </c>
      <c r="K1116">
        <f t="array" ref="K1116">I1116-J1116</f>
        <v>700000000</v>
      </c>
      <c r="L1116">
        <f t="array" ref="L1116">I1116/D1116</f>
        <v>0.37021630615640599</v>
      </c>
      <c r="M1116">
        <f t="array" ref="M1116">K1116/D1116</f>
        <v>8.3194675540765387E-2</v>
      </c>
    </row>
    <row r="1117" spans="1:13">
      <c r="A1117" t="s">
        <v>4570</v>
      </c>
      <c r="B1117" t="s">
        <v>25</v>
      </c>
      <c r="C1117">
        <v>2014</v>
      </c>
      <c r="D1117" s="1">
        <v>7292000000</v>
      </c>
      <c r="E1117" s="7">
        <v>4457000000</v>
      </c>
      <c r="F1117" s="7">
        <v>325000000</v>
      </c>
      <c r="G1117" s="7">
        <v>1229000000</v>
      </c>
      <c r="H1117" s="7">
        <v>545000000</v>
      </c>
      <c r="I1117">
        <f t="array" ref="I1117">D1117-E1117</f>
        <v>2835000000</v>
      </c>
      <c r="J1117">
        <f t="array" ref="J1117">SUM(F1117:H1117)</f>
        <v>2099000000</v>
      </c>
      <c r="K1117">
        <f t="array" ref="K1117">I1117-J1117</f>
        <v>736000000</v>
      </c>
      <c r="L1117">
        <f t="array" ref="L1117">I1117/D1117</f>
        <v>0.38878222709818977</v>
      </c>
      <c r="M1117">
        <f t="array" ref="M1117">K1117/D1117</f>
        <v>0.10093252879868349</v>
      </c>
    </row>
    <row r="1118" spans="1:13">
      <c r="A1118" t="s">
        <v>4570</v>
      </c>
      <c r="B1118" t="s">
        <v>31</v>
      </c>
      <c r="C1118">
        <v>2015</v>
      </c>
      <c r="D1118" s="1">
        <v>7729000000</v>
      </c>
      <c r="E1118" s="7">
        <v>4312000000</v>
      </c>
      <c r="F1118" s="7">
        <v>289000000</v>
      </c>
      <c r="G1118" s="7">
        <v>1239000000</v>
      </c>
      <c r="H1118" s="7">
        <v>670000000</v>
      </c>
      <c r="I1118">
        <f t="array" ref="I1118">D1118-E1118</f>
        <v>3417000000</v>
      </c>
      <c r="J1118">
        <f t="array" ref="J1118">SUM(F1118:H1118)</f>
        <v>2198000000</v>
      </c>
      <c r="K1118">
        <f t="array" ref="K1118">I1118-J1118</f>
        <v>1219000000</v>
      </c>
      <c r="L1118">
        <f t="array" ref="L1118">I1118/D1118</f>
        <v>0.44210117738387888</v>
      </c>
      <c r="M1118">
        <f t="array" ref="M1118">K1118/D1118</f>
        <v>0.15771768663475222</v>
      </c>
    </row>
    <row r="1119" spans="1:13">
      <c r="A1119" t="s">
        <v>4590</v>
      </c>
      <c r="B1119" t="s">
        <v>10</v>
      </c>
      <c r="C1119">
        <v>2013</v>
      </c>
      <c r="D1119" s="1">
        <v>4374562000</v>
      </c>
      <c r="E1119" s="7">
        <v>3117203000</v>
      </c>
      <c r="F1119" s="7">
        <v>378769000</v>
      </c>
      <c r="G1119">
        <v>0</v>
      </c>
      <c r="H1119" s="7">
        <v>650243000</v>
      </c>
      <c r="I1119">
        <f t="array" ref="I1119">D1119-E1119</f>
        <v>1257359000</v>
      </c>
      <c r="J1119">
        <f t="array" ref="J1119">SUM(F1119:H1119)</f>
        <v>1029012000</v>
      </c>
      <c r="K1119">
        <f t="array" ref="K1119">I1119-J1119</f>
        <v>228347000</v>
      </c>
      <c r="L1119">
        <f t="array" ref="L1119">I1119/D1119</f>
        <v>0.28742511821754957</v>
      </c>
      <c r="M1119">
        <f t="array" ref="M1119">K1119/D1119</f>
        <v>5.2198825848164911E-2</v>
      </c>
    </row>
    <row r="1120" spans="1:13">
      <c r="A1120" t="s">
        <v>4590</v>
      </c>
      <c r="B1120" t="s">
        <v>19</v>
      </c>
      <c r="C1120">
        <v>2014</v>
      </c>
      <c r="D1120" s="1">
        <v>5504656000</v>
      </c>
      <c r="E1120" s="7">
        <v>3752760000</v>
      </c>
      <c r="F1120" s="7">
        <v>472321000</v>
      </c>
      <c r="G1120">
        <v>0</v>
      </c>
      <c r="H1120" s="7">
        <v>876927000</v>
      </c>
      <c r="I1120">
        <f t="array" ref="I1120">D1120-E1120</f>
        <v>1751896000</v>
      </c>
      <c r="J1120">
        <f t="array" ref="J1120">SUM(F1120:H1120)</f>
        <v>1349248000</v>
      </c>
      <c r="K1120">
        <f t="array" ref="K1120">I1120-J1120</f>
        <v>402648000</v>
      </c>
      <c r="L1120">
        <f t="array" ref="L1120">I1120/D1120</f>
        <v>0.31825712633087333</v>
      </c>
      <c r="M1120">
        <f t="array" ref="M1120">K1120/D1120</f>
        <v>7.3146805177289914E-2</v>
      </c>
    </row>
    <row r="1121" spans="1:13">
      <c r="A1121" t="s">
        <v>4590</v>
      </c>
      <c r="B1121" t="s">
        <v>25</v>
      </c>
      <c r="C1121">
        <v>2015</v>
      </c>
      <c r="D1121" s="1">
        <v>6779511000</v>
      </c>
      <c r="E1121" s="7">
        <v>4591476000</v>
      </c>
      <c r="F1121" s="7">
        <v>650788000</v>
      </c>
      <c r="G1121">
        <v>0</v>
      </c>
      <c r="H1121" s="7">
        <v>1231421000</v>
      </c>
      <c r="I1121">
        <f t="array" ref="I1121">D1121-E1121</f>
        <v>2188035000</v>
      </c>
      <c r="J1121">
        <f t="array" ref="J1121">SUM(F1121:H1121)</f>
        <v>1882209000</v>
      </c>
      <c r="K1121">
        <f t="array" ref="K1121">I1121-J1121</f>
        <v>305826000</v>
      </c>
      <c r="L1121">
        <f t="array" ref="L1121">I1121/D1121</f>
        <v>0.32274230398033132</v>
      </c>
      <c r="M1121">
        <f t="array" ref="M1121">K1121/D1121</f>
        <v>4.5110333178897413E-2</v>
      </c>
    </row>
    <row r="1122" spans="1:13">
      <c r="A1122" t="s">
        <v>4590</v>
      </c>
      <c r="B1122" t="s">
        <v>31</v>
      </c>
      <c r="C1122">
        <v>2016</v>
      </c>
      <c r="D1122" s="1">
        <v>8830669000</v>
      </c>
      <c r="E1122" s="7">
        <v>6029901000</v>
      </c>
      <c r="F1122" s="7">
        <v>852098000</v>
      </c>
      <c r="G1122">
        <v>0</v>
      </c>
      <c r="H1122" s="7">
        <v>1568877000</v>
      </c>
      <c r="I1122">
        <f t="array" ref="I1122">D1122-E1122</f>
        <v>2800768000</v>
      </c>
      <c r="J1122">
        <f t="array" ref="J1122">SUM(F1122:H1122)</f>
        <v>2420975000</v>
      </c>
      <c r="K1122">
        <f t="array" ref="K1122">I1122-J1122</f>
        <v>379793000</v>
      </c>
      <c r="L1122">
        <f t="array" ref="L1122">I1122/D1122</f>
        <v>0.31716373923651764</v>
      </c>
      <c r="M1122">
        <f t="array" ref="M1122">K1122/D1122</f>
        <v>4.3008406271370835E-2</v>
      </c>
    </row>
    <row r="1123" spans="1:13">
      <c r="A1123" t="s">
        <v>4607</v>
      </c>
      <c r="B1123" t="s">
        <v>10</v>
      </c>
      <c r="C1123">
        <v>2012</v>
      </c>
      <c r="D1123" s="1">
        <v>1562000000</v>
      </c>
      <c r="E1123" s="7">
        <v>413000000</v>
      </c>
      <c r="F1123">
        <v>0</v>
      </c>
      <c r="G1123" s="7">
        <v>704000000</v>
      </c>
      <c r="H1123" s="7">
        <v>311000000</v>
      </c>
      <c r="I1123">
        <f t="array" ref="I1123">D1123-E1123</f>
        <v>1149000000</v>
      </c>
      <c r="J1123">
        <f t="array" ref="J1123">SUM(F1123:H1123)</f>
        <v>1015000000</v>
      </c>
      <c r="K1123">
        <f t="array" ref="K1123">I1123-J1123</f>
        <v>134000000</v>
      </c>
      <c r="L1123">
        <f t="array" ref="L1123">I1123/D1123</f>
        <v>0.73559539052496803</v>
      </c>
      <c r="M1123">
        <f t="array" ref="M1123">K1123/D1123</f>
        <v>8.5787451984635082E-2</v>
      </c>
    </row>
    <row r="1124" spans="1:13">
      <c r="A1124" t="s">
        <v>4607</v>
      </c>
      <c r="B1124" t="s">
        <v>19</v>
      </c>
      <c r="C1124">
        <v>2013</v>
      </c>
      <c r="D1124" s="1">
        <v>1857000000</v>
      </c>
      <c r="E1124" s="7">
        <v>411000000</v>
      </c>
      <c r="F1124">
        <v>0</v>
      </c>
      <c r="G1124" s="7">
        <v>685000000</v>
      </c>
      <c r="H1124" s="7">
        <v>311000000</v>
      </c>
      <c r="I1124">
        <f t="array" ref="I1124">D1124-E1124</f>
        <v>1446000000</v>
      </c>
      <c r="J1124">
        <f t="array" ref="J1124">SUM(F1124:H1124)</f>
        <v>996000000</v>
      </c>
      <c r="K1124">
        <f t="array" ref="K1124">I1124-J1124</f>
        <v>450000000</v>
      </c>
      <c r="L1124">
        <f t="array" ref="L1124">I1124/D1124</f>
        <v>0.77867528271405495</v>
      </c>
      <c r="M1124">
        <f t="array" ref="M1124">K1124/D1124</f>
        <v>0.24232633279483037</v>
      </c>
    </row>
    <row r="1125" spans="1:13">
      <c r="A1125" t="s">
        <v>4607</v>
      </c>
      <c r="B1125" t="s">
        <v>25</v>
      </c>
      <c r="C1125">
        <v>2014</v>
      </c>
      <c r="D1125" s="1">
        <v>2288000000</v>
      </c>
      <c r="E1125" s="7">
        <v>485000000</v>
      </c>
      <c r="F1125">
        <v>0</v>
      </c>
      <c r="G1125" s="7">
        <v>870000000</v>
      </c>
      <c r="H1125" s="7">
        <v>358000000</v>
      </c>
      <c r="I1125">
        <f t="array" ref="I1125">D1125-E1125</f>
        <v>1803000000</v>
      </c>
      <c r="J1125">
        <f t="array" ref="J1125">SUM(F1125:H1125)</f>
        <v>1228000000</v>
      </c>
      <c r="K1125">
        <f t="array" ref="K1125">I1125-J1125</f>
        <v>575000000</v>
      </c>
      <c r="L1125">
        <f t="array" ref="L1125">I1125/D1125</f>
        <v>0.78802447552447552</v>
      </c>
      <c r="M1125">
        <f t="array" ref="M1125">K1125/D1125</f>
        <v>0.2513111888111888</v>
      </c>
    </row>
    <row r="1126" spans="1:13">
      <c r="A1126" t="s">
        <v>4607</v>
      </c>
      <c r="B1126" t="s">
        <v>31</v>
      </c>
      <c r="C1126">
        <v>2015</v>
      </c>
      <c r="D1126" s="1">
        <v>1557000000</v>
      </c>
      <c r="E1126" s="7">
        <v>497000000</v>
      </c>
      <c r="F1126">
        <v>0</v>
      </c>
      <c r="G1126" s="7">
        <v>917000000</v>
      </c>
      <c r="H1126" s="7">
        <v>5204000000</v>
      </c>
      <c r="I1126">
        <f t="array" ref="I1126">D1126-E1126</f>
        <v>1060000000</v>
      </c>
      <c r="J1126">
        <f t="array" ref="J1126">SUM(F1126:H1126)</f>
        <v>6121000000</v>
      </c>
      <c r="K1126">
        <f t="array" ref="K1126">I1126-J1126</f>
        <v>-5061000000</v>
      </c>
      <c r="L1126">
        <f t="array" ref="L1126">I1126/D1126</f>
        <v>0.680796403339756</v>
      </c>
      <c r="M1126">
        <f t="array" ref="M1126">K1126/D1126</f>
        <v>-3.2504816955684008</v>
      </c>
    </row>
    <row r="1127" spans="1:13">
      <c r="A1127" t="s">
        <v>4618</v>
      </c>
      <c r="B1127" t="s">
        <v>10</v>
      </c>
      <c r="C1127">
        <v>2013</v>
      </c>
      <c r="D1127" s="1">
        <v>25313000000</v>
      </c>
      <c r="E1127" s="7">
        <v>14279000000</v>
      </c>
      <c r="F1127">
        <v>0</v>
      </c>
      <c r="G1127">
        <v>0</v>
      </c>
      <c r="H1127" s="7">
        <v>7796000000</v>
      </c>
      <c r="I1127">
        <f t="array" ref="I1127">D1127-E1127</f>
        <v>11034000000</v>
      </c>
      <c r="J1127">
        <f t="array" ref="J1127">SUM(F1127:H1127)</f>
        <v>7796000000</v>
      </c>
      <c r="K1127">
        <f t="array" ref="K1127">I1127-J1127</f>
        <v>3238000000</v>
      </c>
      <c r="L1127">
        <f t="array" ref="L1127">I1127/D1127</f>
        <v>0.43590250069134434</v>
      </c>
      <c r="M1127">
        <f t="array" ref="M1127">K1127/D1127</f>
        <v>0.12791846086990874</v>
      </c>
    </row>
    <row r="1128" spans="1:13">
      <c r="A1128" t="s">
        <v>4618</v>
      </c>
      <c r="B1128" t="s">
        <v>19</v>
      </c>
      <c r="C1128">
        <v>2014</v>
      </c>
      <c r="D1128" s="1">
        <v>27799000000</v>
      </c>
      <c r="E1128" s="7">
        <v>15353000000</v>
      </c>
      <c r="F1128">
        <v>0</v>
      </c>
      <c r="G1128">
        <v>0</v>
      </c>
      <c r="H1128" s="7">
        <v>8766000000</v>
      </c>
      <c r="I1128">
        <f t="array" ref="I1128">D1128-E1128</f>
        <v>12446000000</v>
      </c>
      <c r="J1128">
        <f t="array" ref="J1128">SUM(F1128:H1128)</f>
        <v>8766000000</v>
      </c>
      <c r="K1128">
        <f t="array" ref="K1128">I1128-J1128</f>
        <v>3680000000</v>
      </c>
      <c r="L1128">
        <f t="array" ref="L1128">I1128/D1128</f>
        <v>0.44771394654483976</v>
      </c>
      <c r="M1128">
        <f t="array" ref="M1128">K1128/D1128</f>
        <v>0.13237886254901254</v>
      </c>
    </row>
    <row r="1129" spans="1:13">
      <c r="A1129" t="s">
        <v>4618</v>
      </c>
      <c r="B1129" t="s">
        <v>25</v>
      </c>
      <c r="C1129">
        <v>2015</v>
      </c>
      <c r="D1129" s="1">
        <v>30601000000</v>
      </c>
      <c r="E1129" s="7">
        <v>16534000000</v>
      </c>
      <c r="F1129">
        <v>0</v>
      </c>
      <c r="G1129">
        <v>0</v>
      </c>
      <c r="H1129" s="7">
        <v>9892000000</v>
      </c>
      <c r="I1129">
        <f t="array" ref="I1129">D1129-E1129</f>
        <v>14067000000</v>
      </c>
      <c r="J1129">
        <f t="array" ref="J1129">SUM(F1129:H1129)</f>
        <v>9892000000</v>
      </c>
      <c r="K1129">
        <f t="array" ref="K1129">I1129-J1129</f>
        <v>4175000000</v>
      </c>
      <c r="L1129">
        <f t="array" ref="L1129">I1129/D1129</f>
        <v>0.4596908597758243</v>
      </c>
      <c r="M1129">
        <f t="array" ref="M1129">K1129/D1129</f>
        <v>0.13643344988725858</v>
      </c>
    </row>
    <row r="1130" spans="1:13">
      <c r="A1130" t="s">
        <v>4618</v>
      </c>
      <c r="B1130" t="s">
        <v>31</v>
      </c>
      <c r="C1130">
        <v>2016</v>
      </c>
      <c r="D1130" s="1">
        <v>32376000000</v>
      </c>
      <c r="E1130" s="7">
        <v>17405000000</v>
      </c>
      <c r="F1130">
        <v>0</v>
      </c>
      <c r="G1130">
        <v>0</v>
      </c>
      <c r="H1130" s="7">
        <v>10469000000</v>
      </c>
      <c r="I1130">
        <f t="array" ref="I1130">D1130-E1130</f>
        <v>14971000000</v>
      </c>
      <c r="J1130">
        <f t="array" ref="J1130">SUM(F1130:H1130)</f>
        <v>10469000000</v>
      </c>
      <c r="K1130">
        <f t="array" ref="K1130">I1130-J1130</f>
        <v>4502000000</v>
      </c>
      <c r="L1130">
        <f t="array" ref="L1130">I1130/D1130</f>
        <v>0.46241042747714356</v>
      </c>
      <c r="M1130">
        <f t="array" ref="M1130">K1130/D1130</f>
        <v>0.13905361996540647</v>
      </c>
    </row>
    <row r="1131" spans="1:13">
      <c r="A1131" t="s">
        <v>4631</v>
      </c>
      <c r="B1131" t="s">
        <v>10</v>
      </c>
      <c r="C1131">
        <v>2013</v>
      </c>
      <c r="D1131" s="1">
        <v>5703000000</v>
      </c>
      <c r="E1131" s="7">
        <v>2398000000</v>
      </c>
      <c r="F1131">
        <v>0</v>
      </c>
      <c r="G1131" s="7">
        <v>510000000</v>
      </c>
      <c r="H1131" s="7">
        <v>1815000000</v>
      </c>
      <c r="I1131">
        <f t="array" ref="I1131">D1131-E1131</f>
        <v>3305000000</v>
      </c>
      <c r="J1131">
        <f t="array" ref="J1131">SUM(F1131:H1131)</f>
        <v>2325000000</v>
      </c>
      <c r="K1131">
        <f t="array" ref="K1131">I1131-J1131</f>
        <v>980000000</v>
      </c>
      <c r="L1131">
        <f t="array" ref="L1131">I1131/D1131</f>
        <v>0.57951955111344911</v>
      </c>
      <c r="M1131">
        <f t="array" ref="M1131">K1131/D1131</f>
        <v>0.17183938278099245</v>
      </c>
    </row>
    <row r="1132" spans="1:13">
      <c r="A1132" t="s">
        <v>4631</v>
      </c>
      <c r="B1132" t="s">
        <v>19</v>
      </c>
      <c r="C1132">
        <v>2014</v>
      </c>
      <c r="D1132" s="1">
        <v>6288000000</v>
      </c>
      <c r="E1132" s="7">
        <v>2620000000</v>
      </c>
      <c r="F1132">
        <v>0</v>
      </c>
      <c r="G1132" s="7">
        <v>573000000</v>
      </c>
      <c r="H1132" s="7">
        <v>1917000000</v>
      </c>
      <c r="I1132">
        <f t="array" ref="I1132">D1132-E1132</f>
        <v>3668000000</v>
      </c>
      <c r="J1132">
        <f t="array" ref="J1132">SUM(F1132:H1132)</f>
        <v>2490000000</v>
      </c>
      <c r="K1132">
        <f t="array" ref="K1132">I1132-J1132</f>
        <v>1178000000</v>
      </c>
      <c r="L1132">
        <f t="array" ref="L1132">I1132/D1132</f>
        <v>0.58333333333333337</v>
      </c>
      <c r="M1132">
        <f t="array" ref="M1132">K1132/D1132</f>
        <v>0.18734096692111959</v>
      </c>
    </row>
    <row r="1133" spans="1:13">
      <c r="A1133" t="s">
        <v>4631</v>
      </c>
      <c r="B1133" t="s">
        <v>25</v>
      </c>
      <c r="C1133">
        <v>2015</v>
      </c>
      <c r="D1133" s="1">
        <v>6172000000</v>
      </c>
      <c r="E1133" s="7">
        <v>2539000000</v>
      </c>
      <c r="F1133">
        <v>0</v>
      </c>
      <c r="G1133" s="7">
        <v>574000000</v>
      </c>
      <c r="H1133" s="7">
        <v>1915000000</v>
      </c>
      <c r="I1133">
        <f t="array" ref="I1133">D1133-E1133</f>
        <v>3633000000</v>
      </c>
      <c r="J1133">
        <f t="array" ref="J1133">SUM(F1133:H1133)</f>
        <v>2489000000</v>
      </c>
      <c r="K1133">
        <f t="array" ref="K1133">I1133-J1133</f>
        <v>1144000000</v>
      </c>
      <c r="L1133">
        <f t="array" ref="L1133">I1133/D1133</f>
        <v>0.58862605314322747</v>
      </c>
      <c r="M1133">
        <f t="array" ref="M1133">K1133/D1133</f>
        <v>0.18535320803629293</v>
      </c>
    </row>
    <row r="1134" spans="1:13">
      <c r="A1134" t="s">
        <v>4631</v>
      </c>
      <c r="B1134" t="s">
        <v>31</v>
      </c>
      <c r="C1134">
        <v>2016</v>
      </c>
      <c r="D1134" s="1">
        <v>6309000000</v>
      </c>
      <c r="E1134" s="7">
        <v>2607000000</v>
      </c>
      <c r="F1134">
        <v>0</v>
      </c>
      <c r="G1134" s="7">
        <v>603000000</v>
      </c>
      <c r="H1134" s="7">
        <v>1851000000</v>
      </c>
      <c r="I1134">
        <f t="array" ref="I1134">D1134-E1134</f>
        <v>3702000000</v>
      </c>
      <c r="J1134">
        <f t="array" ref="J1134">SUM(F1134:H1134)</f>
        <v>2454000000</v>
      </c>
      <c r="K1134">
        <f t="array" ref="K1134">I1134-J1134</f>
        <v>1248000000</v>
      </c>
      <c r="L1134">
        <f t="array" ref="L1134">I1134/D1134</f>
        <v>0.58678078934854971</v>
      </c>
      <c r="M1134">
        <f t="array" ref="M1134">K1134/D1134</f>
        <v>0.19781264859724204</v>
      </c>
    </row>
    <row r="1135" spans="1:13">
      <c r="A1135" t="s">
        <v>4645</v>
      </c>
      <c r="B1135" t="s">
        <v>10</v>
      </c>
      <c r="C1135">
        <v>2012</v>
      </c>
      <c r="D1135" s="1">
        <v>17194000000</v>
      </c>
      <c r="E1135" s="7">
        <v>12151000000</v>
      </c>
      <c r="F1135">
        <v>0</v>
      </c>
      <c r="G1135">
        <v>0</v>
      </c>
      <c r="H1135" s="7">
        <v>1654000000</v>
      </c>
      <c r="I1135">
        <f t="array" ref="I1135">D1135-E1135</f>
        <v>5043000000</v>
      </c>
      <c r="J1135">
        <f t="array" ref="J1135">SUM(F1135:H1135)</f>
        <v>1654000000</v>
      </c>
      <c r="K1135">
        <f t="array" ref="K1135">I1135-J1135</f>
        <v>3389000000</v>
      </c>
      <c r="L1135">
        <f t="array" ref="L1135">I1135/D1135</f>
        <v>0.29329998836803534</v>
      </c>
      <c r="M1135">
        <f t="array" ref="M1135">K1135/D1135</f>
        <v>0.19710364080493195</v>
      </c>
    </row>
    <row r="1136" spans="1:13">
      <c r="A1136" t="s">
        <v>4645</v>
      </c>
      <c r="B1136" t="s">
        <v>19</v>
      </c>
      <c r="C1136">
        <v>2013</v>
      </c>
      <c r="D1136" s="1">
        <v>19221000000</v>
      </c>
      <c r="E1136" s="7">
        <v>14117000000</v>
      </c>
      <c r="F1136">
        <v>0</v>
      </c>
      <c r="G1136">
        <v>0</v>
      </c>
      <c r="H1136" s="7">
        <v>1905000000</v>
      </c>
      <c r="I1136">
        <f t="array" ref="I1136">D1136-E1136</f>
        <v>5104000000</v>
      </c>
      <c r="J1136">
        <f t="array" ref="J1136">SUM(F1136:H1136)</f>
        <v>1905000000</v>
      </c>
      <c r="K1136">
        <f t="array" ref="K1136">I1136-J1136</f>
        <v>3199000000</v>
      </c>
      <c r="L1136">
        <f t="array" ref="L1136">I1136/D1136</f>
        <v>0.26554289579106188</v>
      </c>
      <c r="M1136">
        <f t="array" ref="M1136">K1136/D1136</f>
        <v>0.16643254773424901</v>
      </c>
    </row>
    <row r="1137" spans="1:13">
      <c r="A1137" t="s">
        <v>4645</v>
      </c>
      <c r="B1137" t="s">
        <v>25</v>
      </c>
      <c r="C1137">
        <v>2014</v>
      </c>
      <c r="D1137" s="1">
        <v>21440000000</v>
      </c>
      <c r="E1137" s="7">
        <v>15631000000</v>
      </c>
      <c r="F1137">
        <v>0</v>
      </c>
      <c r="G1137">
        <v>0</v>
      </c>
      <c r="H1137" s="7">
        <v>2092000000</v>
      </c>
      <c r="I1137">
        <f t="array" ref="I1137">D1137-E1137</f>
        <v>5809000000</v>
      </c>
      <c r="J1137">
        <f t="array" ref="J1137">SUM(F1137:H1137)</f>
        <v>2092000000</v>
      </c>
      <c r="K1137">
        <f t="array" ref="K1137">I1137-J1137</f>
        <v>3717000000</v>
      </c>
      <c r="L1137">
        <f t="array" ref="L1137">I1137/D1137</f>
        <v>0.27094216417910449</v>
      </c>
      <c r="M1137">
        <f t="array" ref="M1137">K1137/D1137</f>
        <v>0.17336753731343282</v>
      </c>
    </row>
    <row r="1138" spans="1:13">
      <c r="A1138" t="s">
        <v>4645</v>
      </c>
      <c r="B1138" t="s">
        <v>31</v>
      </c>
      <c r="C1138">
        <v>2015</v>
      </c>
      <c r="D1138" s="1">
        <v>14757000000</v>
      </c>
      <c r="E1138" s="7">
        <v>11694000000</v>
      </c>
      <c r="F1138">
        <v>0</v>
      </c>
      <c r="G1138">
        <v>0</v>
      </c>
      <c r="H1138" s="7">
        <v>1764000000</v>
      </c>
      <c r="I1138">
        <f t="array" ref="I1138">D1138-E1138</f>
        <v>3063000000</v>
      </c>
      <c r="J1138">
        <f t="array" ref="J1138">SUM(F1138:H1138)</f>
        <v>1764000000</v>
      </c>
      <c r="K1138">
        <f t="array" ref="K1138">I1138-J1138</f>
        <v>1299000000</v>
      </c>
      <c r="L1138">
        <f t="array" ref="L1138">I1138/D1138</f>
        <v>0.20756251270583451</v>
      </c>
      <c r="M1138">
        <f t="array" ref="M1138">K1138/D1138</f>
        <v>8.8026021549095348E-2</v>
      </c>
    </row>
    <row r="1139" spans="1:13">
      <c r="A1139" t="s">
        <v>4657</v>
      </c>
      <c r="B1139" t="s">
        <v>10</v>
      </c>
      <c r="C1139">
        <v>2013</v>
      </c>
      <c r="D1139" s="1">
        <v>11245000000</v>
      </c>
      <c r="E1139" s="7">
        <v>4070000000</v>
      </c>
      <c r="F1139">
        <v>0</v>
      </c>
      <c r="G1139" s="7">
        <v>916000000</v>
      </c>
      <c r="H1139" s="7">
        <v>3002000000</v>
      </c>
      <c r="I1139">
        <f t="array" ref="I1139">D1139-E1139</f>
        <v>7175000000</v>
      </c>
      <c r="J1139">
        <f t="array" ref="J1139">SUM(F1139:H1139)</f>
        <v>3918000000</v>
      </c>
      <c r="K1139">
        <f t="array" ref="K1139">I1139-J1139</f>
        <v>3257000000</v>
      </c>
      <c r="L1139">
        <f t="array" ref="L1139">I1139/D1139</f>
        <v>0.63806136060471319</v>
      </c>
      <c r="M1139">
        <f t="array" ref="M1139">K1139/D1139</f>
        <v>0.28963983992885728</v>
      </c>
    </row>
    <row r="1140" spans="1:13">
      <c r="A1140" t="s">
        <v>4657</v>
      </c>
      <c r="B1140" t="s">
        <v>19</v>
      </c>
      <c r="C1140">
        <v>2014</v>
      </c>
      <c r="D1140" s="1">
        <v>11624000000</v>
      </c>
      <c r="E1140" s="7">
        <v>4201000000</v>
      </c>
      <c r="F1140">
        <v>0</v>
      </c>
      <c r="G1140" s="7">
        <v>951000000</v>
      </c>
      <c r="H1140" s="7">
        <v>2897000000</v>
      </c>
      <c r="I1140">
        <f t="array" ref="I1140">D1140-E1140</f>
        <v>7423000000</v>
      </c>
      <c r="J1140">
        <f t="array" ref="J1140">SUM(F1140:H1140)</f>
        <v>3848000000</v>
      </c>
      <c r="K1140">
        <f t="array" ref="K1140">I1140-J1140</f>
        <v>3575000000</v>
      </c>
      <c r="L1140">
        <f t="array" ref="L1140">I1140/D1140</f>
        <v>0.63859256710254642</v>
      </c>
      <c r="M1140">
        <f t="array" ref="M1140">K1140/D1140</f>
        <v>0.30755333792154166</v>
      </c>
    </row>
    <row r="1141" spans="1:13">
      <c r="A1141" t="s">
        <v>4657</v>
      </c>
      <c r="B1141" t="s">
        <v>25</v>
      </c>
      <c r="C1141">
        <v>2015</v>
      </c>
      <c r="D1141" s="1">
        <v>10511000000</v>
      </c>
      <c r="E1141" s="7">
        <v>3662000000</v>
      </c>
      <c r="F1141">
        <v>0</v>
      </c>
      <c r="G1141" s="7">
        <v>1054000000</v>
      </c>
      <c r="H1141" s="7">
        <v>2911000000</v>
      </c>
      <c r="I1141">
        <f t="array" ref="I1141">D1141-E1141</f>
        <v>6849000000</v>
      </c>
      <c r="J1141">
        <f t="array" ref="J1141">SUM(F1141:H1141)</f>
        <v>3965000000</v>
      </c>
      <c r="K1141">
        <f t="array" ref="K1141">I1141-J1141</f>
        <v>2884000000</v>
      </c>
      <c r="L1141">
        <f t="array" ref="L1141">I1141/D1141</f>
        <v>0.65160308248501575</v>
      </c>
      <c r="M1141">
        <f t="array" ref="M1141">K1141/D1141</f>
        <v>0.27437922176767199</v>
      </c>
    </row>
    <row r="1142" spans="1:13">
      <c r="A1142" t="s">
        <v>4657</v>
      </c>
      <c r="B1142" t="s">
        <v>31</v>
      </c>
      <c r="C1142">
        <v>2016</v>
      </c>
      <c r="D1142" s="1">
        <v>9888000000</v>
      </c>
      <c r="E1142" s="7">
        <v>3045000000</v>
      </c>
      <c r="F1142">
        <v>0</v>
      </c>
      <c r="G1142" s="7">
        <v>1026000000</v>
      </c>
      <c r="H1142" s="7">
        <v>2743000000</v>
      </c>
      <c r="I1142">
        <f t="array" ref="I1142">D1142-E1142</f>
        <v>6843000000</v>
      </c>
      <c r="J1142">
        <f t="array" ref="J1142">SUM(F1142:H1142)</f>
        <v>3769000000</v>
      </c>
      <c r="K1142">
        <f t="array" ref="K1142">I1142-J1142</f>
        <v>3074000000</v>
      </c>
      <c r="L1142">
        <f t="array" ref="L1142">I1142/D1142</f>
        <v>0.69205097087378642</v>
      </c>
      <c r="M1142">
        <f t="array" ref="M1142">K1142/D1142</f>
        <v>0.31088187702265374</v>
      </c>
    </row>
    <row r="1143" spans="1:13">
      <c r="A1143" t="s">
        <v>4670</v>
      </c>
      <c r="B1143" t="s">
        <v>10</v>
      </c>
      <c r="C1143">
        <v>2013</v>
      </c>
      <c r="D1143" s="1">
        <v>6332400000</v>
      </c>
      <c r="E1143" s="7">
        <v>2571300000</v>
      </c>
      <c r="F1143" s="7">
        <v>904200000</v>
      </c>
      <c r="G1143">
        <v>0</v>
      </c>
      <c r="H1143" s="7">
        <v>2247400000</v>
      </c>
      <c r="I1143">
        <f t="array" ref="I1143">D1143-E1143</f>
        <v>3761100000</v>
      </c>
      <c r="J1143">
        <f t="array" ref="J1143">SUM(F1143:H1143)</f>
        <v>3151600000</v>
      </c>
      <c r="K1143">
        <f t="array" ref="K1143">I1143-J1143</f>
        <v>609500000</v>
      </c>
      <c r="L1143">
        <f t="array" ref="L1143">I1143/D1143</f>
        <v>0.59394542353610003</v>
      </c>
      <c r="M1143">
        <f t="array" ref="M1143">K1143/D1143</f>
        <v>9.6251026467058298E-2</v>
      </c>
    </row>
    <row r="1144" spans="1:13">
      <c r="A1144" t="s">
        <v>4670</v>
      </c>
      <c r="B1144" t="s">
        <v>19</v>
      </c>
      <c r="C1144">
        <v>2014</v>
      </c>
      <c r="D1144" s="1">
        <v>6325000000</v>
      </c>
      <c r="E1144" s="7">
        <v>2406000000</v>
      </c>
      <c r="F1144" s="7">
        <v>918000000</v>
      </c>
      <c r="G1144">
        <v>0</v>
      </c>
      <c r="H1144" s="7">
        <v>2179000000</v>
      </c>
      <c r="I1144">
        <f t="array" ref="I1144">D1144-E1144</f>
        <v>3919000000</v>
      </c>
      <c r="J1144">
        <f t="array" ref="J1144">SUM(F1144:H1144)</f>
        <v>3097000000</v>
      </c>
      <c r="K1144">
        <f t="array" ref="K1144">I1144-J1144</f>
        <v>822000000</v>
      </c>
      <c r="L1144">
        <f t="array" ref="L1144">I1144/D1144</f>
        <v>0.61960474308300395</v>
      </c>
      <c r="M1144">
        <f t="array" ref="M1144">K1144/D1144</f>
        <v>0.12996047430830041</v>
      </c>
    </row>
    <row r="1145" spans="1:13">
      <c r="A1145" t="s">
        <v>4670</v>
      </c>
      <c r="B1145" t="s">
        <v>25</v>
      </c>
      <c r="C1145">
        <v>2015</v>
      </c>
      <c r="D1145" s="1">
        <v>6123000000</v>
      </c>
      <c r="E1145" s="7">
        <v>2290000000</v>
      </c>
      <c r="F1145" s="7">
        <v>920000000</v>
      </c>
      <c r="G1145">
        <v>0</v>
      </c>
      <c r="H1145" s="7">
        <v>2197000000</v>
      </c>
      <c r="I1145">
        <f t="array" ref="I1145">D1145-E1145</f>
        <v>3833000000</v>
      </c>
      <c r="J1145">
        <f t="array" ref="J1145">SUM(F1145:H1145)</f>
        <v>3117000000</v>
      </c>
      <c r="K1145">
        <f t="array" ref="K1145">I1145-J1145</f>
        <v>716000000</v>
      </c>
      <c r="L1145">
        <f t="array" ref="L1145">I1145/D1145</f>
        <v>0.62600032663726934</v>
      </c>
      <c r="M1145">
        <f t="array" ref="M1145">K1145/D1145</f>
        <v>0.11693614241384942</v>
      </c>
    </row>
    <row r="1146" spans="1:13">
      <c r="A1146" t="s">
        <v>4670</v>
      </c>
      <c r="B1146" t="s">
        <v>31</v>
      </c>
      <c r="C1146">
        <v>2016</v>
      </c>
      <c r="D1146" s="1">
        <v>5546000000</v>
      </c>
      <c r="E1146" s="7">
        <v>2173000000</v>
      </c>
      <c r="F1146" s="7">
        <v>861000000</v>
      </c>
      <c r="G1146">
        <v>0</v>
      </c>
      <c r="H1146" s="7">
        <v>2099000000</v>
      </c>
      <c r="I1146">
        <f t="array" ref="I1146">D1146-E1146</f>
        <v>3373000000</v>
      </c>
      <c r="J1146">
        <f t="array" ref="J1146">SUM(F1146:H1146)</f>
        <v>2960000000</v>
      </c>
      <c r="K1146">
        <f t="array" ref="K1146">I1146-J1146</f>
        <v>413000000</v>
      </c>
      <c r="L1146">
        <f t="array" ref="L1146">I1146/D1146</f>
        <v>0.60818608005769925</v>
      </c>
      <c r="M1146">
        <f t="array" ref="M1146">K1146/D1146</f>
        <v>7.4468085106382975E-2</v>
      </c>
    </row>
    <row r="1147" spans="1:13">
      <c r="A1147" t="s">
        <v>4688</v>
      </c>
      <c r="B1147" t="s">
        <v>10</v>
      </c>
      <c r="C1147">
        <v>2012</v>
      </c>
      <c r="D1147" s="1">
        <v>19429273000</v>
      </c>
      <c r="E1147" s="7">
        <v>17915735000</v>
      </c>
      <c r="F1147">
        <v>0</v>
      </c>
      <c r="G1147">
        <v>0</v>
      </c>
      <c r="H1147" s="7">
        <v>454900000</v>
      </c>
      <c r="I1147">
        <f t="array" ref="I1147">D1147-E1147</f>
        <v>1513538000</v>
      </c>
      <c r="J1147">
        <f t="array" ref="J1147">SUM(F1147:H1147)</f>
        <v>454900000</v>
      </c>
      <c r="K1147">
        <f t="array" ref="K1147">I1147-J1147</f>
        <v>1058638000</v>
      </c>
      <c r="L1147">
        <f t="array" ref="L1147">I1147/D1147</f>
        <v>7.7899878188957453E-2</v>
      </c>
      <c r="M1147">
        <f t="array" ref="M1147">K1147/D1147</f>
        <v>5.448675305555694E-2</v>
      </c>
    </row>
    <row r="1148" spans="1:13">
      <c r="A1148" t="s">
        <v>4688</v>
      </c>
      <c r="B1148" t="s">
        <v>19</v>
      </c>
      <c r="C1148">
        <v>2013</v>
      </c>
      <c r="D1148" s="1">
        <v>19052046000</v>
      </c>
      <c r="E1148" s="7">
        <v>17641421000</v>
      </c>
      <c r="F1148">
        <v>0</v>
      </c>
      <c r="G1148">
        <v>0</v>
      </c>
      <c r="H1148" s="7">
        <v>467904000</v>
      </c>
      <c r="I1148">
        <f t="array" ref="I1148">D1148-E1148</f>
        <v>1410625000</v>
      </c>
      <c r="J1148">
        <f t="array" ref="J1148">SUM(F1148:H1148)</f>
        <v>467904000</v>
      </c>
      <c r="K1148">
        <f t="array" ref="K1148">I1148-J1148</f>
        <v>942721000</v>
      </c>
      <c r="L1148">
        <f t="array" ref="L1148">I1148/D1148</f>
        <v>7.4040604352939313E-2</v>
      </c>
      <c r="M1148">
        <f t="array" ref="M1148">K1148/D1148</f>
        <v>4.9481352291507172E-2</v>
      </c>
    </row>
    <row r="1149" spans="1:13">
      <c r="A1149" t="s">
        <v>4688</v>
      </c>
      <c r="B1149" t="s">
        <v>25</v>
      </c>
      <c r="C1149">
        <v>2014</v>
      </c>
      <c r="D1149" s="1">
        <v>21105141000</v>
      </c>
      <c r="E1149" s="7">
        <v>19198615000</v>
      </c>
      <c r="F1149">
        <v>0</v>
      </c>
      <c r="G1149">
        <v>0</v>
      </c>
      <c r="H1149" s="7">
        <v>520805000</v>
      </c>
      <c r="I1149">
        <f t="array" ref="I1149">D1149-E1149</f>
        <v>1906526000</v>
      </c>
      <c r="J1149">
        <f t="array" ref="J1149">SUM(F1149:H1149)</f>
        <v>520805000</v>
      </c>
      <c r="K1149">
        <f t="array" ref="K1149">I1149-J1149</f>
        <v>1385721000</v>
      </c>
      <c r="L1149">
        <f t="array" ref="L1149">I1149/D1149</f>
        <v>9.0334672485722786E-2</v>
      </c>
      <c r="M1149">
        <f t="array" ref="M1149">K1149/D1149</f>
        <v>6.5657983521645272E-2</v>
      </c>
    </row>
    <row r="1150" spans="1:13">
      <c r="A1150" t="s">
        <v>4688</v>
      </c>
      <c r="B1150" t="s">
        <v>31</v>
      </c>
      <c r="C1150">
        <v>2015</v>
      </c>
      <c r="D1150" s="1">
        <v>16439276000</v>
      </c>
      <c r="E1150" s="7">
        <v>14858014000</v>
      </c>
      <c r="F1150">
        <v>0</v>
      </c>
      <c r="G1150">
        <v>0</v>
      </c>
      <c r="H1150" s="7">
        <v>458989000</v>
      </c>
      <c r="I1150">
        <f t="array" ref="I1150">D1150-E1150</f>
        <v>1581262000</v>
      </c>
      <c r="J1150">
        <f t="array" ref="J1150">SUM(F1150:H1150)</f>
        <v>458989000</v>
      </c>
      <c r="K1150">
        <f t="array" ref="K1150">I1150-J1150</f>
        <v>1122273000</v>
      </c>
      <c r="L1150">
        <f t="array" ref="L1150">I1150/D1150</f>
        <v>9.6188055970348088E-2</v>
      </c>
      <c r="M1150">
        <f t="array" ref="M1150">K1150/D1150</f>
        <v>6.8267787462172907E-2</v>
      </c>
    </row>
    <row r="1151" spans="1:13">
      <c r="A1151" t="s">
        <v>4702</v>
      </c>
      <c r="B1151" t="s">
        <v>10</v>
      </c>
      <c r="C1151">
        <v>2013</v>
      </c>
      <c r="D1151" s="1">
        <v>4280159000</v>
      </c>
      <c r="E1151" s="7">
        <v>2053816000</v>
      </c>
      <c r="F1151" s="7">
        <v>1147282000</v>
      </c>
      <c r="G1151">
        <v>0</v>
      </c>
      <c r="H1151" s="7">
        <v>430822000</v>
      </c>
      <c r="I1151">
        <f t="array" ref="I1151">D1151-E1151</f>
        <v>2226343000</v>
      </c>
      <c r="J1151">
        <f t="array" ref="J1151">SUM(F1151:H1151)</f>
        <v>1578104000</v>
      </c>
      <c r="K1151">
        <f t="array" ref="K1151">I1151-J1151</f>
        <v>648239000</v>
      </c>
      <c r="L1151">
        <f t="array" ref="L1151">I1151/D1151</f>
        <v>0.52015427464260089</v>
      </c>
      <c r="M1151">
        <f t="array" ref="M1151">K1151/D1151</f>
        <v>0.15145208390622872</v>
      </c>
    </row>
    <row r="1152" spans="1:13">
      <c r="A1152" t="s">
        <v>4702</v>
      </c>
      <c r="B1152" t="s">
        <v>19</v>
      </c>
      <c r="C1152">
        <v>2014</v>
      </c>
      <c r="D1152" s="1">
        <v>4130000000</v>
      </c>
      <c r="E1152" s="7">
        <v>1862000000</v>
      </c>
      <c r="F1152" s="7">
        <v>1336000000</v>
      </c>
      <c r="G1152">
        <v>0</v>
      </c>
      <c r="H1152" s="7">
        <v>436000000</v>
      </c>
      <c r="I1152">
        <f t="array" ref="I1152">D1152-E1152</f>
        <v>2268000000</v>
      </c>
      <c r="J1152">
        <f t="array" ref="J1152">SUM(F1152:H1152)</f>
        <v>1772000000</v>
      </c>
      <c r="K1152">
        <f t="array" ref="K1152">I1152-J1152</f>
        <v>496000000</v>
      </c>
      <c r="L1152">
        <f t="array" ref="L1152">I1152/D1152</f>
        <v>0.54915254237288136</v>
      </c>
      <c r="M1152">
        <f t="array" ref="M1152">K1152/D1152</f>
        <v>0.12009685230024213</v>
      </c>
    </row>
    <row r="1153" spans="1:13">
      <c r="A1153" t="s">
        <v>4702</v>
      </c>
      <c r="B1153" t="s">
        <v>25</v>
      </c>
      <c r="C1153">
        <v>2015</v>
      </c>
      <c r="D1153" s="1">
        <v>4682000000</v>
      </c>
      <c r="E1153" s="7">
        <v>2083000000</v>
      </c>
      <c r="F1153" s="7">
        <v>1360000000</v>
      </c>
      <c r="G1153">
        <v>0</v>
      </c>
      <c r="H1153" s="7">
        <v>480000000</v>
      </c>
      <c r="I1153">
        <f t="array" ref="I1153">D1153-E1153</f>
        <v>2599000000</v>
      </c>
      <c r="J1153">
        <f t="array" ref="J1153">SUM(F1153:H1153)</f>
        <v>1840000000</v>
      </c>
      <c r="K1153">
        <f t="array" ref="K1153">I1153-J1153</f>
        <v>759000000</v>
      </c>
      <c r="L1153">
        <f t="array" ref="L1153">I1153/D1153</f>
        <v>0.55510465612985904</v>
      </c>
      <c r="M1153">
        <f t="array" ref="M1153">K1153/D1153</f>
        <v>0.16211020931225972</v>
      </c>
    </row>
    <row r="1154" spans="1:13">
      <c r="A1154" t="s">
        <v>4702</v>
      </c>
      <c r="B1154" t="s">
        <v>31</v>
      </c>
      <c r="C1154">
        <v>2016</v>
      </c>
      <c r="D1154" s="1">
        <v>5010000000</v>
      </c>
      <c r="E1154" s="7">
        <v>2199000000</v>
      </c>
      <c r="F1154" s="7">
        <v>1331000000</v>
      </c>
      <c r="G1154">
        <v>0</v>
      </c>
      <c r="H1154" s="7">
        <v>602000000</v>
      </c>
      <c r="I1154">
        <f t="array" ref="I1154">D1154-E1154</f>
        <v>2811000000</v>
      </c>
      <c r="J1154">
        <f t="array" ref="J1154">SUM(F1154:H1154)</f>
        <v>1933000000</v>
      </c>
      <c r="K1154">
        <f t="array" ref="K1154">I1154-J1154</f>
        <v>878000000</v>
      </c>
      <c r="L1154">
        <f t="array" ref="L1154">I1154/D1154</f>
        <v>0.56107784431137719</v>
      </c>
      <c r="M1154">
        <f t="array" ref="M1154">K1154/D1154</f>
        <v>0.17524950099800399</v>
      </c>
    </row>
    <row r="1155" spans="1:13">
      <c r="A1155" t="s">
        <v>4721</v>
      </c>
      <c r="B1155" t="s">
        <v>10</v>
      </c>
      <c r="C1155">
        <v>2012</v>
      </c>
      <c r="D1155" s="1">
        <v>5508500000</v>
      </c>
      <c r="E1155" s="7">
        <v>3414400000</v>
      </c>
      <c r="F1155">
        <v>0</v>
      </c>
      <c r="G1155">
        <v>0</v>
      </c>
      <c r="H1155" s="7">
        <v>1403500000</v>
      </c>
      <c r="I1155">
        <f t="array" ref="I1155">D1155-E1155</f>
        <v>2094100000</v>
      </c>
      <c r="J1155">
        <f t="array" ref="J1155">SUM(F1155:H1155)</f>
        <v>1403500000</v>
      </c>
      <c r="K1155">
        <f t="array" ref="K1155">I1155-J1155</f>
        <v>690600000</v>
      </c>
      <c r="L1155">
        <f t="array" ref="L1155">I1155/D1155</f>
        <v>0.3801579377325951</v>
      </c>
      <c r="M1155">
        <f t="array" ref="M1155">K1155/D1155</f>
        <v>0.12536988290823273</v>
      </c>
    </row>
    <row r="1156" spans="1:13">
      <c r="A1156" t="s">
        <v>4721</v>
      </c>
      <c r="B1156" t="s">
        <v>19</v>
      </c>
      <c r="C1156">
        <v>2013</v>
      </c>
      <c r="D1156" s="1">
        <v>5607000000</v>
      </c>
      <c r="E1156" s="7">
        <v>3482100000</v>
      </c>
      <c r="F1156">
        <v>0</v>
      </c>
      <c r="G1156">
        <v>0</v>
      </c>
      <c r="H1156" s="7">
        <v>1399500000</v>
      </c>
      <c r="I1156">
        <f t="array" ref="I1156">D1156-E1156</f>
        <v>2124900000</v>
      </c>
      <c r="J1156">
        <f t="array" ref="J1156">SUM(F1156:H1156)</f>
        <v>1399500000</v>
      </c>
      <c r="K1156">
        <f t="array" ref="K1156">I1156-J1156</f>
        <v>725400000</v>
      </c>
      <c r="L1156">
        <f t="array" ref="L1156">I1156/D1156</f>
        <v>0.37897271268057786</v>
      </c>
      <c r="M1156">
        <f t="array" ref="M1156">K1156/D1156</f>
        <v>0.12937399678972714</v>
      </c>
    </row>
    <row r="1157" spans="1:13">
      <c r="A1157" t="s">
        <v>4721</v>
      </c>
      <c r="B1157" t="s">
        <v>25</v>
      </c>
      <c r="C1157">
        <v>2014</v>
      </c>
      <c r="D1157" s="1">
        <v>5727000000</v>
      </c>
      <c r="E1157" s="7">
        <v>3523600000</v>
      </c>
      <c r="F1157">
        <v>0</v>
      </c>
      <c r="G1157">
        <v>0</v>
      </c>
      <c r="H1157" s="7">
        <v>1545900000</v>
      </c>
      <c r="I1157">
        <f t="array" ref="I1157">D1157-E1157</f>
        <v>2203400000</v>
      </c>
      <c r="J1157">
        <f t="array" ref="J1157">SUM(F1157:H1157)</f>
        <v>1545900000</v>
      </c>
      <c r="K1157">
        <f t="array" ref="K1157">I1157-J1157</f>
        <v>657500000</v>
      </c>
      <c r="L1157">
        <f t="array" ref="L1157">I1157/D1157</f>
        <v>0.38473895582329315</v>
      </c>
      <c r="M1157">
        <f t="array" ref="M1157">K1157/D1157</f>
        <v>0.11480705430417322</v>
      </c>
    </row>
    <row r="1158" spans="1:13">
      <c r="A1158" t="s">
        <v>4721</v>
      </c>
      <c r="B1158" t="s">
        <v>31</v>
      </c>
      <c r="C1158">
        <v>2015</v>
      </c>
      <c r="D1158" s="1">
        <v>5915700000</v>
      </c>
      <c r="E1158" s="7">
        <v>3611100000</v>
      </c>
      <c r="F1158">
        <v>0</v>
      </c>
      <c r="G1158">
        <v>0</v>
      </c>
      <c r="H1158" s="7">
        <v>1626000000</v>
      </c>
      <c r="I1158">
        <f t="array" ref="I1158">D1158-E1158</f>
        <v>2304600000</v>
      </c>
      <c r="J1158">
        <f t="array" ref="J1158">SUM(F1158:H1158)</f>
        <v>1626000000</v>
      </c>
      <c r="K1158">
        <f t="array" ref="K1158">I1158-J1158</f>
        <v>678600000</v>
      </c>
      <c r="L1158">
        <f t="array" ref="L1158">I1158/D1158</f>
        <v>0.38957350778437039</v>
      </c>
      <c r="M1158">
        <f t="array" ref="M1158">K1158/D1158</f>
        <v>0.11471169937623611</v>
      </c>
    </row>
    <row r="1159" spans="1:13">
      <c r="A1159" t="s">
        <v>4734</v>
      </c>
      <c r="B1159" t="s">
        <v>10</v>
      </c>
      <c r="C1159">
        <v>2012</v>
      </c>
      <c r="D1159" s="1">
        <v>484581000</v>
      </c>
      <c r="E1159" s="7">
        <v>21306000</v>
      </c>
      <c r="F1159">
        <v>0</v>
      </c>
      <c r="G1159" s="7">
        <v>147515000</v>
      </c>
      <c r="H1159" s="7">
        <v>38123000</v>
      </c>
      <c r="I1159">
        <f t="array" ref="I1159">D1159-E1159</f>
        <v>463275000</v>
      </c>
      <c r="J1159">
        <f t="array" ref="J1159">SUM(F1159:H1159)</f>
        <v>185638000</v>
      </c>
      <c r="K1159">
        <f t="array" ref="K1159">I1159-J1159</f>
        <v>277637000</v>
      </c>
      <c r="L1159">
        <f t="array" ref="L1159">I1159/D1159</f>
        <v>0.95603211846935809</v>
      </c>
      <c r="M1159">
        <f t="array" ref="M1159">K1159/D1159</f>
        <v>0.57294239765900845</v>
      </c>
    </row>
    <row r="1160" spans="1:13">
      <c r="A1160" t="s">
        <v>4734</v>
      </c>
      <c r="B1160" t="s">
        <v>19</v>
      </c>
      <c r="C1160">
        <v>2013</v>
      </c>
      <c r="D1160" s="1">
        <v>780209000</v>
      </c>
      <c r="E1160" s="7">
        <v>38851000</v>
      </c>
      <c r="F1160">
        <v>0</v>
      </c>
      <c r="G1160" s="7">
        <v>306769000</v>
      </c>
      <c r="H1160" s="7">
        <v>56881000</v>
      </c>
      <c r="I1160">
        <f t="array" ref="I1160">D1160-E1160</f>
        <v>741358000</v>
      </c>
      <c r="J1160">
        <f t="array" ref="J1160">SUM(F1160:H1160)</f>
        <v>363650000</v>
      </c>
      <c r="K1160">
        <f t="array" ref="K1160">I1160-J1160</f>
        <v>377708000</v>
      </c>
      <c r="L1160">
        <f t="array" ref="L1160">I1160/D1160</f>
        <v>0.95020436831669464</v>
      </c>
      <c r="M1160">
        <f t="array" ref="M1160">K1160/D1160</f>
        <v>0.48411130863653201</v>
      </c>
    </row>
    <row r="1161" spans="1:13">
      <c r="A1161" t="s">
        <v>4734</v>
      </c>
      <c r="B1161" t="s">
        <v>25</v>
      </c>
      <c r="C1161">
        <v>2014</v>
      </c>
      <c r="D1161" s="1">
        <v>933505000</v>
      </c>
      <c r="E1161" s="7">
        <v>53871000</v>
      </c>
      <c r="F1161">
        <v>0</v>
      </c>
      <c r="G1161" s="7">
        <v>374661000</v>
      </c>
      <c r="H1161" s="7">
        <v>51085000</v>
      </c>
      <c r="I1161">
        <f t="array" ref="I1161">D1161-E1161</f>
        <v>879634000</v>
      </c>
      <c r="J1161">
        <f t="array" ref="J1161">SUM(F1161:H1161)</f>
        <v>425746000</v>
      </c>
      <c r="K1161">
        <f t="array" ref="K1161">I1161-J1161</f>
        <v>453888000</v>
      </c>
      <c r="L1161">
        <f t="array" ref="L1161">I1161/D1161</f>
        <v>0.94229168563639187</v>
      </c>
      <c r="M1161">
        <f t="array" ref="M1161">K1161/D1161</f>
        <v>0.48621914183641224</v>
      </c>
    </row>
    <row r="1162" spans="1:13">
      <c r="A1162" t="s">
        <v>4734</v>
      </c>
      <c r="B1162" t="s">
        <v>31</v>
      </c>
      <c r="C1162">
        <v>2015</v>
      </c>
      <c r="D1162" s="1">
        <v>1023285000</v>
      </c>
      <c r="E1162" s="7">
        <v>55352000</v>
      </c>
      <c r="F1162">
        <v>0</v>
      </c>
      <c r="G1162" s="7">
        <v>409215000</v>
      </c>
      <c r="H1162" s="7">
        <v>49298000</v>
      </c>
      <c r="I1162">
        <f t="array" ref="I1162">D1162-E1162</f>
        <v>967933000</v>
      </c>
      <c r="J1162">
        <f t="array" ref="J1162">SUM(F1162:H1162)</f>
        <v>458513000</v>
      </c>
      <c r="K1162">
        <f t="array" ref="K1162">I1162-J1162</f>
        <v>509420000</v>
      </c>
      <c r="L1162">
        <f t="array" ref="L1162">I1162/D1162</f>
        <v>0.94590754286440237</v>
      </c>
      <c r="M1162">
        <f t="array" ref="M1162">K1162/D1162</f>
        <v>0.4978280733129089</v>
      </c>
    </row>
    <row r="1163" spans="1:13">
      <c r="A1163" t="s">
        <v>4751</v>
      </c>
      <c r="B1163" t="s">
        <v>10</v>
      </c>
      <c r="C1163">
        <v>2012</v>
      </c>
      <c r="D1163" s="1">
        <v>10184121000</v>
      </c>
      <c r="E1163" s="7">
        <v>8540319000</v>
      </c>
      <c r="F1163">
        <v>0</v>
      </c>
      <c r="G1163" s="7">
        <v>205334000</v>
      </c>
      <c r="H1163" s="7">
        <v>491725000</v>
      </c>
      <c r="I1163">
        <f t="array" ref="I1163">D1163-E1163</f>
        <v>1643802000</v>
      </c>
      <c r="J1163">
        <f t="array" ref="J1163">SUM(F1163:H1163)</f>
        <v>697059000</v>
      </c>
      <c r="K1163">
        <f t="array" ref="K1163">I1163-J1163</f>
        <v>946743000</v>
      </c>
      <c r="L1163">
        <f t="array" ref="L1163">I1163/D1163</f>
        <v>0.16140833362054516</v>
      </c>
      <c r="M1163">
        <f t="array" ref="M1163">K1163/D1163</f>
        <v>9.2962662167898433E-2</v>
      </c>
    </row>
    <row r="1164" spans="1:13">
      <c r="A1164" t="s">
        <v>4751</v>
      </c>
      <c r="B1164" t="s">
        <v>19</v>
      </c>
      <c r="C1164">
        <v>2013</v>
      </c>
      <c r="D1164" s="1">
        <v>11871879000</v>
      </c>
      <c r="E1164" s="7">
        <v>10222213000</v>
      </c>
      <c r="F1164">
        <v>0</v>
      </c>
      <c r="G1164" s="7">
        <v>239343000</v>
      </c>
      <c r="H1164" s="7">
        <v>541586000</v>
      </c>
      <c r="I1164">
        <f t="array" ref="I1164">D1164-E1164</f>
        <v>1649666000</v>
      </c>
      <c r="J1164">
        <f t="array" ref="J1164">SUM(F1164:H1164)</f>
        <v>780929000</v>
      </c>
      <c r="K1164">
        <f t="array" ref="K1164">I1164-J1164</f>
        <v>868737000</v>
      </c>
      <c r="L1164">
        <f t="array" ref="L1164">I1164/D1164</f>
        <v>0.13895576260506023</v>
      </c>
      <c r="M1164">
        <f t="array" ref="M1164">K1164/D1164</f>
        <v>7.3176032201810681E-2</v>
      </c>
    </row>
    <row r="1165" spans="1:13">
      <c r="A1165" t="s">
        <v>4751</v>
      </c>
      <c r="B1165" t="s">
        <v>25</v>
      </c>
      <c r="C1165">
        <v>2014</v>
      </c>
      <c r="D1165" s="1">
        <v>12195091000</v>
      </c>
      <c r="E1165" s="7">
        <v>10088548000</v>
      </c>
      <c r="F1165">
        <v>0</v>
      </c>
      <c r="G1165" s="7">
        <v>294684000</v>
      </c>
      <c r="H1165" s="7">
        <v>674887000</v>
      </c>
      <c r="I1165">
        <f t="array" ref="I1165">D1165-E1165</f>
        <v>2106543000</v>
      </c>
      <c r="J1165">
        <f t="array" ref="J1165">SUM(F1165:H1165)</f>
        <v>969571000</v>
      </c>
      <c r="K1165">
        <f t="array" ref="K1165">I1165-J1165</f>
        <v>1136972000</v>
      </c>
      <c r="L1165">
        <f t="array" ref="L1165">I1165/D1165</f>
        <v>0.17273696440641567</v>
      </c>
      <c r="M1165">
        <f t="array" ref="M1165">K1165/D1165</f>
        <v>9.3231940622665294E-2</v>
      </c>
    </row>
    <row r="1166" spans="1:13">
      <c r="A1166" t="s">
        <v>4751</v>
      </c>
      <c r="B1166" t="s">
        <v>31</v>
      </c>
      <c r="C1166">
        <v>2015</v>
      </c>
      <c r="D1166" s="1">
        <v>7763206000</v>
      </c>
      <c r="E1166" s="7">
        <v>5641052000</v>
      </c>
      <c r="F1166">
        <v>0</v>
      </c>
      <c r="G1166" s="7">
        <v>354620000</v>
      </c>
      <c r="H1166" s="7">
        <v>693331000</v>
      </c>
      <c r="I1166">
        <f t="array" ref="I1166">D1166-E1166</f>
        <v>2122154000</v>
      </c>
      <c r="J1166">
        <f t="array" ref="J1166">SUM(F1166:H1166)</f>
        <v>1047951000</v>
      </c>
      <c r="K1166">
        <f t="array" ref="K1166">I1166-J1166</f>
        <v>1074203000</v>
      </c>
      <c r="L1166">
        <f t="array" ref="L1166">I1166/D1166</f>
        <v>0.27336051626093655</v>
      </c>
      <c r="M1166">
        <f t="array" ref="M1166">K1166/D1166</f>
        <v>0.13837105443292372</v>
      </c>
    </row>
    <row r="1167" spans="1:13">
      <c r="A1167" t="s">
        <v>4768</v>
      </c>
      <c r="B1167" t="s">
        <v>10</v>
      </c>
      <c r="C1167">
        <v>2014</v>
      </c>
      <c r="D1167" s="1">
        <v>15317800000</v>
      </c>
      <c r="E1167" s="7">
        <v>12602100000</v>
      </c>
      <c r="F1167">
        <v>0</v>
      </c>
      <c r="G1167" s="7">
        <v>294400000</v>
      </c>
      <c r="H1167" s="7">
        <v>477200000</v>
      </c>
      <c r="I1167">
        <f t="array" ref="I1167">D1167-E1167</f>
        <v>2715700000</v>
      </c>
      <c r="J1167">
        <f t="array" ref="J1167">SUM(F1167:H1167)</f>
        <v>771600000</v>
      </c>
      <c r="K1167">
        <f t="array" ref="K1167">I1167-J1167</f>
        <v>1944100000</v>
      </c>
      <c r="L1167">
        <f t="array" ref="L1167">I1167/D1167</f>
        <v>0.17729047252216376</v>
      </c>
      <c r="M1167">
        <f t="array" ref="M1167">K1167/D1167</f>
        <v>0.12691770358667695</v>
      </c>
    </row>
    <row r="1168" spans="1:13">
      <c r="A1168" t="s">
        <v>4768</v>
      </c>
      <c r="B1168" t="s">
        <v>19</v>
      </c>
      <c r="C1168">
        <v>2015</v>
      </c>
      <c r="D1168" s="1">
        <v>15134400000</v>
      </c>
      <c r="E1168" s="7">
        <v>12491400000</v>
      </c>
      <c r="F1168">
        <v>0</v>
      </c>
      <c r="G1168" s="7">
        <v>291100000</v>
      </c>
      <c r="H1168" s="7">
        <v>431800000</v>
      </c>
      <c r="I1168">
        <f t="array" ref="I1168">D1168-E1168</f>
        <v>2643000000</v>
      </c>
      <c r="J1168">
        <f t="array" ref="J1168">SUM(F1168:H1168)</f>
        <v>722900000</v>
      </c>
      <c r="K1168">
        <f t="array" ref="K1168">I1168-J1168</f>
        <v>1920100000</v>
      </c>
      <c r="L1168">
        <f t="array" ref="L1168">I1168/D1168</f>
        <v>0.17463526799873136</v>
      </c>
      <c r="M1168">
        <f t="array" ref="M1168">K1168/D1168</f>
        <v>0.12686991225288086</v>
      </c>
    </row>
    <row r="1169" spans="1:13">
      <c r="A1169" t="s">
        <v>4768</v>
      </c>
      <c r="B1169" t="s">
        <v>25</v>
      </c>
      <c r="C1169">
        <v>2016</v>
      </c>
      <c r="D1169" s="1">
        <v>15416900000</v>
      </c>
      <c r="E1169" s="7">
        <v>12671200000</v>
      </c>
      <c r="F1169">
        <v>0</v>
      </c>
      <c r="G1169" s="7">
        <v>292900000</v>
      </c>
      <c r="H1169" s="7">
        <v>443900000</v>
      </c>
      <c r="I1169">
        <f t="array" ref="I1169">D1169-E1169</f>
        <v>2745700000</v>
      </c>
      <c r="J1169">
        <f t="array" ref="J1169">SUM(F1169:H1169)</f>
        <v>736800000</v>
      </c>
      <c r="K1169">
        <f t="array" ref="K1169">I1169-J1169</f>
        <v>2008900000</v>
      </c>
      <c r="L1169">
        <f t="array" ref="L1169">I1169/D1169</f>
        <v>0.1780967639408701</v>
      </c>
      <c r="M1169">
        <f t="array" ref="M1169">K1169/D1169</f>
        <v>0.1303050548424132</v>
      </c>
    </row>
    <row r="1170" spans="1:13">
      <c r="A1170" t="s">
        <v>4781</v>
      </c>
      <c r="B1170" t="s">
        <v>10</v>
      </c>
      <c r="C1170">
        <v>2012</v>
      </c>
      <c r="D1170" s="1">
        <v>6182184000</v>
      </c>
      <c r="E1170" s="7">
        <v>3084766000</v>
      </c>
      <c r="F1170">
        <v>0</v>
      </c>
      <c r="G1170">
        <v>0</v>
      </c>
      <c r="H1170" s="7">
        <v>2120025000</v>
      </c>
      <c r="I1170">
        <f t="array" ref="I1170">D1170-E1170</f>
        <v>3097418000</v>
      </c>
      <c r="J1170">
        <f t="array" ref="J1170">SUM(F1170:H1170)</f>
        <v>2120025000</v>
      </c>
      <c r="K1170">
        <f t="array" ref="K1170">I1170-J1170</f>
        <v>977393000</v>
      </c>
      <c r="L1170">
        <f t="array" ref="L1170">I1170/D1170</f>
        <v>0.50102326297632038</v>
      </c>
      <c r="M1170">
        <f t="array" ref="M1170">K1170/D1170</f>
        <v>0.15809833547497129</v>
      </c>
    </row>
    <row r="1171" spans="1:13">
      <c r="A1171" t="s">
        <v>4781</v>
      </c>
      <c r="B1171" t="s">
        <v>19</v>
      </c>
      <c r="C1171">
        <v>2013</v>
      </c>
      <c r="D1171" s="1">
        <v>6649237000</v>
      </c>
      <c r="E1171" s="7">
        <v>3280236000</v>
      </c>
      <c r="F1171">
        <v>0</v>
      </c>
      <c r="G1171">
        <v>0</v>
      </c>
      <c r="H1171" s="7">
        <v>2265516000</v>
      </c>
      <c r="I1171">
        <f t="array" ref="I1171">D1171-E1171</f>
        <v>3369001000</v>
      </c>
      <c r="J1171">
        <f t="array" ref="J1171">SUM(F1171:H1171)</f>
        <v>2265516000</v>
      </c>
      <c r="K1171">
        <f t="array" ref="K1171">I1171-J1171</f>
        <v>1103485000</v>
      </c>
      <c r="L1171">
        <f t="array" ref="L1171">I1171/D1171</f>
        <v>0.50667482599883262</v>
      </c>
      <c r="M1171">
        <f t="array" ref="M1171">K1171/D1171</f>
        <v>0.16595663532522603</v>
      </c>
    </row>
    <row r="1172" spans="1:13">
      <c r="A1172" t="s">
        <v>4781</v>
      </c>
      <c r="B1172" t="s">
        <v>25</v>
      </c>
      <c r="C1172">
        <v>2014</v>
      </c>
      <c r="D1172" s="1">
        <v>7216081000</v>
      </c>
      <c r="E1172" s="7">
        <v>3507180000</v>
      </c>
      <c r="F1172">
        <v>0</v>
      </c>
      <c r="G1172">
        <v>0</v>
      </c>
      <c r="H1172" s="7">
        <v>2438527000</v>
      </c>
      <c r="I1172">
        <f t="array" ref="I1172">D1172-E1172</f>
        <v>3708901000</v>
      </c>
      <c r="J1172">
        <f t="array" ref="J1172">SUM(F1172:H1172)</f>
        <v>2438527000</v>
      </c>
      <c r="K1172">
        <f t="array" ref="K1172">I1172-J1172</f>
        <v>1270374000</v>
      </c>
      <c r="L1172">
        <f t="array" ref="L1172">I1172/D1172</f>
        <v>0.51397718512306056</v>
      </c>
      <c r="M1172">
        <f t="array" ref="M1172">K1172/D1172</f>
        <v>0.17604763582892155</v>
      </c>
    </row>
    <row r="1173" spans="1:13">
      <c r="A1173" t="s">
        <v>4781</v>
      </c>
      <c r="B1173" t="s">
        <v>31</v>
      </c>
      <c r="C1173">
        <v>2015</v>
      </c>
      <c r="D1173" s="1">
        <v>7966674000</v>
      </c>
      <c r="E1173" s="7">
        <v>3804031000</v>
      </c>
      <c r="F1173">
        <v>0</v>
      </c>
      <c r="G1173">
        <v>0</v>
      </c>
      <c r="H1173" s="7">
        <v>2648622000</v>
      </c>
      <c r="I1173">
        <f t="array" ref="I1173">D1173-E1173</f>
        <v>4162643000</v>
      </c>
      <c r="J1173">
        <f t="array" ref="J1173">SUM(F1173:H1173)</f>
        <v>2648622000</v>
      </c>
      <c r="K1173">
        <f t="array" ref="K1173">I1173-J1173</f>
        <v>1514021000</v>
      </c>
      <c r="L1173">
        <f t="array" ref="L1173">I1173/D1173</f>
        <v>0.52250700857095445</v>
      </c>
      <c r="M1173">
        <f t="array" ref="M1173">K1173/D1173</f>
        <v>0.19004430205127007</v>
      </c>
    </row>
    <row r="1174" spans="1:13">
      <c r="A1174" t="s">
        <v>4794</v>
      </c>
      <c r="B1174" t="s">
        <v>10</v>
      </c>
      <c r="C1174">
        <v>2012</v>
      </c>
      <c r="D1174" s="1">
        <v>20100000000</v>
      </c>
      <c r="E1174" s="7">
        <v>6530000000</v>
      </c>
      <c r="F1174">
        <v>0</v>
      </c>
      <c r="G1174" s="7">
        <v>3585000000</v>
      </c>
      <c r="H1174" s="7">
        <v>1879000000</v>
      </c>
      <c r="I1174">
        <f t="array" ref="I1174">D1174-E1174</f>
        <v>13570000000</v>
      </c>
      <c r="J1174">
        <f t="array" ref="J1174">SUM(F1174:H1174)</f>
        <v>5464000000</v>
      </c>
      <c r="K1174">
        <f t="array" ref="K1174">I1174-J1174</f>
        <v>8106000000</v>
      </c>
      <c r="L1174">
        <f t="array" ref="L1174">I1174/D1174</f>
        <v>0.67512437810945269</v>
      </c>
      <c r="M1174">
        <f t="array" ref="M1174">K1174/D1174</f>
        <v>0.40328358208955223</v>
      </c>
    </row>
    <row r="1175" spans="1:13">
      <c r="A1175" t="s">
        <v>4794</v>
      </c>
      <c r="B1175" t="s">
        <v>19</v>
      </c>
      <c r="C1175">
        <v>2013</v>
      </c>
      <c r="D1175" s="1">
        <v>20170000000</v>
      </c>
      <c r="E1175" s="7">
        <v>6497000000</v>
      </c>
      <c r="F1175">
        <v>0</v>
      </c>
      <c r="G1175" s="7">
        <v>4203000000</v>
      </c>
      <c r="H1175" s="7">
        <v>2108000000</v>
      </c>
      <c r="I1175">
        <f t="array" ref="I1175">D1175-E1175</f>
        <v>13673000000</v>
      </c>
      <c r="J1175">
        <f t="array" ref="J1175">SUM(F1175:H1175)</f>
        <v>6311000000</v>
      </c>
      <c r="K1175">
        <f t="array" ref="K1175">I1175-J1175</f>
        <v>7362000000</v>
      </c>
      <c r="L1175">
        <f t="array" ref="L1175">I1175/D1175</f>
        <v>0.67788795240456123</v>
      </c>
      <c r="M1175">
        <f t="array" ref="M1175">K1175/D1175</f>
        <v>0.36499752107089739</v>
      </c>
    </row>
    <row r="1176" spans="1:13">
      <c r="A1176" t="s">
        <v>4794</v>
      </c>
      <c r="B1176" t="s">
        <v>25</v>
      </c>
      <c r="C1176">
        <v>2014</v>
      </c>
      <c r="D1176" s="1">
        <v>19312000000</v>
      </c>
      <c r="E1176" s="7">
        <v>6803000000</v>
      </c>
      <c r="F1176">
        <v>0</v>
      </c>
      <c r="G1176" s="7">
        <v>4261000000</v>
      </c>
      <c r="H1176" s="7">
        <v>2053000000</v>
      </c>
      <c r="I1176">
        <f t="array" ref="I1176">D1176-E1176</f>
        <v>12509000000</v>
      </c>
      <c r="J1176">
        <f t="array" ref="J1176">SUM(F1176:H1176)</f>
        <v>6314000000</v>
      </c>
      <c r="K1176">
        <f t="array" ref="K1176">I1176-J1176</f>
        <v>6195000000</v>
      </c>
      <c r="L1176">
        <f t="array" ref="L1176">I1176/D1176</f>
        <v>0.64773198011599009</v>
      </c>
      <c r="M1176">
        <f t="array" ref="M1176">K1176/D1176</f>
        <v>0.32078500414250205</v>
      </c>
    </row>
    <row r="1177" spans="1:13">
      <c r="A1177" t="s">
        <v>4794</v>
      </c>
      <c r="B1177" t="s">
        <v>31</v>
      </c>
      <c r="C1177">
        <v>2015</v>
      </c>
      <c r="D1177" s="1">
        <v>12480000000</v>
      </c>
      <c r="E1177" s="7">
        <v>5804000000</v>
      </c>
      <c r="F1177">
        <v>0</v>
      </c>
      <c r="G1177" s="7">
        <v>4544000000</v>
      </c>
      <c r="H1177" s="7">
        <v>1613000000</v>
      </c>
      <c r="I1177">
        <f t="array" ref="I1177">D1177-E1177</f>
        <v>6676000000</v>
      </c>
      <c r="J1177">
        <f t="array" ref="J1177">SUM(F1177:H1177)</f>
        <v>6157000000</v>
      </c>
      <c r="K1177">
        <f t="array" ref="K1177">I1177-J1177</f>
        <v>519000000</v>
      </c>
      <c r="L1177">
        <f t="array" ref="L1177">I1177/D1177</f>
        <v>0.53493589743589742</v>
      </c>
      <c r="M1177">
        <f t="array" ref="M1177">K1177/D1177</f>
        <v>4.158653846153846E-2</v>
      </c>
    </row>
    <row r="1178" spans="1:13">
      <c r="A1178" t="s">
        <v>4808</v>
      </c>
      <c r="B1178" t="s">
        <v>10</v>
      </c>
      <c r="C1178">
        <v>2012</v>
      </c>
      <c r="D1178" s="1">
        <v>1355300000</v>
      </c>
      <c r="E1178" s="7">
        <v>90800000</v>
      </c>
      <c r="F1178">
        <v>0</v>
      </c>
      <c r="G1178" s="7">
        <v>76000000</v>
      </c>
      <c r="H1178" s="7">
        <v>803800000</v>
      </c>
      <c r="I1178">
        <f t="array" ref="I1178">D1178-E1178</f>
        <v>1264500000</v>
      </c>
      <c r="J1178">
        <f t="array" ref="J1178">SUM(F1178:H1178)</f>
        <v>879800000</v>
      </c>
      <c r="K1178">
        <f t="array" ref="K1178">I1178-J1178</f>
        <v>384700000</v>
      </c>
      <c r="L1178">
        <f t="array" ref="L1178">I1178/D1178</f>
        <v>0.93300376300450083</v>
      </c>
      <c r="M1178">
        <f t="array" ref="M1178">K1178/D1178</f>
        <v>0.28384859440714233</v>
      </c>
    </row>
    <row r="1179" spans="1:13">
      <c r="A1179" t="s">
        <v>4808</v>
      </c>
      <c r="B1179" t="s">
        <v>19</v>
      </c>
      <c r="C1179">
        <v>2013</v>
      </c>
      <c r="D1179" s="1">
        <v>1346100000</v>
      </c>
      <c r="E1179" s="7">
        <v>81100000</v>
      </c>
      <c r="F1179">
        <v>0</v>
      </c>
      <c r="G1179" s="7">
        <v>69900000</v>
      </c>
      <c r="H1179" s="7">
        <v>812800000</v>
      </c>
      <c r="I1179">
        <f t="array" ref="I1179">D1179-E1179</f>
        <v>1265000000</v>
      </c>
      <c r="J1179">
        <f t="array" ref="J1179">SUM(F1179:H1179)</f>
        <v>882700000</v>
      </c>
      <c r="K1179">
        <f t="array" ref="K1179">I1179-J1179</f>
        <v>382300000</v>
      </c>
      <c r="L1179">
        <f t="array" ref="L1179">I1179/D1179</f>
        <v>0.93975187578931729</v>
      </c>
      <c r="M1179">
        <f t="array" ref="M1179">K1179/D1179</f>
        <v>0.28400564594012334</v>
      </c>
    </row>
    <row r="1180" spans="1:13">
      <c r="A1180" t="s">
        <v>4808</v>
      </c>
      <c r="B1180" t="s">
        <v>25</v>
      </c>
      <c r="C1180">
        <v>2014</v>
      </c>
      <c r="D1180" s="1">
        <v>1381400000</v>
      </c>
      <c r="E1180" s="7">
        <v>80900000</v>
      </c>
      <c r="F1180">
        <v>0</v>
      </c>
      <c r="G1180" s="7">
        <v>65400000</v>
      </c>
      <c r="H1180" s="7">
        <v>816700000</v>
      </c>
      <c r="I1180">
        <f t="array" ref="I1180">D1180-E1180</f>
        <v>1300500000</v>
      </c>
      <c r="J1180">
        <f t="array" ref="J1180">SUM(F1180:H1180)</f>
        <v>882100000</v>
      </c>
      <c r="K1180">
        <f t="array" ref="K1180">I1180-J1180</f>
        <v>418400000</v>
      </c>
      <c r="L1180">
        <f t="array" ref="L1180">I1180/D1180</f>
        <v>0.94143622412045747</v>
      </c>
      <c r="M1180">
        <f t="array" ref="M1180">K1180/D1180</f>
        <v>0.30288113508035325</v>
      </c>
    </row>
    <row r="1181" spans="1:13">
      <c r="A1181" t="s">
        <v>4808</v>
      </c>
      <c r="B1181" t="s">
        <v>31</v>
      </c>
      <c r="C1181">
        <v>2015</v>
      </c>
      <c r="D1181" s="1">
        <v>1421300000</v>
      </c>
      <c r="E1181" s="7">
        <v>95500000</v>
      </c>
      <c r="F1181">
        <v>0</v>
      </c>
      <c r="G1181" s="7">
        <v>57300000</v>
      </c>
      <c r="H1181" s="7">
        <v>836700000</v>
      </c>
      <c r="I1181">
        <f t="array" ref="I1181">D1181-E1181</f>
        <v>1325800000</v>
      </c>
      <c r="J1181">
        <f t="array" ref="J1181">SUM(F1181:H1181)</f>
        <v>894000000</v>
      </c>
      <c r="K1181">
        <f t="array" ref="K1181">I1181-J1181</f>
        <v>431800000</v>
      </c>
      <c r="L1181">
        <f t="array" ref="L1181">I1181/D1181</f>
        <v>0.93280799268275527</v>
      </c>
      <c r="M1181">
        <f t="array" ref="M1181">K1181/D1181</f>
        <v>0.30380637444592978</v>
      </c>
    </row>
    <row r="1182" spans="1:13">
      <c r="A1182" t="s">
        <v>4826</v>
      </c>
      <c r="B1182" t="s">
        <v>10</v>
      </c>
      <c r="C1182">
        <v>2012</v>
      </c>
      <c r="D1182" s="1">
        <v>3823713000</v>
      </c>
      <c r="E1182" s="7">
        <v>1582398000</v>
      </c>
      <c r="F1182" s="7">
        <v>114250000</v>
      </c>
      <c r="G1182">
        <v>0</v>
      </c>
      <c r="H1182" s="7">
        <v>1489735000</v>
      </c>
      <c r="I1182">
        <f t="array" ref="I1182">D1182-E1182</f>
        <v>2241315000</v>
      </c>
      <c r="J1182">
        <f t="array" ref="J1182">SUM(F1182:H1182)</f>
        <v>1603985000</v>
      </c>
      <c r="K1182">
        <f t="array" ref="K1182">I1182-J1182</f>
        <v>637330000</v>
      </c>
      <c r="L1182">
        <f t="array" ref="L1182">I1182/D1182</f>
        <v>0.58616193213245871</v>
      </c>
      <c r="M1182">
        <f t="array" ref="M1182">K1182/D1182</f>
        <v>0.16667830456940674</v>
      </c>
    </row>
    <row r="1183" spans="1:13">
      <c r="A1183" t="s">
        <v>4826</v>
      </c>
      <c r="B1183" t="s">
        <v>19</v>
      </c>
      <c r="C1183">
        <v>2013</v>
      </c>
      <c r="D1183" s="1">
        <v>3791335000</v>
      </c>
      <c r="E1183" s="7">
        <v>1650622000</v>
      </c>
      <c r="F1183" s="7">
        <v>110412000</v>
      </c>
      <c r="G1183">
        <v>0</v>
      </c>
      <c r="H1183" s="7">
        <v>1420096000</v>
      </c>
      <c r="I1183">
        <f t="array" ref="I1183">D1183-E1183</f>
        <v>2140713000</v>
      </c>
      <c r="J1183">
        <f t="array" ref="J1183">SUM(F1183:H1183)</f>
        <v>1530508000</v>
      </c>
      <c r="K1183">
        <f t="array" ref="K1183">I1183-J1183</f>
        <v>610205000</v>
      </c>
      <c r="L1183">
        <f t="array" ref="L1183">I1183/D1183</f>
        <v>0.56463303823059685</v>
      </c>
      <c r="M1183">
        <f t="array" ref="M1183">K1183/D1183</f>
        <v>0.16094726527727041</v>
      </c>
    </row>
    <row r="1184" spans="1:13">
      <c r="A1184" t="s">
        <v>4826</v>
      </c>
      <c r="B1184" t="s">
        <v>25</v>
      </c>
      <c r="C1184">
        <v>2014</v>
      </c>
      <c r="D1184" s="1">
        <v>3821504000</v>
      </c>
      <c r="E1184" s="7">
        <v>1680791000</v>
      </c>
      <c r="F1184" s="7">
        <v>109931000</v>
      </c>
      <c r="G1184">
        <v>0</v>
      </c>
      <c r="H1184" s="7">
        <v>1378400000</v>
      </c>
      <c r="I1184">
        <f t="array" ref="I1184">D1184-E1184</f>
        <v>2140713000</v>
      </c>
      <c r="J1184">
        <f t="array" ref="J1184">SUM(F1184:H1184)</f>
        <v>1488331000</v>
      </c>
      <c r="K1184">
        <f t="array" ref="K1184">I1184-J1184</f>
        <v>652382000</v>
      </c>
      <c r="L1184">
        <f t="array" ref="L1184">I1184/D1184</f>
        <v>0.56017552251678915</v>
      </c>
      <c r="M1184">
        <f t="array" ref="M1184">K1184/D1184</f>
        <v>0.17071341545108942</v>
      </c>
    </row>
    <row r="1185" spans="1:13">
      <c r="A1185" t="s">
        <v>4826</v>
      </c>
      <c r="B1185" t="s">
        <v>31</v>
      </c>
      <c r="C1185">
        <v>2015</v>
      </c>
      <c r="D1185" s="1">
        <v>3578060000</v>
      </c>
      <c r="E1185" s="7">
        <v>1558591000</v>
      </c>
      <c r="F1185" s="7">
        <v>110156000</v>
      </c>
      <c r="G1185">
        <v>0</v>
      </c>
      <c r="H1185" s="7">
        <v>1279961000</v>
      </c>
      <c r="I1185">
        <f t="array" ref="I1185">D1185-E1185</f>
        <v>2019469000</v>
      </c>
      <c r="J1185">
        <f t="array" ref="J1185">SUM(F1185:H1185)</f>
        <v>1390117000</v>
      </c>
      <c r="K1185">
        <f t="array" ref="K1185">I1185-J1185</f>
        <v>629352000</v>
      </c>
      <c r="L1185">
        <f t="array" ref="L1185">I1185/D1185</f>
        <v>0.56440333588592706</v>
      </c>
      <c r="M1185">
        <f t="array" ref="M1185">K1185/D1185</f>
        <v>0.17589196380161318</v>
      </c>
    </row>
    <row r="1186" spans="1:13">
      <c r="A1186" t="s">
        <v>4844</v>
      </c>
      <c r="B1186" t="s">
        <v>10</v>
      </c>
      <c r="C1186">
        <v>2012</v>
      </c>
      <c r="D1186" s="1">
        <v>16596800000</v>
      </c>
      <c r="E1186" s="7">
        <v>13908300000</v>
      </c>
      <c r="F1186" s="7">
        <v>279300000</v>
      </c>
      <c r="G1186" s="7">
        <v>517400000</v>
      </c>
      <c r="H1186" s="7">
        <v>571600000</v>
      </c>
      <c r="I1186">
        <f t="array" ref="I1186">D1186-E1186</f>
        <v>2688500000</v>
      </c>
      <c r="J1186">
        <f t="array" ref="J1186">SUM(F1186:H1186)</f>
        <v>1368300000</v>
      </c>
      <c r="K1186">
        <f t="array" ref="K1186">I1186-J1186</f>
        <v>1320200000</v>
      </c>
      <c r="L1186">
        <f t="array" ref="L1186">I1186/D1186</f>
        <v>0.16198905813168804</v>
      </c>
      <c r="M1186">
        <f t="array" ref="M1186">K1186/D1186</f>
        <v>7.9545454545454544E-2</v>
      </c>
    </row>
    <row r="1187" spans="1:13">
      <c r="A1187" t="s">
        <v>4844</v>
      </c>
      <c r="B1187" t="s">
        <v>19</v>
      </c>
      <c r="C1187">
        <v>2013</v>
      </c>
      <c r="D1187" s="1">
        <v>16661000000</v>
      </c>
      <c r="E1187" s="7">
        <v>13900700000</v>
      </c>
      <c r="F1187" s="7">
        <v>251400000</v>
      </c>
      <c r="G1187" s="7">
        <v>571700000</v>
      </c>
      <c r="H1187" s="7">
        <v>559500000</v>
      </c>
      <c r="I1187">
        <f t="array" ref="I1187">D1187-E1187</f>
        <v>2760300000</v>
      </c>
      <c r="J1187">
        <f t="array" ref="J1187">SUM(F1187:H1187)</f>
        <v>1382600000</v>
      </c>
      <c r="K1187">
        <f t="array" ref="K1187">I1187-J1187</f>
        <v>1377700000</v>
      </c>
      <c r="L1187">
        <f t="array" ref="L1187">I1187/D1187</f>
        <v>0.16567432927195247</v>
      </c>
      <c r="M1187">
        <f t="array" ref="M1187">K1187/D1187</f>
        <v>8.2690114638977255E-2</v>
      </c>
    </row>
    <row r="1188" spans="1:13">
      <c r="A1188" t="s">
        <v>4844</v>
      </c>
      <c r="B1188" t="s">
        <v>25</v>
      </c>
      <c r="C1188">
        <v>2014</v>
      </c>
      <c r="D1188" s="1">
        <v>18534400000</v>
      </c>
      <c r="E1188" s="7">
        <v>15481600000</v>
      </c>
      <c r="F1188" s="7">
        <v>215600000</v>
      </c>
      <c r="G1188" s="7">
        <v>588500000</v>
      </c>
      <c r="H1188" s="7">
        <v>561400000</v>
      </c>
      <c r="I1188">
        <f t="array" ref="I1188">D1188-E1188</f>
        <v>3052800000</v>
      </c>
      <c r="J1188">
        <f t="array" ref="J1188">SUM(F1188:H1188)</f>
        <v>1365500000</v>
      </c>
      <c r="K1188">
        <f t="array" ref="K1188">I1188-J1188</f>
        <v>1687300000</v>
      </c>
      <c r="L1188">
        <f t="array" ref="L1188">I1188/D1188</f>
        <v>0.1647099447513812</v>
      </c>
      <c r="M1188">
        <f t="array" ref="M1188">K1188/D1188</f>
        <v>9.1036127417127077E-2</v>
      </c>
    </row>
    <row r="1189" spans="1:13">
      <c r="A1189" t="s">
        <v>4844</v>
      </c>
      <c r="B1189" t="s">
        <v>31</v>
      </c>
      <c r="C1189">
        <v>2015</v>
      </c>
      <c r="D1189" s="1">
        <v>18671300000</v>
      </c>
      <c r="E1189" s="7">
        <v>15292100000</v>
      </c>
      <c r="F1189" s="7">
        <v>239800000</v>
      </c>
      <c r="G1189" s="7">
        <v>583700000</v>
      </c>
      <c r="H1189" s="7">
        <v>541500000</v>
      </c>
      <c r="I1189">
        <f t="array" ref="I1189">D1189-E1189</f>
        <v>3379200000</v>
      </c>
      <c r="J1189">
        <f t="array" ref="J1189">SUM(F1189:H1189)</f>
        <v>1365000000</v>
      </c>
      <c r="K1189">
        <f t="array" ref="K1189">I1189-J1189</f>
        <v>2014200000</v>
      </c>
      <c r="L1189">
        <f t="array" ref="L1189">I1189/D1189</f>
        <v>0.18098364870148304</v>
      </c>
      <c r="M1189">
        <f t="array" ref="M1189">K1189/D1189</f>
        <v>0.10787679486698837</v>
      </c>
    </row>
    <row r="1190" spans="1:13">
      <c r="A1190" t="s">
        <v>4864</v>
      </c>
      <c r="B1190" t="s">
        <v>10</v>
      </c>
      <c r="C1190">
        <v>2013</v>
      </c>
      <c r="D1190" s="1">
        <v>15598000000</v>
      </c>
      <c r="E1190" s="7">
        <v>11759000000</v>
      </c>
      <c r="F1190">
        <v>0</v>
      </c>
      <c r="G1190" s="7">
        <v>2077000000</v>
      </c>
      <c r="H1190">
        <v>0</v>
      </c>
      <c r="I1190">
        <f t="array" ref="I1190">D1190-E1190</f>
        <v>3839000000</v>
      </c>
      <c r="J1190">
        <f t="array" ref="J1190">SUM(F1190:H1190)</f>
        <v>2077000000</v>
      </c>
      <c r="K1190">
        <f t="array" ref="K1190">I1190-J1190</f>
        <v>1762000000</v>
      </c>
      <c r="L1190">
        <f t="array" ref="L1190">I1190/D1190</f>
        <v>0.24612129760225671</v>
      </c>
      <c r="M1190">
        <f t="array" ref="M1190">K1190/D1190</f>
        <v>0.11296320041030901</v>
      </c>
    </row>
    <row r="1191" spans="1:13">
      <c r="A1191" t="s">
        <v>4864</v>
      </c>
      <c r="B1191" t="s">
        <v>19</v>
      </c>
      <c r="C1191">
        <v>2014</v>
      </c>
      <c r="D1191" s="1">
        <v>17090000000</v>
      </c>
      <c r="E1191" s="7">
        <v>12207000000</v>
      </c>
      <c r="F1191">
        <v>0</v>
      </c>
      <c r="G1191" s="7">
        <v>2433000000</v>
      </c>
      <c r="H1191">
        <v>0</v>
      </c>
      <c r="I1191">
        <f t="array" ref="I1191">D1191-E1191</f>
        <v>4883000000</v>
      </c>
      <c r="J1191">
        <f t="array" ref="J1191">SUM(F1191:H1191)</f>
        <v>2433000000</v>
      </c>
      <c r="K1191">
        <f t="array" ref="K1191">I1191-J1191</f>
        <v>2450000000</v>
      </c>
      <c r="L1191">
        <f t="array" ref="L1191">I1191/D1191</f>
        <v>0.28572264482153303</v>
      </c>
      <c r="M1191">
        <f t="array" ref="M1191">K1191/D1191</f>
        <v>0.14335868929198362</v>
      </c>
    </row>
    <row r="1192" spans="1:13">
      <c r="A1192" t="s">
        <v>4864</v>
      </c>
      <c r="B1192" t="s">
        <v>25</v>
      </c>
      <c r="C1192">
        <v>2015</v>
      </c>
      <c r="D1192" s="1">
        <v>16833000000</v>
      </c>
      <c r="E1192" s="7">
        <v>12713000000</v>
      </c>
      <c r="F1192">
        <v>0</v>
      </c>
      <c r="G1192" s="7">
        <v>2612000000</v>
      </c>
      <c r="H1192">
        <v>0</v>
      </c>
      <c r="I1192">
        <f t="array" ref="I1192">D1192-E1192</f>
        <v>4120000000</v>
      </c>
      <c r="J1192">
        <f t="array" ref="J1192">SUM(F1192:H1192)</f>
        <v>2612000000</v>
      </c>
      <c r="K1192">
        <f t="array" ref="K1192">I1192-J1192</f>
        <v>1508000000</v>
      </c>
      <c r="L1192">
        <f t="array" ref="L1192">I1192/D1192</f>
        <v>0.24475732192716687</v>
      </c>
      <c r="M1192">
        <f t="array" ref="M1192">K1192/D1192</f>
        <v>8.958593239470089E-2</v>
      </c>
    </row>
    <row r="1193" spans="1:13">
      <c r="A1193" t="s">
        <v>4864</v>
      </c>
      <c r="B1193" t="s">
        <v>31</v>
      </c>
      <c r="C1193">
        <v>2016</v>
      </c>
      <c r="D1193" s="1">
        <v>17666000000</v>
      </c>
      <c r="E1193" s="7">
        <v>12734000000</v>
      </c>
      <c r="F1193">
        <v>0</v>
      </c>
      <c r="G1193" s="7">
        <v>2755000000</v>
      </c>
      <c r="H1193">
        <v>0</v>
      </c>
      <c r="I1193">
        <f t="array" ref="I1193">D1193-E1193</f>
        <v>4932000000</v>
      </c>
      <c r="J1193">
        <f t="array" ref="J1193">SUM(F1193:H1193)</f>
        <v>2755000000</v>
      </c>
      <c r="K1193">
        <f t="array" ref="K1193">I1193-J1193</f>
        <v>2177000000</v>
      </c>
      <c r="L1193">
        <f t="array" ref="L1193">I1193/D1193</f>
        <v>0.27918034642816708</v>
      </c>
      <c r="M1193">
        <f t="array" ref="M1193">K1193/D1193</f>
        <v>0.12323106532321974</v>
      </c>
    </row>
    <row r="1194" spans="1:13">
      <c r="A1194" t="s">
        <v>4877</v>
      </c>
      <c r="B1194" t="s">
        <v>10</v>
      </c>
      <c r="C1194">
        <v>2012</v>
      </c>
      <c r="D1194" s="1">
        <v>5260956000</v>
      </c>
      <c r="E1194" s="7">
        <v>1177275000</v>
      </c>
      <c r="F1194">
        <v>0</v>
      </c>
      <c r="G1194" s="7">
        <v>65141000</v>
      </c>
      <c r="H1194" s="7">
        <v>2188747000</v>
      </c>
      <c r="I1194">
        <f t="array" ref="I1194">D1194-E1194</f>
        <v>4083681000</v>
      </c>
      <c r="J1194">
        <f t="array" ref="J1194">SUM(F1194:H1194)</f>
        <v>2253888000</v>
      </c>
      <c r="K1194">
        <f t="array" ref="K1194">I1194-J1194</f>
        <v>1829793000</v>
      </c>
      <c r="L1194">
        <f t="array" ref="L1194">I1194/D1194</f>
        <v>0.77622413112749855</v>
      </c>
      <c r="M1194">
        <f t="array" ref="M1194">K1194/D1194</f>
        <v>0.3478061781927087</v>
      </c>
    </row>
    <row r="1195" spans="1:13">
      <c r="A1195" t="s">
        <v>4877</v>
      </c>
      <c r="B1195" t="s">
        <v>19</v>
      </c>
      <c r="C1195">
        <v>2013</v>
      </c>
      <c r="D1195" s="1">
        <v>6793306000</v>
      </c>
      <c r="E1195" s="7">
        <v>1077420000</v>
      </c>
      <c r="F1195">
        <v>0</v>
      </c>
      <c r="G1195" s="7">
        <v>117975000</v>
      </c>
      <c r="H1195" s="7">
        <v>3185497000</v>
      </c>
      <c r="I1195">
        <f t="array" ref="I1195">D1195-E1195</f>
        <v>5715886000</v>
      </c>
      <c r="J1195">
        <f t="array" ref="J1195">SUM(F1195:H1195)</f>
        <v>3303472000</v>
      </c>
      <c r="K1195">
        <f t="array" ref="K1195">I1195-J1195</f>
        <v>2412414000</v>
      </c>
      <c r="L1195">
        <f t="array" ref="L1195">I1195/D1195</f>
        <v>0.84139975440529247</v>
      </c>
      <c r="M1195">
        <f t="array" ref="M1195">K1195/D1195</f>
        <v>0.35511634541414738</v>
      </c>
    </row>
    <row r="1196" spans="1:13">
      <c r="A1196" t="s">
        <v>4877</v>
      </c>
      <c r="B1196" t="s">
        <v>25</v>
      </c>
      <c r="C1196">
        <v>2014</v>
      </c>
      <c r="D1196" s="1">
        <v>8441971000</v>
      </c>
      <c r="E1196" s="7">
        <v>857841000</v>
      </c>
      <c r="F1196">
        <v>0</v>
      </c>
      <c r="G1196" s="7">
        <v>207820000</v>
      </c>
      <c r="H1196" s="7">
        <v>4302998000</v>
      </c>
      <c r="I1196">
        <f t="array" ref="I1196">D1196-E1196</f>
        <v>7584130000</v>
      </c>
      <c r="J1196">
        <f t="array" ref="J1196">SUM(F1196:H1196)</f>
        <v>4510818000</v>
      </c>
      <c r="K1196">
        <f t="array" ref="K1196">I1196-J1196</f>
        <v>3073312000</v>
      </c>
      <c r="L1196">
        <f t="array" ref="L1196">I1196/D1196</f>
        <v>0.89838380160273001</v>
      </c>
      <c r="M1196">
        <f t="array" ref="M1196">K1196/D1196</f>
        <v>0.36405147565657359</v>
      </c>
    </row>
    <row r="1197" spans="1:13">
      <c r="A1197" t="s">
        <v>4877</v>
      </c>
      <c r="B1197" t="s">
        <v>31</v>
      </c>
      <c r="C1197">
        <v>2015</v>
      </c>
      <c r="D1197" s="1">
        <v>9223987000</v>
      </c>
      <c r="E1197" s="7">
        <v>632180000</v>
      </c>
      <c r="F1197">
        <v>0</v>
      </c>
      <c r="G1197" s="7">
        <v>272494000</v>
      </c>
      <c r="H1197" s="7">
        <v>5060406000</v>
      </c>
      <c r="I1197">
        <f t="array" ref="I1197">D1197-E1197</f>
        <v>8591807000</v>
      </c>
      <c r="J1197">
        <f t="array" ref="J1197">SUM(F1197:H1197)</f>
        <v>5332900000</v>
      </c>
      <c r="K1197">
        <f t="array" ref="K1197">I1197-J1197</f>
        <v>3258907000</v>
      </c>
      <c r="L1197">
        <f t="array" ref="L1197">I1197/D1197</f>
        <v>0.93146347669397189</v>
      </c>
      <c r="M1197">
        <f t="array" ref="M1197">K1197/D1197</f>
        <v>0.3533078483306622</v>
      </c>
    </row>
    <row r="1198" spans="1:13">
      <c r="A1198" t="s">
        <v>4894</v>
      </c>
      <c r="B1198" t="s">
        <v>10</v>
      </c>
      <c r="C1198">
        <v>2013</v>
      </c>
      <c r="D1198" s="1">
        <v>3637212000</v>
      </c>
      <c r="E1198" s="7">
        <v>2446443000</v>
      </c>
      <c r="F1198">
        <v>0</v>
      </c>
      <c r="G1198">
        <v>0</v>
      </c>
      <c r="H1198">
        <v>0</v>
      </c>
      <c r="I1198">
        <f t="array" ref="I1198">D1198-E1198</f>
        <v>1190769000</v>
      </c>
      <c r="J1198">
        <f t="array" ref="J1198">SUM(F1198:H1198)</f>
        <v>0</v>
      </c>
      <c r="K1198">
        <f t="array" ref="K1198">I1198-J1198</f>
        <v>1190769000</v>
      </c>
      <c r="L1198">
        <f t="array" ref="L1198">I1198/D1198</f>
        <v>0.32738509605708987</v>
      </c>
      <c r="M1198">
        <f t="array" ref="M1198">K1198/D1198</f>
        <v>0.32738509605708987</v>
      </c>
    </row>
    <row r="1199" spans="1:13">
      <c r="A1199" t="s">
        <v>4894</v>
      </c>
      <c r="B1199" t="s">
        <v>19</v>
      </c>
      <c r="C1199">
        <v>2014</v>
      </c>
      <c r="D1199" s="1">
        <v>3585141000</v>
      </c>
      <c r="E1199" s="7">
        <v>2566444000</v>
      </c>
      <c r="F1199">
        <v>0</v>
      </c>
      <c r="G1199">
        <v>0</v>
      </c>
      <c r="H1199">
        <v>0</v>
      </c>
      <c r="I1199">
        <f t="array" ref="I1199">D1199-E1199</f>
        <v>1018697000</v>
      </c>
      <c r="J1199">
        <f t="array" ref="J1199">SUM(F1199:H1199)</f>
        <v>0</v>
      </c>
      <c r="K1199">
        <f t="array" ref="K1199">I1199-J1199</f>
        <v>1018697000</v>
      </c>
      <c r="L1199">
        <f t="array" ref="L1199">I1199/D1199</f>
        <v>0.28414419404982955</v>
      </c>
      <c r="M1199">
        <f t="array" ref="M1199">K1199/D1199</f>
        <v>0.28414419404982955</v>
      </c>
    </row>
    <row r="1200" spans="1:13">
      <c r="A1200" t="s">
        <v>4894</v>
      </c>
      <c r="B1200" t="s">
        <v>25</v>
      </c>
      <c r="C1200">
        <v>2015</v>
      </c>
      <c r="D1200" s="1">
        <v>3910865000</v>
      </c>
      <c r="E1200" s="7">
        <v>2850316000</v>
      </c>
      <c r="F1200">
        <v>0</v>
      </c>
      <c r="G1200">
        <v>0</v>
      </c>
      <c r="H1200">
        <v>0</v>
      </c>
      <c r="I1200">
        <f t="array" ref="I1200">D1200-E1200</f>
        <v>1060549000</v>
      </c>
      <c r="J1200">
        <f t="array" ref="J1200">SUM(F1200:H1200)</f>
        <v>0</v>
      </c>
      <c r="K1200">
        <f t="array" ref="K1200">I1200-J1200</f>
        <v>1060549000</v>
      </c>
      <c r="L1200">
        <f t="array" ref="L1200">I1200/D1200</f>
        <v>0.27118016091069369</v>
      </c>
      <c r="M1200">
        <f t="array" ref="M1200">K1200/D1200</f>
        <v>0.27118016091069369</v>
      </c>
    </row>
    <row r="1201" spans="1:13">
      <c r="A1201" t="s">
        <v>4894</v>
      </c>
      <c r="B1201" t="s">
        <v>31</v>
      </c>
      <c r="C1201">
        <v>2016</v>
      </c>
      <c r="D1201" s="1">
        <v>5386703000</v>
      </c>
      <c r="E1201" s="7">
        <v>4063955000</v>
      </c>
      <c r="F1201">
        <v>0</v>
      </c>
      <c r="G1201">
        <v>0</v>
      </c>
      <c r="H1201">
        <v>0</v>
      </c>
      <c r="I1201">
        <f t="array" ref="I1201">D1201-E1201</f>
        <v>1322748000</v>
      </c>
      <c r="J1201">
        <f t="array" ref="J1201">SUM(F1201:H1201)</f>
        <v>0</v>
      </c>
      <c r="K1201">
        <f t="array" ref="K1201">I1201-J1201</f>
        <v>1322748000</v>
      </c>
      <c r="L1201">
        <f t="array" ref="L1201">I1201/D1201</f>
        <v>0.24555799716449933</v>
      </c>
      <c r="M1201">
        <f t="array" ref="M1201">K1201/D1201</f>
        <v>0.24555799716449933</v>
      </c>
    </row>
    <row r="1202" spans="1:13">
      <c r="A1202" t="s">
        <v>4906</v>
      </c>
      <c r="B1202" t="s">
        <v>10</v>
      </c>
      <c r="C1202">
        <v>2012</v>
      </c>
      <c r="D1202" s="1">
        <v>9781000000</v>
      </c>
      <c r="E1202" s="7">
        <v>6351000000</v>
      </c>
      <c r="F1202">
        <v>0</v>
      </c>
      <c r="G1202" s="7">
        <v>1054000000</v>
      </c>
      <c r="H1202" s="7">
        <v>98000000</v>
      </c>
      <c r="I1202">
        <f t="array" ref="I1202">D1202-E1202</f>
        <v>3430000000</v>
      </c>
      <c r="J1202">
        <f t="array" ref="J1202">SUM(F1202:H1202)</f>
        <v>1152000000</v>
      </c>
      <c r="K1202">
        <f t="array" ref="K1202">I1202-J1202</f>
        <v>2278000000</v>
      </c>
      <c r="L1202">
        <f t="array" ref="L1202">I1202/D1202</f>
        <v>0.35067988958184237</v>
      </c>
      <c r="M1202">
        <f t="array" ref="M1202">K1202/D1202</f>
        <v>0.2329005214190778</v>
      </c>
    </row>
    <row r="1203" spans="1:13">
      <c r="A1203" t="s">
        <v>4906</v>
      </c>
      <c r="B1203" t="s">
        <v>19</v>
      </c>
      <c r="C1203">
        <v>2013</v>
      </c>
      <c r="D1203" s="1">
        <v>9968000000</v>
      </c>
      <c r="E1203" s="7">
        <v>6423000000</v>
      </c>
      <c r="F1203">
        <v>0</v>
      </c>
      <c r="G1203" s="7">
        <v>1178000000</v>
      </c>
      <c r="H1203" s="7">
        <v>68000000</v>
      </c>
      <c r="I1203">
        <f t="array" ref="I1203">D1203-E1203</f>
        <v>3545000000</v>
      </c>
      <c r="J1203">
        <f t="array" ref="J1203">SUM(F1203:H1203)</f>
        <v>1246000000</v>
      </c>
      <c r="K1203">
        <f t="array" ref="K1203">I1203-J1203</f>
        <v>2299000000</v>
      </c>
      <c r="L1203">
        <f t="array" ref="L1203">I1203/D1203</f>
        <v>0.35563804173354735</v>
      </c>
      <c r="M1203">
        <f t="array" ref="M1203">K1203/D1203</f>
        <v>0.23063804173354735</v>
      </c>
    </row>
    <row r="1204" spans="1:13">
      <c r="A1204" t="s">
        <v>4906</v>
      </c>
      <c r="B1204" t="s">
        <v>25</v>
      </c>
      <c r="C1204">
        <v>2014</v>
      </c>
      <c r="D1204" s="1">
        <v>10886000000</v>
      </c>
      <c r="E1204" s="7">
        <v>7036000000</v>
      </c>
      <c r="F1204">
        <v>0</v>
      </c>
      <c r="G1204" s="7">
        <v>1227000000</v>
      </c>
      <c r="H1204">
        <v>0</v>
      </c>
      <c r="I1204">
        <f t="array" ref="I1204">D1204-E1204</f>
        <v>3850000000</v>
      </c>
      <c r="J1204">
        <f t="array" ref="J1204">SUM(F1204:H1204)</f>
        <v>1227000000</v>
      </c>
      <c r="K1204">
        <f t="array" ref="K1204">I1204-J1204</f>
        <v>2623000000</v>
      </c>
      <c r="L1204">
        <f t="array" ref="L1204">I1204/D1204</f>
        <v>0.35366525812970789</v>
      </c>
      <c r="M1204">
        <f t="array" ref="M1204">K1204/D1204</f>
        <v>0.24095168105823994</v>
      </c>
    </row>
    <row r="1205" spans="1:13">
      <c r="A1205" t="s">
        <v>4906</v>
      </c>
      <c r="B1205" t="s">
        <v>31</v>
      </c>
      <c r="C1205">
        <v>2015</v>
      </c>
      <c r="D1205" s="1">
        <v>10415000000</v>
      </c>
      <c r="E1205" s="7">
        <v>6239000000</v>
      </c>
      <c r="F1205">
        <v>0</v>
      </c>
      <c r="G1205" s="7">
        <v>1214000000</v>
      </c>
      <c r="H1205">
        <v>0</v>
      </c>
      <c r="I1205">
        <f t="array" ref="I1205">D1205-E1205</f>
        <v>4176000000</v>
      </c>
      <c r="J1205">
        <f t="array" ref="J1205">SUM(F1205:H1205)</f>
        <v>1214000000</v>
      </c>
      <c r="K1205">
        <f t="array" ref="K1205">I1205-J1205</f>
        <v>2962000000</v>
      </c>
      <c r="L1205">
        <f t="array" ref="L1205">I1205/D1205</f>
        <v>0.40096015362457993</v>
      </c>
      <c r="M1205">
        <f t="array" ref="M1205">K1205/D1205</f>
        <v>0.28439750360057608</v>
      </c>
    </row>
    <row r="1206" spans="1:13">
      <c r="A1206" t="s">
        <v>4919</v>
      </c>
      <c r="B1206" t="s">
        <v>10</v>
      </c>
      <c r="C1206">
        <v>2013</v>
      </c>
      <c r="D1206" s="1">
        <v>66415000000</v>
      </c>
      <c r="E1206" s="7">
        <v>31243000000</v>
      </c>
      <c r="F1206">
        <v>0</v>
      </c>
      <c r="G1206" s="7">
        <v>110000000</v>
      </c>
      <c r="H1206" s="7">
        <v>25357000000</v>
      </c>
      <c r="I1206">
        <f t="array" ref="I1206">D1206-E1206</f>
        <v>35172000000</v>
      </c>
      <c r="J1206">
        <f t="array" ref="J1206">SUM(F1206:H1206)</f>
        <v>25467000000</v>
      </c>
      <c r="K1206">
        <f t="array" ref="K1206">I1206-J1206</f>
        <v>9705000000</v>
      </c>
      <c r="L1206">
        <f t="array" ref="L1206">I1206/D1206</f>
        <v>0.52957916133403593</v>
      </c>
      <c r="M1206">
        <f t="array" ref="M1206">K1206/D1206</f>
        <v>0.14612662802077844</v>
      </c>
    </row>
    <row r="1207" spans="1:13">
      <c r="A1207" t="s">
        <v>4919</v>
      </c>
      <c r="B1207" t="s">
        <v>19</v>
      </c>
      <c r="C1207">
        <v>2014</v>
      </c>
      <c r="D1207" s="1">
        <v>66683000000</v>
      </c>
      <c r="E1207" s="7">
        <v>31238000000</v>
      </c>
      <c r="F1207">
        <v>0</v>
      </c>
      <c r="G1207" s="7">
        <v>92000000</v>
      </c>
      <c r="H1207" s="7">
        <v>25772000000</v>
      </c>
      <c r="I1207">
        <f t="array" ref="I1207">D1207-E1207</f>
        <v>35445000000</v>
      </c>
      <c r="J1207">
        <f t="array" ref="J1207">SUM(F1207:H1207)</f>
        <v>25864000000</v>
      </c>
      <c r="K1207">
        <f t="array" ref="K1207">I1207-J1207</f>
        <v>9581000000</v>
      </c>
      <c r="L1207">
        <f t="array" ref="L1207">I1207/D1207</f>
        <v>0.5315447715309749</v>
      </c>
      <c r="M1207">
        <f t="array" ref="M1207">K1207/D1207</f>
        <v>0.14367979844937989</v>
      </c>
    </row>
    <row r="1208" spans="1:13">
      <c r="A1208" t="s">
        <v>4919</v>
      </c>
      <c r="B1208" t="s">
        <v>25</v>
      </c>
      <c r="C1208">
        <v>2015</v>
      </c>
      <c r="D1208" s="1">
        <v>63056000000</v>
      </c>
      <c r="E1208" s="7">
        <v>28731000000</v>
      </c>
      <c r="F1208">
        <v>0</v>
      </c>
      <c r="G1208" s="7">
        <v>75000000</v>
      </c>
      <c r="H1208" s="7">
        <v>24538000000</v>
      </c>
      <c r="I1208">
        <f t="array" ref="I1208">D1208-E1208</f>
        <v>34325000000</v>
      </c>
      <c r="J1208">
        <f t="array" ref="J1208">SUM(F1208:H1208)</f>
        <v>24613000000</v>
      </c>
      <c r="K1208">
        <f t="array" ref="K1208">I1208-J1208</f>
        <v>9712000000</v>
      </c>
      <c r="L1208">
        <f t="array" ref="L1208">I1208/D1208</f>
        <v>0.54435739659984772</v>
      </c>
      <c r="M1208">
        <f t="array" ref="M1208">K1208/D1208</f>
        <v>0.15402182187262117</v>
      </c>
    </row>
    <row r="1209" spans="1:13">
      <c r="A1209" t="s">
        <v>4919</v>
      </c>
      <c r="B1209" t="s">
        <v>31</v>
      </c>
      <c r="C1209">
        <v>2016</v>
      </c>
      <c r="D1209" s="1">
        <v>62799000000</v>
      </c>
      <c r="E1209" s="7">
        <v>28209000000</v>
      </c>
      <c r="F1209">
        <v>0</v>
      </c>
      <c r="G1209" s="7">
        <v>70000000</v>
      </c>
      <c r="H1209" s="7">
        <v>24735000000</v>
      </c>
      <c r="I1209">
        <f t="array" ref="I1209">D1209-E1209</f>
        <v>34590000000</v>
      </c>
      <c r="J1209">
        <f t="array" ref="J1209">SUM(F1209:H1209)</f>
        <v>24805000000</v>
      </c>
      <c r="K1209">
        <f t="array" ref="K1209">I1209-J1209</f>
        <v>9785000000</v>
      </c>
      <c r="L1209">
        <f t="array" ref="L1209">I1209/D1209</f>
        <v>0.55080494912339373</v>
      </c>
      <c r="M1209">
        <f t="array" ref="M1209">K1209/D1209</f>
        <v>0.1558145830347617</v>
      </c>
    </row>
    <row r="1210" spans="1:13">
      <c r="A1210" t="s">
        <v>4935</v>
      </c>
      <c r="B1210" t="s">
        <v>10</v>
      </c>
      <c r="C1210">
        <v>2012</v>
      </c>
      <c r="D1210" s="1">
        <v>54657000000</v>
      </c>
      <c r="E1210" s="7">
        <v>9821000000</v>
      </c>
      <c r="F1210" s="7">
        <v>7482000000</v>
      </c>
      <c r="G1210" s="7">
        <v>5109000000</v>
      </c>
      <c r="H1210" s="7">
        <v>15171000000</v>
      </c>
      <c r="I1210">
        <f t="array" ref="I1210">D1210-E1210</f>
        <v>44836000000</v>
      </c>
      <c r="J1210">
        <f t="array" ref="J1210">SUM(F1210:H1210)</f>
        <v>27762000000</v>
      </c>
      <c r="K1210">
        <f t="array" ref="K1210">I1210-J1210</f>
        <v>17074000000</v>
      </c>
      <c r="L1210">
        <f t="array" ref="L1210">I1210/D1210</f>
        <v>0.8203157875477981</v>
      </c>
      <c r="M1210">
        <f t="array" ref="M1210">K1210/D1210</f>
        <v>0.31238450701648462</v>
      </c>
    </row>
    <row r="1211" spans="1:13">
      <c r="A1211" t="s">
        <v>4935</v>
      </c>
      <c r="B1211" t="s">
        <v>19</v>
      </c>
      <c r="C1211">
        <v>2013</v>
      </c>
      <c r="D1211" s="1">
        <v>51584000000</v>
      </c>
      <c r="E1211" s="7">
        <v>9586000000</v>
      </c>
      <c r="F1211" s="7">
        <v>6678000000</v>
      </c>
      <c r="G1211" s="7">
        <v>4599000000</v>
      </c>
      <c r="H1211" s="7">
        <v>14355000000</v>
      </c>
      <c r="I1211">
        <f t="array" ref="I1211">D1211-E1211</f>
        <v>41998000000</v>
      </c>
      <c r="J1211">
        <f t="array" ref="J1211">SUM(F1211:H1211)</f>
        <v>25632000000</v>
      </c>
      <c r="K1211">
        <f t="array" ref="K1211">I1211-J1211</f>
        <v>16366000000</v>
      </c>
      <c r="L1211">
        <f t="array" ref="L1211">I1211/D1211</f>
        <v>0.81416718362282881</v>
      </c>
      <c r="M1211">
        <f t="array" ref="M1211">K1211/D1211</f>
        <v>0.31726892059553352</v>
      </c>
    </row>
    <row r="1212" spans="1:13">
      <c r="A1212" t="s">
        <v>4935</v>
      </c>
      <c r="B1212" t="s">
        <v>25</v>
      </c>
      <c r="C1212">
        <v>2014</v>
      </c>
      <c r="D1212" s="1">
        <v>49605000000</v>
      </c>
      <c r="E1212" s="7">
        <v>9577000000</v>
      </c>
      <c r="F1212" s="7">
        <v>8393000000</v>
      </c>
      <c r="G1212" s="7">
        <v>4039000000</v>
      </c>
      <c r="H1212" s="7">
        <v>14097000000</v>
      </c>
      <c r="I1212">
        <f t="array" ref="I1212">D1212-E1212</f>
        <v>40028000000</v>
      </c>
      <c r="J1212">
        <f t="array" ref="J1212">SUM(F1212:H1212)</f>
        <v>26529000000</v>
      </c>
      <c r="K1212">
        <f t="array" ref="K1212">I1212-J1212</f>
        <v>13499000000</v>
      </c>
      <c r="L1212">
        <f t="array" ref="L1212">I1212/D1212</f>
        <v>0.80693478479991931</v>
      </c>
      <c r="M1212">
        <f t="array" ref="M1212">K1212/D1212</f>
        <v>0.27212982562241711</v>
      </c>
    </row>
    <row r="1213" spans="1:13">
      <c r="A1213" t="s">
        <v>4935</v>
      </c>
      <c r="B1213" t="s">
        <v>31</v>
      </c>
      <c r="C1213">
        <v>2015</v>
      </c>
      <c r="D1213" s="1">
        <v>48851000000</v>
      </c>
      <c r="E1213" s="7">
        <v>9648000000</v>
      </c>
      <c r="F1213" s="7">
        <v>7690000000</v>
      </c>
      <c r="G1213" s="7">
        <v>3728000000</v>
      </c>
      <c r="H1213" s="7">
        <v>14809000000</v>
      </c>
      <c r="I1213">
        <f t="array" ref="I1213">D1213-E1213</f>
        <v>39203000000</v>
      </c>
      <c r="J1213">
        <f t="array" ref="J1213">SUM(F1213:H1213)</f>
        <v>26227000000</v>
      </c>
      <c r="K1213">
        <f t="array" ref="K1213">I1213-J1213</f>
        <v>12976000000</v>
      </c>
      <c r="L1213">
        <f t="array" ref="L1213">I1213/D1213</f>
        <v>0.80250148410472666</v>
      </c>
      <c r="M1213">
        <f t="array" ref="M1213">K1213/D1213</f>
        <v>0.2656240404495302</v>
      </c>
    </row>
    <row r="1214" spans="1:13">
      <c r="A1214" t="s">
        <v>4953</v>
      </c>
      <c r="B1214" t="s">
        <v>10</v>
      </c>
      <c r="C1214">
        <v>2013</v>
      </c>
      <c r="D1214" s="1">
        <v>9289500000</v>
      </c>
      <c r="E1214" s="7">
        <v>4683600000</v>
      </c>
      <c r="F1214">
        <v>0</v>
      </c>
      <c r="G1214" s="7">
        <v>3292900000</v>
      </c>
      <c r="H1214" s="7">
        <v>189000000</v>
      </c>
      <c r="I1214">
        <f t="array" ref="I1214">D1214-E1214</f>
        <v>4605900000</v>
      </c>
      <c r="J1214">
        <f t="array" ref="J1214">SUM(F1214:H1214)</f>
        <v>3481900000</v>
      </c>
      <c r="K1214">
        <f t="array" ref="K1214">I1214-J1214</f>
        <v>1124000000</v>
      </c>
      <c r="L1214">
        <f t="array" ref="L1214">I1214/D1214</f>
        <v>0.49581785887292101</v>
      </c>
      <c r="M1214">
        <f t="array" ref="M1214">K1214/D1214</f>
        <v>0.12099682437160235</v>
      </c>
    </row>
    <row r="1215" spans="1:13">
      <c r="A1215" t="s">
        <v>4953</v>
      </c>
      <c r="B1215" t="s">
        <v>19</v>
      </c>
      <c r="C1215">
        <v>2014</v>
      </c>
      <c r="D1215" s="1">
        <v>10477600000</v>
      </c>
      <c r="E1215" s="7">
        <v>5231000000</v>
      </c>
      <c r="F1215">
        <v>0</v>
      </c>
      <c r="G1215" s="7">
        <v>3574300000</v>
      </c>
      <c r="H1215" s="7">
        <v>177400000</v>
      </c>
      <c r="I1215">
        <f t="array" ref="I1215">D1215-E1215</f>
        <v>5246600000</v>
      </c>
      <c r="J1215">
        <f t="array" ref="J1215">SUM(F1215:H1215)</f>
        <v>3751700000</v>
      </c>
      <c r="K1215">
        <f t="array" ref="K1215">I1215-J1215</f>
        <v>1494900000</v>
      </c>
      <c r="L1215">
        <f t="array" ref="L1215">I1215/D1215</f>
        <v>0.50074444529281514</v>
      </c>
      <c r="M1215">
        <f t="array" ref="M1215">K1215/D1215</f>
        <v>0.14267580361914942</v>
      </c>
    </row>
    <row r="1216" spans="1:13">
      <c r="A1216" t="s">
        <v>4953</v>
      </c>
      <c r="B1216" t="s">
        <v>25</v>
      </c>
      <c r="C1216">
        <v>2015</v>
      </c>
      <c r="D1216" s="1">
        <v>11964400000</v>
      </c>
      <c r="E1216" s="7">
        <v>6697700000</v>
      </c>
      <c r="F1216">
        <v>0</v>
      </c>
      <c r="G1216" s="7">
        <v>3672400000</v>
      </c>
      <c r="H1216" s="7">
        <v>163500000</v>
      </c>
      <c r="I1216">
        <f t="array" ref="I1216">D1216-E1216</f>
        <v>5266700000</v>
      </c>
      <c r="J1216">
        <f t="array" ref="J1216">SUM(F1216:H1216)</f>
        <v>3835900000</v>
      </c>
      <c r="K1216">
        <f t="array" ref="K1216">I1216-J1216</f>
        <v>1430800000</v>
      </c>
      <c r="L1216">
        <f t="array" ref="L1216">I1216/D1216</f>
        <v>0.44019758617231119</v>
      </c>
      <c r="M1216">
        <f t="array" ref="M1216">K1216/D1216</f>
        <v>0.11958811139714487</v>
      </c>
    </row>
    <row r="1217" spans="1:13">
      <c r="A1217" t="s">
        <v>4953</v>
      </c>
      <c r="B1217" t="s">
        <v>31</v>
      </c>
      <c r="C1217">
        <v>2016</v>
      </c>
      <c r="D1217" s="1">
        <v>12394100000</v>
      </c>
      <c r="E1217" s="7">
        <v>6913200000</v>
      </c>
      <c r="F1217">
        <v>0</v>
      </c>
      <c r="G1217" s="7">
        <v>3732600000</v>
      </c>
      <c r="H1217" s="7">
        <v>156600000</v>
      </c>
      <c r="I1217">
        <f t="array" ref="I1217">D1217-E1217</f>
        <v>5480900000</v>
      </c>
      <c r="J1217">
        <f t="array" ref="J1217">SUM(F1217:H1217)</f>
        <v>3889200000</v>
      </c>
      <c r="K1217">
        <f t="array" ref="K1217">I1217-J1217</f>
        <v>1591700000</v>
      </c>
      <c r="L1217">
        <f t="array" ref="L1217">I1217/D1217</f>
        <v>0.44221847491951816</v>
      </c>
      <c r="M1217">
        <f t="array" ref="M1217">K1217/D1217</f>
        <v>0.12842400819744879</v>
      </c>
    </row>
    <row r="1218" spans="1:13">
      <c r="A1218" t="s">
        <v>4970</v>
      </c>
      <c r="B1218" t="s">
        <v>10</v>
      </c>
      <c r="C1218">
        <v>2013</v>
      </c>
      <c r="D1218" s="1">
        <v>2104745000</v>
      </c>
      <c r="E1218" s="7">
        <v>155355000</v>
      </c>
      <c r="F1218" s="7">
        <v>859947000</v>
      </c>
      <c r="G1218">
        <v>0</v>
      </c>
      <c r="H1218" s="7">
        <v>346393000</v>
      </c>
      <c r="I1218">
        <f t="array" ref="I1218">D1218-E1218</f>
        <v>1949390000</v>
      </c>
      <c r="J1218">
        <f t="array" ref="J1218">SUM(F1218:H1218)</f>
        <v>1206340000</v>
      </c>
      <c r="K1218">
        <f t="array" ref="K1218">I1218-J1218</f>
        <v>743050000</v>
      </c>
      <c r="L1218">
        <f t="array" ref="L1218">I1218/D1218</f>
        <v>0.92618820807271185</v>
      </c>
      <c r="M1218">
        <f t="array" ref="M1218">K1218/D1218</f>
        <v>0.35303564089711581</v>
      </c>
    </row>
    <row r="1219" spans="1:13">
      <c r="A1219" t="s">
        <v>4970</v>
      </c>
      <c r="B1219" t="s">
        <v>19</v>
      </c>
      <c r="C1219">
        <v>2014</v>
      </c>
      <c r="D1219" s="1">
        <v>2819557000</v>
      </c>
      <c r="E1219" s="7">
        <v>205018000</v>
      </c>
      <c r="F1219" s="7">
        <v>1271353000</v>
      </c>
      <c r="G1219">
        <v>0</v>
      </c>
      <c r="H1219" s="7">
        <v>519267000</v>
      </c>
      <c r="I1219">
        <f t="array" ref="I1219">D1219-E1219</f>
        <v>2614539000</v>
      </c>
      <c r="J1219">
        <f t="array" ref="J1219">SUM(F1219:H1219)</f>
        <v>1790620000</v>
      </c>
      <c r="K1219">
        <f t="array" ref="K1219">I1219-J1219</f>
        <v>823919000</v>
      </c>
      <c r="L1219">
        <f t="array" ref="L1219">I1219/D1219</f>
        <v>0.92728715894021652</v>
      </c>
      <c r="M1219">
        <f t="array" ref="M1219">K1219/D1219</f>
        <v>0.29221576297269392</v>
      </c>
    </row>
    <row r="1220" spans="1:13">
      <c r="A1220" t="s">
        <v>4970</v>
      </c>
      <c r="B1220" t="s">
        <v>25</v>
      </c>
      <c r="C1220">
        <v>2015</v>
      </c>
      <c r="D1220" s="1">
        <v>4103728000</v>
      </c>
      <c r="E1220" s="7">
        <v>392709000</v>
      </c>
      <c r="F1220" s="7">
        <v>1620577000</v>
      </c>
      <c r="G1220">
        <v>0</v>
      </c>
      <c r="H1220" s="7">
        <v>838526000</v>
      </c>
      <c r="I1220">
        <f t="array" ref="I1220">D1220-E1220</f>
        <v>3711019000</v>
      </c>
      <c r="J1220">
        <f t="array" ref="J1220">SUM(F1220:H1220)</f>
        <v>2459103000</v>
      </c>
      <c r="K1220">
        <f t="array" ref="K1220">I1220-J1220</f>
        <v>1251916000</v>
      </c>
      <c r="L1220">
        <f t="array" ref="L1220">I1220/D1220</f>
        <v>0.90430433011154732</v>
      </c>
      <c r="M1220">
        <f t="array" ref="M1220">K1220/D1220</f>
        <v>0.30506797721486412</v>
      </c>
    </row>
    <row r="1221" spans="1:13">
      <c r="A1221" t="s">
        <v>4970</v>
      </c>
      <c r="B1221" t="s">
        <v>31</v>
      </c>
      <c r="C1221">
        <v>2016</v>
      </c>
      <c r="D1221" s="1">
        <v>4860427000</v>
      </c>
      <c r="E1221" s="7">
        <v>299694000</v>
      </c>
      <c r="F1221" s="7">
        <v>2052295000</v>
      </c>
      <c r="G1221">
        <v>0</v>
      </c>
      <c r="H1221" s="7">
        <v>1177697000</v>
      </c>
      <c r="I1221">
        <f t="array" ref="I1221">D1221-E1221</f>
        <v>4560733000</v>
      </c>
      <c r="J1221">
        <f t="array" ref="J1221">SUM(F1221:H1221)</f>
        <v>3229992000</v>
      </c>
      <c r="K1221">
        <f t="array" ref="K1221">I1221-J1221</f>
        <v>1330741000</v>
      </c>
      <c r="L1221">
        <f t="array" ref="L1221">I1221/D1221</f>
        <v>0.93833998535519614</v>
      </c>
      <c r="M1221">
        <f t="array" ref="M1221">K1221/D1221</f>
        <v>0.27379096527938801</v>
      </c>
    </row>
    <row r="1222" spans="1:13">
      <c r="A1222" t="s">
        <v>4987</v>
      </c>
      <c r="B1222" t="s">
        <v>10</v>
      </c>
      <c r="C1222">
        <v>2012</v>
      </c>
      <c r="D1222" s="1">
        <v>17083900000</v>
      </c>
      <c r="E1222" s="7">
        <v>15590900000</v>
      </c>
      <c r="F1222">
        <v>0</v>
      </c>
      <c r="G1222" s="7">
        <v>36100000</v>
      </c>
      <c r="H1222" s="7">
        <v>15400000</v>
      </c>
      <c r="I1222">
        <f t="array" ref="I1222">D1222-E1222</f>
        <v>1493000000</v>
      </c>
      <c r="J1222">
        <f t="array" ref="J1222">SUM(F1222:H1222)</f>
        <v>51500000</v>
      </c>
      <c r="K1222">
        <f t="array" ref="K1222">I1222-J1222</f>
        <v>1441500000</v>
      </c>
      <c r="L1222">
        <f t="array" ref="L1222">I1222/D1222</f>
        <v>8.7392223087234183E-2</v>
      </c>
      <c r="M1222">
        <f t="array" ref="M1222">K1222/D1222</f>
        <v>8.4377688935196302E-2</v>
      </c>
    </row>
    <row r="1223" spans="1:13">
      <c r="A1223" t="s">
        <v>4987</v>
      </c>
      <c r="B1223" t="s">
        <v>19</v>
      </c>
      <c r="C1223">
        <v>2013</v>
      </c>
      <c r="D1223" s="1">
        <v>18170900000</v>
      </c>
      <c r="E1223" s="7">
        <v>16275100000</v>
      </c>
      <c r="F1223">
        <v>0</v>
      </c>
      <c r="G1223" s="7">
        <v>38800000</v>
      </c>
      <c r="H1223" s="7">
        <v>18800000</v>
      </c>
      <c r="I1223">
        <f t="array" ref="I1223">D1223-E1223</f>
        <v>1895800000</v>
      </c>
      <c r="J1223">
        <f t="array" ref="J1223">SUM(F1223:H1223)</f>
        <v>57600000</v>
      </c>
      <c r="K1223">
        <f t="array" ref="K1223">I1223-J1223</f>
        <v>1838200000</v>
      </c>
      <c r="L1223">
        <f t="array" ref="L1223">I1223/D1223</f>
        <v>0.10433165115651949</v>
      </c>
      <c r="M1223">
        <f t="array" ref="M1223">K1223/D1223</f>
        <v>0.10116174762945149</v>
      </c>
    </row>
    <row r="1224" spans="1:13">
      <c r="A1224" t="s">
        <v>4987</v>
      </c>
      <c r="B1224" t="s">
        <v>25</v>
      </c>
      <c r="C1224">
        <v>2014</v>
      </c>
      <c r="D1224" s="1">
        <v>19391400000</v>
      </c>
      <c r="E1224" s="7">
        <v>17297300000</v>
      </c>
      <c r="F1224">
        <v>0</v>
      </c>
      <c r="G1224" s="7">
        <v>50900000</v>
      </c>
      <c r="H1224" s="7">
        <v>18900000</v>
      </c>
      <c r="I1224">
        <f t="array" ref="I1224">D1224-E1224</f>
        <v>2094100000</v>
      </c>
      <c r="J1224">
        <f t="array" ref="J1224">SUM(F1224:H1224)</f>
        <v>69800000</v>
      </c>
      <c r="K1224">
        <f t="array" ref="K1224">I1224-J1224</f>
        <v>2024300000</v>
      </c>
      <c r="L1224">
        <f t="array" ref="L1224">I1224/D1224</f>
        <v>0.10799117134399785</v>
      </c>
      <c r="M1224">
        <f t="array" ref="M1224">K1224/D1224</f>
        <v>0.10439163753003909</v>
      </c>
    </row>
    <row r="1225" spans="1:13">
      <c r="A1225" t="s">
        <v>4987</v>
      </c>
      <c r="B1225" t="s">
        <v>31</v>
      </c>
      <c r="C1225">
        <v>2015</v>
      </c>
      <c r="D1225" s="1">
        <v>20853800000</v>
      </c>
      <c r="E1225" s="7">
        <v>18705900000</v>
      </c>
      <c r="F1225">
        <v>0</v>
      </c>
      <c r="G1225" s="7">
        <v>77500000</v>
      </c>
      <c r="H1225" s="7">
        <v>22800000</v>
      </c>
      <c r="I1225">
        <f t="array" ref="I1225">D1225-E1225</f>
        <v>2147900000</v>
      </c>
      <c r="J1225">
        <f t="array" ref="J1225">SUM(F1225:H1225)</f>
        <v>100300000</v>
      </c>
      <c r="K1225">
        <f t="array" ref="K1225">I1225-J1225</f>
        <v>2047600000</v>
      </c>
      <c r="L1225">
        <f t="array" ref="L1225">I1225/D1225</f>
        <v>0.1029980147503093</v>
      </c>
      <c r="M1225">
        <f t="array" ref="M1225">K1225/D1225</f>
        <v>9.8188339775005032E-2</v>
      </c>
    </row>
    <row r="1226" spans="1:13">
      <c r="A1226" t="s">
        <v>5004</v>
      </c>
      <c r="B1226" t="s">
        <v>10</v>
      </c>
      <c r="C1226">
        <v>2013</v>
      </c>
      <c r="D1226" s="1">
        <v>13015704000</v>
      </c>
      <c r="E1226" s="7">
        <v>10086675000</v>
      </c>
      <c r="F1226">
        <v>0</v>
      </c>
      <c r="G1226">
        <v>0</v>
      </c>
      <c r="H1226" s="7">
        <v>1554973000</v>
      </c>
      <c r="I1226">
        <f t="array" ref="I1226">D1226-E1226</f>
        <v>2929029000</v>
      </c>
      <c r="J1226">
        <f t="array" ref="J1226">SUM(F1226:H1226)</f>
        <v>1554973000</v>
      </c>
      <c r="K1226">
        <f t="array" ref="K1226">I1226-J1226</f>
        <v>1374056000</v>
      </c>
      <c r="L1226">
        <f t="array" ref="L1226">I1226/D1226</f>
        <v>0.22503807707981066</v>
      </c>
      <c r="M1226">
        <f t="array" ref="M1226">K1226/D1226</f>
        <v>0.1055690879264003</v>
      </c>
    </row>
    <row r="1227" spans="1:13">
      <c r="A1227" t="s">
        <v>5004</v>
      </c>
      <c r="B1227" t="s">
        <v>19</v>
      </c>
      <c r="C1227">
        <v>2014</v>
      </c>
      <c r="D1227" s="1">
        <v>13215971000</v>
      </c>
      <c r="E1227" s="7">
        <v>10188227000</v>
      </c>
      <c r="F1227">
        <v>0</v>
      </c>
      <c r="G1227">
        <v>0</v>
      </c>
      <c r="H1227" s="7">
        <v>1633992000</v>
      </c>
      <c r="I1227">
        <f t="array" ref="I1227">D1227-E1227</f>
        <v>3027744000</v>
      </c>
      <c r="J1227">
        <f t="array" ref="J1227">SUM(F1227:H1227)</f>
        <v>1633992000</v>
      </c>
      <c r="K1227">
        <f t="array" ref="K1227">I1227-J1227</f>
        <v>1393752000</v>
      </c>
      <c r="L1227">
        <f t="array" ref="L1227">I1227/D1227</f>
        <v>0.22909735501084255</v>
      </c>
      <c r="M1227">
        <f t="array" ref="M1227">K1227/D1227</f>
        <v>0.10545967451048432</v>
      </c>
    </row>
    <row r="1228" spans="1:13">
      <c r="A1228" t="s">
        <v>5004</v>
      </c>
      <c r="B1228" t="s">
        <v>25</v>
      </c>
      <c r="C1228">
        <v>2015</v>
      </c>
      <c r="D1228" s="1">
        <v>12711744000</v>
      </c>
      <c r="E1228" s="7">
        <v>9655245000</v>
      </c>
      <c r="F1228">
        <v>0</v>
      </c>
      <c r="G1228">
        <v>0</v>
      </c>
      <c r="H1228" s="7">
        <v>1544746000</v>
      </c>
      <c r="I1228">
        <f t="array" ref="I1228">D1228-E1228</f>
        <v>3056499000</v>
      </c>
      <c r="J1228">
        <f t="array" ref="J1228">SUM(F1228:H1228)</f>
        <v>1544746000</v>
      </c>
      <c r="K1228">
        <f t="array" ref="K1228">I1228-J1228</f>
        <v>1511753000</v>
      </c>
      <c r="L1228">
        <f t="array" ref="L1228">I1228/D1228</f>
        <v>0.24044686551271013</v>
      </c>
      <c r="M1228">
        <f t="array" ref="M1228">K1228/D1228</f>
        <v>0.11892569579752393</v>
      </c>
    </row>
    <row r="1229" spans="1:13">
      <c r="A1229" t="s">
        <v>5004</v>
      </c>
      <c r="B1229" t="s">
        <v>31</v>
      </c>
      <c r="C1229">
        <v>2016</v>
      </c>
      <c r="D1229" s="1">
        <v>11360753000</v>
      </c>
      <c r="E1229" s="7">
        <v>8823384000</v>
      </c>
      <c r="F1229">
        <v>0</v>
      </c>
      <c r="G1229">
        <v>0</v>
      </c>
      <c r="H1229" s="7">
        <v>1359360000</v>
      </c>
      <c r="I1229">
        <f t="array" ref="I1229">D1229-E1229</f>
        <v>2537369000</v>
      </c>
      <c r="J1229">
        <f t="array" ref="J1229">SUM(F1229:H1229)</f>
        <v>1359360000</v>
      </c>
      <c r="K1229">
        <f t="array" ref="K1229">I1229-J1229</f>
        <v>1178009000</v>
      </c>
      <c r="L1229">
        <f t="array" ref="L1229">I1229/D1229</f>
        <v>0.22334514270312891</v>
      </c>
      <c r="M1229">
        <f t="array" ref="M1229">K1229/D1229</f>
        <v>0.10369110216549907</v>
      </c>
    </row>
    <row r="1230" spans="1:13">
      <c r="A1230" t="s">
        <v>5017</v>
      </c>
      <c r="B1230" t="s">
        <v>10</v>
      </c>
      <c r="C1230">
        <v>2013</v>
      </c>
      <c r="D1230" s="1">
        <v>5679595000</v>
      </c>
      <c r="E1230" s="7">
        <v>4507196000</v>
      </c>
      <c r="F1230">
        <v>0</v>
      </c>
      <c r="G1230">
        <v>0</v>
      </c>
      <c r="H1230" s="7">
        <v>568500000</v>
      </c>
      <c r="I1230">
        <f t="array" ref="I1230">D1230-E1230</f>
        <v>1172399000</v>
      </c>
      <c r="J1230">
        <f t="array" ref="J1230">SUM(F1230:H1230)</f>
        <v>568500000</v>
      </c>
      <c r="K1230">
        <f t="array" ref="K1230">I1230-J1230</f>
        <v>603899000</v>
      </c>
      <c r="L1230">
        <f t="array" ref="L1230">I1230/D1230</f>
        <v>0.20642299318877491</v>
      </c>
      <c r="M1230">
        <f t="array" ref="M1230">K1230/D1230</f>
        <v>0.10632782795252126</v>
      </c>
    </row>
    <row r="1231" spans="1:13">
      <c r="A1231" t="s">
        <v>5017</v>
      </c>
      <c r="B1231" t="s">
        <v>19</v>
      </c>
      <c r="C1231">
        <v>2014</v>
      </c>
      <c r="D1231" s="1">
        <v>5822363000</v>
      </c>
      <c r="E1231" s="7">
        <v>4244479000</v>
      </c>
      <c r="F1231">
        <v>0</v>
      </c>
      <c r="G1231">
        <v>0</v>
      </c>
      <c r="H1231" s="7">
        <v>861390000</v>
      </c>
      <c r="I1231">
        <f t="array" ref="I1231">D1231-E1231</f>
        <v>1577884000</v>
      </c>
      <c r="J1231">
        <f t="array" ref="J1231">SUM(F1231:H1231)</f>
        <v>861390000</v>
      </c>
      <c r="K1231">
        <f t="array" ref="K1231">I1231-J1231</f>
        <v>716494000</v>
      </c>
      <c r="L1231">
        <f t="array" ref="L1231">I1231/D1231</f>
        <v>0.27100405797439975</v>
      </c>
      <c r="M1231">
        <f t="array" ref="M1231">K1231/D1231</f>
        <v>0.12305897107411544</v>
      </c>
    </row>
    <row r="1232" spans="1:13">
      <c r="A1232" t="s">
        <v>5017</v>
      </c>
      <c r="B1232" t="s">
        <v>25</v>
      </c>
      <c r="C1232">
        <v>2015</v>
      </c>
      <c r="D1232" s="1">
        <v>5981964000</v>
      </c>
      <c r="E1232" s="7">
        <v>4353850000</v>
      </c>
      <c r="F1232">
        <v>0</v>
      </c>
      <c r="G1232">
        <v>0</v>
      </c>
      <c r="H1232" s="7">
        <v>794728000</v>
      </c>
      <c r="I1232">
        <f t="array" ref="I1232">D1232-E1232</f>
        <v>1628114000</v>
      </c>
      <c r="J1232">
        <f t="array" ref="J1232">SUM(F1232:H1232)</f>
        <v>794728000</v>
      </c>
      <c r="K1232">
        <f t="array" ref="K1232">I1232-J1232</f>
        <v>833386000</v>
      </c>
      <c r="L1232">
        <f t="array" ref="L1232">I1232/D1232</f>
        <v>0.27217047778956877</v>
      </c>
      <c r="M1232">
        <f t="array" ref="M1232">K1232/D1232</f>
        <v>0.13931645192114162</v>
      </c>
    </row>
    <row r="1233" spans="1:13">
      <c r="A1233" t="s">
        <v>5017</v>
      </c>
      <c r="B1233" t="s">
        <v>31</v>
      </c>
      <c r="C1233">
        <v>2016</v>
      </c>
      <c r="D1233" s="1">
        <v>7668476000</v>
      </c>
      <c r="E1233" s="7">
        <v>5728662000</v>
      </c>
      <c r="F1233">
        <v>0</v>
      </c>
      <c r="G1233">
        <v>0</v>
      </c>
      <c r="H1233" s="7">
        <v>957150000</v>
      </c>
      <c r="I1233">
        <f t="array" ref="I1233">D1233-E1233</f>
        <v>1939814000</v>
      </c>
      <c r="J1233">
        <f t="array" ref="J1233">SUM(F1233:H1233)</f>
        <v>957150000</v>
      </c>
      <c r="K1233">
        <f t="array" ref="K1233">I1233-J1233</f>
        <v>982664000</v>
      </c>
      <c r="L1233">
        <f t="array" ref="L1233">I1233/D1233</f>
        <v>0.25295951894483337</v>
      </c>
      <c r="M1233">
        <f t="array" ref="M1233">K1233/D1233</f>
        <v>0.12814332339307055</v>
      </c>
    </row>
    <row r="1234" spans="1:13">
      <c r="A1234" t="s">
        <v>5030</v>
      </c>
      <c r="B1234" t="s">
        <v>10</v>
      </c>
      <c r="C1234">
        <v>2012</v>
      </c>
      <c r="D1234" s="1">
        <v>2105188000</v>
      </c>
      <c r="E1234" s="7">
        <v>1143659000</v>
      </c>
      <c r="F1234" s="7">
        <v>131835000</v>
      </c>
      <c r="G1234">
        <v>0</v>
      </c>
      <c r="H1234" s="7">
        <v>627370000</v>
      </c>
      <c r="I1234">
        <f t="array" ref="I1234">D1234-E1234</f>
        <v>961529000</v>
      </c>
      <c r="J1234">
        <f t="array" ref="J1234">SUM(F1234:H1234)</f>
        <v>759205000</v>
      </c>
      <c r="K1234">
        <f t="array" ref="K1234">I1234-J1234</f>
        <v>202324000</v>
      </c>
      <c r="L1234">
        <f t="array" ref="L1234">I1234/D1234</f>
        <v>0.45674258071013135</v>
      </c>
      <c r="M1234">
        <f t="array" ref="M1234">K1234/D1234</f>
        <v>9.6107331031717827E-2</v>
      </c>
    </row>
    <row r="1235" spans="1:13">
      <c r="A1235" t="s">
        <v>5030</v>
      </c>
      <c r="B1235" t="s">
        <v>19</v>
      </c>
      <c r="C1235">
        <v>2013</v>
      </c>
      <c r="D1235" s="1">
        <v>2157586000</v>
      </c>
      <c r="E1235" s="7">
        <v>1181444000</v>
      </c>
      <c r="F1235" s="7">
        <v>132400000</v>
      </c>
      <c r="G1235">
        <v>0</v>
      </c>
      <c r="H1235" s="7">
        <v>581898000</v>
      </c>
      <c r="I1235">
        <f t="array" ref="I1235">D1235-E1235</f>
        <v>976142000</v>
      </c>
      <c r="J1235">
        <f t="array" ref="J1235">SUM(F1235:H1235)</f>
        <v>714298000</v>
      </c>
      <c r="K1235">
        <f t="array" ref="K1235">I1235-J1235</f>
        <v>261844000</v>
      </c>
      <c r="L1235">
        <f t="array" ref="L1235">I1235/D1235</f>
        <v>0.45242321742910829</v>
      </c>
      <c r="M1235">
        <f t="array" ref="M1235">K1235/D1235</f>
        <v>0.12135970478117675</v>
      </c>
    </row>
    <row r="1236" spans="1:13">
      <c r="A1236" t="s">
        <v>5030</v>
      </c>
      <c r="B1236" t="s">
        <v>25</v>
      </c>
      <c r="C1236">
        <v>2014</v>
      </c>
      <c r="D1236" s="1">
        <v>2237219000</v>
      </c>
      <c r="E1236" s="7">
        <v>1232611000</v>
      </c>
      <c r="F1236" s="7">
        <v>121141000</v>
      </c>
      <c r="G1236">
        <v>0</v>
      </c>
      <c r="H1236" s="7">
        <v>659335000</v>
      </c>
      <c r="I1236">
        <f t="array" ref="I1236">D1236-E1236</f>
        <v>1004608000</v>
      </c>
      <c r="J1236">
        <f t="array" ref="J1236">SUM(F1236:H1236)</f>
        <v>780476000</v>
      </c>
      <c r="K1236">
        <f t="array" ref="K1236">I1236-J1236</f>
        <v>224132000</v>
      </c>
      <c r="L1236">
        <f t="array" ref="L1236">I1236/D1236</f>
        <v>0.44904320944887383</v>
      </c>
      <c r="M1236">
        <f t="array" ref="M1236">K1236/D1236</f>
        <v>0.10018330793722027</v>
      </c>
    </row>
    <row r="1237" spans="1:13">
      <c r="A1237" t="s">
        <v>5030</v>
      </c>
      <c r="B1237" t="s">
        <v>31</v>
      </c>
      <c r="C1237">
        <v>2016</v>
      </c>
      <c r="D1237" s="1">
        <v>2262359000</v>
      </c>
      <c r="E1237" s="7">
        <v>1237859000</v>
      </c>
      <c r="F1237" s="7">
        <v>125928000</v>
      </c>
      <c r="G1237">
        <v>0</v>
      </c>
      <c r="H1237" s="7">
        <v>598848000</v>
      </c>
      <c r="I1237">
        <f t="array" ref="I1237">D1237-E1237</f>
        <v>1024500000</v>
      </c>
      <c r="J1237">
        <f t="array" ref="J1237">SUM(F1237:H1237)</f>
        <v>724776000</v>
      </c>
      <c r="K1237">
        <f t="array" ref="K1237">I1237-J1237</f>
        <v>299724000</v>
      </c>
      <c r="L1237">
        <f t="array" ref="L1237">I1237/D1237</f>
        <v>0.45284590111472139</v>
      </c>
      <c r="M1237">
        <f t="array" ref="M1237">K1237/D1237</f>
        <v>0.13248295252875428</v>
      </c>
    </row>
    <row r="1238" spans="1:13">
      <c r="A1238" t="s">
        <v>5048</v>
      </c>
      <c r="B1238" t="s">
        <v>10</v>
      </c>
      <c r="C1238">
        <v>2013</v>
      </c>
      <c r="D1238" s="1">
        <v>80029000000</v>
      </c>
      <c r="E1238" s="7">
        <v>59222000000</v>
      </c>
      <c r="F1238">
        <v>0</v>
      </c>
      <c r="G1238" s="7">
        <v>93000000</v>
      </c>
      <c r="H1238" s="7">
        <v>6890000000</v>
      </c>
      <c r="I1238">
        <f t="array" ref="I1238">D1238-E1238</f>
        <v>20807000000</v>
      </c>
      <c r="J1238">
        <f t="array" ref="J1238">SUM(F1238:H1238)</f>
        <v>6983000000</v>
      </c>
      <c r="K1238">
        <f t="array" ref="K1238">I1238-J1238</f>
        <v>13824000000</v>
      </c>
      <c r="L1238">
        <f t="array" ref="L1238">I1238/D1238</f>
        <v>0.25999325244598831</v>
      </c>
      <c r="M1238">
        <f t="array" ref="M1238">K1238/D1238</f>
        <v>0.1727373826987717</v>
      </c>
    </row>
    <row r="1239" spans="1:13">
      <c r="A1239" t="s">
        <v>5048</v>
      </c>
      <c r="B1239" t="s">
        <v>19</v>
      </c>
      <c r="C1239">
        <v>2014</v>
      </c>
      <c r="D1239" s="1">
        <v>80106000000</v>
      </c>
      <c r="E1239" s="7">
        <v>60775000000</v>
      </c>
      <c r="F1239">
        <v>0</v>
      </c>
      <c r="G1239" s="7">
        <v>93000000</v>
      </c>
      <c r="H1239" s="7">
        <v>7001000000</v>
      </c>
      <c r="I1239">
        <f t="array" ref="I1239">D1239-E1239</f>
        <v>19331000000</v>
      </c>
      <c r="J1239">
        <f t="array" ref="J1239">SUM(F1239:H1239)</f>
        <v>7094000000</v>
      </c>
      <c r="K1239">
        <f t="array" ref="K1239">I1239-J1239</f>
        <v>12237000000</v>
      </c>
      <c r="L1239">
        <f t="array" ref="L1239">I1239/D1239</f>
        <v>0.24131775397598182</v>
      </c>
      <c r="M1239">
        <f t="array" ref="M1239">K1239/D1239</f>
        <v>0.15276009287693806</v>
      </c>
    </row>
    <row r="1240" spans="1:13">
      <c r="A1240" t="s">
        <v>5048</v>
      </c>
      <c r="B1240" t="s">
        <v>25</v>
      </c>
      <c r="C1240">
        <v>2015</v>
      </c>
      <c r="D1240" s="1">
        <v>73908000000</v>
      </c>
      <c r="E1240" s="7">
        <v>56479000000</v>
      </c>
      <c r="F1240">
        <v>0</v>
      </c>
      <c r="G1240" s="7">
        <v>82000000</v>
      </c>
      <c r="H1240" s="7">
        <v>6656000000</v>
      </c>
      <c r="I1240">
        <f t="array" ref="I1240">D1240-E1240</f>
        <v>17429000000</v>
      </c>
      <c r="J1240">
        <f t="array" ref="J1240">SUM(F1240:H1240)</f>
        <v>6738000000</v>
      </c>
      <c r="K1240">
        <f t="array" ref="K1240">I1240-J1240</f>
        <v>10691000000</v>
      </c>
      <c r="L1240">
        <f t="array" ref="L1240">I1240/D1240</f>
        <v>0.23582020890837257</v>
      </c>
      <c r="M1240">
        <f t="array" ref="M1240">K1240/D1240</f>
        <v>0.14465281160361532</v>
      </c>
    </row>
    <row r="1241" spans="1:13">
      <c r="A1241" t="s">
        <v>5048</v>
      </c>
      <c r="B1241" t="s">
        <v>31</v>
      </c>
      <c r="C1241">
        <v>2016</v>
      </c>
      <c r="D1241" s="1">
        <v>74953000000</v>
      </c>
      <c r="E1241" s="7">
        <v>57659000000</v>
      </c>
      <c r="F1241">
        <v>0</v>
      </c>
      <c r="G1241" s="7">
        <v>74000000</v>
      </c>
      <c r="H1241" s="7">
        <v>6405000000</v>
      </c>
      <c r="I1241">
        <f t="array" ref="I1241">D1241-E1241</f>
        <v>17294000000</v>
      </c>
      <c r="J1241">
        <f t="array" ref="J1241">SUM(F1241:H1241)</f>
        <v>6479000000</v>
      </c>
      <c r="K1241">
        <f t="array" ref="K1241">I1241-J1241</f>
        <v>10815000000</v>
      </c>
      <c r="L1241">
        <f t="array" ref="L1241">I1241/D1241</f>
        <v>0.23073125825517324</v>
      </c>
      <c r="M1241">
        <f t="array" ref="M1241">K1241/D1241</f>
        <v>0.14429042199778527</v>
      </c>
    </row>
    <row r="1242" spans="1:13">
      <c r="A1242" t="s">
        <v>5062</v>
      </c>
      <c r="B1242" t="s">
        <v>10</v>
      </c>
      <c r="C1242">
        <v>2012</v>
      </c>
      <c r="D1242" s="1">
        <v>16606000000</v>
      </c>
      <c r="E1242" s="7">
        <v>386000000</v>
      </c>
      <c r="F1242">
        <v>0</v>
      </c>
      <c r="G1242" s="7">
        <v>987000000</v>
      </c>
      <c r="H1242" s="7">
        <v>10486000000</v>
      </c>
      <c r="I1242">
        <f t="array" ref="I1242">D1242-E1242</f>
        <v>16220000000</v>
      </c>
      <c r="J1242">
        <f t="array" ref="J1242">SUM(F1242:H1242)</f>
        <v>11473000000</v>
      </c>
      <c r="K1242">
        <f t="array" ref="K1242">I1242-J1242</f>
        <v>4747000000</v>
      </c>
      <c r="L1242">
        <f t="array" ref="L1242">I1242/D1242</f>
        <v>0.97675538961821029</v>
      </c>
      <c r="M1242">
        <f t="array" ref="M1242">K1242/D1242</f>
        <v>0.28586053233770925</v>
      </c>
    </row>
    <row r="1243" spans="1:13">
      <c r="A1243" t="s">
        <v>5062</v>
      </c>
      <c r="B1243" t="s">
        <v>19</v>
      </c>
      <c r="C1243">
        <v>2013</v>
      </c>
      <c r="D1243" s="1">
        <v>16872000000</v>
      </c>
      <c r="E1243" s="7">
        <v>344000000</v>
      </c>
      <c r="F1243">
        <v>0</v>
      </c>
      <c r="G1243" s="7">
        <v>643000000</v>
      </c>
      <c r="H1243" s="7">
        <v>9681000000</v>
      </c>
      <c r="I1243">
        <f t="array" ref="I1243">D1243-E1243</f>
        <v>16528000000</v>
      </c>
      <c r="J1243">
        <f t="array" ref="J1243">SUM(F1243:H1243)</f>
        <v>10324000000</v>
      </c>
      <c r="K1243">
        <f t="array" ref="K1243">I1243-J1243</f>
        <v>6204000000</v>
      </c>
      <c r="L1243">
        <f t="array" ref="L1243">I1243/D1243</f>
        <v>0.97961119013750597</v>
      </c>
      <c r="M1243">
        <f t="array" ref="M1243">K1243/D1243</f>
        <v>0.36770981507823614</v>
      </c>
    </row>
    <row r="1244" spans="1:13">
      <c r="A1244" t="s">
        <v>5062</v>
      </c>
      <c r="B1244" t="s">
        <v>25</v>
      </c>
      <c r="C1244">
        <v>2014</v>
      </c>
      <c r="D1244" s="1">
        <v>16281000000</v>
      </c>
      <c r="E1244" s="7">
        <v>325000000</v>
      </c>
      <c r="F1244">
        <v>0</v>
      </c>
      <c r="G1244" s="7">
        <v>273000000</v>
      </c>
      <c r="H1244" s="7">
        <v>9488000000</v>
      </c>
      <c r="I1244">
        <f t="array" ref="I1244">D1244-E1244</f>
        <v>15956000000</v>
      </c>
      <c r="J1244">
        <f t="array" ref="J1244">SUM(F1244:H1244)</f>
        <v>9761000000</v>
      </c>
      <c r="K1244">
        <f t="array" ref="K1244">I1244-J1244</f>
        <v>6195000000</v>
      </c>
      <c r="L1244">
        <f t="array" ref="L1244">I1244/D1244</f>
        <v>0.98003808119894353</v>
      </c>
      <c r="M1244">
        <f t="array" ref="M1244">K1244/D1244</f>
        <v>0.38050488299244517</v>
      </c>
    </row>
    <row r="1245" spans="1:13">
      <c r="A1245" t="s">
        <v>5062</v>
      </c>
      <c r="B1245" t="s">
        <v>31</v>
      </c>
      <c r="C1245">
        <v>2015</v>
      </c>
      <c r="D1245" s="1">
        <v>16270000000</v>
      </c>
      <c r="E1245" s="7">
        <v>403000000</v>
      </c>
      <c r="F1245">
        <v>0</v>
      </c>
      <c r="G1245" s="7">
        <v>255000000</v>
      </c>
      <c r="H1245" s="7">
        <v>9463000000</v>
      </c>
      <c r="I1245">
        <f t="array" ref="I1245">D1245-E1245</f>
        <v>15867000000</v>
      </c>
      <c r="J1245">
        <f t="array" ref="J1245">SUM(F1245:H1245)</f>
        <v>9718000000</v>
      </c>
      <c r="K1245">
        <f t="array" ref="K1245">I1245-J1245</f>
        <v>6149000000</v>
      </c>
      <c r="L1245">
        <f t="array" ref="L1245">I1245/D1245</f>
        <v>0.97523048555623848</v>
      </c>
      <c r="M1245">
        <f t="array" ref="M1245">K1245/D1245</f>
        <v>0.37793484941610328</v>
      </c>
    </row>
    <row r="1246" spans="1:13">
      <c r="A1246" t="s">
        <v>5078</v>
      </c>
      <c r="B1246" t="s">
        <v>10</v>
      </c>
      <c r="C1246">
        <v>2012</v>
      </c>
      <c r="D1246" s="1">
        <v>4306800000</v>
      </c>
      <c r="E1246" s="7">
        <v>3040900000</v>
      </c>
      <c r="F1246" s="7">
        <v>92300000</v>
      </c>
      <c r="G1246">
        <v>0</v>
      </c>
      <c r="H1246" s="7">
        <v>1117700000</v>
      </c>
      <c r="I1246">
        <f t="array" ref="I1246">D1246-E1246</f>
        <v>1265900000</v>
      </c>
      <c r="J1246">
        <f t="array" ref="J1246">SUM(F1246:H1246)</f>
        <v>1210000000</v>
      </c>
      <c r="K1246">
        <f t="array" ref="K1246">I1246-J1246</f>
        <v>55900000</v>
      </c>
      <c r="L1246">
        <f t="array" ref="L1246">I1246/D1246</f>
        <v>0.29393052846661094</v>
      </c>
      <c r="M1246">
        <f t="array" ref="M1246">K1246/D1246</f>
        <v>1.2979474319680506E-2</v>
      </c>
    </row>
    <row r="1247" spans="1:13">
      <c r="A1247" t="s">
        <v>5078</v>
      </c>
      <c r="B1247" t="s">
        <v>19</v>
      </c>
      <c r="C1247">
        <v>2013</v>
      </c>
      <c r="D1247" s="1">
        <v>6999700000</v>
      </c>
      <c r="E1247" s="7">
        <v>4629600000</v>
      </c>
      <c r="F1247" s="7">
        <v>122800000</v>
      </c>
      <c r="G1247">
        <v>0</v>
      </c>
      <c r="H1247" s="7">
        <v>1493700000</v>
      </c>
      <c r="I1247">
        <f t="array" ref="I1247">D1247-E1247</f>
        <v>2370100000</v>
      </c>
      <c r="J1247">
        <f t="array" ref="J1247">SUM(F1247:H1247)</f>
        <v>1616500000</v>
      </c>
      <c r="K1247">
        <f t="array" ref="K1247">I1247-J1247</f>
        <v>753600000</v>
      </c>
      <c r="L1247">
        <f t="array" ref="L1247">I1247/D1247</f>
        <v>0.33860022572395959</v>
      </c>
      <c r="M1247">
        <f t="array" ref="M1247">K1247/D1247</f>
        <v>0.10766175693243996</v>
      </c>
    </row>
    <row r="1248" spans="1:13">
      <c r="A1248" t="s">
        <v>5078</v>
      </c>
      <c r="B1248" t="s">
        <v>25</v>
      </c>
      <c r="C1248">
        <v>2014</v>
      </c>
      <c r="D1248" s="1">
        <v>7039000000</v>
      </c>
      <c r="E1248" s="7">
        <v>4576000000</v>
      </c>
      <c r="F1248" s="7">
        <v>117300000</v>
      </c>
      <c r="G1248">
        <v>0</v>
      </c>
      <c r="H1248" s="7">
        <v>1493800000</v>
      </c>
      <c r="I1248">
        <f t="array" ref="I1248">D1248-E1248</f>
        <v>2463000000</v>
      </c>
      <c r="J1248">
        <f t="array" ref="J1248">SUM(F1248:H1248)</f>
        <v>1611100000</v>
      </c>
      <c r="K1248">
        <f t="array" ref="K1248">I1248-J1248</f>
        <v>851900000</v>
      </c>
      <c r="L1248">
        <f t="array" ref="L1248">I1248/D1248</f>
        <v>0.34990765733769003</v>
      </c>
      <c r="M1248">
        <f t="array" ref="M1248">K1248/D1248</f>
        <v>0.12102571387981248</v>
      </c>
    </row>
    <row r="1249" spans="1:13">
      <c r="A1249" t="s">
        <v>5078</v>
      </c>
      <c r="B1249" t="s">
        <v>31</v>
      </c>
      <c r="C1249">
        <v>2015</v>
      </c>
      <c r="D1249" s="1">
        <v>6449000000</v>
      </c>
      <c r="E1249" s="7">
        <v>4263200000</v>
      </c>
      <c r="F1249" s="7">
        <v>119600000</v>
      </c>
      <c r="G1249">
        <v>0</v>
      </c>
      <c r="H1249" s="7">
        <v>1334300000</v>
      </c>
      <c r="I1249">
        <f t="array" ref="I1249">D1249-E1249</f>
        <v>2185800000</v>
      </c>
      <c r="J1249">
        <f t="array" ref="J1249">SUM(F1249:H1249)</f>
        <v>1453900000</v>
      </c>
      <c r="K1249">
        <f t="array" ref="K1249">I1249-J1249</f>
        <v>731900000</v>
      </c>
      <c r="L1249">
        <f t="array" ref="L1249">I1249/D1249</f>
        <v>0.33893626918902153</v>
      </c>
      <c r="M1249">
        <f t="array" ref="M1249">K1249/D1249</f>
        <v>0.11349046363777329</v>
      </c>
    </row>
    <row r="1250" spans="1:13">
      <c r="A1250" t="s">
        <v>5095</v>
      </c>
      <c r="B1250" t="s">
        <v>10</v>
      </c>
      <c r="C1250">
        <v>2012</v>
      </c>
      <c r="D1250" s="1">
        <v>3301804000</v>
      </c>
      <c r="E1250" s="7">
        <v>1879559000</v>
      </c>
      <c r="F1250">
        <v>0</v>
      </c>
      <c r="G1250" s="7">
        <v>404336000</v>
      </c>
      <c r="H1250" s="7">
        <v>166154000</v>
      </c>
      <c r="I1250">
        <f t="array" ref="I1250">D1250-E1250</f>
        <v>1422245000</v>
      </c>
      <c r="J1250">
        <f t="array" ref="J1250">SUM(F1250:H1250)</f>
        <v>570490000</v>
      </c>
      <c r="K1250">
        <f t="array" ref="K1250">I1250-J1250</f>
        <v>851755000</v>
      </c>
      <c r="L1250">
        <f t="array" ref="L1250">I1250/D1250</f>
        <v>0.43074785783771541</v>
      </c>
      <c r="M1250">
        <f t="array" ref="M1250">K1250/D1250</f>
        <v>0.25796655404136648</v>
      </c>
    </row>
    <row r="1251" spans="1:13">
      <c r="A1251" t="s">
        <v>5095</v>
      </c>
      <c r="B1251" t="s">
        <v>19</v>
      </c>
      <c r="C1251">
        <v>2013</v>
      </c>
      <c r="D1251" s="1">
        <v>3454628000</v>
      </c>
      <c r="E1251" s="7">
        <v>2020436000</v>
      </c>
      <c r="F1251">
        <v>0</v>
      </c>
      <c r="G1251" s="7">
        <v>415708000</v>
      </c>
      <c r="H1251" s="7">
        <v>172161000</v>
      </c>
      <c r="I1251">
        <f t="array" ref="I1251">D1251-E1251</f>
        <v>1434192000</v>
      </c>
      <c r="J1251">
        <f t="array" ref="J1251">SUM(F1251:H1251)</f>
        <v>587869000</v>
      </c>
      <c r="K1251">
        <f t="array" ref="K1251">I1251-J1251</f>
        <v>846323000</v>
      </c>
      <c r="L1251">
        <f t="array" ref="L1251">I1251/D1251</f>
        <v>0.41515092218322786</v>
      </c>
      <c r="M1251">
        <f t="array" ref="M1251">K1251/D1251</f>
        <v>0.24498238305253128</v>
      </c>
    </row>
    <row r="1252" spans="1:13">
      <c r="A1252" t="s">
        <v>5095</v>
      </c>
      <c r="B1252" t="s">
        <v>25</v>
      </c>
      <c r="C1252">
        <v>2014</v>
      </c>
      <c r="D1252" s="1">
        <v>3491632000</v>
      </c>
      <c r="E1252" s="7">
        <v>2087854000</v>
      </c>
      <c r="F1252">
        <v>0</v>
      </c>
      <c r="G1252" s="7">
        <v>417358000</v>
      </c>
      <c r="H1252" s="7">
        <v>175178000</v>
      </c>
      <c r="I1252">
        <f t="array" ref="I1252">D1252-E1252</f>
        <v>1403778000</v>
      </c>
      <c r="J1252">
        <f t="array" ref="J1252">SUM(F1252:H1252)</f>
        <v>592536000</v>
      </c>
      <c r="K1252">
        <f t="array" ref="K1252">I1252-J1252</f>
        <v>811242000</v>
      </c>
      <c r="L1252">
        <f t="array" ref="L1252">I1252/D1252</f>
        <v>0.40204065033199377</v>
      </c>
      <c r="M1252">
        <f t="array" ref="M1252">K1252/D1252</f>
        <v>0.23233891773245291</v>
      </c>
    </row>
    <row r="1253" spans="1:13">
      <c r="A1253" t="s">
        <v>5095</v>
      </c>
      <c r="B1253" t="s">
        <v>31</v>
      </c>
      <c r="C1253">
        <v>2015</v>
      </c>
      <c r="D1253" s="1">
        <v>3495443000</v>
      </c>
      <c r="E1253" s="7">
        <v>1969675000</v>
      </c>
      <c r="F1253">
        <v>0</v>
      </c>
      <c r="G1253" s="7">
        <v>494422000</v>
      </c>
      <c r="H1253" s="7">
        <v>176744000</v>
      </c>
      <c r="I1253">
        <f t="array" ref="I1253">D1253-E1253</f>
        <v>1525768000</v>
      </c>
      <c r="J1253">
        <f t="array" ref="J1253">SUM(F1253:H1253)</f>
        <v>671166000</v>
      </c>
      <c r="K1253">
        <f t="array" ref="K1253">I1253-J1253</f>
        <v>854602000</v>
      </c>
      <c r="L1253">
        <f t="array" ref="L1253">I1253/D1253</f>
        <v>0.43650203994171838</v>
      </c>
      <c r="M1253">
        <f t="array" ref="M1253">K1253/D1253</f>
        <v>0.24449032640497928</v>
      </c>
    </row>
    <row r="1254" spans="1:13">
      <c r="A1254" t="s">
        <v>5112</v>
      </c>
      <c r="B1254" t="s">
        <v>10</v>
      </c>
      <c r="C1254">
        <v>2013</v>
      </c>
      <c r="D1254" s="1">
        <v>14265000000</v>
      </c>
      <c r="E1254" s="7">
        <v>8314000000</v>
      </c>
      <c r="F1254" s="7">
        <v>463000000</v>
      </c>
      <c r="G1254" s="7">
        <v>452000000</v>
      </c>
      <c r="H1254" s="7">
        <v>3486000000</v>
      </c>
      <c r="I1254">
        <f t="array" ref="I1254">D1254-E1254</f>
        <v>5951000000</v>
      </c>
      <c r="J1254">
        <f t="array" ref="J1254">SUM(F1254:H1254)</f>
        <v>4401000000</v>
      </c>
      <c r="K1254">
        <f t="array" ref="K1254">I1254-J1254</f>
        <v>1550000000</v>
      </c>
      <c r="L1254">
        <f t="array" ref="L1254">I1254/D1254</f>
        <v>0.41717490361023485</v>
      </c>
      <c r="M1254">
        <f t="array" ref="M1254">K1254/D1254</f>
        <v>0.10865755345250613</v>
      </c>
    </row>
    <row r="1255" spans="1:13">
      <c r="A1255" t="s">
        <v>5112</v>
      </c>
      <c r="B1255" t="s">
        <v>19</v>
      </c>
      <c r="C1255">
        <v>2014</v>
      </c>
      <c r="D1255" s="1">
        <v>14791000000</v>
      </c>
      <c r="E1255" s="7">
        <v>8348000000</v>
      </c>
      <c r="F1255" s="7">
        <v>483000000</v>
      </c>
      <c r="G1255" s="7">
        <v>450000000</v>
      </c>
      <c r="H1255" s="7">
        <v>4013000000</v>
      </c>
      <c r="I1255">
        <f t="array" ref="I1255">D1255-E1255</f>
        <v>6443000000</v>
      </c>
      <c r="J1255">
        <f t="array" ref="J1255">SUM(F1255:H1255)</f>
        <v>4946000000</v>
      </c>
      <c r="K1255">
        <f t="array" ref="K1255">I1255-J1255</f>
        <v>1497000000</v>
      </c>
      <c r="L1255">
        <f t="array" ref="L1255">I1255/D1255</f>
        <v>0.43560273139071054</v>
      </c>
      <c r="M1255">
        <f t="array" ref="M1255">K1255/D1255</f>
        <v>0.10121019538908796</v>
      </c>
    </row>
    <row r="1256" spans="1:13">
      <c r="A1256" t="s">
        <v>5112</v>
      </c>
      <c r="B1256" t="s">
        <v>25</v>
      </c>
      <c r="C1256">
        <v>2015</v>
      </c>
      <c r="D1256" s="1">
        <v>14766000000</v>
      </c>
      <c r="E1256" s="7">
        <v>8206000000</v>
      </c>
      <c r="F1256" s="7">
        <v>476000000</v>
      </c>
      <c r="G1256" s="7">
        <v>471000000</v>
      </c>
      <c r="H1256" s="7">
        <v>3624000000</v>
      </c>
      <c r="I1256">
        <f t="array" ref="I1256">D1256-E1256</f>
        <v>6560000000</v>
      </c>
      <c r="J1256">
        <f t="array" ref="J1256">SUM(F1256:H1256)</f>
        <v>4571000000</v>
      </c>
      <c r="K1256">
        <f t="array" ref="K1256">I1256-J1256</f>
        <v>1989000000</v>
      </c>
      <c r="L1256">
        <f t="array" ref="L1256">I1256/D1256</f>
        <v>0.44426384938371938</v>
      </c>
      <c r="M1256">
        <f t="array" ref="M1256">K1256/D1256</f>
        <v>0.13470134091832589</v>
      </c>
    </row>
    <row r="1257" spans="1:13">
      <c r="A1257" t="s">
        <v>5112</v>
      </c>
      <c r="B1257" t="s">
        <v>31</v>
      </c>
      <c r="C1257">
        <v>2016</v>
      </c>
      <c r="D1257" s="1">
        <v>14751000000</v>
      </c>
      <c r="E1257" s="7">
        <v>8063000000</v>
      </c>
      <c r="F1257" s="7">
        <v>466000000</v>
      </c>
      <c r="G1257" s="7">
        <v>462000000</v>
      </c>
      <c r="H1257" s="7">
        <v>4630000000</v>
      </c>
      <c r="I1257">
        <f t="array" ref="I1257">D1257-E1257</f>
        <v>6688000000</v>
      </c>
      <c r="J1257">
        <f t="array" ref="J1257">SUM(F1257:H1257)</f>
        <v>5558000000</v>
      </c>
      <c r="K1257">
        <f t="array" ref="K1257">I1257-J1257</f>
        <v>1130000000</v>
      </c>
      <c r="L1257">
        <f t="array" ref="L1257">I1257/D1257</f>
        <v>0.45339299030574198</v>
      </c>
      <c r="M1257">
        <f t="array" ref="M1257">K1257/D1257</f>
        <v>7.6604975933835001E-2</v>
      </c>
    </row>
    <row r="1258" spans="1:13">
      <c r="A1258" t="s">
        <v>5131</v>
      </c>
      <c r="B1258" t="s">
        <v>10</v>
      </c>
      <c r="C1258">
        <v>2012</v>
      </c>
      <c r="D1258" s="1">
        <v>12132000000</v>
      </c>
      <c r="E1258" s="7">
        <v>4876000000</v>
      </c>
      <c r="F1258">
        <v>0</v>
      </c>
      <c r="G1258" s="7">
        <v>1087000000</v>
      </c>
      <c r="H1258" s="7">
        <v>3143000000</v>
      </c>
      <c r="I1258">
        <f t="array" ref="I1258">D1258-E1258</f>
        <v>7256000000</v>
      </c>
      <c r="J1258">
        <f t="array" ref="J1258">SUM(F1258:H1258)</f>
        <v>4230000000</v>
      </c>
      <c r="K1258">
        <f t="array" ref="K1258">I1258-J1258</f>
        <v>3026000000</v>
      </c>
      <c r="L1258">
        <f t="array" ref="L1258">I1258/D1258</f>
        <v>0.59808770194526872</v>
      </c>
      <c r="M1258">
        <f t="array" ref="M1258">K1258/D1258</f>
        <v>0.249423013517969</v>
      </c>
    </row>
    <row r="1259" spans="1:13">
      <c r="A1259" t="s">
        <v>5131</v>
      </c>
      <c r="B1259" t="s">
        <v>19</v>
      </c>
      <c r="C1259">
        <v>2013</v>
      </c>
      <c r="D1259" s="1">
        <v>7263000000</v>
      </c>
      <c r="E1259" s="7">
        <v>1751000000</v>
      </c>
      <c r="F1259">
        <v>0</v>
      </c>
      <c r="G1259" s="7">
        <v>843000000</v>
      </c>
      <c r="H1259" s="7">
        <v>2108000000</v>
      </c>
      <c r="I1259">
        <f t="array" ref="I1259">D1259-E1259</f>
        <v>5512000000</v>
      </c>
      <c r="J1259">
        <f t="array" ref="J1259">SUM(F1259:H1259)</f>
        <v>2951000000</v>
      </c>
      <c r="K1259">
        <f t="array" ref="K1259">I1259-J1259</f>
        <v>2561000000</v>
      </c>
      <c r="L1259">
        <f t="array" ref="L1259">I1259/D1259</f>
        <v>0.7589150488778742</v>
      </c>
      <c r="M1259">
        <f t="array" ref="M1259">K1259/D1259</f>
        <v>0.35260911469089906</v>
      </c>
    </row>
    <row r="1260" spans="1:13">
      <c r="A1260" t="s">
        <v>5131</v>
      </c>
      <c r="B1260" t="s">
        <v>25</v>
      </c>
      <c r="C1260">
        <v>2014</v>
      </c>
      <c r="D1260" s="1">
        <v>7852000000</v>
      </c>
      <c r="E1260" s="7">
        <v>1889000000</v>
      </c>
      <c r="F1260">
        <v>0</v>
      </c>
      <c r="G1260" s="7">
        <v>923000000</v>
      </c>
      <c r="H1260" s="7">
        <v>2173000000</v>
      </c>
      <c r="I1260">
        <f t="array" ref="I1260">D1260-E1260</f>
        <v>5963000000</v>
      </c>
      <c r="J1260">
        <f t="array" ref="J1260">SUM(F1260:H1260)</f>
        <v>3096000000</v>
      </c>
      <c r="K1260">
        <f t="array" ref="K1260">I1260-J1260</f>
        <v>2867000000</v>
      </c>
      <c r="L1260">
        <f t="array" ref="L1260">I1260/D1260</f>
        <v>0.75942435048395318</v>
      </c>
      <c r="M1260">
        <f t="array" ref="M1260">K1260/D1260</f>
        <v>0.36512990320937339</v>
      </c>
    </row>
    <row r="1261" spans="1:13">
      <c r="A1261" t="s">
        <v>5131</v>
      </c>
      <c r="B1261" t="s">
        <v>31</v>
      </c>
      <c r="C1261">
        <v>2015</v>
      </c>
      <c r="D1261" s="1">
        <v>7669000000</v>
      </c>
      <c r="E1261" s="7">
        <v>1718000000</v>
      </c>
      <c r="F1261">
        <v>0</v>
      </c>
      <c r="G1261" s="7">
        <v>883000000</v>
      </c>
      <c r="H1261" s="7">
        <v>2237000000</v>
      </c>
      <c r="I1261">
        <f t="array" ref="I1261">D1261-E1261</f>
        <v>5951000000</v>
      </c>
      <c r="J1261">
        <f t="array" ref="J1261">SUM(F1261:H1261)</f>
        <v>3120000000</v>
      </c>
      <c r="K1261">
        <f t="array" ref="K1261">I1261-J1261</f>
        <v>2831000000</v>
      </c>
      <c r="L1261">
        <f t="array" ref="L1261">I1261/D1261</f>
        <v>0.77598122310601125</v>
      </c>
      <c r="M1261">
        <f t="array" ref="M1261">K1261/D1261</f>
        <v>0.36914852001564741</v>
      </c>
    </row>
    <row r="1262" spans="1:13">
      <c r="A1262" t="s">
        <v>5145</v>
      </c>
      <c r="B1262" t="s">
        <v>10</v>
      </c>
      <c r="C1262">
        <v>2012</v>
      </c>
      <c r="D1262" s="1">
        <v>84847000000</v>
      </c>
      <c r="E1262" s="7">
        <v>66635000000</v>
      </c>
      <c r="F1262">
        <v>0</v>
      </c>
      <c r="G1262">
        <v>0</v>
      </c>
      <c r="H1262" s="7">
        <v>17504000000</v>
      </c>
      <c r="I1262">
        <f t="array" ref="I1262">D1262-E1262</f>
        <v>18212000000</v>
      </c>
      <c r="J1262">
        <f t="array" ref="J1262">SUM(F1262:H1262)</f>
        <v>17504000000</v>
      </c>
      <c r="K1262">
        <f t="array" ref="K1262">I1262-J1262</f>
        <v>708000000</v>
      </c>
      <c r="L1262">
        <f t="array" ref="L1262">I1262/D1262</f>
        <v>0.21464518486216366</v>
      </c>
      <c r="M1262">
        <f t="array" ref="M1262">K1262/D1262</f>
        <v>8.3444317418411972E-3</v>
      </c>
    </row>
    <row r="1263" spans="1:13">
      <c r="A1263" t="s">
        <v>5145</v>
      </c>
      <c r="B1263" t="s">
        <v>19</v>
      </c>
      <c r="C1263">
        <v>2013</v>
      </c>
      <c r="D1263" s="1">
        <v>41461000000</v>
      </c>
      <c r="E1263" s="7">
        <v>26973000000</v>
      </c>
      <c r="F1263">
        <v>0</v>
      </c>
      <c r="G1263">
        <v>0</v>
      </c>
      <c r="H1263" s="7">
        <v>16172000000</v>
      </c>
      <c r="I1263">
        <f t="array" ref="I1263">D1263-E1263</f>
        <v>14488000000</v>
      </c>
      <c r="J1263">
        <f t="array" ref="J1263">SUM(F1263:H1263)</f>
        <v>16172000000</v>
      </c>
      <c r="K1263">
        <f t="array" ref="K1263">I1263-J1263</f>
        <v>-1684000000</v>
      </c>
      <c r="L1263">
        <f t="array" ref="L1263">I1263/D1263</f>
        <v>0.34943682014423194</v>
      </c>
      <c r="M1263">
        <f t="array" ref="M1263">K1263/D1263</f>
        <v>-4.0616482959890017E-2</v>
      </c>
    </row>
    <row r="1264" spans="1:13">
      <c r="A1264" t="s">
        <v>5145</v>
      </c>
      <c r="B1264" t="s">
        <v>25</v>
      </c>
      <c r="C1264">
        <v>2014</v>
      </c>
      <c r="D1264" s="1">
        <v>54105000000</v>
      </c>
      <c r="E1264" s="7">
        <v>33560000000</v>
      </c>
      <c r="F1264">
        <v>0</v>
      </c>
      <c r="G1264">
        <v>0</v>
      </c>
      <c r="H1264" s="7">
        <v>18786000000</v>
      </c>
      <c r="I1264">
        <f t="array" ref="I1264">D1264-E1264</f>
        <v>20545000000</v>
      </c>
      <c r="J1264">
        <f t="array" ref="J1264">SUM(F1264:H1264)</f>
        <v>18786000000</v>
      </c>
      <c r="K1264">
        <f t="array" ref="K1264">I1264-J1264</f>
        <v>1759000000</v>
      </c>
      <c r="L1264">
        <f t="array" ref="L1264">I1264/D1264</f>
        <v>0.37972460955549392</v>
      </c>
      <c r="M1264">
        <f t="array" ref="M1264">K1264/D1264</f>
        <v>3.2510858515848812E-2</v>
      </c>
    </row>
    <row r="1265" spans="1:13">
      <c r="A1265" t="s">
        <v>5145</v>
      </c>
      <c r="B1265" t="s">
        <v>31</v>
      </c>
      <c r="C1265">
        <v>2015</v>
      </c>
      <c r="D1265" s="1">
        <v>57119000000</v>
      </c>
      <c r="E1265" s="7">
        <v>32747000000</v>
      </c>
      <c r="F1265">
        <v>0</v>
      </c>
      <c r="G1265">
        <v>0</v>
      </c>
      <c r="H1265" s="7">
        <v>16603000000</v>
      </c>
      <c r="I1265">
        <f t="array" ref="I1265">D1265-E1265</f>
        <v>24372000000</v>
      </c>
      <c r="J1265">
        <f t="array" ref="J1265">SUM(F1265:H1265)</f>
        <v>16603000000</v>
      </c>
      <c r="K1265">
        <f t="array" ref="K1265">I1265-J1265</f>
        <v>7769000000</v>
      </c>
      <c r="L1265">
        <f t="array" ref="L1265">I1265/D1265</f>
        <v>0.42668814229940999</v>
      </c>
      <c r="M1265">
        <f t="array" ref="M1265">K1265/D1265</f>
        <v>0.13601428596439014</v>
      </c>
    </row>
    <row r="1266" spans="1:13">
      <c r="A1266" t="s">
        <v>5158</v>
      </c>
      <c r="B1266" t="s">
        <v>10</v>
      </c>
      <c r="C1266">
        <v>2012</v>
      </c>
      <c r="D1266" s="1">
        <v>179290000000</v>
      </c>
      <c r="E1266" s="7">
        <v>158446000000</v>
      </c>
      <c r="F1266">
        <v>0</v>
      </c>
      <c r="G1266" s="7">
        <v>931000000</v>
      </c>
      <c r="H1266" s="7">
        <v>15443000000</v>
      </c>
      <c r="I1266">
        <f t="array" ref="I1266">D1266-E1266</f>
        <v>20844000000</v>
      </c>
      <c r="J1266">
        <f t="array" ref="J1266">SUM(F1266:H1266)</f>
        <v>16374000000</v>
      </c>
      <c r="K1266">
        <f t="array" ref="K1266">I1266-J1266</f>
        <v>4470000000</v>
      </c>
      <c r="L1266">
        <f t="array" ref="L1266">I1266/D1266</f>
        <v>0.11625857549221931</v>
      </c>
      <c r="M1266">
        <f t="array" ref="M1266">K1266/D1266</f>
        <v>2.4931674940041275E-2</v>
      </c>
    </row>
    <row r="1267" spans="1:13">
      <c r="A1267" t="s">
        <v>5158</v>
      </c>
      <c r="B1267" t="s">
        <v>19</v>
      </c>
      <c r="C1267">
        <v>2013</v>
      </c>
      <c r="D1267" s="1">
        <v>171596000000</v>
      </c>
      <c r="E1267" s="7">
        <v>152451000000</v>
      </c>
      <c r="F1267">
        <v>0</v>
      </c>
      <c r="G1267" s="7">
        <v>971000000</v>
      </c>
      <c r="H1267" s="7">
        <v>15597000000</v>
      </c>
      <c r="I1267">
        <f t="array" ref="I1267">D1267-E1267</f>
        <v>19145000000</v>
      </c>
      <c r="J1267">
        <f t="array" ref="J1267">SUM(F1267:H1267)</f>
        <v>16568000000</v>
      </c>
      <c r="K1267">
        <f t="array" ref="K1267">I1267-J1267</f>
        <v>2577000000</v>
      </c>
      <c r="L1267">
        <f t="array" ref="L1267">I1267/D1267</f>
        <v>0.11157019977155645</v>
      </c>
      <c r="M1267">
        <f t="array" ref="M1267">K1267/D1267</f>
        <v>1.5017832583510105E-2</v>
      </c>
    </row>
    <row r="1268" spans="1:13">
      <c r="A1268" t="s">
        <v>5158</v>
      </c>
      <c r="B1268" t="s">
        <v>25</v>
      </c>
      <c r="C1268">
        <v>2014</v>
      </c>
      <c r="D1268" s="1">
        <v>161212000000</v>
      </c>
      <c r="E1268" s="7">
        <v>140183000000</v>
      </c>
      <c r="F1268">
        <v>0</v>
      </c>
      <c r="G1268" s="7">
        <v>1019000000</v>
      </c>
      <c r="H1268" s="7">
        <v>16703000000</v>
      </c>
      <c r="I1268">
        <f t="array" ref="I1268">D1268-E1268</f>
        <v>21029000000</v>
      </c>
      <c r="J1268">
        <f t="array" ref="J1268">SUM(F1268:H1268)</f>
        <v>17722000000</v>
      </c>
      <c r="K1268">
        <f t="array" ref="K1268">I1268-J1268</f>
        <v>3307000000</v>
      </c>
      <c r="L1268">
        <f t="array" ref="L1268">I1268/D1268</f>
        <v>0.13044314319033323</v>
      </c>
      <c r="M1268">
        <f t="array" ref="M1268">K1268/D1268</f>
        <v>2.051336128824157E-2</v>
      </c>
    </row>
    <row r="1269" spans="1:13">
      <c r="A1269" t="s">
        <v>5158</v>
      </c>
      <c r="B1269" t="s">
        <v>31</v>
      </c>
      <c r="C1269">
        <v>2015</v>
      </c>
      <c r="D1269" s="1">
        <v>98975000000</v>
      </c>
      <c r="E1269" s="7">
        <v>77693000000</v>
      </c>
      <c r="F1269">
        <v>0</v>
      </c>
      <c r="G1269" s="7">
        <v>1099000000</v>
      </c>
      <c r="H1269" s="7">
        <v>15747000000</v>
      </c>
      <c r="I1269">
        <f t="array" ref="I1269">D1269-E1269</f>
        <v>21282000000</v>
      </c>
      <c r="J1269">
        <f t="array" ref="J1269">SUM(F1269:H1269)</f>
        <v>16846000000</v>
      </c>
      <c r="K1269">
        <f t="array" ref="K1269">I1269-J1269</f>
        <v>4436000000</v>
      </c>
      <c r="L1269">
        <f t="array" ref="L1269">I1269/D1269</f>
        <v>0.21502399595857541</v>
      </c>
      <c r="M1269">
        <f t="array" ref="M1269">K1269/D1269</f>
        <v>4.4819398838090427E-2</v>
      </c>
    </row>
    <row r="1270" spans="1:13">
      <c r="A1270" t="s">
        <v>5174</v>
      </c>
      <c r="B1270" t="s">
        <v>10</v>
      </c>
      <c r="C1270">
        <v>2013</v>
      </c>
      <c r="D1270" s="1">
        <v>6043000000</v>
      </c>
      <c r="E1270" s="7">
        <v>2793800000</v>
      </c>
      <c r="F1270">
        <v>0</v>
      </c>
      <c r="G1270">
        <v>0</v>
      </c>
      <c r="H1270" s="7">
        <v>2594300000</v>
      </c>
      <c r="I1270">
        <f t="array" ref="I1270">D1270-E1270</f>
        <v>3249200000</v>
      </c>
      <c r="J1270">
        <f t="array" ref="J1270">SUM(F1270:H1270)</f>
        <v>2594300000</v>
      </c>
      <c r="K1270">
        <f t="array" ref="K1270">I1270-J1270</f>
        <v>654900000</v>
      </c>
      <c r="L1270">
        <f t="array" ref="L1270">I1270/D1270</f>
        <v>0.53767996028462683</v>
      </c>
      <c r="M1270">
        <f t="array" ref="M1270">K1270/D1270</f>
        <v>0.10837332450769485</v>
      </c>
    </row>
    <row r="1271" spans="1:13">
      <c r="A1271" t="s">
        <v>5174</v>
      </c>
      <c r="B1271" t="s">
        <v>19</v>
      </c>
      <c r="C1271">
        <v>2014</v>
      </c>
      <c r="D1271" s="1">
        <v>8186400000</v>
      </c>
      <c r="E1271" s="7">
        <v>3967100000</v>
      </c>
      <c r="F1271">
        <v>0</v>
      </c>
      <c r="G1271">
        <v>0</v>
      </c>
      <c r="H1271" s="7">
        <v>3673500000</v>
      </c>
      <c r="I1271">
        <f t="array" ref="I1271">D1271-E1271</f>
        <v>4219300000</v>
      </c>
      <c r="J1271">
        <f t="array" ref="J1271">SUM(F1271:H1271)</f>
        <v>3673500000</v>
      </c>
      <c r="K1271">
        <f t="array" ref="K1271">I1271-J1271</f>
        <v>545800000</v>
      </c>
      <c r="L1271">
        <f t="array" ref="L1271">I1271/D1271</f>
        <v>0.51540359620834553</v>
      </c>
      <c r="M1271">
        <f t="array" ref="M1271">K1271/D1271</f>
        <v>6.6671552819310073E-2</v>
      </c>
    </row>
    <row r="1272" spans="1:13">
      <c r="A1272" t="s">
        <v>5174</v>
      </c>
      <c r="B1272" t="s">
        <v>25</v>
      </c>
      <c r="C1272">
        <v>2015</v>
      </c>
      <c r="D1272" s="1">
        <v>8241200000</v>
      </c>
      <c r="E1272" s="7">
        <v>3914500000</v>
      </c>
      <c r="F1272">
        <v>0</v>
      </c>
      <c r="G1272">
        <v>0</v>
      </c>
      <c r="H1272" s="7">
        <v>3713600000</v>
      </c>
      <c r="I1272">
        <f t="array" ref="I1272">D1272-E1272</f>
        <v>4326700000</v>
      </c>
      <c r="J1272">
        <f t="array" ref="J1272">SUM(F1272:H1272)</f>
        <v>3713600000</v>
      </c>
      <c r="K1272">
        <f t="array" ref="K1272">I1272-J1272</f>
        <v>613100000</v>
      </c>
      <c r="L1272">
        <f t="array" ref="L1272">I1272/D1272</f>
        <v>0.52500849390865412</v>
      </c>
      <c r="M1272">
        <f t="array" ref="M1272">K1272/D1272</f>
        <v>7.439450565451633E-2</v>
      </c>
    </row>
    <row r="1273" spans="1:13">
      <c r="A1273" t="s">
        <v>5174</v>
      </c>
      <c r="B1273" t="s">
        <v>31</v>
      </c>
      <c r="C1273">
        <v>2016</v>
      </c>
      <c r="D1273" s="1">
        <v>8020300000</v>
      </c>
      <c r="E1273" s="7">
        <v>3858700000</v>
      </c>
      <c r="F1273">
        <v>0</v>
      </c>
      <c r="G1273">
        <v>0</v>
      </c>
      <c r="H1273" s="7">
        <v>3417700000</v>
      </c>
      <c r="I1273">
        <f t="array" ref="I1273">D1273-E1273</f>
        <v>4161600000</v>
      </c>
      <c r="J1273">
        <f t="array" ref="J1273">SUM(F1273:H1273)</f>
        <v>3417700000</v>
      </c>
      <c r="K1273">
        <f t="array" ref="K1273">I1273-J1273</f>
        <v>743900000</v>
      </c>
      <c r="L1273">
        <f t="array" ref="L1273">I1273/D1273</f>
        <v>0.51888333354113936</v>
      </c>
      <c r="M1273">
        <f t="array" ref="M1273">K1273/D1273</f>
        <v>9.2752141441093228E-2</v>
      </c>
    </row>
    <row r="1274" spans="1:13">
      <c r="A1274" t="s">
        <v>5186</v>
      </c>
      <c r="B1274" t="s">
        <v>10</v>
      </c>
      <c r="C1274">
        <v>2012</v>
      </c>
      <c r="D1274" s="1">
        <v>5920269000</v>
      </c>
      <c r="E1274" s="7">
        <v>4982562000</v>
      </c>
      <c r="F1274">
        <v>0</v>
      </c>
      <c r="G1274" s="7">
        <v>37691000</v>
      </c>
      <c r="H1274" s="7">
        <v>434894000</v>
      </c>
      <c r="I1274">
        <f t="array" ref="I1274">D1274-E1274</f>
        <v>937707000</v>
      </c>
      <c r="J1274">
        <f t="array" ref="J1274">SUM(F1274:H1274)</f>
        <v>472585000</v>
      </c>
      <c r="K1274">
        <f t="array" ref="K1274">I1274-J1274</f>
        <v>465122000</v>
      </c>
      <c r="L1274">
        <f t="array" ref="L1274">I1274/D1274</f>
        <v>0.15838925562335091</v>
      </c>
      <c r="M1274">
        <f t="array" ref="M1274">K1274/D1274</f>
        <v>7.8564335505700841E-2</v>
      </c>
    </row>
    <row r="1275" spans="1:13">
      <c r="A1275" t="s">
        <v>5186</v>
      </c>
      <c r="B1275" t="s">
        <v>19</v>
      </c>
      <c r="C1275">
        <v>2013</v>
      </c>
      <c r="D1275" s="1">
        <v>6411577000</v>
      </c>
      <c r="E1275" s="7">
        <v>5424644000</v>
      </c>
      <c r="F1275">
        <v>0</v>
      </c>
      <c r="G1275" s="7">
        <v>25865000</v>
      </c>
      <c r="H1275" s="7">
        <v>485069000</v>
      </c>
      <c r="I1275">
        <f t="array" ref="I1275">D1275-E1275</f>
        <v>986933000</v>
      </c>
      <c r="J1275">
        <f t="array" ref="J1275">SUM(F1275:H1275)</f>
        <v>510934000</v>
      </c>
      <c r="K1275">
        <f t="array" ref="K1275">I1275-J1275</f>
        <v>475999000</v>
      </c>
      <c r="L1275">
        <f t="array" ref="L1275">I1275/D1275</f>
        <v>0.15392983660650103</v>
      </c>
      <c r="M1275">
        <f t="array" ref="M1275">K1275/D1275</f>
        <v>7.4240549555904894E-2</v>
      </c>
    </row>
    <row r="1276" spans="1:13">
      <c r="A1276" t="s">
        <v>5186</v>
      </c>
      <c r="B1276" t="s">
        <v>25</v>
      </c>
      <c r="C1276">
        <v>2014</v>
      </c>
      <c r="D1276" s="1">
        <v>7747229000</v>
      </c>
      <c r="E1276" s="7">
        <v>6578435000</v>
      </c>
      <c r="F1276">
        <v>0</v>
      </c>
      <c r="G1276" s="7">
        <v>34257000</v>
      </c>
      <c r="H1276" s="7">
        <v>705477000</v>
      </c>
      <c r="I1276">
        <f t="array" ref="I1276">D1276-E1276</f>
        <v>1168794000</v>
      </c>
      <c r="J1276">
        <f t="array" ref="J1276">SUM(F1276:H1276)</f>
        <v>739734000</v>
      </c>
      <c r="K1276">
        <f t="array" ref="K1276">I1276-J1276</f>
        <v>429060000</v>
      </c>
      <c r="L1276">
        <f t="array" ref="L1276">I1276/D1276</f>
        <v>0.1508660709525948</v>
      </c>
      <c r="M1276">
        <f t="array" ref="M1276">K1276/D1276</f>
        <v>5.538238252670729E-2</v>
      </c>
    </row>
    <row r="1277" spans="1:13">
      <c r="A1277" t="s">
        <v>5186</v>
      </c>
      <c r="B1277" t="s">
        <v>31</v>
      </c>
      <c r="C1277">
        <v>2015</v>
      </c>
      <c r="D1277" s="1">
        <v>7572436000</v>
      </c>
      <c r="E1277" s="7">
        <v>6648771000</v>
      </c>
      <c r="F1277">
        <v>0</v>
      </c>
      <c r="G1277" s="7">
        <v>34848000</v>
      </c>
      <c r="H1277" s="7">
        <v>592863000</v>
      </c>
      <c r="I1277">
        <f t="array" ref="I1277">D1277-E1277</f>
        <v>923665000</v>
      </c>
      <c r="J1277">
        <f t="array" ref="J1277">SUM(F1277:H1277)</f>
        <v>627711000</v>
      </c>
      <c r="K1277">
        <f t="array" ref="K1277">I1277-J1277</f>
        <v>295954000</v>
      </c>
      <c r="L1277">
        <f t="array" ref="L1277">I1277/D1277</f>
        <v>0.12197726068599325</v>
      </c>
      <c r="M1277">
        <f t="array" ref="M1277">K1277/D1277</f>
        <v>3.9083063891196965E-2</v>
      </c>
    </row>
    <row r="1278" spans="1:13">
      <c r="A1278" t="s">
        <v>5203</v>
      </c>
      <c r="B1278" t="s">
        <v>10</v>
      </c>
      <c r="C1278">
        <v>2012</v>
      </c>
      <c r="D1278" s="1">
        <v>11224000000</v>
      </c>
      <c r="E1278" s="7">
        <v>6396000000</v>
      </c>
      <c r="F1278" s="7">
        <v>98000000</v>
      </c>
      <c r="G1278" s="7">
        <v>1001000000</v>
      </c>
      <c r="H1278" s="7">
        <v>1227000000</v>
      </c>
      <c r="I1278">
        <f t="array" ref="I1278">D1278-E1278</f>
        <v>4828000000</v>
      </c>
      <c r="J1278">
        <f t="array" ref="J1278">SUM(F1278:H1278)</f>
        <v>2326000000</v>
      </c>
      <c r="K1278">
        <f t="array" ref="K1278">I1278-J1278</f>
        <v>2502000000</v>
      </c>
      <c r="L1278">
        <f t="array" ref="L1278">I1278/D1278</f>
        <v>0.43014967925873127</v>
      </c>
      <c r="M1278">
        <f t="array" ref="M1278">K1278/D1278</f>
        <v>0.22291518175338559</v>
      </c>
    </row>
    <row r="1279" spans="1:13">
      <c r="A1279" t="s">
        <v>5203</v>
      </c>
      <c r="B1279" t="s">
        <v>19</v>
      </c>
      <c r="C1279">
        <v>2013</v>
      </c>
      <c r="D1279" s="1">
        <v>11925000000</v>
      </c>
      <c r="E1279" s="7">
        <v>6744000000</v>
      </c>
      <c r="F1279" s="7">
        <v>98000000</v>
      </c>
      <c r="G1279" s="7">
        <v>1109000000</v>
      </c>
      <c r="H1279" s="7">
        <v>1349000000</v>
      </c>
      <c r="I1279">
        <f t="array" ref="I1279">D1279-E1279</f>
        <v>5181000000</v>
      </c>
      <c r="J1279">
        <f t="array" ref="J1279">SUM(F1279:H1279)</f>
        <v>2556000000</v>
      </c>
      <c r="K1279">
        <f t="array" ref="K1279">I1279-J1279</f>
        <v>2625000000</v>
      </c>
      <c r="L1279">
        <f t="array" ref="L1279">I1279/D1279</f>
        <v>0.43446540880503143</v>
      </c>
      <c r="M1279">
        <f t="array" ref="M1279">K1279/D1279</f>
        <v>0.22012578616352202</v>
      </c>
    </row>
    <row r="1280" spans="1:13">
      <c r="A1280" t="s">
        <v>5203</v>
      </c>
      <c r="B1280" t="s">
        <v>25</v>
      </c>
      <c r="C1280">
        <v>2014</v>
      </c>
      <c r="D1280" s="1">
        <v>12273000000</v>
      </c>
      <c r="E1280" s="7">
        <v>6962000000</v>
      </c>
      <c r="F1280" s="7">
        <v>96000000</v>
      </c>
      <c r="G1280" s="7">
        <v>1170000000</v>
      </c>
      <c r="H1280" s="7">
        <v>1437000000</v>
      </c>
      <c r="I1280">
        <f t="array" ref="I1280">D1280-E1280</f>
        <v>5311000000</v>
      </c>
      <c r="J1280">
        <f t="array" ref="J1280">SUM(F1280:H1280)</f>
        <v>2703000000</v>
      </c>
      <c r="K1280">
        <f t="array" ref="K1280">I1280-J1280</f>
        <v>2608000000</v>
      </c>
      <c r="L1280">
        <f t="array" ref="L1280">I1280/D1280</f>
        <v>0.43273853173633181</v>
      </c>
      <c r="M1280">
        <f t="array" ref="M1280">K1280/D1280</f>
        <v>0.21249898150411473</v>
      </c>
    </row>
    <row r="1281" spans="1:13">
      <c r="A1281" t="s">
        <v>5203</v>
      </c>
      <c r="B1281" t="s">
        <v>31</v>
      </c>
      <c r="C1281">
        <v>2015</v>
      </c>
      <c r="D1281" s="1">
        <v>10776000000</v>
      </c>
      <c r="E1281" s="7">
        <v>5960000000</v>
      </c>
      <c r="F1281" s="7">
        <v>93000000</v>
      </c>
      <c r="G1281" s="7">
        <v>1106000000</v>
      </c>
      <c r="H1281" s="7">
        <v>1296000000</v>
      </c>
      <c r="I1281">
        <f t="array" ref="I1281">D1281-E1281</f>
        <v>4816000000</v>
      </c>
      <c r="J1281">
        <f t="array" ref="J1281">SUM(F1281:H1281)</f>
        <v>2495000000</v>
      </c>
      <c r="K1281">
        <f t="array" ref="K1281">I1281-J1281</f>
        <v>2321000000</v>
      </c>
      <c r="L1281">
        <f t="array" ref="L1281">I1281/D1281</f>
        <v>0.44691907943578324</v>
      </c>
      <c r="M1281">
        <f t="array" ref="M1281">K1281/D1281</f>
        <v>0.21538604305864886</v>
      </c>
    </row>
    <row r="1282" spans="1:13">
      <c r="A1282" t="s">
        <v>5217</v>
      </c>
      <c r="B1282" t="s">
        <v>10</v>
      </c>
      <c r="C1282">
        <v>2013</v>
      </c>
      <c r="D1282" s="1">
        <v>24866000000</v>
      </c>
      <c r="E1282" s="7">
        <v>9820000000</v>
      </c>
      <c r="F1282" s="7">
        <v>4967000000</v>
      </c>
      <c r="G1282">
        <v>0</v>
      </c>
      <c r="H1282" s="7">
        <v>2849000000</v>
      </c>
      <c r="I1282">
        <f t="array" ref="I1282">D1282-E1282</f>
        <v>15046000000</v>
      </c>
      <c r="J1282">
        <f t="array" ref="J1282">SUM(F1282:H1282)</f>
        <v>7816000000</v>
      </c>
      <c r="K1282">
        <f t="array" ref="K1282">I1282-J1282</f>
        <v>7230000000</v>
      </c>
      <c r="L1282">
        <f t="array" ref="L1282">I1282/D1282</f>
        <v>0.60508324619963005</v>
      </c>
      <c r="M1282">
        <f t="array" ref="M1282">K1282/D1282</f>
        <v>0.2907584653744068</v>
      </c>
    </row>
    <row r="1283" spans="1:13">
      <c r="A1283" t="s">
        <v>5217</v>
      </c>
      <c r="B1283" t="s">
        <v>19</v>
      </c>
      <c r="C1283">
        <v>2014</v>
      </c>
      <c r="D1283" s="1">
        <v>26487000000</v>
      </c>
      <c r="E1283" s="7">
        <v>10686000000</v>
      </c>
      <c r="F1283" s="7">
        <v>5477000000</v>
      </c>
      <c r="G1283">
        <v>0</v>
      </c>
      <c r="H1283" s="7">
        <v>2774000000</v>
      </c>
      <c r="I1283">
        <f t="array" ref="I1283">D1283-E1283</f>
        <v>15801000000</v>
      </c>
      <c r="J1283">
        <f t="array" ref="J1283">SUM(F1283:H1283)</f>
        <v>8251000000</v>
      </c>
      <c r="K1283">
        <f t="array" ref="K1283">I1283-J1283</f>
        <v>7550000000</v>
      </c>
      <c r="L1283">
        <f t="array" ref="L1283">I1283/D1283</f>
        <v>0.59655680144976786</v>
      </c>
      <c r="M1283">
        <f t="array" ref="M1283">K1283/D1283</f>
        <v>0.28504549401593232</v>
      </c>
    </row>
    <row r="1284" spans="1:13">
      <c r="A1284" t="s">
        <v>5217</v>
      </c>
      <c r="B1284" t="s">
        <v>25</v>
      </c>
      <c r="C1284">
        <v>2015</v>
      </c>
      <c r="D1284" s="1">
        <v>25281000000</v>
      </c>
      <c r="E1284" s="7">
        <v>10378000000</v>
      </c>
      <c r="F1284" s="7">
        <v>5490000000</v>
      </c>
      <c r="G1284">
        <v>0</v>
      </c>
      <c r="H1284" s="7">
        <v>3637000000</v>
      </c>
      <c r="I1284">
        <f t="array" ref="I1284">D1284-E1284</f>
        <v>14903000000</v>
      </c>
      <c r="J1284">
        <f t="array" ref="J1284">SUM(F1284:H1284)</f>
        <v>9127000000</v>
      </c>
      <c r="K1284">
        <f t="array" ref="K1284">I1284-J1284</f>
        <v>5776000000</v>
      </c>
      <c r="L1284">
        <f t="array" ref="L1284">I1284/D1284</f>
        <v>0.58949408646809853</v>
      </c>
      <c r="M1284">
        <f t="array" ref="M1284">K1284/D1284</f>
        <v>0.2284719750009889</v>
      </c>
    </row>
    <row r="1285" spans="1:13">
      <c r="A1285" t="s">
        <v>5217</v>
      </c>
      <c r="B1285" t="s">
        <v>31</v>
      </c>
      <c r="C1285">
        <v>2016</v>
      </c>
      <c r="D1285" s="1">
        <v>23554000000</v>
      </c>
      <c r="E1285" s="7">
        <v>9749000000</v>
      </c>
      <c r="F1285" s="7">
        <v>5151000000</v>
      </c>
      <c r="G1285">
        <v>0</v>
      </c>
      <c r="H1285" s="7">
        <v>2159000000</v>
      </c>
      <c r="I1285">
        <f t="array" ref="I1285">D1285-E1285</f>
        <v>13805000000</v>
      </c>
      <c r="J1285">
        <f t="array" ref="J1285">SUM(F1285:H1285)</f>
        <v>7310000000</v>
      </c>
      <c r="K1285">
        <f t="array" ref="K1285">I1285-J1285</f>
        <v>6495000000</v>
      </c>
      <c r="L1285">
        <f t="array" ref="L1285">I1285/D1285</f>
        <v>0.58610002547338036</v>
      </c>
      <c r="M1285">
        <f t="array" ref="M1285">K1285/D1285</f>
        <v>0.27574934193767514</v>
      </c>
    </row>
    <row r="1286" spans="1:13">
      <c r="A1286" t="s">
        <v>5237</v>
      </c>
      <c r="B1286" t="s">
        <v>10</v>
      </c>
      <c r="C1286">
        <v>2014</v>
      </c>
      <c r="D1286" s="1">
        <v>1148231000</v>
      </c>
      <c r="E1286" s="7">
        <v>743304000</v>
      </c>
      <c r="F1286" s="7">
        <v>197269000</v>
      </c>
      <c r="G1286">
        <v>0</v>
      </c>
      <c r="H1286" s="7">
        <v>180317000</v>
      </c>
      <c r="I1286">
        <f t="array" ref="I1286">D1286-E1286</f>
        <v>404927000</v>
      </c>
      <c r="J1286">
        <f t="array" ref="J1286">SUM(F1286:H1286)</f>
        <v>377586000</v>
      </c>
      <c r="K1286">
        <f t="array" ref="K1286">I1286-J1286</f>
        <v>27341000</v>
      </c>
      <c r="L1286">
        <f t="array" ref="L1286">I1286/D1286</f>
        <v>0.35265290694990814</v>
      </c>
      <c r="M1286">
        <f t="array" ref="M1286">K1286/D1286</f>
        <v>2.3811410770132491E-2</v>
      </c>
    </row>
    <row r="1287" spans="1:13">
      <c r="A1287" t="s">
        <v>5237</v>
      </c>
      <c r="B1287" t="s">
        <v>19</v>
      </c>
      <c r="C1287">
        <v>2015</v>
      </c>
      <c r="D1287" s="1">
        <v>1710966000</v>
      </c>
      <c r="E1287" s="7">
        <v>1021658000</v>
      </c>
      <c r="F1287" s="7">
        <v>257494000</v>
      </c>
      <c r="G1287">
        <v>0</v>
      </c>
      <c r="H1287" s="7">
        <v>309348000</v>
      </c>
      <c r="I1287">
        <f t="array" ref="I1287">D1287-E1287</f>
        <v>689308000</v>
      </c>
      <c r="J1287">
        <f t="array" ref="J1287">SUM(F1287:H1287)</f>
        <v>566842000</v>
      </c>
      <c r="K1287">
        <f t="array" ref="K1287">I1287-J1287</f>
        <v>122466000</v>
      </c>
      <c r="L1287">
        <f t="array" ref="L1287">I1287/D1287</f>
        <v>0.40287650368271494</v>
      </c>
      <c r="M1287">
        <f t="array" ref="M1287">K1287/D1287</f>
        <v>7.1577109071717382E-2</v>
      </c>
    </row>
    <row r="1288" spans="1:13">
      <c r="A1288" t="s">
        <v>5237</v>
      </c>
      <c r="B1288" t="s">
        <v>25</v>
      </c>
      <c r="C1288">
        <v>2016</v>
      </c>
      <c r="D1288" s="1">
        <v>2610726000</v>
      </c>
      <c r="E1288" s="7">
        <v>1561173000</v>
      </c>
      <c r="F1288" s="7">
        <v>448763000</v>
      </c>
      <c r="G1288">
        <v>0</v>
      </c>
      <c r="H1288" s="7">
        <v>588822000</v>
      </c>
      <c r="I1288">
        <f t="array" ref="I1288">D1288-E1288</f>
        <v>1049553000</v>
      </c>
      <c r="J1288">
        <f t="array" ref="J1288">SUM(F1288:H1288)</f>
        <v>1037585000</v>
      </c>
      <c r="K1288">
        <f t="array" ref="K1288">I1288-J1288</f>
        <v>11968000</v>
      </c>
      <c r="L1288">
        <f t="array" ref="L1288">I1288/D1288</f>
        <v>0.40201576113311011</v>
      </c>
      <c r="M1288">
        <f t="array" ref="M1288">K1288/D1288</f>
        <v>4.5841654773423179E-3</v>
      </c>
    </row>
    <row r="1289" spans="1:13">
      <c r="A1289" t="s">
        <v>5250</v>
      </c>
      <c r="B1289" t="s">
        <v>10</v>
      </c>
      <c r="C1289">
        <v>2013</v>
      </c>
      <c r="D1289" s="1">
        <v>6419285000</v>
      </c>
      <c r="E1289" s="7">
        <v>5099484000</v>
      </c>
      <c r="F1289">
        <v>0</v>
      </c>
      <c r="G1289">
        <v>0</v>
      </c>
      <c r="H1289" s="7">
        <v>922340000</v>
      </c>
      <c r="I1289">
        <f t="array" ref="I1289">D1289-E1289</f>
        <v>1319801000</v>
      </c>
      <c r="J1289">
        <f t="array" ref="J1289">SUM(F1289:H1289)</f>
        <v>922340000</v>
      </c>
      <c r="K1289">
        <f t="array" ref="K1289">I1289-J1289</f>
        <v>397461000</v>
      </c>
      <c r="L1289">
        <f t="array" ref="L1289">I1289/D1289</f>
        <v>0.20559937750076526</v>
      </c>
      <c r="M1289">
        <f t="array" ref="M1289">K1289/D1289</f>
        <v>6.1916708792334352E-2</v>
      </c>
    </row>
    <row r="1290" spans="1:13">
      <c r="A1290" t="s">
        <v>5250</v>
      </c>
      <c r="B1290" t="s">
        <v>19</v>
      </c>
      <c r="C1290">
        <v>2014</v>
      </c>
      <c r="D1290" s="1">
        <v>6638774000</v>
      </c>
      <c r="E1290" s="7">
        <v>5253040000</v>
      </c>
      <c r="F1290">
        <v>0</v>
      </c>
      <c r="G1290">
        <v>0</v>
      </c>
      <c r="H1290" s="7">
        <v>1030014000</v>
      </c>
      <c r="I1290">
        <f t="array" ref="I1290">D1290-E1290</f>
        <v>1385734000</v>
      </c>
      <c r="J1290">
        <f t="array" ref="J1290">SUM(F1290:H1290)</f>
        <v>1030014000</v>
      </c>
      <c r="K1290">
        <f t="array" ref="K1290">I1290-J1290</f>
        <v>355720000</v>
      </c>
      <c r="L1290">
        <f t="array" ref="L1290">I1290/D1290</f>
        <v>0.20873341975491258</v>
      </c>
      <c r="M1290">
        <f t="array" ref="M1290">K1290/D1290</f>
        <v>5.3582182493333859E-2</v>
      </c>
    </row>
    <row r="1291" spans="1:13">
      <c r="A1291" t="s">
        <v>5250</v>
      </c>
      <c r="B1291" t="s">
        <v>25</v>
      </c>
      <c r="C1291">
        <v>2015</v>
      </c>
      <c r="D1291" s="1">
        <v>6571893000</v>
      </c>
      <c r="E1291" s="7">
        <v>5086449000</v>
      </c>
      <c r="F1291">
        <v>0</v>
      </c>
      <c r="G1291">
        <v>0</v>
      </c>
      <c r="H1291" s="7">
        <v>961579000</v>
      </c>
      <c r="I1291">
        <f t="array" ref="I1291">D1291-E1291</f>
        <v>1485444000</v>
      </c>
      <c r="J1291">
        <f t="array" ref="J1291">SUM(F1291:H1291)</f>
        <v>961579000</v>
      </c>
      <c r="K1291">
        <f t="array" ref="K1291">I1291-J1291</f>
        <v>523865000</v>
      </c>
      <c r="L1291">
        <f t="array" ref="L1291">I1291/D1291</f>
        <v>0.22602985167287415</v>
      </c>
      <c r="M1291">
        <f t="array" ref="M1291">K1291/D1291</f>
        <v>7.9712953330189643E-2</v>
      </c>
    </row>
    <row r="1292" spans="1:13">
      <c r="A1292" t="s">
        <v>5250</v>
      </c>
      <c r="B1292" t="s">
        <v>31</v>
      </c>
      <c r="C1292">
        <v>2016</v>
      </c>
      <c r="D1292" s="1">
        <v>6786984000</v>
      </c>
      <c r="E1292" s="7">
        <v>5285568000</v>
      </c>
      <c r="F1292">
        <v>0</v>
      </c>
      <c r="G1292">
        <v>0</v>
      </c>
      <c r="H1292" s="7">
        <v>956158000</v>
      </c>
      <c r="I1292">
        <f t="array" ref="I1292">D1292-E1292</f>
        <v>1501416000</v>
      </c>
      <c r="J1292">
        <f t="array" ref="J1292">SUM(F1292:H1292)</f>
        <v>956158000</v>
      </c>
      <c r="K1292">
        <f t="array" ref="K1292">I1292-J1292</f>
        <v>545258000</v>
      </c>
      <c r="L1292">
        <f t="array" ref="L1292">I1292/D1292</f>
        <v>0.22121991152476564</v>
      </c>
      <c r="M1292">
        <f t="array" ref="M1292">K1292/D1292</f>
        <v>8.0338777872468833E-2</v>
      </c>
    </row>
    <row r="1293" spans="1:13">
      <c r="A1293" t="s">
        <v>5263</v>
      </c>
      <c r="B1293" t="s">
        <v>10</v>
      </c>
      <c r="C1293">
        <v>2012</v>
      </c>
      <c r="D1293" s="1">
        <v>7688024000</v>
      </c>
      <c r="E1293" s="7">
        <v>5157434000</v>
      </c>
      <c r="F1293">
        <v>0</v>
      </c>
      <c r="G1293" s="7">
        <v>730493000</v>
      </c>
      <c r="H1293" s="7">
        <v>1011543000</v>
      </c>
      <c r="I1293">
        <f t="array" ref="I1293">D1293-E1293</f>
        <v>2530590000</v>
      </c>
      <c r="J1293">
        <f t="array" ref="J1293">SUM(F1293:H1293)</f>
        <v>1742036000</v>
      </c>
      <c r="K1293">
        <f t="array" ref="K1293">I1293-J1293</f>
        <v>788554000</v>
      </c>
      <c r="L1293">
        <f t="array" ref="L1293">I1293/D1293</f>
        <v>0.32916000262226031</v>
      </c>
      <c r="M1293">
        <f t="array" ref="M1293">K1293/D1293</f>
        <v>0.10256913870196034</v>
      </c>
    </row>
    <row r="1294" spans="1:13">
      <c r="A1294" t="s">
        <v>5263</v>
      </c>
      <c r="B1294" t="s">
        <v>19</v>
      </c>
      <c r="C1294">
        <v>2013</v>
      </c>
      <c r="D1294" s="1">
        <v>7959894000</v>
      </c>
      <c r="E1294" s="7">
        <v>5305270000</v>
      </c>
      <c r="F1294">
        <v>0</v>
      </c>
      <c r="G1294" s="7">
        <v>754711000</v>
      </c>
      <c r="H1294" s="7">
        <v>1044819000</v>
      </c>
      <c r="I1294">
        <f t="array" ref="I1294">D1294-E1294</f>
        <v>2654624000</v>
      </c>
      <c r="J1294">
        <f t="array" ref="J1294">SUM(F1294:H1294)</f>
        <v>1799530000</v>
      </c>
      <c r="K1294">
        <f t="array" ref="K1294">I1294-J1294</f>
        <v>855094000</v>
      </c>
      <c r="L1294">
        <f t="array" ref="L1294">I1294/D1294</f>
        <v>0.33349991846625093</v>
      </c>
      <c r="M1294">
        <f t="array" ref="M1294">K1294/D1294</f>
        <v>0.1074252998846467</v>
      </c>
    </row>
    <row r="1295" spans="1:13">
      <c r="A1295" t="s">
        <v>5263</v>
      </c>
      <c r="B1295" t="s">
        <v>25</v>
      </c>
      <c r="C1295">
        <v>2014</v>
      </c>
      <c r="D1295" s="1">
        <v>8073855000</v>
      </c>
      <c r="E1295" s="7">
        <v>5306281000</v>
      </c>
      <c r="F1295">
        <v>0</v>
      </c>
      <c r="G1295" s="7">
        <v>772445000</v>
      </c>
      <c r="H1295" s="7">
        <v>1048952000</v>
      </c>
      <c r="I1295">
        <f t="array" ref="I1295">D1295-E1295</f>
        <v>2767574000</v>
      </c>
      <c r="J1295">
        <f t="array" ref="J1295">SUM(F1295:H1295)</f>
        <v>1821397000</v>
      </c>
      <c r="K1295">
        <f t="array" ref="K1295">I1295-J1295</f>
        <v>946177000</v>
      </c>
      <c r="L1295">
        <f t="array" ref="L1295">I1295/D1295</f>
        <v>0.34278222732511299</v>
      </c>
      <c r="M1295">
        <f t="array" ref="M1295">K1295/D1295</f>
        <v>0.11719023935901747</v>
      </c>
    </row>
    <row r="1296" spans="1:13">
      <c r="A1296" t="s">
        <v>5263</v>
      </c>
      <c r="B1296" t="s">
        <v>31</v>
      </c>
      <c r="C1296">
        <v>2015</v>
      </c>
      <c r="D1296" s="1">
        <v>8299074000</v>
      </c>
      <c r="E1296" s="7">
        <v>5099393000</v>
      </c>
      <c r="F1296">
        <v>0</v>
      </c>
      <c r="G1296" s="7">
        <v>827008000</v>
      </c>
      <c r="H1296" s="7">
        <v>1086504000</v>
      </c>
      <c r="I1296">
        <f t="array" ref="I1296">D1296-E1296</f>
        <v>3199681000</v>
      </c>
      <c r="J1296">
        <f t="array" ref="J1296">SUM(F1296:H1296)</f>
        <v>1913512000</v>
      </c>
      <c r="K1296">
        <f t="array" ref="K1296">I1296-J1296</f>
        <v>1286169000</v>
      </c>
      <c r="L1296">
        <f t="array" ref="L1296">I1296/D1296</f>
        <v>0.38554674895054558</v>
      </c>
      <c r="M1296">
        <f t="array" ref="M1296">K1296/D1296</f>
        <v>0.15497741073281188</v>
      </c>
    </row>
    <row r="1297" spans="1:13">
      <c r="A1297" t="s">
        <v>5280</v>
      </c>
      <c r="B1297" t="s">
        <v>10</v>
      </c>
      <c r="C1297">
        <v>2013</v>
      </c>
      <c r="D1297" s="1">
        <v>2104745000</v>
      </c>
      <c r="E1297" s="7">
        <v>155355000</v>
      </c>
      <c r="F1297" s="7">
        <v>859947000</v>
      </c>
      <c r="G1297">
        <v>0</v>
      </c>
      <c r="H1297" s="7">
        <v>346393000</v>
      </c>
      <c r="I1297">
        <f t="array" ref="I1297">D1297-E1297</f>
        <v>1949390000</v>
      </c>
      <c r="J1297">
        <f t="array" ref="J1297">SUM(F1297:H1297)</f>
        <v>1206340000</v>
      </c>
      <c r="K1297">
        <f t="array" ref="K1297">I1297-J1297</f>
        <v>743050000</v>
      </c>
      <c r="L1297">
        <f t="array" ref="L1297">I1297/D1297</f>
        <v>0.92618820807271185</v>
      </c>
      <c r="M1297">
        <f t="array" ref="M1297">K1297/D1297</f>
        <v>0.35303564089711581</v>
      </c>
    </row>
    <row r="1298" spans="1:13">
      <c r="A1298" t="s">
        <v>5280</v>
      </c>
      <c r="B1298" t="s">
        <v>19</v>
      </c>
      <c r="C1298">
        <v>2014</v>
      </c>
      <c r="D1298" s="1">
        <v>2819557000</v>
      </c>
      <c r="E1298" s="7">
        <v>205018000</v>
      </c>
      <c r="F1298" s="7">
        <v>1271353000</v>
      </c>
      <c r="G1298">
        <v>0</v>
      </c>
      <c r="H1298" s="7">
        <v>519267000</v>
      </c>
      <c r="I1298">
        <f t="array" ref="I1298">D1298-E1298</f>
        <v>2614539000</v>
      </c>
      <c r="J1298">
        <f t="array" ref="J1298">SUM(F1298:H1298)</f>
        <v>1790620000</v>
      </c>
      <c r="K1298">
        <f t="array" ref="K1298">I1298-J1298</f>
        <v>823919000</v>
      </c>
      <c r="L1298">
        <f t="array" ref="L1298">I1298/D1298</f>
        <v>0.92728715894021652</v>
      </c>
      <c r="M1298">
        <f t="array" ref="M1298">K1298/D1298</f>
        <v>0.29221576297269392</v>
      </c>
    </row>
    <row r="1299" spans="1:13">
      <c r="A1299" t="s">
        <v>5280</v>
      </c>
      <c r="B1299" t="s">
        <v>25</v>
      </c>
      <c r="C1299">
        <v>2015</v>
      </c>
      <c r="D1299" s="1">
        <v>4103728000</v>
      </c>
      <c r="E1299" s="7">
        <v>392709000</v>
      </c>
      <c r="F1299" s="7">
        <v>1620577000</v>
      </c>
      <c r="G1299">
        <v>0</v>
      </c>
      <c r="H1299" s="7">
        <v>838526000</v>
      </c>
      <c r="I1299">
        <f t="array" ref="I1299">D1299-E1299</f>
        <v>3711019000</v>
      </c>
      <c r="J1299">
        <f t="array" ref="J1299">SUM(F1299:H1299)</f>
        <v>2459103000</v>
      </c>
      <c r="K1299">
        <f t="array" ref="K1299">I1299-J1299</f>
        <v>1251916000</v>
      </c>
      <c r="L1299">
        <f t="array" ref="L1299">I1299/D1299</f>
        <v>0.90430433011154732</v>
      </c>
      <c r="M1299">
        <f t="array" ref="M1299">K1299/D1299</f>
        <v>0.30506797721486412</v>
      </c>
    </row>
    <row r="1300" spans="1:13">
      <c r="A1300" t="s">
        <v>5280</v>
      </c>
      <c r="B1300" t="s">
        <v>31</v>
      </c>
      <c r="C1300">
        <v>2016</v>
      </c>
      <c r="D1300" s="1">
        <v>4860427000</v>
      </c>
      <c r="E1300" s="7">
        <v>299694000</v>
      </c>
      <c r="F1300" s="7">
        <v>2052295000</v>
      </c>
      <c r="G1300">
        <v>0</v>
      </c>
      <c r="H1300" s="7">
        <v>1177697000</v>
      </c>
      <c r="I1300">
        <f t="array" ref="I1300">D1300-E1300</f>
        <v>4560733000</v>
      </c>
      <c r="J1300">
        <f t="array" ref="J1300">SUM(F1300:H1300)</f>
        <v>3229992000</v>
      </c>
      <c r="K1300">
        <f t="array" ref="K1300">I1300-J1300</f>
        <v>1330741000</v>
      </c>
      <c r="L1300">
        <f t="array" ref="L1300">I1300/D1300</f>
        <v>0.93833998535519614</v>
      </c>
      <c r="M1300">
        <f t="array" ref="M1300">K1300/D1300</f>
        <v>0.27379096527938801</v>
      </c>
    </row>
    <row r="1301" spans="1:13">
      <c r="A1301" t="s">
        <v>5281</v>
      </c>
      <c r="B1301" t="s">
        <v>10</v>
      </c>
      <c r="C1301">
        <v>2013</v>
      </c>
      <c r="D1301" s="1">
        <v>4245895000</v>
      </c>
      <c r="E1301" s="7">
        <v>2522803000</v>
      </c>
      <c r="F1301">
        <v>0</v>
      </c>
      <c r="G1301" s="7">
        <v>1700000</v>
      </c>
      <c r="H1301" s="7">
        <v>1324815000</v>
      </c>
      <c r="I1301">
        <f t="array" ref="I1301">D1301-E1301</f>
        <v>1723092000</v>
      </c>
      <c r="J1301">
        <f t="array" ref="J1301">SUM(F1301:H1301)</f>
        <v>1326515000</v>
      </c>
      <c r="K1301">
        <f t="array" ref="K1301">I1301-J1301</f>
        <v>396577000</v>
      </c>
      <c r="L1301">
        <f t="array" ref="L1301">I1301/D1301</f>
        <v>0.40582539134858492</v>
      </c>
      <c r="M1301">
        <f t="array" ref="M1301">K1301/D1301</f>
        <v>9.3402451073330825E-2</v>
      </c>
    </row>
    <row r="1302" spans="1:13">
      <c r="A1302" t="s">
        <v>5281</v>
      </c>
      <c r="B1302" t="s">
        <v>19</v>
      </c>
      <c r="C1302">
        <v>2014</v>
      </c>
      <c r="D1302" s="1">
        <v>4695014000</v>
      </c>
      <c r="E1302" s="7">
        <v>2772098000</v>
      </c>
      <c r="F1302">
        <v>0</v>
      </c>
      <c r="G1302" s="7">
        <v>557000</v>
      </c>
      <c r="H1302" s="7">
        <v>1425734000</v>
      </c>
      <c r="I1302">
        <f t="array" ref="I1302">D1302-E1302</f>
        <v>1922916000</v>
      </c>
      <c r="J1302">
        <f t="array" ref="J1302">SUM(F1302:H1302)</f>
        <v>1426291000</v>
      </c>
      <c r="K1302">
        <f t="array" ref="K1302">I1302-J1302</f>
        <v>496625000</v>
      </c>
      <c r="L1302">
        <f t="array" ref="L1302">I1302/D1302</f>
        <v>0.40956555188120847</v>
      </c>
      <c r="M1302">
        <f t="array" ref="M1302">K1302/D1302</f>
        <v>0.10577710737390772</v>
      </c>
    </row>
    <row r="1303" spans="1:13">
      <c r="A1303" t="s">
        <v>5281</v>
      </c>
      <c r="B1303" t="s">
        <v>25</v>
      </c>
      <c r="C1303">
        <v>2015</v>
      </c>
      <c r="D1303" s="1">
        <v>5094933000</v>
      </c>
      <c r="E1303" s="7">
        <v>2980462000</v>
      </c>
      <c r="F1303">
        <v>0</v>
      </c>
      <c r="G1303" s="7">
        <v>192000</v>
      </c>
      <c r="H1303" s="7">
        <v>1533799000</v>
      </c>
      <c r="I1303">
        <f t="array" ref="I1303">D1303-E1303</f>
        <v>2114471000</v>
      </c>
      <c r="J1303">
        <f t="array" ref="J1303">SUM(F1303:H1303)</f>
        <v>1533991000</v>
      </c>
      <c r="K1303">
        <f t="array" ref="K1303">I1303-J1303</f>
        <v>580480000</v>
      </c>
      <c r="L1303">
        <f t="array" ref="L1303">I1303/D1303</f>
        <v>0.41501448596085561</v>
      </c>
      <c r="M1303">
        <f t="array" ref="M1303">K1303/D1303</f>
        <v>0.11393280343431406</v>
      </c>
    </row>
    <row r="1304" spans="1:13">
      <c r="A1304" t="s">
        <v>5281</v>
      </c>
      <c r="B1304" t="s">
        <v>31</v>
      </c>
      <c r="C1304">
        <v>2016</v>
      </c>
      <c r="D1304" s="1">
        <v>5250399000</v>
      </c>
      <c r="E1304" s="7">
        <v>3089723000</v>
      </c>
      <c r="F1304">
        <v>0</v>
      </c>
      <c r="G1304" s="7">
        <v>1237000</v>
      </c>
      <c r="H1304" s="7">
        <v>1606217000</v>
      </c>
      <c r="I1304">
        <f t="array" ref="I1304">D1304-E1304</f>
        <v>2160676000</v>
      </c>
      <c r="J1304">
        <f t="array" ref="J1304">SUM(F1304:H1304)</f>
        <v>1607454000</v>
      </c>
      <c r="K1304">
        <f t="array" ref="K1304">I1304-J1304</f>
        <v>553222000</v>
      </c>
      <c r="L1304">
        <f t="array" ref="L1304">I1304/D1304</f>
        <v>0.41152605735297448</v>
      </c>
      <c r="M1304">
        <f t="array" ref="M1304">K1304/D1304</f>
        <v>0.10536761110917475</v>
      </c>
    </row>
    <row r="1305" spans="1:13">
      <c r="A1305" t="s">
        <v>5299</v>
      </c>
      <c r="B1305" t="s">
        <v>10</v>
      </c>
      <c r="C1305">
        <v>2013</v>
      </c>
      <c r="D1305" s="1">
        <v>1328817000</v>
      </c>
      <c r="E1305" s="7">
        <v>200600000</v>
      </c>
      <c r="F1305" s="7">
        <v>263150000</v>
      </c>
      <c r="G1305">
        <v>0</v>
      </c>
      <c r="H1305" s="7">
        <v>660887000</v>
      </c>
      <c r="I1305">
        <f t="array" ref="I1305">D1305-E1305</f>
        <v>1128217000</v>
      </c>
      <c r="J1305">
        <f t="array" ref="J1305">SUM(F1305:H1305)</f>
        <v>924037000</v>
      </c>
      <c r="K1305">
        <f t="array" ref="K1305">I1305-J1305</f>
        <v>204180000</v>
      </c>
      <c r="L1305">
        <f t="array" ref="L1305">I1305/D1305</f>
        <v>0.84903865618817342</v>
      </c>
      <c r="M1305">
        <f t="array" ref="M1305">K1305/D1305</f>
        <v>0.1536554694890267</v>
      </c>
    </row>
    <row r="1306" spans="1:13">
      <c r="A1306" t="s">
        <v>5299</v>
      </c>
      <c r="B1306" t="s">
        <v>19</v>
      </c>
      <c r="C1306">
        <v>2014</v>
      </c>
      <c r="D1306" s="1">
        <v>1534615000</v>
      </c>
      <c r="E1306" s="7">
        <v>232600000</v>
      </c>
      <c r="F1306" s="7">
        <v>317263000</v>
      </c>
      <c r="G1306">
        <v>0</v>
      </c>
      <c r="H1306" s="7">
        <v>750292000</v>
      </c>
      <c r="I1306">
        <f t="array" ref="I1306">D1306-E1306</f>
        <v>1302015000</v>
      </c>
      <c r="J1306">
        <f t="array" ref="J1306">SUM(F1306:H1306)</f>
        <v>1067555000</v>
      </c>
      <c r="K1306">
        <f t="array" ref="K1306">I1306-J1306</f>
        <v>234460000</v>
      </c>
      <c r="L1306">
        <f t="array" ref="L1306">I1306/D1306</f>
        <v>0.84843103970702749</v>
      </c>
      <c r="M1306">
        <f t="array" ref="M1306">K1306/D1306</f>
        <v>0.15278099067192749</v>
      </c>
    </row>
    <row r="1307" spans="1:13">
      <c r="A1307" t="s">
        <v>5299</v>
      </c>
      <c r="B1307" t="s">
        <v>25</v>
      </c>
      <c r="C1307">
        <v>2015</v>
      </c>
      <c r="D1307" s="1">
        <v>1789489000</v>
      </c>
      <c r="E1307" s="7">
        <v>273199000</v>
      </c>
      <c r="F1307" s="7">
        <v>367856000</v>
      </c>
      <c r="G1307">
        <v>0</v>
      </c>
      <c r="H1307" s="7">
        <v>898440000</v>
      </c>
      <c r="I1307">
        <f t="array" ref="I1307">D1307-E1307</f>
        <v>1516290000</v>
      </c>
      <c r="J1307">
        <f t="array" ref="J1307">SUM(F1307:H1307)</f>
        <v>1266296000</v>
      </c>
      <c r="K1307">
        <f t="array" ref="K1307">I1307-J1307</f>
        <v>249994000</v>
      </c>
      <c r="L1307">
        <f t="array" ref="L1307">I1307/D1307</f>
        <v>0.8473312772528917</v>
      </c>
      <c r="M1307">
        <f t="array" ref="M1307">K1307/D1307</f>
        <v>0.13970133373270247</v>
      </c>
    </row>
    <row r="1308" spans="1:13">
      <c r="A1308" t="s">
        <v>5299</v>
      </c>
      <c r="B1308" t="s">
        <v>31</v>
      </c>
      <c r="C1308">
        <v>2016</v>
      </c>
      <c r="D1308" s="1">
        <v>2052230000</v>
      </c>
      <c r="E1308" s="7">
        <v>309629000</v>
      </c>
      <c r="F1308" s="7">
        <v>413322000</v>
      </c>
      <c r="G1308">
        <v>0</v>
      </c>
      <c r="H1308" s="7">
        <v>1041231000</v>
      </c>
      <c r="I1308">
        <f t="array" ref="I1308">D1308-E1308</f>
        <v>1742601000</v>
      </c>
      <c r="J1308">
        <f t="array" ref="J1308">SUM(F1308:H1308)</f>
        <v>1454553000</v>
      </c>
      <c r="K1308">
        <f t="array" ref="K1308">I1308-J1308</f>
        <v>288048000</v>
      </c>
      <c r="L1308">
        <f t="array" ref="L1308">I1308/D1308</f>
        <v>0.84912558533887528</v>
      </c>
      <c r="M1308">
        <f t="array" ref="M1308">K1308/D1308</f>
        <v>0.14035853681117613</v>
      </c>
    </row>
    <row r="1309" spans="1:13">
      <c r="A1309" t="s">
        <v>5316</v>
      </c>
      <c r="B1309" t="s">
        <v>10</v>
      </c>
      <c r="C1309">
        <v>2013</v>
      </c>
      <c r="D1309" s="1">
        <v>6945000000</v>
      </c>
      <c r="E1309" s="7">
        <v>2789000000</v>
      </c>
      <c r="F1309">
        <v>0</v>
      </c>
      <c r="G1309" s="7">
        <v>27000000</v>
      </c>
      <c r="H1309" s="7">
        <v>2971000000</v>
      </c>
      <c r="I1309">
        <f t="array" ref="I1309">D1309-E1309</f>
        <v>4156000000</v>
      </c>
      <c r="J1309">
        <f t="array" ref="J1309">SUM(F1309:H1309)</f>
        <v>2998000000</v>
      </c>
      <c r="K1309">
        <f t="array" ref="K1309">I1309-J1309</f>
        <v>1158000000</v>
      </c>
      <c r="L1309">
        <f t="array" ref="L1309">I1309/D1309</f>
        <v>0.59841612670986322</v>
      </c>
      <c r="M1309">
        <f t="array" ref="M1309">K1309/D1309</f>
        <v>0.16673866090712744</v>
      </c>
    </row>
    <row r="1310" spans="1:13">
      <c r="A1310" t="s">
        <v>5316</v>
      </c>
      <c r="B1310" t="s">
        <v>19</v>
      </c>
      <c r="C1310">
        <v>2014</v>
      </c>
      <c r="D1310" s="1">
        <v>7450000000</v>
      </c>
      <c r="E1310" s="7">
        <v>3140000000</v>
      </c>
      <c r="F1310">
        <v>0</v>
      </c>
      <c r="G1310" s="7">
        <v>35000000</v>
      </c>
      <c r="H1310" s="7">
        <v>3142000000</v>
      </c>
      <c r="I1310">
        <f t="array" ref="I1310">D1310-E1310</f>
        <v>4310000000</v>
      </c>
      <c r="J1310">
        <f t="array" ref="J1310">SUM(F1310:H1310)</f>
        <v>3177000000</v>
      </c>
      <c r="K1310">
        <f t="array" ref="K1310">I1310-J1310</f>
        <v>1133000000</v>
      </c>
      <c r="L1310">
        <f t="array" ref="L1310">I1310/D1310</f>
        <v>0.57852348993288594</v>
      </c>
      <c r="M1310">
        <f t="array" ref="M1310">K1310/D1310</f>
        <v>0.15208053691275167</v>
      </c>
    </row>
    <row r="1311" spans="1:13">
      <c r="A1311" t="s">
        <v>5316</v>
      </c>
      <c r="B1311" t="s">
        <v>25</v>
      </c>
      <c r="C1311">
        <v>2015</v>
      </c>
      <c r="D1311" s="1">
        <v>7620000000</v>
      </c>
      <c r="E1311" s="7">
        <v>3242000000</v>
      </c>
      <c r="F1311">
        <v>0</v>
      </c>
      <c r="G1311" s="7">
        <v>25000000</v>
      </c>
      <c r="H1311" s="7">
        <v>3301000000</v>
      </c>
      <c r="I1311">
        <f t="array" ref="I1311">D1311-E1311</f>
        <v>4378000000</v>
      </c>
      <c r="J1311">
        <f t="array" ref="J1311">SUM(F1311:H1311)</f>
        <v>3326000000</v>
      </c>
      <c r="K1311">
        <f t="array" ref="K1311">I1311-J1311</f>
        <v>1052000000</v>
      </c>
      <c r="L1311">
        <f t="array" ref="L1311">I1311/D1311</f>
        <v>0.57454068241469813</v>
      </c>
      <c r="M1311">
        <f t="array" ref="M1311">K1311/D1311</f>
        <v>0.13805774278215224</v>
      </c>
    </row>
    <row r="1312" spans="1:13">
      <c r="A1312" t="s">
        <v>5316</v>
      </c>
      <c r="B1312" t="s">
        <v>31</v>
      </c>
      <c r="C1312">
        <v>2016</v>
      </c>
      <c r="D1312" s="1">
        <v>7405000000</v>
      </c>
      <c r="E1312" s="7">
        <v>3218000000</v>
      </c>
      <c r="F1312">
        <v>0</v>
      </c>
      <c r="G1312" s="7">
        <v>24000000</v>
      </c>
      <c r="H1312" s="7">
        <v>3389000000</v>
      </c>
      <c r="I1312">
        <f t="array" ref="I1312">D1312-E1312</f>
        <v>4187000000</v>
      </c>
      <c r="J1312">
        <f t="array" ref="J1312">SUM(F1312:H1312)</f>
        <v>3413000000</v>
      </c>
      <c r="K1312">
        <f t="array" ref="K1312">I1312-J1312</f>
        <v>774000000</v>
      </c>
      <c r="L1312">
        <f t="array" ref="L1312">I1312/D1312</f>
        <v>0.56542876434841327</v>
      </c>
      <c r="M1312">
        <f t="array" ref="M1312">K1312/D1312</f>
        <v>0.10452397029034437</v>
      </c>
    </row>
    <row r="1313" spans="1:13">
      <c r="A1313" t="s">
        <v>5329</v>
      </c>
      <c r="B1313" t="s">
        <v>10</v>
      </c>
      <c r="C1313">
        <v>2013</v>
      </c>
      <c r="D1313" s="1">
        <v>6351900000</v>
      </c>
      <c r="E1313" s="7">
        <v>3778100000</v>
      </c>
      <c r="F1313">
        <v>0</v>
      </c>
      <c r="G1313">
        <v>0</v>
      </c>
      <c r="H1313" s="7">
        <v>1537700000</v>
      </c>
      <c r="I1313">
        <f t="array" ref="I1313">D1313-E1313</f>
        <v>2573800000</v>
      </c>
      <c r="J1313">
        <f t="array" ref="J1313">SUM(F1313:H1313)</f>
        <v>1537700000</v>
      </c>
      <c r="K1313">
        <f t="array" ref="K1313">I1313-J1313</f>
        <v>1036100000</v>
      </c>
      <c r="L1313">
        <f t="array" ref="L1313">I1313/D1313</f>
        <v>0.40520159322407467</v>
      </c>
      <c r="M1313">
        <f t="array" ref="M1313">K1313/D1313</f>
        <v>0.16311654780459389</v>
      </c>
    </row>
    <row r="1314" spans="1:13">
      <c r="A1314" t="s">
        <v>5329</v>
      </c>
      <c r="B1314" t="s">
        <v>19</v>
      </c>
      <c r="C1314">
        <v>2014</v>
      </c>
      <c r="D1314" s="1">
        <v>6623500000</v>
      </c>
      <c r="E1314" s="7">
        <v>3869600000</v>
      </c>
      <c r="F1314">
        <v>0</v>
      </c>
      <c r="G1314">
        <v>0</v>
      </c>
      <c r="H1314" s="7">
        <v>1570100000</v>
      </c>
      <c r="I1314">
        <f t="array" ref="I1314">D1314-E1314</f>
        <v>2753900000</v>
      </c>
      <c r="J1314">
        <f t="array" ref="J1314">SUM(F1314:H1314)</f>
        <v>1570100000</v>
      </c>
      <c r="K1314">
        <f t="array" ref="K1314">I1314-J1314</f>
        <v>1183800000</v>
      </c>
      <c r="L1314">
        <f t="array" ref="L1314">I1314/D1314</f>
        <v>0.41577715709217183</v>
      </c>
      <c r="M1314">
        <f t="array" ref="M1314">K1314/D1314</f>
        <v>0.1787272590020382</v>
      </c>
    </row>
    <row r="1315" spans="1:13">
      <c r="A1315" t="s">
        <v>5329</v>
      </c>
      <c r="B1315" t="s">
        <v>25</v>
      </c>
      <c r="C1315">
        <v>2015</v>
      </c>
      <c r="D1315" s="1">
        <v>6307900000</v>
      </c>
      <c r="E1315" s="7">
        <v>3604800000</v>
      </c>
      <c r="F1315">
        <v>0</v>
      </c>
      <c r="G1315">
        <v>0</v>
      </c>
      <c r="H1315" s="7">
        <v>1506400000</v>
      </c>
      <c r="I1315">
        <f t="array" ref="I1315">D1315-E1315</f>
        <v>2703100000</v>
      </c>
      <c r="J1315">
        <f t="array" ref="J1315">SUM(F1315:H1315)</f>
        <v>1506400000</v>
      </c>
      <c r="K1315">
        <f t="array" ref="K1315">I1315-J1315</f>
        <v>1196700000</v>
      </c>
      <c r="L1315">
        <f t="array" ref="L1315">I1315/D1315</f>
        <v>0.42852613389559124</v>
      </c>
      <c r="M1315">
        <f t="array" ref="M1315">K1315/D1315</f>
        <v>0.18971448501085938</v>
      </c>
    </row>
    <row r="1316" spans="1:13">
      <c r="A1316" t="s">
        <v>5329</v>
      </c>
      <c r="B1316" t="s">
        <v>31</v>
      </c>
      <c r="C1316">
        <v>2016</v>
      </c>
      <c r="D1316" s="1">
        <v>5879500000</v>
      </c>
      <c r="E1316" s="7">
        <v>3404000000</v>
      </c>
      <c r="F1316">
        <v>0</v>
      </c>
      <c r="G1316">
        <v>0</v>
      </c>
      <c r="H1316" s="7">
        <v>1467400000</v>
      </c>
      <c r="I1316">
        <f t="array" ref="I1316">D1316-E1316</f>
        <v>2475500000</v>
      </c>
      <c r="J1316">
        <f t="array" ref="J1316">SUM(F1316:H1316)</f>
        <v>1467400000</v>
      </c>
      <c r="K1316">
        <f t="array" ref="K1316">I1316-J1316</f>
        <v>1008100000</v>
      </c>
      <c r="L1316">
        <f t="array" ref="L1316">I1316/D1316</f>
        <v>0.42103920401394679</v>
      </c>
      <c r="M1316">
        <f t="array" ref="M1316">K1316/D1316</f>
        <v>0.1714601581767157</v>
      </c>
    </row>
    <row r="1317" spans="1:13">
      <c r="A1317" t="s">
        <v>5342</v>
      </c>
      <c r="B1317" t="s">
        <v>10</v>
      </c>
      <c r="C1317">
        <v>2012</v>
      </c>
      <c r="D1317" s="1">
        <v>2993489000</v>
      </c>
      <c r="E1317" s="7">
        <v>1321772000</v>
      </c>
      <c r="F1317">
        <v>0</v>
      </c>
      <c r="G1317">
        <v>0</v>
      </c>
      <c r="H1317" s="7">
        <v>914130000</v>
      </c>
      <c r="I1317">
        <f t="array" ref="I1317">D1317-E1317</f>
        <v>1671717000</v>
      </c>
      <c r="J1317">
        <f t="array" ref="J1317">SUM(F1317:H1317)</f>
        <v>914130000</v>
      </c>
      <c r="K1317">
        <f t="array" ref="K1317">I1317-J1317</f>
        <v>757587000</v>
      </c>
      <c r="L1317">
        <f t="array" ref="L1317">I1317/D1317</f>
        <v>0.55845102487431886</v>
      </c>
      <c r="M1317">
        <f t="array" ref="M1317">K1317/D1317</f>
        <v>0.25307826419271962</v>
      </c>
    </row>
    <row r="1318" spans="1:13">
      <c r="A1318" t="s">
        <v>5342</v>
      </c>
      <c r="B1318" t="s">
        <v>19</v>
      </c>
      <c r="C1318">
        <v>2013</v>
      </c>
      <c r="D1318" s="1">
        <v>3238128000</v>
      </c>
      <c r="E1318" s="7">
        <v>1355200000</v>
      </c>
      <c r="F1318">
        <v>0</v>
      </c>
      <c r="G1318">
        <v>0</v>
      </c>
      <c r="H1318" s="7">
        <v>1040567000</v>
      </c>
      <c r="I1318">
        <f t="array" ref="I1318">D1318-E1318</f>
        <v>1882928000</v>
      </c>
      <c r="J1318">
        <f t="array" ref="J1318">SUM(F1318:H1318)</f>
        <v>1040567000</v>
      </c>
      <c r="K1318">
        <f t="array" ref="K1318">I1318-J1318</f>
        <v>842361000</v>
      </c>
      <c r="L1318">
        <f t="array" ref="L1318">I1318/D1318</f>
        <v>0.5814865873121754</v>
      </c>
      <c r="M1318">
        <f t="array" ref="M1318">K1318/D1318</f>
        <v>0.26013826507167104</v>
      </c>
    </row>
    <row r="1319" spans="1:13">
      <c r="A1319" t="s">
        <v>5342</v>
      </c>
      <c r="B1319" t="s">
        <v>25</v>
      </c>
      <c r="C1319">
        <v>2014</v>
      </c>
      <c r="D1319" s="1">
        <v>3549494000</v>
      </c>
      <c r="E1319" s="7">
        <v>1447595000</v>
      </c>
      <c r="F1319">
        <v>0</v>
      </c>
      <c r="G1319">
        <v>0</v>
      </c>
      <c r="H1319" s="7">
        <v>1102426000</v>
      </c>
      <c r="I1319">
        <f t="array" ref="I1319">D1319-E1319</f>
        <v>2101899000</v>
      </c>
      <c r="J1319">
        <f t="array" ref="J1319">SUM(F1319:H1319)</f>
        <v>1102426000</v>
      </c>
      <c r="K1319">
        <f t="array" ref="K1319">I1319-J1319</f>
        <v>999473000</v>
      </c>
      <c r="L1319">
        <f t="array" ref="L1319">I1319/D1319</f>
        <v>0.59216863023292898</v>
      </c>
      <c r="M1319">
        <f t="array" ref="M1319">K1319/D1319</f>
        <v>0.28158182546582694</v>
      </c>
    </row>
    <row r="1320" spans="1:13">
      <c r="A1320" t="s">
        <v>5342</v>
      </c>
      <c r="B1320" t="s">
        <v>31</v>
      </c>
      <c r="C1320">
        <v>2015</v>
      </c>
      <c r="D1320" s="1">
        <v>3582395000</v>
      </c>
      <c r="E1320" s="7">
        <v>1417749000</v>
      </c>
      <c r="F1320">
        <v>0</v>
      </c>
      <c r="G1320">
        <v>0</v>
      </c>
      <c r="H1320" s="7">
        <v>1136728000</v>
      </c>
      <c r="I1320">
        <f t="array" ref="I1320">D1320-E1320</f>
        <v>2164646000</v>
      </c>
      <c r="J1320">
        <f t="array" ref="J1320">SUM(F1320:H1320)</f>
        <v>1136728000</v>
      </c>
      <c r="K1320">
        <f t="array" ref="K1320">I1320-J1320</f>
        <v>1027918000</v>
      </c>
      <c r="L1320">
        <f t="array" ref="L1320">I1320/D1320</f>
        <v>0.60424548381739029</v>
      </c>
      <c r="M1320">
        <f t="array" ref="M1320">K1320/D1320</f>
        <v>0.28693597439701651</v>
      </c>
    </row>
    <row r="1321" spans="1:13">
      <c r="A1321" t="s">
        <v>5355</v>
      </c>
      <c r="B1321" t="s">
        <v>10</v>
      </c>
      <c r="C1321">
        <v>2013</v>
      </c>
      <c r="D1321" s="1">
        <v>9721065000</v>
      </c>
      <c r="E1321" s="7">
        <v>7011428000</v>
      </c>
      <c r="F1321">
        <v>0</v>
      </c>
      <c r="G1321">
        <v>0</v>
      </c>
      <c r="H1321" s="7">
        <v>1437886000</v>
      </c>
      <c r="I1321">
        <f t="array" ref="I1321">D1321-E1321</f>
        <v>2709637000</v>
      </c>
      <c r="J1321">
        <f t="array" ref="J1321">SUM(F1321:H1321)</f>
        <v>1437886000</v>
      </c>
      <c r="K1321">
        <f t="array" ref="K1321">I1321-J1321</f>
        <v>1271751000</v>
      </c>
      <c r="L1321">
        <f t="array" ref="L1321">I1321/D1321</f>
        <v>0.27873869786900923</v>
      </c>
      <c r="M1321">
        <f t="array" ref="M1321">K1321/D1321</f>
        <v>0.13082424610883683</v>
      </c>
    </row>
    <row r="1322" spans="1:13">
      <c r="A1322" t="s">
        <v>5355</v>
      </c>
      <c r="B1322" t="s">
        <v>19</v>
      </c>
      <c r="C1322">
        <v>2014</v>
      </c>
      <c r="D1322" s="1">
        <v>10230353000</v>
      </c>
      <c r="E1322" s="7">
        <v>7360924000</v>
      </c>
      <c r="F1322">
        <v>0</v>
      </c>
      <c r="G1322">
        <v>0</v>
      </c>
      <c r="H1322" s="7">
        <v>1526366000</v>
      </c>
      <c r="I1322">
        <f t="array" ref="I1322">D1322-E1322</f>
        <v>2869429000</v>
      </c>
      <c r="J1322">
        <f t="array" ref="J1322">SUM(F1322:H1322)</f>
        <v>1526366000</v>
      </c>
      <c r="K1322">
        <f t="array" ref="K1322">I1322-J1322</f>
        <v>1343063000</v>
      </c>
      <c r="L1322">
        <f t="array" ref="L1322">I1322/D1322</f>
        <v>0.28048191494467495</v>
      </c>
      <c r="M1322">
        <f t="array" ref="M1322">K1322/D1322</f>
        <v>0.13128217569814063</v>
      </c>
    </row>
    <row r="1323" spans="1:13">
      <c r="A1323" t="s">
        <v>5355</v>
      </c>
      <c r="B1323" t="s">
        <v>25</v>
      </c>
      <c r="C1323">
        <v>2015</v>
      </c>
      <c r="D1323" s="1">
        <v>11041677000</v>
      </c>
      <c r="E1323" s="7">
        <v>7937956000</v>
      </c>
      <c r="F1323">
        <v>0</v>
      </c>
      <c r="G1323">
        <v>0</v>
      </c>
      <c r="H1323" s="7">
        <v>1615371000</v>
      </c>
      <c r="I1323">
        <f t="array" ref="I1323">D1323-E1323</f>
        <v>3103721000</v>
      </c>
      <c r="J1323">
        <f t="array" ref="J1323">SUM(F1323:H1323)</f>
        <v>1615371000</v>
      </c>
      <c r="K1323">
        <f t="array" ref="K1323">I1323-J1323</f>
        <v>1488350000</v>
      </c>
      <c r="L1323">
        <f t="array" ref="L1323">I1323/D1323</f>
        <v>0.28109145014837872</v>
      </c>
      <c r="M1323">
        <f t="array" ref="M1323">K1323/D1323</f>
        <v>0.13479383611746656</v>
      </c>
    </row>
    <row r="1324" spans="1:13">
      <c r="A1324" t="s">
        <v>5355</v>
      </c>
      <c r="B1324" t="s">
        <v>31</v>
      </c>
      <c r="C1324">
        <v>2016</v>
      </c>
      <c r="D1324" s="1">
        <v>11939999000</v>
      </c>
      <c r="E1324" s="7">
        <v>8576873000</v>
      </c>
      <c r="F1324">
        <v>0</v>
      </c>
      <c r="G1324">
        <v>0</v>
      </c>
      <c r="H1324" s="7">
        <v>1738755000</v>
      </c>
      <c r="I1324">
        <f t="array" ref="I1324">D1324-E1324</f>
        <v>3363126000</v>
      </c>
      <c r="J1324">
        <f t="array" ref="J1324">SUM(F1324:H1324)</f>
        <v>1738755000</v>
      </c>
      <c r="K1324">
        <f t="array" ref="K1324">I1324-J1324</f>
        <v>1624371000</v>
      </c>
      <c r="L1324">
        <f t="array" ref="L1324">I1324/D1324</f>
        <v>0.28166886781146294</v>
      </c>
      <c r="M1324">
        <f t="array" ref="M1324">K1324/D1324</f>
        <v>0.1360444837558194</v>
      </c>
    </row>
    <row r="1325" spans="1:13">
      <c r="A1325" t="s">
        <v>5368</v>
      </c>
      <c r="B1325" t="s">
        <v>10</v>
      </c>
      <c r="C1325">
        <v>2012</v>
      </c>
      <c r="D1325" s="1">
        <v>1367135000</v>
      </c>
      <c r="E1325" s="7">
        <v>328784000</v>
      </c>
      <c r="F1325">
        <v>0</v>
      </c>
      <c r="G1325" s="7">
        <v>445228000</v>
      </c>
      <c r="H1325" s="7">
        <v>248136000</v>
      </c>
      <c r="I1325">
        <f t="array" ref="I1325">D1325-E1325</f>
        <v>1038351000</v>
      </c>
      <c r="J1325">
        <f t="array" ref="J1325">SUM(F1325:H1325)</f>
        <v>693364000</v>
      </c>
      <c r="K1325">
        <f t="array" ref="K1325">I1325-J1325</f>
        <v>344987000</v>
      </c>
      <c r="L1325">
        <f t="array" ref="L1325">I1325/D1325</f>
        <v>0.75950875370757098</v>
      </c>
      <c r="M1325">
        <f t="array" ref="M1325">K1325/D1325</f>
        <v>0.25234303854410867</v>
      </c>
    </row>
    <row r="1326" spans="1:13">
      <c r="A1326" t="s">
        <v>5368</v>
      </c>
      <c r="B1326" t="s">
        <v>19</v>
      </c>
      <c r="C1326">
        <v>2013</v>
      </c>
      <c r="D1326" s="1">
        <v>1832253000</v>
      </c>
      <c r="E1326" s="7">
        <v>516119000</v>
      </c>
      <c r="F1326">
        <v>0</v>
      </c>
      <c r="G1326" s="7">
        <v>492397000</v>
      </c>
      <c r="H1326" s="7">
        <v>391707000</v>
      </c>
      <c r="I1326">
        <f t="array" ref="I1326">D1326-E1326</f>
        <v>1316134000</v>
      </c>
      <c r="J1326">
        <f t="array" ref="J1326">SUM(F1326:H1326)</f>
        <v>884104000</v>
      </c>
      <c r="K1326">
        <f t="array" ref="K1326">I1326-J1326</f>
        <v>432030000</v>
      </c>
      <c r="L1326">
        <f t="array" ref="L1326">I1326/D1326</f>
        <v>0.71831455590467042</v>
      </c>
      <c r="M1326">
        <f t="array" ref="M1326">K1326/D1326</f>
        <v>0.23579167287487043</v>
      </c>
    </row>
    <row r="1327" spans="1:13">
      <c r="A1327" t="s">
        <v>5368</v>
      </c>
      <c r="B1327" t="s">
        <v>25</v>
      </c>
      <c r="C1327">
        <v>2014</v>
      </c>
      <c r="D1327" s="1">
        <v>2042537000</v>
      </c>
      <c r="E1327" s="7">
        <v>605752000</v>
      </c>
      <c r="F1327">
        <v>0</v>
      </c>
      <c r="G1327" s="7">
        <v>551032000</v>
      </c>
      <c r="H1327" s="7">
        <v>191802000</v>
      </c>
      <c r="I1327">
        <f t="array" ref="I1327">D1327-E1327</f>
        <v>1436785000</v>
      </c>
      <c r="J1327">
        <f t="array" ref="J1327">SUM(F1327:H1327)</f>
        <v>742834000</v>
      </c>
      <c r="K1327">
        <f t="array" ref="K1327">I1327-J1327</f>
        <v>693951000</v>
      </c>
      <c r="L1327">
        <f t="array" ref="L1327">I1327/D1327</f>
        <v>0.70343156574397425</v>
      </c>
      <c r="M1327">
        <f t="array" ref="M1327">K1327/D1327</f>
        <v>0.33974953697289206</v>
      </c>
    </row>
    <row r="1328" spans="1:13">
      <c r="A1328" t="s">
        <v>5368</v>
      </c>
      <c r="B1328" t="s">
        <v>31</v>
      </c>
      <c r="C1328">
        <v>2015</v>
      </c>
      <c r="D1328" s="1">
        <v>1181704000</v>
      </c>
      <c r="E1328" s="7">
        <v>648968000</v>
      </c>
      <c r="F1328">
        <v>0</v>
      </c>
      <c r="G1328" s="7">
        <v>581155000</v>
      </c>
      <c r="H1328" s="7">
        <v>165318000</v>
      </c>
      <c r="I1328">
        <f t="array" ref="I1328">D1328-E1328</f>
        <v>532736000</v>
      </c>
      <c r="J1328">
        <f t="array" ref="J1328">SUM(F1328:H1328)</f>
        <v>746473000</v>
      </c>
      <c r="K1328">
        <f t="array" ref="K1328">I1328-J1328</f>
        <v>-213737000</v>
      </c>
      <c r="L1328">
        <f t="array" ref="L1328">I1328/D1328</f>
        <v>0.45082017154888193</v>
      </c>
      <c r="M1328">
        <f t="array" ref="M1328">K1328/D1328</f>
        <v>-0.18087185961966787</v>
      </c>
    </row>
    <row r="1329" spans="1:13">
      <c r="A1329" t="s">
        <v>5385</v>
      </c>
      <c r="B1329" t="s">
        <v>10</v>
      </c>
      <c r="C1329">
        <v>2013</v>
      </c>
      <c r="D1329" s="1">
        <v>8417200000</v>
      </c>
      <c r="E1329" s="7">
        <v>5234700000</v>
      </c>
      <c r="F1329">
        <v>0</v>
      </c>
      <c r="G1329" s="7">
        <v>877400000</v>
      </c>
      <c r="H1329" s="7">
        <v>1088100000</v>
      </c>
      <c r="I1329">
        <f t="array" ref="I1329">D1329-E1329</f>
        <v>3182500000</v>
      </c>
      <c r="J1329">
        <f t="array" ref="J1329">SUM(F1329:H1329)</f>
        <v>1965500000</v>
      </c>
      <c r="K1329">
        <f t="array" ref="K1329">I1329-J1329</f>
        <v>1217000000</v>
      </c>
      <c r="L1329">
        <f t="array" ref="L1329">I1329/D1329</f>
        <v>0.37809485339542842</v>
      </c>
      <c r="M1329">
        <f t="array" ref="M1329">K1329/D1329</f>
        <v>0.14458489759064772</v>
      </c>
    </row>
    <row r="1330" spans="1:13">
      <c r="A1330" t="s">
        <v>5385</v>
      </c>
      <c r="B1330" t="s">
        <v>19</v>
      </c>
      <c r="C1330">
        <v>2014</v>
      </c>
      <c r="D1330" s="1">
        <v>8803300000</v>
      </c>
      <c r="E1330" s="7">
        <v>5643100000</v>
      </c>
      <c r="F1330">
        <v>0</v>
      </c>
      <c r="G1330" s="7">
        <v>906900000</v>
      </c>
      <c r="H1330" s="7">
        <v>998400000</v>
      </c>
      <c r="I1330">
        <f t="array" ref="I1330">D1330-E1330</f>
        <v>3160200000</v>
      </c>
      <c r="J1330">
        <f t="array" ref="J1330">SUM(F1330:H1330)</f>
        <v>1905300000</v>
      </c>
      <c r="K1330">
        <f t="array" ref="K1330">I1330-J1330</f>
        <v>1254900000</v>
      </c>
      <c r="L1330">
        <f t="array" ref="L1330">I1330/D1330</f>
        <v>0.35897901923142456</v>
      </c>
      <c r="M1330">
        <f t="array" ref="M1330">K1330/D1330</f>
        <v>0.14254881692092738</v>
      </c>
    </row>
    <row r="1331" spans="1:13">
      <c r="A1331" t="s">
        <v>5385</v>
      </c>
      <c r="B1331" t="s">
        <v>25</v>
      </c>
      <c r="C1331">
        <v>2015</v>
      </c>
      <c r="D1331" s="1">
        <v>9115000000</v>
      </c>
      <c r="E1331" s="7">
        <v>5518600000</v>
      </c>
      <c r="F1331">
        <v>0</v>
      </c>
      <c r="G1331" s="7">
        <v>970600000</v>
      </c>
      <c r="H1331" s="7">
        <v>1067000000</v>
      </c>
      <c r="I1331">
        <f t="array" ref="I1331">D1331-E1331</f>
        <v>3596400000</v>
      </c>
      <c r="J1331">
        <f t="array" ref="J1331">SUM(F1331:H1331)</f>
        <v>2037600000</v>
      </c>
      <c r="K1331">
        <f t="array" ref="K1331">I1331-J1331</f>
        <v>1558800000</v>
      </c>
      <c r="L1331">
        <f t="array" ref="L1331">I1331/D1331</f>
        <v>0.39455842018650578</v>
      </c>
      <c r="M1331">
        <f t="array" ref="M1331">K1331/D1331</f>
        <v>0.17101481075150851</v>
      </c>
    </row>
    <row r="1332" spans="1:13">
      <c r="A1332" t="s">
        <v>5385</v>
      </c>
      <c r="B1332" t="s">
        <v>31</v>
      </c>
      <c r="C1332">
        <v>2016</v>
      </c>
      <c r="D1332" s="1">
        <v>9387700000</v>
      </c>
      <c r="E1332" s="7">
        <v>5764000000</v>
      </c>
      <c r="F1332">
        <v>0</v>
      </c>
      <c r="G1332" s="7">
        <v>991100000</v>
      </c>
      <c r="H1332" s="7">
        <v>1054500000</v>
      </c>
      <c r="I1332">
        <f t="array" ref="I1332">D1332-E1332</f>
        <v>3623700000</v>
      </c>
      <c r="J1332">
        <f t="array" ref="J1332">SUM(F1332:H1332)</f>
        <v>2045600000</v>
      </c>
      <c r="K1332">
        <f t="array" ref="K1332">I1332-J1332</f>
        <v>1578100000</v>
      </c>
      <c r="L1332">
        <f t="array" ref="L1332">I1332/D1332</f>
        <v>0.38600509176901693</v>
      </c>
      <c r="M1332">
        <f t="array" ref="M1332">K1332/D1332</f>
        <v>0.16810294321292754</v>
      </c>
    </row>
    <row r="1333" spans="1:13">
      <c r="A1333" t="s">
        <v>5402</v>
      </c>
      <c r="B1333" t="s">
        <v>10</v>
      </c>
      <c r="C1333">
        <v>2013</v>
      </c>
      <c r="D1333" s="1">
        <v>14866800000</v>
      </c>
      <c r="E1333" s="7">
        <v>6382300000</v>
      </c>
      <c r="F1333">
        <v>0</v>
      </c>
      <c r="G1333" s="7">
        <v>621400000</v>
      </c>
      <c r="H1333" s="7">
        <v>5655800000</v>
      </c>
      <c r="I1333">
        <f t="array" ref="I1333">D1333-E1333</f>
        <v>8484500000</v>
      </c>
      <c r="J1333">
        <f t="array" ref="J1333">SUM(F1333:H1333)</f>
        <v>6277200000</v>
      </c>
      <c r="K1333">
        <f t="array" ref="K1333">I1333-J1333</f>
        <v>2207300000</v>
      </c>
      <c r="L1333">
        <f t="array" ref="L1333">I1333/D1333</f>
        <v>0.57070115963085533</v>
      </c>
      <c r="M1333">
        <f t="array" ref="M1333">K1333/D1333</f>
        <v>0.14847176258508893</v>
      </c>
    </row>
    <row r="1334" spans="1:13">
      <c r="A1334" t="s">
        <v>5402</v>
      </c>
      <c r="B1334" t="s">
        <v>19</v>
      </c>
      <c r="C1334">
        <v>2014</v>
      </c>
      <c r="D1334" s="1">
        <v>16447800000</v>
      </c>
      <c r="E1334" s="7">
        <v>6858800000</v>
      </c>
      <c r="F1334">
        <v>0</v>
      </c>
      <c r="G1334" s="7">
        <v>709600000</v>
      </c>
      <c r="H1334" s="7">
        <v>6086800000</v>
      </c>
      <c r="I1334">
        <f t="array" ref="I1334">D1334-E1334</f>
        <v>9589000000</v>
      </c>
      <c r="J1334">
        <f t="array" ref="J1334">SUM(F1334:H1334)</f>
        <v>6796400000</v>
      </c>
      <c r="K1334">
        <f t="array" ref="K1334">I1334-J1334</f>
        <v>2792600000</v>
      </c>
      <c r="L1334">
        <f t="array" ref="L1334">I1334/D1334</f>
        <v>0.58299590218752662</v>
      </c>
      <c r="M1334">
        <f t="array" ref="M1334">K1334/D1334</f>
        <v>0.1697856248252046</v>
      </c>
    </row>
    <row r="1335" spans="1:13">
      <c r="A1335" t="s">
        <v>5402</v>
      </c>
      <c r="B1335" t="s">
        <v>25</v>
      </c>
      <c r="C1335">
        <v>2015</v>
      </c>
      <c r="D1335" s="1">
        <v>19162700000</v>
      </c>
      <c r="E1335" s="7">
        <v>7787500000</v>
      </c>
      <c r="F1335">
        <v>0</v>
      </c>
      <c r="G1335" s="7">
        <v>893900000</v>
      </c>
      <c r="H1335" s="7">
        <v>7130200000</v>
      </c>
      <c r="I1335">
        <f t="array" ref="I1335">D1335-E1335</f>
        <v>11375200000</v>
      </c>
      <c r="J1335">
        <f t="array" ref="J1335">SUM(F1335:H1335)</f>
        <v>8024100000</v>
      </c>
      <c r="K1335">
        <f t="array" ref="K1335">I1335-J1335</f>
        <v>3351100000</v>
      </c>
      <c r="L1335">
        <f t="array" ref="L1335">I1335/D1335</f>
        <v>0.59361154743329492</v>
      </c>
      <c r="M1335">
        <f t="array" ref="M1335">K1335/D1335</f>
        <v>0.17487619176838337</v>
      </c>
    </row>
    <row r="1336" spans="1:13">
      <c r="A1336" t="s">
        <v>5402</v>
      </c>
      <c r="B1336" t="s">
        <v>31</v>
      </c>
      <c r="C1336">
        <v>2016</v>
      </c>
      <c r="D1336" s="1">
        <v>21315900000</v>
      </c>
      <c r="E1336" s="7">
        <v>8511100000</v>
      </c>
      <c r="F1336">
        <v>0</v>
      </c>
      <c r="G1336" s="7">
        <v>980800000</v>
      </c>
      <c r="H1336" s="7">
        <v>7970300000</v>
      </c>
      <c r="I1336">
        <f t="array" ref="I1336">D1336-E1336</f>
        <v>12804800000</v>
      </c>
      <c r="J1336">
        <f t="array" ref="J1336">SUM(F1336:H1336)</f>
        <v>8951100000</v>
      </c>
      <c r="K1336">
        <f t="array" ref="K1336">I1336-J1336</f>
        <v>3853700000</v>
      </c>
      <c r="L1336">
        <f t="array" ref="L1336">I1336/D1336</f>
        <v>0.60071589752250665</v>
      </c>
      <c r="M1336">
        <f t="array" ref="M1336">K1336/D1336</f>
        <v>0.18078992676828096</v>
      </c>
    </row>
    <row r="1337" spans="1:13">
      <c r="A1337" t="s">
        <v>5420</v>
      </c>
      <c r="B1337" t="s">
        <v>10</v>
      </c>
      <c r="C1337">
        <v>2012</v>
      </c>
      <c r="D1337" s="1">
        <v>4176000000</v>
      </c>
      <c r="E1337" s="7">
        <v>2754000000</v>
      </c>
      <c r="F1337">
        <v>0</v>
      </c>
      <c r="G1337" s="7">
        <v>356000000</v>
      </c>
      <c r="H1337" s="7">
        <v>207000000</v>
      </c>
      <c r="I1337">
        <f t="array" ref="I1337">D1337-E1337</f>
        <v>1422000000</v>
      </c>
      <c r="J1337">
        <f t="array" ref="J1337">SUM(F1337:H1337)</f>
        <v>563000000</v>
      </c>
      <c r="K1337">
        <f t="array" ref="K1337">I1337-J1337</f>
        <v>859000000</v>
      </c>
      <c r="L1337">
        <f t="array" ref="L1337">I1337/D1337</f>
        <v>0.34051724137931033</v>
      </c>
      <c r="M1337">
        <f t="array" ref="M1337">K1337/D1337</f>
        <v>0.20569923371647508</v>
      </c>
    </row>
    <row r="1338" spans="1:13">
      <c r="A1338" t="s">
        <v>5420</v>
      </c>
      <c r="B1338" t="s">
        <v>19</v>
      </c>
      <c r="C1338">
        <v>2013</v>
      </c>
      <c r="D1338" s="1">
        <v>4495000000</v>
      </c>
      <c r="E1338" s="7">
        <v>2987000000</v>
      </c>
      <c r="F1338">
        <v>0</v>
      </c>
      <c r="G1338" s="7">
        <v>378000000</v>
      </c>
      <c r="H1338" s="7">
        <v>220000000</v>
      </c>
      <c r="I1338">
        <f t="array" ref="I1338">D1338-E1338</f>
        <v>1508000000</v>
      </c>
      <c r="J1338">
        <f t="array" ref="J1338">SUM(F1338:H1338)</f>
        <v>598000000</v>
      </c>
      <c r="K1338">
        <f t="array" ref="K1338">I1338-J1338</f>
        <v>910000000</v>
      </c>
      <c r="L1338">
        <f t="array" ref="L1338">I1338/D1338</f>
        <v>0.33548387096774196</v>
      </c>
      <c r="M1338">
        <f t="array" ref="M1338">K1338/D1338</f>
        <v>0.20244716351501668</v>
      </c>
    </row>
    <row r="1339" spans="1:13">
      <c r="A1339" t="s">
        <v>5420</v>
      </c>
      <c r="B1339" t="s">
        <v>25</v>
      </c>
      <c r="C1339">
        <v>2014</v>
      </c>
      <c r="D1339" s="1">
        <v>4951000000</v>
      </c>
      <c r="E1339" s="7">
        <v>3331000000</v>
      </c>
      <c r="F1339">
        <v>0</v>
      </c>
      <c r="G1339" s="7">
        <v>384000000</v>
      </c>
      <c r="H1339" s="7">
        <v>229000000</v>
      </c>
      <c r="I1339">
        <f t="array" ref="I1339">D1339-E1339</f>
        <v>1620000000</v>
      </c>
      <c r="J1339">
        <f t="array" ref="J1339">SUM(F1339:H1339)</f>
        <v>613000000</v>
      </c>
      <c r="K1339">
        <f t="array" ref="K1339">I1339-J1339</f>
        <v>1007000000</v>
      </c>
      <c r="L1339">
        <f t="array" ref="L1339">I1339/D1339</f>
        <v>0.32720662492425773</v>
      </c>
      <c r="M1339">
        <f t="array" ref="M1339">K1339/D1339</f>
        <v>0.20339325388810342</v>
      </c>
    </row>
    <row r="1340" spans="1:13">
      <c r="A1340" t="s">
        <v>5420</v>
      </c>
      <c r="B1340" t="s">
        <v>31</v>
      </c>
      <c r="C1340">
        <v>2015</v>
      </c>
      <c r="D1340" s="1">
        <v>4380000000</v>
      </c>
      <c r="E1340" s="7">
        <v>2714000000</v>
      </c>
      <c r="F1340">
        <v>0</v>
      </c>
      <c r="G1340" s="7">
        <v>358000000</v>
      </c>
      <c r="H1340" s="7">
        <v>234000000</v>
      </c>
      <c r="I1340">
        <f t="array" ref="I1340">D1340-E1340</f>
        <v>1666000000</v>
      </c>
      <c r="J1340">
        <f t="array" ref="J1340">SUM(F1340:H1340)</f>
        <v>592000000</v>
      </c>
      <c r="K1340">
        <f t="array" ref="K1340">I1340-J1340</f>
        <v>1074000000</v>
      </c>
      <c r="L1340">
        <f t="array" ref="L1340">I1340/D1340</f>
        <v>0.38036529680365294</v>
      </c>
      <c r="M1340">
        <f t="array" ref="M1340">K1340/D1340</f>
        <v>0.24520547945205479</v>
      </c>
    </row>
    <row r="1341" spans="1:13">
      <c r="A1341" t="s">
        <v>5432</v>
      </c>
      <c r="B1341" t="s">
        <v>10</v>
      </c>
      <c r="C1341">
        <v>2012</v>
      </c>
      <c r="D1341" s="1">
        <v>5075000000</v>
      </c>
      <c r="E1341" s="7">
        <v>2417000000</v>
      </c>
      <c r="F1341">
        <v>0</v>
      </c>
      <c r="G1341" s="7">
        <v>746000000</v>
      </c>
      <c r="H1341" s="7">
        <v>337000000</v>
      </c>
      <c r="I1341">
        <f t="array" ref="I1341">D1341-E1341</f>
        <v>2658000000</v>
      </c>
      <c r="J1341">
        <f t="array" ref="J1341">SUM(F1341:H1341)</f>
        <v>1083000000</v>
      </c>
      <c r="K1341">
        <f t="array" ref="K1341">I1341-J1341</f>
        <v>1575000000</v>
      </c>
      <c r="L1341">
        <f t="array" ref="L1341">I1341/D1341</f>
        <v>0.52374384236453198</v>
      </c>
      <c r="M1341">
        <f t="array" ref="M1341">K1341/D1341</f>
        <v>0.31034482758620691</v>
      </c>
    </row>
    <row r="1342" spans="1:13">
      <c r="A1342" t="s">
        <v>5432</v>
      </c>
      <c r="B1342" t="s">
        <v>19</v>
      </c>
      <c r="C1342">
        <v>2013</v>
      </c>
      <c r="D1342" s="1">
        <v>5518000000</v>
      </c>
      <c r="E1342" s="7">
        <v>2707000000</v>
      </c>
      <c r="F1342">
        <v>0</v>
      </c>
      <c r="G1342" s="7">
        <v>772000000</v>
      </c>
      <c r="H1342" s="7">
        <v>373000000</v>
      </c>
      <c r="I1342">
        <f t="array" ref="I1342">D1342-E1342</f>
        <v>2811000000</v>
      </c>
      <c r="J1342">
        <f t="array" ref="J1342">SUM(F1342:H1342)</f>
        <v>1145000000</v>
      </c>
      <c r="K1342">
        <f t="array" ref="K1342">I1342-J1342</f>
        <v>1666000000</v>
      </c>
      <c r="L1342">
        <f t="array" ref="L1342">I1342/D1342</f>
        <v>0.50942370424066696</v>
      </c>
      <c r="M1342">
        <f t="array" ref="M1342">K1342/D1342</f>
        <v>0.30192098586444366</v>
      </c>
    </row>
    <row r="1343" spans="1:13">
      <c r="A1343" t="s">
        <v>5432</v>
      </c>
      <c r="B1343" t="s">
        <v>25</v>
      </c>
      <c r="C1343">
        <v>2014</v>
      </c>
      <c r="D1343" s="1">
        <v>5903000000</v>
      </c>
      <c r="E1343" s="7">
        <v>2790000000</v>
      </c>
      <c r="F1343">
        <v>0</v>
      </c>
      <c r="G1343" s="7">
        <v>796000000</v>
      </c>
      <c r="H1343" s="7">
        <v>393000000</v>
      </c>
      <c r="I1343">
        <f t="array" ref="I1343">D1343-E1343</f>
        <v>3113000000</v>
      </c>
      <c r="J1343">
        <f t="array" ref="J1343">SUM(F1343:H1343)</f>
        <v>1189000000</v>
      </c>
      <c r="K1343">
        <f t="array" ref="K1343">I1343-J1343</f>
        <v>1924000000</v>
      </c>
      <c r="L1343">
        <f t="array" ref="L1343">I1343/D1343</f>
        <v>0.52735897001524645</v>
      </c>
      <c r="M1343">
        <f t="array" ref="M1343">K1343/D1343</f>
        <v>0.32593596476367948</v>
      </c>
    </row>
    <row r="1344" spans="1:13">
      <c r="A1344" t="s">
        <v>5432</v>
      </c>
      <c r="B1344" t="s">
        <v>31</v>
      </c>
      <c r="C1344">
        <v>2015</v>
      </c>
      <c r="D1344" s="1">
        <v>5234000000</v>
      </c>
      <c r="E1344" s="7">
        <v>2335000000</v>
      </c>
      <c r="F1344">
        <v>0</v>
      </c>
      <c r="G1344" s="7">
        <v>764000000</v>
      </c>
      <c r="H1344" s="7">
        <v>353000000</v>
      </c>
      <c r="I1344">
        <f t="array" ref="I1344">D1344-E1344</f>
        <v>2899000000</v>
      </c>
      <c r="J1344">
        <f t="array" ref="J1344">SUM(F1344:H1344)</f>
        <v>1117000000</v>
      </c>
      <c r="K1344">
        <f t="array" ref="K1344">I1344-J1344</f>
        <v>1782000000</v>
      </c>
      <c r="L1344">
        <f t="array" ref="L1344">I1344/D1344</f>
        <v>0.55387848681696594</v>
      </c>
      <c r="M1344">
        <f t="array" ref="M1344">K1344/D1344</f>
        <v>0.34046618265189149</v>
      </c>
    </row>
    <row r="1345" spans="1:13">
      <c r="A1345" t="s">
        <v>5444</v>
      </c>
      <c r="B1345" t="s">
        <v>10</v>
      </c>
      <c r="C1345">
        <v>2013</v>
      </c>
      <c r="D1345" s="1">
        <v>7690800000</v>
      </c>
      <c r="E1345" s="7">
        <v>5100900000</v>
      </c>
      <c r="F1345">
        <v>0</v>
      </c>
      <c r="G1345" s="7">
        <v>123200000</v>
      </c>
      <c r="H1345" s="7">
        <v>1788300000</v>
      </c>
      <c r="I1345">
        <f t="array" ref="I1345">D1345-E1345</f>
        <v>2589900000</v>
      </c>
      <c r="J1345">
        <f t="array" ref="J1345">SUM(F1345:H1345)</f>
        <v>1911500000</v>
      </c>
      <c r="K1345">
        <f t="array" ref="K1345">I1345-J1345</f>
        <v>678400000</v>
      </c>
      <c r="L1345">
        <f t="array" ref="L1345">I1345/D1345</f>
        <v>0.33675300358870336</v>
      </c>
      <c r="M1345">
        <f t="array" ref="M1345">K1345/D1345</f>
        <v>8.8209289020648049E-2</v>
      </c>
    </row>
    <row r="1346" spans="1:13">
      <c r="A1346" t="s">
        <v>5444</v>
      </c>
      <c r="B1346" t="s">
        <v>19</v>
      </c>
      <c r="C1346">
        <v>2014</v>
      </c>
      <c r="D1346" s="1">
        <v>7750500000</v>
      </c>
      <c r="E1346" s="7">
        <v>5062900000</v>
      </c>
      <c r="F1346">
        <v>0</v>
      </c>
      <c r="G1346" s="7">
        <v>118900000</v>
      </c>
      <c r="H1346" s="7">
        <v>1849400000</v>
      </c>
      <c r="I1346">
        <f t="array" ref="I1346">D1346-E1346</f>
        <v>2687600000</v>
      </c>
      <c r="J1346">
        <f t="array" ref="J1346">SUM(F1346:H1346)</f>
        <v>1968300000</v>
      </c>
      <c r="K1346">
        <f t="array" ref="K1346">I1346-J1346</f>
        <v>719300000</v>
      </c>
      <c r="L1346">
        <f t="array" ref="L1346">I1346/D1346</f>
        <v>0.34676472485646087</v>
      </c>
      <c r="M1346">
        <f t="array" ref="M1346">K1346/D1346</f>
        <v>9.2806915682859176E-2</v>
      </c>
    </row>
    <row r="1347" spans="1:13">
      <c r="A1347" t="s">
        <v>5444</v>
      </c>
      <c r="B1347" t="s">
        <v>25</v>
      </c>
      <c r="C1347">
        <v>2015</v>
      </c>
      <c r="D1347" s="1">
        <v>7031500000</v>
      </c>
      <c r="E1347" s="7">
        <v>4444900000</v>
      </c>
      <c r="F1347">
        <v>0</v>
      </c>
      <c r="G1347" s="7">
        <v>88700000</v>
      </c>
      <c r="H1347" s="7">
        <v>1656200000</v>
      </c>
      <c r="I1347">
        <f t="array" ref="I1347">D1347-E1347</f>
        <v>2586600000</v>
      </c>
      <c r="J1347">
        <f t="array" ref="J1347">SUM(F1347:H1347)</f>
        <v>1744900000</v>
      </c>
      <c r="K1347">
        <f t="array" ref="K1347">I1347-J1347</f>
        <v>841700000</v>
      </c>
      <c r="L1347">
        <f t="array" ref="L1347">I1347/D1347</f>
        <v>0.36785892057171299</v>
      </c>
      <c r="M1347">
        <f t="array" ref="M1347">K1347/D1347</f>
        <v>0.11970418829552727</v>
      </c>
    </row>
    <row r="1348" spans="1:13">
      <c r="A1348" t="s">
        <v>5444</v>
      </c>
      <c r="B1348" t="s">
        <v>31</v>
      </c>
      <c r="C1348">
        <v>2016</v>
      </c>
      <c r="D1348" s="1">
        <v>6778300000</v>
      </c>
      <c r="E1348" s="7">
        <v>4246700000</v>
      </c>
      <c r="F1348">
        <v>0</v>
      </c>
      <c r="G1348" s="7">
        <v>94900000</v>
      </c>
      <c r="H1348" s="7">
        <v>1604400000</v>
      </c>
      <c r="I1348">
        <f t="array" ref="I1348">D1348-E1348</f>
        <v>2531600000</v>
      </c>
      <c r="J1348">
        <f t="array" ref="J1348">SUM(F1348:H1348)</f>
        <v>1699300000</v>
      </c>
      <c r="K1348">
        <f t="array" ref="K1348">I1348-J1348</f>
        <v>832300000</v>
      </c>
      <c r="L1348">
        <f t="array" ref="L1348">I1348/D1348</f>
        <v>0.37348597730994498</v>
      </c>
      <c r="M1348">
        <f t="array" ref="M1348">K1348/D1348</f>
        <v>0.12278889987164923</v>
      </c>
    </row>
    <row r="1349" spans="1:13">
      <c r="A1349" t="s">
        <v>5461</v>
      </c>
      <c r="B1349" t="s">
        <v>10</v>
      </c>
      <c r="C1349">
        <v>2012</v>
      </c>
      <c r="D1349" s="1">
        <v>9534462000</v>
      </c>
      <c r="E1349" s="7">
        <v>5328236000</v>
      </c>
      <c r="F1349">
        <v>0</v>
      </c>
      <c r="G1349">
        <v>0</v>
      </c>
      <c r="H1349" s="7">
        <v>3264896000</v>
      </c>
      <c r="I1349">
        <f t="array" ref="I1349">D1349-E1349</f>
        <v>4206226000</v>
      </c>
      <c r="J1349">
        <f t="array" ref="J1349">SUM(F1349:H1349)</f>
        <v>3264896000</v>
      </c>
      <c r="K1349">
        <f t="array" ref="K1349">I1349-J1349</f>
        <v>941330000</v>
      </c>
      <c r="L1349">
        <f t="array" ref="L1349">I1349/D1349</f>
        <v>0.44116028780648558</v>
      </c>
      <c r="M1349">
        <f t="array" ref="M1349">K1349/D1349</f>
        <v>9.8729220379713087E-2</v>
      </c>
    </row>
    <row r="1350" spans="1:13">
      <c r="A1350" t="s">
        <v>5461</v>
      </c>
      <c r="B1350" t="s">
        <v>19</v>
      </c>
      <c r="C1350">
        <v>2013</v>
      </c>
      <c r="D1350" s="1">
        <v>10185532000</v>
      </c>
      <c r="E1350" s="7">
        <v>5568966000</v>
      </c>
      <c r="F1350">
        <v>0</v>
      </c>
      <c r="G1350">
        <v>0</v>
      </c>
      <c r="H1350" s="7">
        <v>3470200000</v>
      </c>
      <c r="I1350">
        <f t="array" ref="I1350">D1350-E1350</f>
        <v>4616566000</v>
      </c>
      <c r="J1350">
        <f t="array" ref="J1350">SUM(F1350:H1350)</f>
        <v>3470200000</v>
      </c>
      <c r="K1350">
        <f t="array" ref="K1350">I1350-J1350</f>
        <v>1146366000</v>
      </c>
      <c r="L1350">
        <f t="array" ref="L1350">I1350/D1350</f>
        <v>0.45324741015000491</v>
      </c>
      <c r="M1350">
        <f t="array" ref="M1350">K1350/D1350</f>
        <v>0.11254846580424076</v>
      </c>
    </row>
    <row r="1351" spans="1:13">
      <c r="A1351" t="s">
        <v>5461</v>
      </c>
      <c r="B1351" t="s">
        <v>25</v>
      </c>
      <c r="C1351">
        <v>2014</v>
      </c>
      <c r="D1351" s="1">
        <v>11129533000</v>
      </c>
      <c r="E1351" s="7">
        <v>5965049000</v>
      </c>
      <c r="F1351">
        <v>0</v>
      </c>
      <c r="G1351">
        <v>0</v>
      </c>
      <c r="H1351" s="7">
        <v>3860448000</v>
      </c>
      <c r="I1351">
        <f t="array" ref="I1351">D1351-E1351</f>
        <v>5164484000</v>
      </c>
      <c r="J1351">
        <f t="array" ref="J1351">SUM(F1351:H1351)</f>
        <v>3860448000</v>
      </c>
      <c r="K1351">
        <f t="array" ref="K1351">I1351-J1351</f>
        <v>1304036000</v>
      </c>
      <c r="L1351">
        <f t="array" ref="L1351">I1351/D1351</f>
        <v>0.46403420520878996</v>
      </c>
      <c r="M1351">
        <f t="array" ref="M1351">K1351/D1351</f>
        <v>0.11716897735062198</v>
      </c>
    </row>
    <row r="1352" spans="1:13">
      <c r="A1352" t="s">
        <v>5461</v>
      </c>
      <c r="B1352" t="s">
        <v>31</v>
      </c>
      <c r="C1352">
        <v>2015</v>
      </c>
      <c r="D1352" s="1">
        <v>11339304000</v>
      </c>
      <c r="E1352" s="7">
        <v>5780078000</v>
      </c>
      <c r="F1352">
        <v>0</v>
      </c>
      <c r="G1352">
        <v>0</v>
      </c>
      <c r="H1352" s="7">
        <v>3943786000</v>
      </c>
      <c r="I1352">
        <f t="array" ref="I1352">D1352-E1352</f>
        <v>5559226000</v>
      </c>
      <c r="J1352">
        <f t="array" ref="J1352">SUM(F1352:H1352)</f>
        <v>3943786000</v>
      </c>
      <c r="K1352">
        <f t="array" ref="K1352">I1352-J1352</f>
        <v>1615440000</v>
      </c>
      <c r="L1352">
        <f t="array" ref="L1352">I1352/D1352</f>
        <v>0.49026165979852027</v>
      </c>
      <c r="M1352">
        <f t="array" ref="M1352">K1352/D1352</f>
        <v>0.14246377026314844</v>
      </c>
    </row>
    <row r="1353" spans="1:13">
      <c r="A1353" t="s">
        <v>5474</v>
      </c>
      <c r="B1353" t="s">
        <v>10</v>
      </c>
      <c r="C1353">
        <v>2013</v>
      </c>
      <c r="D1353" s="1">
        <v>3983400000</v>
      </c>
      <c r="E1353" s="7">
        <v>2446000000</v>
      </c>
      <c r="F1353">
        <v>0</v>
      </c>
      <c r="G1353">
        <v>0</v>
      </c>
      <c r="H1353" s="7">
        <v>976900000</v>
      </c>
      <c r="I1353">
        <f t="array" ref="I1353">D1353-E1353</f>
        <v>1537400000</v>
      </c>
      <c r="J1353">
        <f t="array" ref="J1353">SUM(F1353:H1353)</f>
        <v>976900000</v>
      </c>
      <c r="K1353">
        <f t="array" ref="K1353">I1353-J1353</f>
        <v>560500000</v>
      </c>
      <c r="L1353">
        <f t="array" ref="L1353">I1353/D1353</f>
        <v>0.38595169955314557</v>
      </c>
      <c r="M1353">
        <f t="array" ref="M1353">K1353/D1353</f>
        <v>0.14070894210975549</v>
      </c>
    </row>
    <row r="1354" spans="1:13">
      <c r="A1354" t="s">
        <v>5474</v>
      </c>
      <c r="B1354" t="s">
        <v>19</v>
      </c>
      <c r="C1354">
        <v>2014</v>
      </c>
      <c r="D1354" s="1">
        <v>4209200000</v>
      </c>
      <c r="E1354" s="7">
        <v>2628700000</v>
      </c>
      <c r="F1354">
        <v>0</v>
      </c>
      <c r="G1354">
        <v>0</v>
      </c>
      <c r="H1354" s="7">
        <v>1010000000</v>
      </c>
      <c r="I1354">
        <f t="array" ref="I1354">D1354-E1354</f>
        <v>1580500000</v>
      </c>
      <c r="J1354">
        <f t="array" ref="J1354">SUM(F1354:H1354)</f>
        <v>1010000000</v>
      </c>
      <c r="K1354">
        <f t="array" ref="K1354">I1354-J1354</f>
        <v>570500000</v>
      </c>
      <c r="L1354">
        <f t="array" ref="L1354">I1354/D1354</f>
        <v>0.37548702841395037</v>
      </c>
      <c r="M1354">
        <f t="array" ref="M1354">K1354/D1354</f>
        <v>0.13553644397985365</v>
      </c>
    </row>
    <row r="1355" spans="1:13">
      <c r="A1355" t="s">
        <v>5474</v>
      </c>
      <c r="B1355" t="s">
        <v>25</v>
      </c>
      <c r="C1355">
        <v>2015</v>
      </c>
      <c r="D1355" s="1">
        <v>5736300000</v>
      </c>
      <c r="E1355" s="7">
        <v>3662100000</v>
      </c>
      <c r="F1355">
        <v>0</v>
      </c>
      <c r="G1355">
        <v>0</v>
      </c>
      <c r="H1355" s="7">
        <v>1497600000</v>
      </c>
      <c r="I1355">
        <f t="array" ref="I1355">D1355-E1355</f>
        <v>2074200000</v>
      </c>
      <c r="J1355">
        <f t="array" ref="J1355">SUM(F1355:H1355)</f>
        <v>1497600000</v>
      </c>
      <c r="K1355">
        <f t="array" ref="K1355">I1355-J1355</f>
        <v>576600000</v>
      </c>
      <c r="L1355">
        <f t="array" ref="L1355">I1355/D1355</f>
        <v>0.36159196694733536</v>
      </c>
      <c r="M1355">
        <f t="array" ref="M1355">K1355/D1355</f>
        <v>0.10051775534752366</v>
      </c>
    </row>
    <row r="1356" spans="1:13">
      <c r="A1356" t="s">
        <v>5474</v>
      </c>
      <c r="B1356" t="s">
        <v>31</v>
      </c>
      <c r="C1356">
        <v>2016</v>
      </c>
      <c r="D1356" s="1">
        <v>6550200000</v>
      </c>
      <c r="E1356" s="7">
        <v>4109800000</v>
      </c>
      <c r="F1356">
        <v>0</v>
      </c>
      <c r="G1356">
        <v>0</v>
      </c>
      <c r="H1356" s="7">
        <v>1736700000</v>
      </c>
      <c r="I1356">
        <f t="array" ref="I1356">D1356-E1356</f>
        <v>2440400000</v>
      </c>
      <c r="J1356">
        <f t="array" ref="J1356">SUM(F1356:H1356)</f>
        <v>1736700000</v>
      </c>
      <c r="K1356">
        <f t="array" ref="K1356">I1356-J1356</f>
        <v>703700000</v>
      </c>
      <c r="L1356">
        <f t="array" ref="L1356">I1356/D1356</f>
        <v>0.37256877652590759</v>
      </c>
      <c r="M1356">
        <f t="array" ref="M1356">K1356/D1356</f>
        <v>0.10743183414246893</v>
      </c>
    </row>
    <row r="1357" spans="1:13">
      <c r="A1357" t="s">
        <v>5488</v>
      </c>
      <c r="B1357" t="s">
        <v>10</v>
      </c>
      <c r="C1357">
        <v>2013</v>
      </c>
      <c r="D1357" s="1">
        <v>5897700000</v>
      </c>
      <c r="E1357" s="7">
        <v>3870100000</v>
      </c>
      <c r="F1357">
        <v>0</v>
      </c>
      <c r="G1357" s="7">
        <v>96800000</v>
      </c>
      <c r="H1357" s="7">
        <v>1020400000</v>
      </c>
      <c r="I1357">
        <f t="array" ref="I1357">D1357-E1357</f>
        <v>2027600000</v>
      </c>
      <c r="J1357">
        <f t="array" ref="J1357">SUM(F1357:H1357)</f>
        <v>1117200000</v>
      </c>
      <c r="K1357">
        <f t="array" ref="K1357">I1357-J1357</f>
        <v>910400000</v>
      </c>
      <c r="L1357">
        <f t="array" ref="L1357">I1357/D1357</f>
        <v>0.34379503874391715</v>
      </c>
      <c r="M1357">
        <f t="array" ref="M1357">K1357/D1357</f>
        <v>0.15436526103396239</v>
      </c>
    </row>
    <row r="1358" spans="1:13">
      <c r="A1358" t="s">
        <v>5488</v>
      </c>
      <c r="B1358" t="s">
        <v>19</v>
      </c>
      <c r="C1358">
        <v>2014</v>
      </c>
      <c r="D1358" s="1">
        <v>5610600000</v>
      </c>
      <c r="E1358" s="7">
        <v>3579600000</v>
      </c>
      <c r="F1358">
        <v>0</v>
      </c>
      <c r="G1358" s="7">
        <v>98900000</v>
      </c>
      <c r="H1358" s="7">
        <v>1013100000</v>
      </c>
      <c r="I1358">
        <f t="array" ref="I1358">D1358-E1358</f>
        <v>2031000000</v>
      </c>
      <c r="J1358">
        <f t="array" ref="J1358">SUM(F1358:H1358)</f>
        <v>1112000000</v>
      </c>
      <c r="K1358">
        <f t="array" ref="K1358">I1358-J1358</f>
        <v>919000000</v>
      </c>
      <c r="L1358">
        <f t="array" ref="L1358">I1358/D1358</f>
        <v>0.36199336969308094</v>
      </c>
      <c r="M1358">
        <f t="array" ref="M1358">K1358/D1358</f>
        <v>0.16379709834955264</v>
      </c>
    </row>
    <row r="1359" spans="1:13">
      <c r="A1359" t="s">
        <v>5488</v>
      </c>
      <c r="B1359" t="s">
        <v>25</v>
      </c>
      <c r="C1359">
        <v>2015</v>
      </c>
      <c r="D1359" s="1">
        <v>5692700000</v>
      </c>
      <c r="E1359" s="7">
        <v>3724000000</v>
      </c>
      <c r="F1359">
        <v>0</v>
      </c>
      <c r="G1359" s="7">
        <v>110900000</v>
      </c>
      <c r="H1359" s="7">
        <v>1085800000</v>
      </c>
      <c r="I1359">
        <f t="array" ref="I1359">D1359-E1359</f>
        <v>1968700000</v>
      </c>
      <c r="J1359">
        <f t="array" ref="J1359">SUM(F1359:H1359)</f>
        <v>1196700000</v>
      </c>
      <c r="K1359">
        <f t="array" ref="K1359">I1359-J1359</f>
        <v>772000000</v>
      </c>
      <c r="L1359">
        <f t="array" ref="L1359">I1359/D1359</f>
        <v>0.34582886855095124</v>
      </c>
      <c r="M1359">
        <f t="array" ref="M1359">K1359/D1359</f>
        <v>0.13561227537021098</v>
      </c>
    </row>
    <row r="1360" spans="1:13">
      <c r="A1360" t="s">
        <v>5488</v>
      </c>
      <c r="B1360" t="s">
        <v>31</v>
      </c>
      <c r="C1360">
        <v>2016</v>
      </c>
      <c r="D1360" s="1">
        <v>7811200000</v>
      </c>
      <c r="E1360" s="7">
        <v>4843400000</v>
      </c>
      <c r="F1360">
        <v>0</v>
      </c>
      <c r="G1360" s="7">
        <v>208400000</v>
      </c>
      <c r="H1360" s="7">
        <v>1614100000</v>
      </c>
      <c r="I1360">
        <f t="array" ref="I1360">D1360-E1360</f>
        <v>2967800000</v>
      </c>
      <c r="J1360">
        <f t="array" ref="J1360">SUM(F1360:H1360)</f>
        <v>1822500000</v>
      </c>
      <c r="K1360">
        <f t="array" ref="K1360">I1360-J1360</f>
        <v>1145300000</v>
      </c>
      <c r="L1360">
        <f t="array" ref="L1360">I1360/D1360</f>
        <v>0.37994162228594835</v>
      </c>
      <c r="M1360">
        <f t="array" ref="M1360">K1360/D1360</f>
        <v>0.14662279803359279</v>
      </c>
    </row>
    <row r="1361" spans="1:13">
      <c r="A1361" t="s">
        <v>5505</v>
      </c>
      <c r="B1361" t="s">
        <v>10</v>
      </c>
      <c r="C1361">
        <v>2012</v>
      </c>
      <c r="D1361" s="1">
        <v>1290052000</v>
      </c>
      <c r="E1361" s="7">
        <v>470243000</v>
      </c>
      <c r="F1361">
        <v>0</v>
      </c>
      <c r="G1361" s="7">
        <v>330418000</v>
      </c>
      <c r="H1361" s="7">
        <v>120310000</v>
      </c>
      <c r="I1361">
        <f t="array" ref="I1361">D1361-E1361</f>
        <v>819809000</v>
      </c>
      <c r="J1361">
        <f t="array" ref="J1361">SUM(F1361:H1361)</f>
        <v>450728000</v>
      </c>
      <c r="K1361">
        <f t="array" ref="K1361">I1361-J1361</f>
        <v>369081000</v>
      </c>
      <c r="L1361">
        <f t="array" ref="L1361">I1361/D1361</f>
        <v>0.63548523625404252</v>
      </c>
      <c r="M1361">
        <f t="array" ref="M1361">K1361/D1361</f>
        <v>0.28609776970230655</v>
      </c>
    </row>
    <row r="1362" spans="1:13">
      <c r="A1362" t="s">
        <v>5505</v>
      </c>
      <c r="B1362" t="s">
        <v>19</v>
      </c>
      <c r="C1362">
        <v>2013</v>
      </c>
      <c r="D1362" s="1">
        <v>1371065000</v>
      </c>
      <c r="E1362" s="7">
        <v>479665000</v>
      </c>
      <c r="F1362">
        <v>0</v>
      </c>
      <c r="G1362" s="7">
        <v>340316000</v>
      </c>
      <c r="H1362" s="7">
        <v>122128000</v>
      </c>
      <c r="I1362">
        <f t="array" ref="I1362">D1362-E1362</f>
        <v>891400000</v>
      </c>
      <c r="J1362">
        <f t="array" ref="J1362">SUM(F1362:H1362)</f>
        <v>462444000</v>
      </c>
      <c r="K1362">
        <f t="array" ref="K1362">I1362-J1362</f>
        <v>428956000</v>
      </c>
      <c r="L1362">
        <f t="array" ref="L1362">I1362/D1362</f>
        <v>0.6501515245447882</v>
      </c>
      <c r="M1362">
        <f t="array" ref="M1362">K1362/D1362</f>
        <v>0.31286335804648213</v>
      </c>
    </row>
    <row r="1363" spans="1:13">
      <c r="A1363" t="s">
        <v>5505</v>
      </c>
      <c r="B1363" t="s">
        <v>25</v>
      </c>
      <c r="C1363">
        <v>2014</v>
      </c>
      <c r="D1363" s="1">
        <v>1519978000</v>
      </c>
      <c r="E1363" s="7">
        <v>500126000</v>
      </c>
      <c r="F1363">
        <v>0</v>
      </c>
      <c r="G1363" s="7">
        <v>393987000</v>
      </c>
      <c r="H1363" s="7">
        <v>133502000</v>
      </c>
      <c r="I1363">
        <f t="array" ref="I1363">D1363-E1363</f>
        <v>1019852000</v>
      </c>
      <c r="J1363">
        <f t="array" ref="J1363">SUM(F1363:H1363)</f>
        <v>527489000</v>
      </c>
      <c r="K1363">
        <f t="array" ref="K1363">I1363-J1363</f>
        <v>492363000</v>
      </c>
      <c r="L1363">
        <f t="array" ref="L1363">I1363/D1363</f>
        <v>0.67096497449305192</v>
      </c>
      <c r="M1363">
        <f t="array" ref="M1363">K1363/D1363</f>
        <v>0.32392771474323973</v>
      </c>
    </row>
    <row r="1364" spans="1:13">
      <c r="A1364" t="s">
        <v>5505</v>
      </c>
      <c r="B1364" t="s">
        <v>31</v>
      </c>
      <c r="C1364">
        <v>2015</v>
      </c>
      <c r="D1364" s="1">
        <v>1662829000</v>
      </c>
      <c r="E1364" s="7">
        <v>534326000</v>
      </c>
      <c r="F1364">
        <v>0</v>
      </c>
      <c r="G1364" s="7">
        <v>588235000</v>
      </c>
      <c r="H1364" s="7">
        <v>139137000</v>
      </c>
      <c r="I1364">
        <f t="array" ref="I1364">D1364-E1364</f>
        <v>1128503000</v>
      </c>
      <c r="J1364">
        <f t="array" ref="J1364">SUM(F1364:H1364)</f>
        <v>727372000</v>
      </c>
      <c r="K1364">
        <f t="array" ref="K1364">I1364-J1364</f>
        <v>401131000</v>
      </c>
      <c r="L1364">
        <f t="array" ref="L1364">I1364/D1364</f>
        <v>0.67866449286126229</v>
      </c>
      <c r="M1364">
        <f t="array" ref="M1364">K1364/D1364</f>
        <v>0.24123406555935697</v>
      </c>
    </row>
    <row r="1365" spans="1:13">
      <c r="A1365" t="s">
        <v>5523</v>
      </c>
      <c r="B1365" t="s">
        <v>10</v>
      </c>
      <c r="C1365">
        <v>2013</v>
      </c>
      <c r="D1365" s="1">
        <v>3237500000</v>
      </c>
      <c r="E1365" s="7">
        <v>1638900000</v>
      </c>
      <c r="F1365">
        <v>0</v>
      </c>
      <c r="G1365">
        <v>0</v>
      </c>
      <c r="H1365" s="7">
        <v>1012400000</v>
      </c>
      <c r="I1365">
        <f t="array" ref="I1365">D1365-E1365</f>
        <v>1598600000</v>
      </c>
      <c r="J1365">
        <f t="array" ref="J1365">SUM(F1365:H1365)</f>
        <v>1012400000</v>
      </c>
      <c r="K1365">
        <f t="array" ref="K1365">I1365-J1365</f>
        <v>586200000</v>
      </c>
      <c r="L1365">
        <f t="array" ref="L1365">I1365/D1365</f>
        <v>0.49377606177606176</v>
      </c>
      <c r="M1365">
        <f t="array" ref="M1365">K1365/D1365</f>
        <v>0.18106563706563705</v>
      </c>
    </row>
    <row r="1366" spans="1:13">
      <c r="A1366" t="s">
        <v>5523</v>
      </c>
      <c r="B1366" t="s">
        <v>19</v>
      </c>
      <c r="C1366">
        <v>2015</v>
      </c>
      <c r="D1366" s="1">
        <v>3492600000</v>
      </c>
      <c r="E1366" s="7">
        <v>1759200000</v>
      </c>
      <c r="F1366">
        <v>0</v>
      </c>
      <c r="G1366">
        <v>0</v>
      </c>
      <c r="H1366" s="7">
        <v>1048700000</v>
      </c>
      <c r="I1366">
        <f t="array" ref="I1366">D1366-E1366</f>
        <v>1733400000</v>
      </c>
      <c r="J1366">
        <f t="array" ref="J1366">SUM(F1366:H1366)</f>
        <v>1048700000</v>
      </c>
      <c r="K1366">
        <f t="array" ref="K1366">I1366-J1366</f>
        <v>684700000</v>
      </c>
      <c r="L1366">
        <f t="array" ref="L1366">I1366/D1366</f>
        <v>0.49630647655042087</v>
      </c>
      <c r="M1366">
        <f t="array" ref="M1366">K1366/D1366</f>
        <v>0.19604306247494704</v>
      </c>
    </row>
    <row r="1367" spans="1:13">
      <c r="A1367" t="s">
        <v>5523</v>
      </c>
      <c r="B1367" t="s">
        <v>25</v>
      </c>
      <c r="C1367">
        <v>2016</v>
      </c>
      <c r="D1367" s="1">
        <v>3593100000</v>
      </c>
      <c r="E1367" s="7">
        <v>1774600000</v>
      </c>
      <c r="F1367">
        <v>0</v>
      </c>
      <c r="G1367">
        <v>0</v>
      </c>
      <c r="H1367" s="7">
        <v>1053700000</v>
      </c>
      <c r="I1367">
        <f t="array" ref="I1367">D1367-E1367</f>
        <v>1818500000</v>
      </c>
      <c r="J1367">
        <f t="array" ref="J1367">SUM(F1367:H1367)</f>
        <v>1053700000</v>
      </c>
      <c r="K1367">
        <f t="array" ref="K1367">I1367-J1367</f>
        <v>764800000</v>
      </c>
      <c r="L1367">
        <f t="array" ref="L1367">I1367/D1367</f>
        <v>0.50610893100665166</v>
      </c>
      <c r="M1367">
        <f t="array" ref="M1367">K1367/D1367</f>
        <v>0.21285241156661378</v>
      </c>
    </row>
    <row r="1368" spans="1:13">
      <c r="A1368" t="s">
        <v>5523</v>
      </c>
      <c r="B1368" t="s">
        <v>31</v>
      </c>
      <c r="C1368">
        <v>2016</v>
      </c>
      <c r="D1368" s="1">
        <v>3711800000</v>
      </c>
      <c r="E1368" s="7">
        <v>1803500000</v>
      </c>
      <c r="F1368">
        <v>0</v>
      </c>
      <c r="G1368">
        <v>0</v>
      </c>
      <c r="H1368" s="7">
        <v>1054100000</v>
      </c>
      <c r="I1368">
        <f t="array" ref="I1368">D1368-E1368</f>
        <v>1908300000</v>
      </c>
      <c r="J1368">
        <f t="array" ref="J1368">SUM(F1368:H1368)</f>
        <v>1054100000</v>
      </c>
      <c r="K1368">
        <f t="array" ref="K1368">I1368-J1368</f>
        <v>854200000</v>
      </c>
      <c r="L1368">
        <f t="array" ref="L1368">I1368/D1368</f>
        <v>0.51411713993210839</v>
      </c>
      <c r="M1368">
        <f t="array" ref="M1368">K1368/D1368</f>
        <v>0.23013093377875962</v>
      </c>
    </row>
    <row r="1369" spans="1:13">
      <c r="A1369" t="s">
        <v>5537</v>
      </c>
      <c r="B1369" t="s">
        <v>10</v>
      </c>
      <c r="C1369">
        <v>2012</v>
      </c>
      <c r="D1369" s="1">
        <v>2307182000</v>
      </c>
      <c r="E1369" s="7">
        <v>610836000</v>
      </c>
      <c r="F1369">
        <v>0</v>
      </c>
      <c r="G1369" s="7">
        <v>107591000</v>
      </c>
      <c r="H1369" s="7">
        <v>655473000</v>
      </c>
      <c r="I1369">
        <f t="array" ref="I1369">D1369-E1369</f>
        <v>1696346000</v>
      </c>
      <c r="J1369">
        <f t="array" ref="J1369">SUM(F1369:H1369)</f>
        <v>763064000</v>
      </c>
      <c r="K1369">
        <f t="array" ref="K1369">I1369-J1369</f>
        <v>933282000</v>
      </c>
      <c r="L1369">
        <f t="array" ref="L1369">I1369/D1369</f>
        <v>0.73524585403318854</v>
      </c>
      <c r="M1369">
        <f t="array" ref="M1369">K1369/D1369</f>
        <v>0.40451165100975994</v>
      </c>
    </row>
    <row r="1370" spans="1:13">
      <c r="A1370" t="s">
        <v>5537</v>
      </c>
      <c r="B1370" t="s">
        <v>19</v>
      </c>
      <c r="C1370">
        <v>2013</v>
      </c>
      <c r="D1370" s="1">
        <v>2530809000</v>
      </c>
      <c r="E1370" s="7">
        <v>699294000</v>
      </c>
      <c r="F1370">
        <v>0</v>
      </c>
      <c r="G1370" s="7">
        <v>117580000</v>
      </c>
      <c r="H1370" s="7">
        <v>729055000</v>
      </c>
      <c r="I1370">
        <f t="array" ref="I1370">D1370-E1370</f>
        <v>1831515000</v>
      </c>
      <c r="J1370">
        <f t="array" ref="J1370">SUM(F1370:H1370)</f>
        <v>846635000</v>
      </c>
      <c r="K1370">
        <f t="array" ref="K1370">I1370-J1370</f>
        <v>984880000</v>
      </c>
      <c r="L1370">
        <f t="array" ref="L1370">I1370/D1370</f>
        <v>0.72368756393706524</v>
      </c>
      <c r="M1370">
        <f t="array" ref="M1370">K1370/D1370</f>
        <v>0.38915619471876384</v>
      </c>
    </row>
    <row r="1371" spans="1:13">
      <c r="A1371" t="s">
        <v>5537</v>
      </c>
      <c r="B1371" t="s">
        <v>25</v>
      </c>
      <c r="C1371">
        <v>2014</v>
      </c>
      <c r="D1371" s="1">
        <v>2665456000</v>
      </c>
      <c r="E1371" s="7">
        <v>778896000</v>
      </c>
      <c r="F1371">
        <v>0</v>
      </c>
      <c r="G1371" s="7">
        <v>128582000</v>
      </c>
      <c r="H1371" s="7">
        <v>764799000</v>
      </c>
      <c r="I1371">
        <f t="array" ref="I1371">D1371-E1371</f>
        <v>1886560000</v>
      </c>
      <c r="J1371">
        <f t="array" ref="J1371">SUM(F1371:H1371)</f>
        <v>893381000</v>
      </c>
      <c r="K1371">
        <f t="array" ref="K1371">I1371-J1371</f>
        <v>993179000</v>
      </c>
      <c r="L1371">
        <f t="array" ref="L1371">I1371/D1371</f>
        <v>0.70778133272505717</v>
      </c>
      <c r="M1371">
        <f t="array" ref="M1371">K1371/D1371</f>
        <v>0.37261129052589875</v>
      </c>
    </row>
    <row r="1372" spans="1:13">
      <c r="A1372" t="s">
        <v>5537</v>
      </c>
      <c r="B1372" t="s">
        <v>31</v>
      </c>
      <c r="C1372">
        <v>2015</v>
      </c>
      <c r="D1372" s="1">
        <v>3018227000</v>
      </c>
      <c r="E1372" s="7">
        <v>987357000</v>
      </c>
      <c r="F1372">
        <v>0</v>
      </c>
      <c r="G1372" s="7">
        <v>137596000</v>
      </c>
      <c r="H1372" s="7">
        <v>785179000</v>
      </c>
      <c r="I1372">
        <f t="array" ref="I1372">D1372-E1372</f>
        <v>2030870000</v>
      </c>
      <c r="J1372">
        <f t="array" ref="J1372">SUM(F1372:H1372)</f>
        <v>922775000</v>
      </c>
      <c r="K1372">
        <f t="array" ref="K1372">I1372-J1372</f>
        <v>1108095000</v>
      </c>
      <c r="L1372">
        <f t="array" ref="L1372">I1372/D1372</f>
        <v>0.67286854169683064</v>
      </c>
      <c r="M1372">
        <f t="array" ref="M1372">K1372/D1372</f>
        <v>0.3671344136806145</v>
      </c>
    </row>
    <row r="1373" spans="1:13">
      <c r="A1373" t="s">
        <v>5554</v>
      </c>
      <c r="B1373" t="s">
        <v>10</v>
      </c>
      <c r="C1373">
        <v>2012</v>
      </c>
      <c r="D1373" s="1">
        <v>16537000000</v>
      </c>
      <c r="E1373" s="7">
        <v>9373000000</v>
      </c>
      <c r="F1373">
        <v>0</v>
      </c>
      <c r="G1373" s="7">
        <v>1787000000</v>
      </c>
      <c r="H1373" s="7">
        <v>914000000</v>
      </c>
      <c r="I1373">
        <f t="array" ref="I1373">D1373-E1373</f>
        <v>7164000000</v>
      </c>
      <c r="J1373">
        <f t="array" ref="J1373">SUM(F1373:H1373)</f>
        <v>2701000000</v>
      </c>
      <c r="K1373">
        <f t="array" ref="K1373">I1373-J1373</f>
        <v>4463000000</v>
      </c>
      <c r="L1373">
        <f t="array" ref="L1373">I1373/D1373</f>
        <v>0.43321037673096691</v>
      </c>
      <c r="M1373">
        <f t="array" ref="M1373">K1373/D1373</f>
        <v>0.26987966378424139</v>
      </c>
    </row>
    <row r="1374" spans="1:13">
      <c r="A1374" t="s">
        <v>5554</v>
      </c>
      <c r="B1374" t="s">
        <v>19</v>
      </c>
      <c r="C1374">
        <v>2013</v>
      </c>
      <c r="D1374" s="1">
        <v>17087000000</v>
      </c>
      <c r="E1374" s="7">
        <v>9817000000</v>
      </c>
      <c r="F1374">
        <v>0</v>
      </c>
      <c r="G1374" s="7">
        <v>1901000000</v>
      </c>
      <c r="H1374" s="7">
        <v>934000000</v>
      </c>
      <c r="I1374">
        <f t="array" ref="I1374">D1374-E1374</f>
        <v>7270000000</v>
      </c>
      <c r="J1374">
        <f t="array" ref="J1374">SUM(F1374:H1374)</f>
        <v>2835000000</v>
      </c>
      <c r="K1374">
        <f t="array" ref="K1374">I1374-J1374</f>
        <v>4435000000</v>
      </c>
      <c r="L1374">
        <f t="array" ref="L1374">I1374/D1374</f>
        <v>0.42546965529349801</v>
      </c>
      <c r="M1374">
        <f t="array" ref="M1374">K1374/D1374</f>
        <v>0.25955404693626732</v>
      </c>
    </row>
    <row r="1375" spans="1:13">
      <c r="A1375" t="s">
        <v>5554</v>
      </c>
      <c r="B1375" t="s">
        <v>25</v>
      </c>
      <c r="C1375">
        <v>2014</v>
      </c>
      <c r="D1375" s="1">
        <v>18467000000</v>
      </c>
      <c r="E1375" s="7">
        <v>11031000000</v>
      </c>
      <c r="F1375">
        <v>0</v>
      </c>
      <c r="G1375" s="7">
        <v>1945000000</v>
      </c>
      <c r="H1375" s="7">
        <v>981000000</v>
      </c>
      <c r="I1375">
        <f t="array" ref="I1375">D1375-E1375</f>
        <v>7436000000</v>
      </c>
      <c r="J1375">
        <f t="array" ref="J1375">SUM(F1375:H1375)</f>
        <v>2926000000</v>
      </c>
      <c r="K1375">
        <f t="array" ref="K1375">I1375-J1375</f>
        <v>4510000000</v>
      </c>
      <c r="L1375">
        <f t="array" ref="L1375">I1375/D1375</f>
        <v>0.40266421183733148</v>
      </c>
      <c r="M1375">
        <f t="array" ref="M1375">K1375/D1375</f>
        <v>0.24421941842205014</v>
      </c>
    </row>
    <row r="1376" spans="1:13">
      <c r="A1376" t="s">
        <v>5554</v>
      </c>
      <c r="B1376" t="s">
        <v>31</v>
      </c>
      <c r="C1376">
        <v>2015</v>
      </c>
      <c r="D1376" s="1">
        <v>17489000000</v>
      </c>
      <c r="E1376" s="7">
        <v>9811000000</v>
      </c>
      <c r="F1376">
        <v>0</v>
      </c>
      <c r="G1376" s="7">
        <v>2034000000</v>
      </c>
      <c r="H1376" s="7">
        <v>997000000</v>
      </c>
      <c r="I1376">
        <f t="array" ref="I1376">D1376-E1376</f>
        <v>7678000000</v>
      </c>
      <c r="J1376">
        <f t="array" ref="J1376">SUM(F1376:H1376)</f>
        <v>3031000000</v>
      </c>
      <c r="K1376">
        <f t="array" ref="K1376">I1376-J1376</f>
        <v>4647000000</v>
      </c>
      <c r="L1376">
        <f t="array" ref="L1376">I1376/D1376</f>
        <v>0.43901881182457547</v>
      </c>
      <c r="M1376">
        <f t="array" ref="M1376">K1376/D1376</f>
        <v>0.26570987477843216</v>
      </c>
    </row>
    <row r="1377" spans="1:13">
      <c r="A1377" t="s">
        <v>5568</v>
      </c>
      <c r="B1377" t="s">
        <v>10</v>
      </c>
      <c r="C1377">
        <v>2012</v>
      </c>
      <c r="D1377" s="1">
        <v>4256157000</v>
      </c>
      <c r="E1377" s="7">
        <v>800380000</v>
      </c>
      <c r="F1377">
        <v>0</v>
      </c>
      <c r="G1377" s="7">
        <v>1068382000</v>
      </c>
      <c r="H1377" s="7">
        <v>376687000</v>
      </c>
      <c r="I1377">
        <f t="array" ref="I1377">D1377-E1377</f>
        <v>3455777000</v>
      </c>
      <c r="J1377">
        <f t="array" ref="J1377">SUM(F1377:H1377)</f>
        <v>1445069000</v>
      </c>
      <c r="K1377">
        <f t="array" ref="K1377">I1377-J1377</f>
        <v>2010708000</v>
      </c>
      <c r="L1377">
        <f t="array" ref="L1377">I1377/D1377</f>
        <v>0.81194772655238046</v>
      </c>
      <c r="M1377">
        <f t="array" ref="M1377">K1377/D1377</f>
        <v>0.47242336220209924</v>
      </c>
    </row>
    <row r="1378" spans="1:13">
      <c r="A1378" t="s">
        <v>5568</v>
      </c>
      <c r="B1378" t="s">
        <v>19</v>
      </c>
      <c r="C1378">
        <v>2013</v>
      </c>
      <c r="D1378" s="1">
        <v>4543849000</v>
      </c>
      <c r="E1378" s="7">
        <v>837946000</v>
      </c>
      <c r="F1378">
        <v>0</v>
      </c>
      <c r="G1378" s="7">
        <v>1107700000</v>
      </c>
      <c r="H1378" s="7">
        <v>402369000</v>
      </c>
      <c r="I1378">
        <f t="array" ref="I1378">D1378-E1378</f>
        <v>3705903000</v>
      </c>
      <c r="J1378">
        <f t="array" ref="J1378">SUM(F1378:H1378)</f>
        <v>1510069000</v>
      </c>
      <c r="K1378">
        <f t="array" ref="K1378">I1378-J1378</f>
        <v>2195834000</v>
      </c>
      <c r="L1378">
        <f t="array" ref="L1378">I1378/D1378</f>
        <v>0.81558674154884991</v>
      </c>
      <c r="M1378">
        <f t="array" ref="M1378">K1378/D1378</f>
        <v>0.48325417503970752</v>
      </c>
    </row>
    <row r="1379" spans="1:13">
      <c r="A1379" t="s">
        <v>5568</v>
      </c>
      <c r="B1379" t="s">
        <v>25</v>
      </c>
      <c r="C1379">
        <v>2014</v>
      </c>
      <c r="D1379" s="1">
        <v>4870818000</v>
      </c>
      <c r="E1379" s="7">
        <v>882803000</v>
      </c>
      <c r="F1379">
        <v>0</v>
      </c>
      <c r="G1379" s="7">
        <v>1143827000</v>
      </c>
      <c r="H1379" s="7">
        <v>446845000</v>
      </c>
      <c r="I1379">
        <f t="array" ref="I1379">D1379-E1379</f>
        <v>3988015000</v>
      </c>
      <c r="J1379">
        <f t="array" ref="J1379">SUM(F1379:H1379)</f>
        <v>1590672000</v>
      </c>
      <c r="K1379">
        <f t="array" ref="K1379">I1379-J1379</f>
        <v>2397343000</v>
      </c>
      <c r="L1379">
        <f t="array" ref="L1379">I1379/D1379</f>
        <v>0.8187567262829365</v>
      </c>
      <c r="M1379">
        <f t="array" ref="M1379">K1379/D1379</f>
        <v>0.49218488557774076</v>
      </c>
    </row>
    <row r="1380" spans="1:13">
      <c r="A1380" t="s">
        <v>5568</v>
      </c>
      <c r="B1380" t="s">
        <v>31</v>
      </c>
      <c r="C1380">
        <v>2015</v>
      </c>
      <c r="D1380" s="1">
        <v>5266103000</v>
      </c>
      <c r="E1380" s="7">
        <v>960192000</v>
      </c>
      <c r="F1380">
        <v>0</v>
      </c>
      <c r="G1380" s="7">
        <v>1177568000</v>
      </c>
      <c r="H1380" s="7">
        <v>452835000</v>
      </c>
      <c r="I1380">
        <f t="array" ref="I1380">D1380-E1380</f>
        <v>4305911000</v>
      </c>
      <c r="J1380">
        <f t="array" ref="J1380">SUM(F1380:H1380)</f>
        <v>1630403000</v>
      </c>
      <c r="K1380">
        <f t="array" ref="K1380">I1380-J1380</f>
        <v>2675508000</v>
      </c>
      <c r="L1380">
        <f t="array" ref="L1380">I1380/D1380</f>
        <v>0.81766554888880827</v>
      </c>
      <c r="M1380">
        <f t="array" ref="M1380">K1380/D1380</f>
        <v>0.50806222362152809</v>
      </c>
    </row>
    <row r="1381" spans="1:13">
      <c r="A1381" t="s">
        <v>5585</v>
      </c>
      <c r="B1381" t="s">
        <v>10</v>
      </c>
      <c r="C1381">
        <v>2013</v>
      </c>
      <c r="D1381" s="1">
        <v>24380510000</v>
      </c>
      <c r="E1381" s="7">
        <v>17889249000</v>
      </c>
      <c r="F1381">
        <v>0</v>
      </c>
      <c r="G1381" s="7">
        <v>78900000</v>
      </c>
      <c r="H1381" s="7">
        <v>4884284000</v>
      </c>
      <c r="I1381">
        <f t="array" ref="I1381">D1381-E1381</f>
        <v>6491261000</v>
      </c>
      <c r="J1381">
        <f t="array" ref="J1381">SUM(F1381:H1381)</f>
        <v>4963184000</v>
      </c>
      <c r="K1381">
        <f t="array" ref="K1381">I1381-J1381</f>
        <v>1528077000</v>
      </c>
      <c r="L1381">
        <f t="array" ref="L1381">I1381/D1381</f>
        <v>0.26624795789751732</v>
      </c>
      <c r="M1381">
        <f t="array" ref="M1381">K1381/D1381</f>
        <v>6.2676170432858044E-2</v>
      </c>
    </row>
    <row r="1382" spans="1:13">
      <c r="A1382" t="s">
        <v>5585</v>
      </c>
      <c r="B1382" t="s">
        <v>19</v>
      </c>
      <c r="C1382">
        <v>2014</v>
      </c>
      <c r="D1382" s="1">
        <v>23114000000</v>
      </c>
      <c r="E1382" s="7">
        <v>17082000000</v>
      </c>
      <c r="F1382">
        <v>0</v>
      </c>
      <c r="G1382" s="7">
        <v>55000000</v>
      </c>
      <c r="H1382" s="7">
        <v>4735000000</v>
      </c>
      <c r="I1382">
        <f t="array" ref="I1382">D1382-E1382</f>
        <v>6032000000</v>
      </c>
      <c r="J1382">
        <f t="array" ref="J1382">SUM(F1382:H1382)</f>
        <v>4790000000</v>
      </c>
      <c r="K1382">
        <f t="array" ref="K1382">I1382-J1382</f>
        <v>1242000000</v>
      </c>
      <c r="L1382">
        <f t="array" ref="L1382">I1382/D1382</f>
        <v>0.2609673790776153</v>
      </c>
      <c r="M1382">
        <f t="array" ref="M1382">K1382/D1382</f>
        <v>5.3733667906896251E-2</v>
      </c>
    </row>
    <row r="1383" spans="1:13">
      <c r="A1383" t="s">
        <v>5585</v>
      </c>
      <c r="B1383" t="s">
        <v>25</v>
      </c>
      <c r="C1383">
        <v>2015</v>
      </c>
      <c r="D1383" s="1">
        <v>22492000000</v>
      </c>
      <c r="E1383" s="7">
        <v>16691000000</v>
      </c>
      <c r="F1383">
        <v>0</v>
      </c>
      <c r="G1383" s="7">
        <v>62000000</v>
      </c>
      <c r="H1383" s="7">
        <v>4816000000</v>
      </c>
      <c r="I1383">
        <f t="array" ref="I1383">D1383-E1383</f>
        <v>5801000000</v>
      </c>
      <c r="J1383">
        <f t="array" ref="J1383">SUM(F1383:H1383)</f>
        <v>4878000000</v>
      </c>
      <c r="K1383">
        <f t="array" ref="K1383">I1383-J1383</f>
        <v>923000000</v>
      </c>
      <c r="L1383">
        <f t="array" ref="L1383">I1383/D1383</f>
        <v>0.25791392495109372</v>
      </c>
      <c r="M1383">
        <f t="array" ref="M1383">K1383/D1383</f>
        <v>4.1036813089098345E-2</v>
      </c>
    </row>
    <row r="1384" spans="1:13">
      <c r="A1384" t="s">
        <v>5585</v>
      </c>
      <c r="B1384" t="s">
        <v>31</v>
      </c>
      <c r="C1384">
        <v>2016</v>
      </c>
      <c r="D1384" s="1">
        <v>21059000000</v>
      </c>
      <c r="E1384" s="7">
        <v>15545000000</v>
      </c>
      <c r="F1384">
        <v>0</v>
      </c>
      <c r="G1384" s="7">
        <v>67000000</v>
      </c>
      <c r="H1384" s="7">
        <v>4600000000</v>
      </c>
      <c r="I1384">
        <f t="array" ref="I1384">D1384-E1384</f>
        <v>5514000000</v>
      </c>
      <c r="J1384">
        <f t="array" ref="J1384">SUM(F1384:H1384)</f>
        <v>4667000000</v>
      </c>
      <c r="K1384">
        <f t="array" ref="K1384">I1384-J1384</f>
        <v>847000000</v>
      </c>
      <c r="L1384">
        <f t="array" ref="L1384">I1384/D1384</f>
        <v>0.26183579467211171</v>
      </c>
      <c r="M1384">
        <f t="array" ref="M1384">K1384/D1384</f>
        <v>4.0220333349161877E-2</v>
      </c>
    </row>
    <row r="1385" spans="1:13">
      <c r="A1385" t="s">
        <v>5599</v>
      </c>
      <c r="B1385" t="s">
        <v>10</v>
      </c>
      <c r="C1385">
        <v>2012</v>
      </c>
      <c r="D1385" s="1">
        <v>1913149000</v>
      </c>
      <c r="E1385" s="7">
        <v>1055844000</v>
      </c>
      <c r="F1385">
        <v>0</v>
      </c>
      <c r="G1385" s="7">
        <v>31652000</v>
      </c>
      <c r="H1385" s="7">
        <v>356817000</v>
      </c>
      <c r="I1385">
        <f t="array" ref="I1385">D1385-E1385</f>
        <v>857305000</v>
      </c>
      <c r="J1385">
        <f t="array" ref="J1385">SUM(F1385:H1385)</f>
        <v>388469000</v>
      </c>
      <c r="K1385">
        <f t="array" ref="K1385">I1385-J1385</f>
        <v>468836000</v>
      </c>
      <c r="L1385">
        <f t="array" ref="L1385">I1385/D1385</f>
        <v>0.44811198709562089</v>
      </c>
      <c r="M1385">
        <f t="array" ref="M1385">K1385/D1385</f>
        <v>0.24505984635802019</v>
      </c>
    </row>
    <row r="1386" spans="1:13">
      <c r="A1386" t="s">
        <v>5599</v>
      </c>
      <c r="B1386" t="s">
        <v>19</v>
      </c>
      <c r="C1386">
        <v>2013</v>
      </c>
      <c r="D1386" s="1">
        <v>2142807000</v>
      </c>
      <c r="E1386" s="7">
        <v>1178173000</v>
      </c>
      <c r="F1386">
        <v>0</v>
      </c>
      <c r="G1386" s="7">
        <v>38405000</v>
      </c>
      <c r="H1386" s="7">
        <v>390610000</v>
      </c>
      <c r="I1386">
        <f t="array" ref="I1386">D1386-E1386</f>
        <v>964634000</v>
      </c>
      <c r="J1386">
        <f t="array" ref="J1386">SUM(F1386:H1386)</f>
        <v>429015000</v>
      </c>
      <c r="K1386">
        <f t="array" ref="K1386">I1386-J1386</f>
        <v>535619000</v>
      </c>
      <c r="L1386">
        <f t="array" ref="L1386">I1386/D1386</f>
        <v>0.45017306738311008</v>
      </c>
      <c r="M1386">
        <f t="array" ref="M1386">K1386/D1386</f>
        <v>0.24996138242968219</v>
      </c>
    </row>
    <row r="1387" spans="1:13">
      <c r="A1387" t="s">
        <v>5599</v>
      </c>
      <c r="B1387" t="s">
        <v>25</v>
      </c>
      <c r="C1387">
        <v>2014</v>
      </c>
      <c r="D1387" s="1">
        <v>2555601000</v>
      </c>
      <c r="E1387" s="7">
        <v>1461190000</v>
      </c>
      <c r="F1387">
        <v>0</v>
      </c>
      <c r="G1387" s="7">
        <v>48138000</v>
      </c>
      <c r="H1387" s="7">
        <v>489937000</v>
      </c>
      <c r="I1387">
        <f t="array" ref="I1387">D1387-E1387</f>
        <v>1094411000</v>
      </c>
      <c r="J1387">
        <f t="array" ref="J1387">SUM(F1387:H1387)</f>
        <v>538075000</v>
      </c>
      <c r="K1387">
        <f t="array" ref="K1387">I1387-J1387</f>
        <v>556336000</v>
      </c>
      <c r="L1387">
        <f t="array" ref="L1387">I1387/D1387</f>
        <v>0.42824016738137133</v>
      </c>
      <c r="M1387">
        <f t="array" ref="M1387">K1387/D1387</f>
        <v>0.21769282450585986</v>
      </c>
    </row>
    <row r="1388" spans="1:13">
      <c r="A1388" t="s">
        <v>5599</v>
      </c>
      <c r="B1388" t="s">
        <v>31</v>
      </c>
      <c r="C1388">
        <v>2015</v>
      </c>
      <c r="D1388" s="1">
        <v>2985908000</v>
      </c>
      <c r="E1388" s="7">
        <v>1719723000</v>
      </c>
      <c r="F1388">
        <v>0</v>
      </c>
      <c r="G1388" s="7">
        <v>65770000</v>
      </c>
      <c r="H1388" s="7">
        <v>712803000</v>
      </c>
      <c r="I1388">
        <f t="array" ref="I1388">D1388-E1388</f>
        <v>1266185000</v>
      </c>
      <c r="J1388">
        <f t="array" ref="J1388">SUM(F1388:H1388)</f>
        <v>778573000</v>
      </c>
      <c r="K1388">
        <f t="array" ref="K1388">I1388-J1388</f>
        <v>487612000</v>
      </c>
      <c r="L1388">
        <f t="array" ref="L1388">I1388/D1388</f>
        <v>0.42405358771938051</v>
      </c>
      <c r="M1388">
        <f t="array" ref="M1388">K1388/D1388</f>
        <v>0.16330442866960401</v>
      </c>
    </row>
    <row r="1389" spans="1:13">
      <c r="A1389" t="s">
        <v>5616</v>
      </c>
      <c r="B1389" t="s">
        <v>10</v>
      </c>
      <c r="C1389">
        <v>2012</v>
      </c>
      <c r="D1389" s="1">
        <v>9647000000</v>
      </c>
      <c r="E1389" s="7">
        <v>6646000000</v>
      </c>
      <c r="F1389">
        <v>0</v>
      </c>
      <c r="G1389" s="7">
        <v>1090000000</v>
      </c>
      <c r="H1389" s="7">
        <v>359000000</v>
      </c>
      <c r="I1389">
        <f t="array" ref="I1389">D1389-E1389</f>
        <v>3001000000</v>
      </c>
      <c r="J1389">
        <f t="array" ref="J1389">SUM(F1389:H1389)</f>
        <v>1449000000</v>
      </c>
      <c r="K1389">
        <f t="array" ref="K1389">I1389-J1389</f>
        <v>1552000000</v>
      </c>
      <c r="L1389">
        <f t="array" ref="L1389">I1389/D1389</f>
        <v>0.31108116512905565</v>
      </c>
      <c r="M1389">
        <f t="array" ref="M1389">K1389/D1389</f>
        <v>0.1608790297501814</v>
      </c>
    </row>
    <row r="1390" spans="1:13">
      <c r="A1390" t="s">
        <v>5616</v>
      </c>
      <c r="B1390" t="s">
        <v>19</v>
      </c>
      <c r="C1390">
        <v>2013</v>
      </c>
      <c r="D1390" s="1">
        <v>10557000000</v>
      </c>
      <c r="E1390" s="7">
        <v>7186000000</v>
      </c>
      <c r="F1390">
        <v>0</v>
      </c>
      <c r="G1390" s="7">
        <v>1113000000</v>
      </c>
      <c r="H1390" s="7">
        <v>574000000</v>
      </c>
      <c r="I1390">
        <f t="array" ref="I1390">D1390-E1390</f>
        <v>3371000000</v>
      </c>
      <c r="J1390">
        <f t="array" ref="J1390">SUM(F1390:H1390)</f>
        <v>1687000000</v>
      </c>
      <c r="K1390">
        <f t="array" ref="K1390">I1390-J1390</f>
        <v>1684000000</v>
      </c>
      <c r="L1390">
        <f t="array" ref="L1390">I1390/D1390</f>
        <v>0.31931419910959552</v>
      </c>
      <c r="M1390">
        <f t="array" ref="M1390">K1390/D1390</f>
        <v>0.15951501373496257</v>
      </c>
    </row>
    <row r="1391" spans="1:13">
      <c r="A1391" t="s">
        <v>5616</v>
      </c>
      <c r="B1391" t="s">
        <v>25</v>
      </c>
      <c r="C1391">
        <v>2014</v>
      </c>
      <c r="D1391" s="1">
        <v>11035000000</v>
      </c>
      <c r="E1391" s="7">
        <v>7689000000</v>
      </c>
      <c r="F1391">
        <v>0</v>
      </c>
      <c r="G1391" s="7">
        <v>1156000000</v>
      </c>
      <c r="H1391" s="7">
        <v>414000000</v>
      </c>
      <c r="I1391">
        <f t="array" ref="I1391">D1391-E1391</f>
        <v>3346000000</v>
      </c>
      <c r="J1391">
        <f t="array" ref="J1391">SUM(F1391:H1391)</f>
        <v>1570000000</v>
      </c>
      <c r="K1391">
        <f t="array" ref="K1391">I1391-J1391</f>
        <v>1776000000</v>
      </c>
      <c r="L1391">
        <f t="array" ref="L1391">I1391/D1391</f>
        <v>0.3032170367014046</v>
      </c>
      <c r="M1391">
        <f t="array" ref="M1391">K1391/D1391</f>
        <v>0.16094245582238331</v>
      </c>
    </row>
    <row r="1392" spans="1:13">
      <c r="A1392" t="s">
        <v>5616</v>
      </c>
      <c r="B1392" t="s">
        <v>31</v>
      </c>
      <c r="C1392">
        <v>2015</v>
      </c>
      <c r="D1392" s="1">
        <v>10231000000</v>
      </c>
      <c r="E1392" s="7">
        <v>6648000000</v>
      </c>
      <c r="F1392">
        <v>0</v>
      </c>
      <c r="G1392" s="7">
        <v>1250000000</v>
      </c>
      <c r="H1392" s="7">
        <v>397000000</v>
      </c>
      <c r="I1392">
        <f t="array" ref="I1392">D1392-E1392</f>
        <v>3583000000</v>
      </c>
      <c r="J1392">
        <f t="array" ref="J1392">SUM(F1392:H1392)</f>
        <v>1647000000</v>
      </c>
      <c r="K1392">
        <f t="array" ref="K1392">I1392-J1392</f>
        <v>1936000000</v>
      </c>
      <c r="L1392">
        <f t="array" ref="L1392">I1392/D1392</f>
        <v>0.35021014563581271</v>
      </c>
      <c r="M1392">
        <f t="array" ref="M1392">K1392/D1392</f>
        <v>0.18922881438764538</v>
      </c>
    </row>
    <row r="1393" spans="1:13">
      <c r="A1393" t="s">
        <v>5630</v>
      </c>
      <c r="B1393" t="s">
        <v>10</v>
      </c>
      <c r="C1393">
        <v>2012</v>
      </c>
      <c r="D1393" s="1">
        <v>11240000000</v>
      </c>
      <c r="E1393" s="7">
        <v>429000000</v>
      </c>
      <c r="F1393">
        <v>0</v>
      </c>
      <c r="G1393" s="7">
        <v>1441000000</v>
      </c>
      <c r="H1393" s="7">
        <v>6073000000</v>
      </c>
      <c r="I1393">
        <f t="array" ref="I1393">D1393-E1393</f>
        <v>10811000000</v>
      </c>
      <c r="J1393">
        <f t="array" ref="J1393">SUM(F1393:H1393)</f>
        <v>7514000000</v>
      </c>
      <c r="K1393">
        <f t="array" ref="K1393">I1393-J1393</f>
        <v>3297000000</v>
      </c>
      <c r="L1393">
        <f t="array" ref="L1393">I1393/D1393</f>
        <v>0.96183274021352316</v>
      </c>
      <c r="M1393">
        <f t="array" ref="M1393">K1393/D1393</f>
        <v>0.29332740213523134</v>
      </c>
    </row>
    <row r="1394" spans="1:13">
      <c r="A1394" t="s">
        <v>5630</v>
      </c>
      <c r="B1394" t="s">
        <v>19</v>
      </c>
      <c r="C1394">
        <v>2013</v>
      </c>
      <c r="D1394" s="1">
        <v>8602000000</v>
      </c>
      <c r="E1394" s="7">
        <v>291000000</v>
      </c>
      <c r="F1394">
        <v>0</v>
      </c>
      <c r="G1394" s="7">
        <v>576000000</v>
      </c>
      <c r="H1394" s="7">
        <v>5808000000</v>
      </c>
      <c r="I1394">
        <f t="array" ref="I1394">D1394-E1394</f>
        <v>8311000000</v>
      </c>
      <c r="J1394">
        <f t="array" ref="J1394">SUM(F1394:H1394)</f>
        <v>6384000000</v>
      </c>
      <c r="K1394">
        <f t="array" ref="K1394">I1394-J1394</f>
        <v>1927000000</v>
      </c>
      <c r="L1394">
        <f t="array" ref="L1394">I1394/D1394</f>
        <v>0.9661706579865148</v>
      </c>
      <c r="M1394">
        <f t="array" ref="M1394">K1394/D1394</f>
        <v>0.22401767030923042</v>
      </c>
    </row>
    <row r="1395" spans="1:13">
      <c r="A1395" t="s">
        <v>5630</v>
      </c>
      <c r="B1395" t="s">
        <v>25</v>
      </c>
      <c r="C1395">
        <v>2014</v>
      </c>
      <c r="D1395" s="1">
        <v>8707000000</v>
      </c>
      <c r="E1395" s="7">
        <v>235000000</v>
      </c>
      <c r="F1395">
        <v>0</v>
      </c>
      <c r="G1395" s="7">
        <v>367000000</v>
      </c>
      <c r="H1395" s="7">
        <v>5518000000</v>
      </c>
      <c r="I1395">
        <f t="array" ref="I1395">D1395-E1395</f>
        <v>8472000000</v>
      </c>
      <c r="J1395">
        <f t="array" ref="J1395">SUM(F1395:H1395)</f>
        <v>5885000000</v>
      </c>
      <c r="K1395">
        <f t="array" ref="K1395">I1395-J1395</f>
        <v>2587000000</v>
      </c>
      <c r="L1395">
        <f t="array" ref="L1395">I1395/D1395</f>
        <v>0.9730102216607327</v>
      </c>
      <c r="M1395">
        <f t="array" ref="M1395">K1395/D1395</f>
        <v>0.29711726197312505</v>
      </c>
    </row>
    <row r="1396" spans="1:13">
      <c r="A1396" t="s">
        <v>5630</v>
      </c>
      <c r="B1396" t="s">
        <v>31</v>
      </c>
      <c r="C1396">
        <v>2015</v>
      </c>
      <c r="D1396" s="1">
        <v>8533000000</v>
      </c>
      <c r="E1396" s="7">
        <v>219000000</v>
      </c>
      <c r="F1396">
        <v>0</v>
      </c>
      <c r="G1396" s="7">
        <v>205000000</v>
      </c>
      <c r="H1396" s="7">
        <v>5120000000</v>
      </c>
      <c r="I1396">
        <f t="array" ref="I1396">D1396-E1396</f>
        <v>8314000000</v>
      </c>
      <c r="J1396">
        <f t="array" ref="J1396">SUM(F1396:H1396)</f>
        <v>5325000000</v>
      </c>
      <c r="K1396">
        <f t="array" ref="K1396">I1396-J1396</f>
        <v>2989000000</v>
      </c>
      <c r="L1396">
        <f t="array" ref="L1396">I1396/D1396</f>
        <v>0.97433493495839685</v>
      </c>
      <c r="M1396">
        <f t="array" ref="M1396">K1396/D1396</f>
        <v>0.35028712059064809</v>
      </c>
    </row>
    <row r="1397" spans="1:13">
      <c r="A1397" t="s">
        <v>5643</v>
      </c>
      <c r="B1397" t="s">
        <v>10</v>
      </c>
      <c r="C1397">
        <v>2013</v>
      </c>
      <c r="D1397" s="1">
        <v>14351000000</v>
      </c>
      <c r="E1397" s="7">
        <v>10411000000</v>
      </c>
      <c r="F1397" s="7">
        <v>1133000000</v>
      </c>
      <c r="G1397" s="7">
        <v>79000000</v>
      </c>
      <c r="H1397" s="7">
        <v>635000000</v>
      </c>
      <c r="I1397">
        <f t="array" ref="I1397">D1397-E1397</f>
        <v>3940000000</v>
      </c>
      <c r="J1397">
        <f t="array" ref="J1397">SUM(F1397:H1397)</f>
        <v>1847000000</v>
      </c>
      <c r="K1397">
        <f t="array" ref="K1397">I1397-J1397</f>
        <v>2093000000</v>
      </c>
      <c r="L1397">
        <f t="array" ref="L1397">I1397/D1397</f>
        <v>0.27454532785171765</v>
      </c>
      <c r="M1397">
        <f t="array" ref="M1397">K1397/D1397</f>
        <v>0.14584349522681347</v>
      </c>
    </row>
    <row r="1398" spans="1:13">
      <c r="A1398" t="s">
        <v>5643</v>
      </c>
      <c r="B1398" t="s">
        <v>19</v>
      </c>
      <c r="C1398">
        <v>2014</v>
      </c>
      <c r="D1398" s="1">
        <v>13724000000</v>
      </c>
      <c r="E1398" s="7">
        <v>9878000000</v>
      </c>
      <c r="F1398" s="7">
        <v>1226000000</v>
      </c>
      <c r="G1398" s="7">
        <v>98000000</v>
      </c>
      <c r="H1398" s="7">
        <v>722000000</v>
      </c>
      <c r="I1398">
        <f t="array" ref="I1398">D1398-E1398</f>
        <v>3846000000</v>
      </c>
      <c r="J1398">
        <f t="array" ref="J1398">SUM(F1398:H1398)</f>
        <v>2046000000</v>
      </c>
      <c r="K1398">
        <f t="array" ref="K1398">I1398-J1398</f>
        <v>1800000000</v>
      </c>
      <c r="L1398">
        <f t="array" ref="L1398">I1398/D1398</f>
        <v>0.28023899737685803</v>
      </c>
      <c r="M1398">
        <f t="array" ref="M1398">K1398/D1398</f>
        <v>0.13115709705625181</v>
      </c>
    </row>
    <row r="1399" spans="1:13">
      <c r="A1399" t="s">
        <v>5643</v>
      </c>
      <c r="B1399" t="s">
        <v>25</v>
      </c>
      <c r="C1399">
        <v>2015</v>
      </c>
      <c r="D1399" s="1">
        <v>13739000000</v>
      </c>
      <c r="E1399" s="7">
        <v>9930000000</v>
      </c>
      <c r="F1399" s="7">
        <v>1353000000</v>
      </c>
      <c r="G1399" s="7">
        <v>129000000</v>
      </c>
      <c r="H1399" s="7">
        <v>237000000</v>
      </c>
      <c r="I1399">
        <f t="array" ref="I1399">D1399-E1399</f>
        <v>3809000000</v>
      </c>
      <c r="J1399">
        <f t="array" ref="J1399">SUM(F1399:H1399)</f>
        <v>1719000000</v>
      </c>
      <c r="K1399">
        <f t="array" ref="K1399">I1399-J1399</f>
        <v>2090000000</v>
      </c>
      <c r="L1399">
        <f t="array" ref="L1399">I1399/D1399</f>
        <v>0.2772399737972196</v>
      </c>
      <c r="M1399">
        <f t="array" ref="M1399">K1399/D1399</f>
        <v>0.1521216973578863</v>
      </c>
    </row>
    <row r="1400" spans="1:13">
      <c r="A1400" t="s">
        <v>5643</v>
      </c>
      <c r="B1400" t="s">
        <v>31</v>
      </c>
      <c r="C1400">
        <v>2016</v>
      </c>
      <c r="D1400" s="1">
        <v>11160000000</v>
      </c>
      <c r="E1400" s="7">
        <v>8545000000</v>
      </c>
      <c r="F1400" s="7">
        <v>1237000000</v>
      </c>
      <c r="G1400" s="7">
        <v>123000000</v>
      </c>
      <c r="H1400" s="7">
        <v>635000000</v>
      </c>
      <c r="I1400">
        <f t="array" ref="I1400">D1400-E1400</f>
        <v>2615000000</v>
      </c>
      <c r="J1400">
        <f t="array" ref="J1400">SUM(F1400:H1400)</f>
        <v>1995000000</v>
      </c>
      <c r="K1400">
        <f t="array" ref="K1400">I1400-J1400</f>
        <v>620000000</v>
      </c>
      <c r="L1400">
        <f t="array" ref="L1400">I1400/D1400</f>
        <v>0.23431899641577061</v>
      </c>
      <c r="M1400">
        <f t="array" ref="M1400">K1400/D1400</f>
        <v>5.5555555555555552E-2</v>
      </c>
    </row>
    <row r="1401" spans="1:13">
      <c r="A1401" t="s">
        <v>5658</v>
      </c>
      <c r="B1401" t="s">
        <v>10</v>
      </c>
      <c r="C1401">
        <v>2013</v>
      </c>
      <c r="D1401" s="1">
        <v>2796100000</v>
      </c>
      <c r="E1401" s="7">
        <v>1687800000</v>
      </c>
      <c r="F1401">
        <v>0</v>
      </c>
      <c r="G1401">
        <v>0</v>
      </c>
      <c r="H1401" s="7">
        <v>585400000</v>
      </c>
      <c r="I1401">
        <f t="array" ref="I1401">D1401-E1401</f>
        <v>1108300000</v>
      </c>
      <c r="J1401">
        <f t="array" ref="J1401">SUM(F1401:H1401)</f>
        <v>585400000</v>
      </c>
      <c r="K1401">
        <f t="array" ref="K1401">I1401-J1401</f>
        <v>522900000</v>
      </c>
      <c r="L1401">
        <f t="array" ref="L1401">I1401/D1401</f>
        <v>0.39637352026036266</v>
      </c>
      <c r="M1401">
        <f t="array" ref="M1401">K1401/D1401</f>
        <v>0.18701047888129896</v>
      </c>
    </row>
    <row r="1402" spans="1:13">
      <c r="A1402" t="s">
        <v>5658</v>
      </c>
      <c r="B1402" t="s">
        <v>19</v>
      </c>
      <c r="C1402">
        <v>2014</v>
      </c>
      <c r="D1402" s="1">
        <v>4867700000</v>
      </c>
      <c r="E1402" s="7">
        <v>2876000000</v>
      </c>
      <c r="F1402">
        <v>0</v>
      </c>
      <c r="G1402">
        <v>0</v>
      </c>
      <c r="H1402" s="7">
        <v>895100000</v>
      </c>
      <c r="I1402">
        <f t="array" ref="I1402">D1402-E1402</f>
        <v>1991700000</v>
      </c>
      <c r="J1402">
        <f t="array" ref="J1402">SUM(F1402:H1402)</f>
        <v>895100000</v>
      </c>
      <c r="K1402">
        <f t="array" ref="K1402">I1402-J1402</f>
        <v>1096600000</v>
      </c>
      <c r="L1402">
        <f t="array" ref="L1402">I1402/D1402</f>
        <v>0.40916654682909792</v>
      </c>
      <c r="M1402">
        <f t="array" ref="M1402">K1402/D1402</f>
        <v>0.22528093350042114</v>
      </c>
    </row>
    <row r="1403" spans="1:13">
      <c r="A1403" t="s">
        <v>5658</v>
      </c>
      <c r="B1403" t="s">
        <v>25</v>
      </c>
      <c r="C1403">
        <v>2015</v>
      </c>
      <c r="D1403" s="1">
        <v>6028000000</v>
      </c>
      <c r="E1403" s="7">
        <v>3449400000</v>
      </c>
      <c r="F1403">
        <v>0</v>
      </c>
      <c r="G1403">
        <v>0</v>
      </c>
      <c r="H1403" s="7">
        <v>1078400000</v>
      </c>
      <c r="I1403">
        <f t="array" ref="I1403">D1403-E1403</f>
        <v>2578600000</v>
      </c>
      <c r="J1403">
        <f t="array" ref="J1403">SUM(F1403:H1403)</f>
        <v>1078400000</v>
      </c>
      <c r="K1403">
        <f t="array" ref="K1403">I1403-J1403</f>
        <v>1500200000</v>
      </c>
      <c r="L1403">
        <f t="array" ref="L1403">I1403/D1403</f>
        <v>0.42777040477770406</v>
      </c>
      <c r="M1403">
        <f t="array" ref="M1403">K1403/D1403</f>
        <v>0.24887193098871932</v>
      </c>
    </row>
    <row r="1404" spans="1:13">
      <c r="A1404" t="s">
        <v>5658</v>
      </c>
      <c r="B1404" t="s">
        <v>31</v>
      </c>
      <c r="C1404">
        <v>2016</v>
      </c>
      <c r="D1404" s="1">
        <v>6548400000</v>
      </c>
      <c r="E1404" s="7">
        <v>3606100000</v>
      </c>
      <c r="F1404">
        <v>0</v>
      </c>
      <c r="G1404">
        <v>0</v>
      </c>
      <c r="H1404" s="7">
        <v>1177200000</v>
      </c>
      <c r="I1404">
        <f t="array" ref="I1404">D1404-E1404</f>
        <v>2942300000</v>
      </c>
      <c r="J1404">
        <f t="array" ref="J1404">SUM(F1404:H1404)</f>
        <v>1177200000</v>
      </c>
      <c r="K1404">
        <f t="array" ref="K1404">I1404-J1404</f>
        <v>1765100000</v>
      </c>
      <c r="L1404">
        <f t="array" ref="L1404">I1404/D1404</f>
        <v>0.4493158634170179</v>
      </c>
      <c r="M1404">
        <f t="array" ref="M1404">K1404/D1404</f>
        <v>0.26954675951377438</v>
      </c>
    </row>
    <row r="1405" spans="1:13">
      <c r="A1405" t="s">
        <v>5672</v>
      </c>
      <c r="B1405" t="s">
        <v>10</v>
      </c>
      <c r="C1405">
        <v>2013</v>
      </c>
      <c r="D1405" s="1">
        <v>10889500000</v>
      </c>
      <c r="E1405" s="7">
        <v>6985800000</v>
      </c>
      <c r="F1405">
        <v>0</v>
      </c>
      <c r="G1405">
        <v>0</v>
      </c>
      <c r="H1405" s="7">
        <v>2960300000</v>
      </c>
      <c r="I1405">
        <f t="array" ref="I1405">D1405-E1405</f>
        <v>3903700000</v>
      </c>
      <c r="J1405">
        <f t="array" ref="J1405">SUM(F1405:H1405)</f>
        <v>2960300000</v>
      </c>
      <c r="K1405">
        <f t="array" ref="K1405">I1405-J1405</f>
        <v>943400000</v>
      </c>
      <c r="L1405">
        <f t="array" ref="L1405">I1405/D1405</f>
        <v>0.35848294228385141</v>
      </c>
      <c r="M1405">
        <f t="array" ref="M1405">K1405/D1405</f>
        <v>8.6633913402819229E-2</v>
      </c>
    </row>
    <row r="1406" spans="1:13">
      <c r="A1406" t="s">
        <v>5672</v>
      </c>
      <c r="B1406" t="s">
        <v>19</v>
      </c>
      <c r="C1406">
        <v>2015</v>
      </c>
      <c r="D1406" s="1">
        <v>11338600000</v>
      </c>
      <c r="E1406" s="7">
        <v>7235900000</v>
      </c>
      <c r="F1406">
        <v>0</v>
      </c>
      <c r="G1406">
        <v>0</v>
      </c>
      <c r="H1406" s="7">
        <v>2814600000</v>
      </c>
      <c r="I1406">
        <f t="array" ref="I1406">D1406-E1406</f>
        <v>4102700000</v>
      </c>
      <c r="J1406">
        <f t="array" ref="J1406">SUM(F1406:H1406)</f>
        <v>2814600000</v>
      </c>
      <c r="K1406">
        <f t="array" ref="K1406">I1406-J1406</f>
        <v>1288100000</v>
      </c>
      <c r="L1406">
        <f t="array" ref="L1406">I1406/D1406</f>
        <v>0.36183479441906408</v>
      </c>
      <c r="M1406">
        <f t="array" ref="M1406">K1406/D1406</f>
        <v>0.113603090328612</v>
      </c>
    </row>
    <row r="1407" spans="1:13">
      <c r="A1407" t="s">
        <v>5672</v>
      </c>
      <c r="B1407" t="s">
        <v>25</v>
      </c>
      <c r="C1407">
        <v>2016</v>
      </c>
      <c r="D1407" s="1">
        <v>11171800000</v>
      </c>
      <c r="E1407" s="7">
        <v>7099800000</v>
      </c>
      <c r="F1407">
        <v>0</v>
      </c>
      <c r="G1407">
        <v>0</v>
      </c>
      <c r="H1407" s="7">
        <v>2681100000</v>
      </c>
      <c r="I1407">
        <f t="array" ref="I1407">D1407-E1407</f>
        <v>4072000000</v>
      </c>
      <c r="J1407">
        <f t="array" ref="J1407">SUM(F1407:H1407)</f>
        <v>2681100000</v>
      </c>
      <c r="K1407">
        <f t="array" ref="K1407">I1407-J1407</f>
        <v>1390900000</v>
      </c>
      <c r="L1407">
        <f t="array" ref="L1407">I1407/D1407</f>
        <v>0.36448916020694966</v>
      </c>
      <c r="M1407">
        <f t="array" ref="M1407">K1407/D1407</f>
        <v>0.12450097567088562</v>
      </c>
    </row>
    <row r="1408" spans="1:13">
      <c r="A1408" t="s">
        <v>5672</v>
      </c>
      <c r="B1408" t="s">
        <v>31</v>
      </c>
      <c r="C1408">
        <v>2016</v>
      </c>
      <c r="D1408" s="1">
        <v>11406900000</v>
      </c>
      <c r="E1408" s="7">
        <v>7139700000</v>
      </c>
      <c r="F1408">
        <v>0</v>
      </c>
      <c r="G1408">
        <v>0</v>
      </c>
      <c r="H1408" s="7">
        <v>2798900000</v>
      </c>
      <c r="I1408">
        <f t="array" ref="I1408">D1408-E1408</f>
        <v>4267200000</v>
      </c>
      <c r="J1408">
        <f t="array" ref="J1408">SUM(F1408:H1408)</f>
        <v>2798900000</v>
      </c>
      <c r="K1408">
        <f t="array" ref="K1408">I1408-J1408</f>
        <v>1468300000</v>
      </c>
      <c r="L1408">
        <f t="array" ref="L1408">I1408/D1408</f>
        <v>0.37408936696210188</v>
      </c>
      <c r="M1408">
        <f t="array" ref="M1408">K1408/D1408</f>
        <v>0.12872033593702056</v>
      </c>
    </row>
    <row r="1409" spans="1:13">
      <c r="A1409" t="s">
        <v>5685</v>
      </c>
      <c r="B1409" t="s">
        <v>10</v>
      </c>
      <c r="C1409">
        <v>2013</v>
      </c>
      <c r="D1409" s="1">
        <v>1792000000</v>
      </c>
      <c r="E1409" s="7">
        <v>1025400000</v>
      </c>
      <c r="F1409" s="7">
        <v>226300000</v>
      </c>
      <c r="G1409" s="7">
        <v>29100000</v>
      </c>
      <c r="H1409" s="7">
        <v>159700000</v>
      </c>
      <c r="I1409">
        <f t="array" ref="I1409">D1409-E1409</f>
        <v>766600000</v>
      </c>
      <c r="J1409">
        <f t="array" ref="J1409">SUM(F1409:H1409)</f>
        <v>415100000</v>
      </c>
      <c r="K1409">
        <f t="array" ref="K1409">I1409-J1409</f>
        <v>351500000</v>
      </c>
      <c r="L1409">
        <f t="array" ref="L1409">I1409/D1409</f>
        <v>0.42779017857142859</v>
      </c>
      <c r="M1409">
        <f t="array" ref="M1409">K1409/D1409</f>
        <v>0.19614955357142858</v>
      </c>
    </row>
    <row r="1410" spans="1:13">
      <c r="A1410" t="s">
        <v>5685</v>
      </c>
      <c r="B1410" t="s">
        <v>19</v>
      </c>
      <c r="C1410">
        <v>2014</v>
      </c>
      <c r="D1410" s="1">
        <v>2291500000</v>
      </c>
      <c r="E1410" s="7">
        <v>1268800000</v>
      </c>
      <c r="F1410" s="7">
        <v>252200000</v>
      </c>
      <c r="G1410" s="7">
        <v>25900000</v>
      </c>
      <c r="H1410" s="7">
        <v>179100000</v>
      </c>
      <c r="I1410">
        <f t="array" ref="I1410">D1410-E1410</f>
        <v>1022700000</v>
      </c>
      <c r="J1410">
        <f t="array" ref="J1410">SUM(F1410:H1410)</f>
        <v>457200000</v>
      </c>
      <c r="K1410">
        <f t="array" ref="K1410">I1410-J1410</f>
        <v>565500000</v>
      </c>
      <c r="L1410">
        <f t="array" ref="L1410">I1410/D1410</f>
        <v>0.44630154920357845</v>
      </c>
      <c r="M1410">
        <f t="array" ref="M1410">K1410/D1410</f>
        <v>0.24678158411520837</v>
      </c>
    </row>
    <row r="1411" spans="1:13">
      <c r="A1411" t="s">
        <v>5685</v>
      </c>
      <c r="B1411" t="s">
        <v>25</v>
      </c>
      <c r="C1411">
        <v>2015</v>
      </c>
      <c r="D1411" s="1">
        <v>3258400000</v>
      </c>
      <c r="E1411" s="7">
        <v>1703900000</v>
      </c>
      <c r="F1411" s="7">
        <v>303200000</v>
      </c>
      <c r="G1411" s="7">
        <v>33500000</v>
      </c>
      <c r="H1411" s="7">
        <v>191300000</v>
      </c>
      <c r="I1411">
        <f t="array" ref="I1411">D1411-E1411</f>
        <v>1554500000</v>
      </c>
      <c r="J1411">
        <f t="array" ref="J1411">SUM(F1411:H1411)</f>
        <v>528000000</v>
      </c>
      <c r="K1411">
        <f t="array" ref="K1411">I1411-J1411</f>
        <v>1026500000</v>
      </c>
      <c r="L1411">
        <f t="array" ref="L1411">I1411/D1411</f>
        <v>0.47707463785907195</v>
      </c>
      <c r="M1411">
        <f t="array" ref="M1411">K1411/D1411</f>
        <v>0.31503191750552417</v>
      </c>
    </row>
    <row r="1412" spans="1:13">
      <c r="A1412" t="s">
        <v>5685</v>
      </c>
      <c r="B1412" t="s">
        <v>31</v>
      </c>
      <c r="C1412">
        <v>2016</v>
      </c>
      <c r="D1412" s="1">
        <v>3289000000</v>
      </c>
      <c r="E1412" s="7">
        <v>1623800000</v>
      </c>
      <c r="F1412" s="7">
        <v>312400000</v>
      </c>
      <c r="G1412" s="7">
        <v>33400000</v>
      </c>
      <c r="H1412" s="7">
        <v>195900000</v>
      </c>
      <c r="I1412">
        <f t="array" ref="I1412">D1412-E1412</f>
        <v>1665200000</v>
      </c>
      <c r="J1412">
        <f t="array" ref="J1412">SUM(F1412:H1412)</f>
        <v>541700000</v>
      </c>
      <c r="K1412">
        <f t="array" ref="K1412">I1412-J1412</f>
        <v>1123500000</v>
      </c>
      <c r="L1412">
        <f t="array" ref="L1412">I1412/D1412</f>
        <v>0.50629370629370629</v>
      </c>
      <c r="M1412">
        <f t="array" ref="M1412">K1412/D1412</f>
        <v>0.34159318941927636</v>
      </c>
    </row>
    <row r="1413" spans="1:13">
      <c r="A1413" t="s">
        <v>5706</v>
      </c>
      <c r="B1413" t="s">
        <v>10</v>
      </c>
      <c r="C1413">
        <v>2012</v>
      </c>
      <c r="D1413" s="1">
        <v>2730000000</v>
      </c>
      <c r="E1413" s="7">
        <v>245000000</v>
      </c>
      <c r="F1413">
        <v>0</v>
      </c>
      <c r="G1413" s="7">
        <v>811000000</v>
      </c>
      <c r="H1413" s="7">
        <v>835000000</v>
      </c>
      <c r="I1413">
        <f t="array" ref="I1413">D1413-E1413</f>
        <v>2485000000</v>
      </c>
      <c r="J1413">
        <f t="array" ref="J1413">SUM(F1413:H1413)</f>
        <v>1646000000</v>
      </c>
      <c r="K1413">
        <f t="array" ref="K1413">I1413-J1413</f>
        <v>839000000</v>
      </c>
      <c r="L1413">
        <f t="array" ref="L1413">I1413/D1413</f>
        <v>0.91025641025641024</v>
      </c>
      <c r="M1413">
        <f t="array" ref="M1413">K1413/D1413</f>
        <v>0.30732600732600734</v>
      </c>
    </row>
    <row r="1414" spans="1:13">
      <c r="A1414" t="s">
        <v>5706</v>
      </c>
      <c r="B1414" t="s">
        <v>19</v>
      </c>
      <c r="C1414">
        <v>2013</v>
      </c>
      <c r="D1414" s="1">
        <v>3371000000</v>
      </c>
      <c r="E1414" s="7">
        <v>328000000</v>
      </c>
      <c r="F1414">
        <v>0</v>
      </c>
      <c r="G1414" s="7">
        <v>787000000</v>
      </c>
      <c r="H1414" s="7">
        <v>1052000000</v>
      </c>
      <c r="I1414">
        <f t="array" ref="I1414">D1414-E1414</f>
        <v>3043000000</v>
      </c>
      <c r="J1414">
        <f t="array" ref="J1414">SUM(F1414:H1414)</f>
        <v>1839000000</v>
      </c>
      <c r="K1414">
        <f t="array" ref="K1414">I1414-J1414</f>
        <v>1204000000</v>
      </c>
      <c r="L1414">
        <f t="array" ref="L1414">I1414/D1414</f>
        <v>0.90269949569860575</v>
      </c>
      <c r="M1414">
        <f t="array" ref="M1414">K1414/D1414</f>
        <v>0.3571640462770691</v>
      </c>
    </row>
    <row r="1415" spans="1:13">
      <c r="A1415" t="s">
        <v>5706</v>
      </c>
      <c r="B1415" t="s">
        <v>25</v>
      </c>
      <c r="C1415">
        <v>2014</v>
      </c>
      <c r="D1415" s="1">
        <v>4038000000</v>
      </c>
      <c r="E1415" s="7">
        <v>427000000</v>
      </c>
      <c r="F1415">
        <v>0</v>
      </c>
      <c r="G1415" s="7">
        <v>942000000</v>
      </c>
      <c r="H1415" s="7">
        <v>1296000000</v>
      </c>
      <c r="I1415">
        <f t="array" ref="I1415">D1415-E1415</f>
        <v>3611000000</v>
      </c>
      <c r="J1415">
        <f t="array" ref="J1415">SUM(F1415:H1415)</f>
        <v>2238000000</v>
      </c>
      <c r="K1415">
        <f t="array" ref="K1415">I1415-J1415</f>
        <v>1373000000</v>
      </c>
      <c r="L1415">
        <f t="array" ref="L1415">I1415/D1415</f>
        <v>0.89425458147597825</v>
      </c>
      <c r="M1415">
        <f t="array" ref="M1415">K1415/D1415</f>
        <v>0.34001981178801388</v>
      </c>
    </row>
    <row r="1416" spans="1:13">
      <c r="A1416" t="s">
        <v>5706</v>
      </c>
      <c r="B1416" t="s">
        <v>31</v>
      </c>
      <c r="C1416">
        <v>2015</v>
      </c>
      <c r="D1416" s="1">
        <v>3133000000</v>
      </c>
      <c r="E1416" s="7">
        <v>689000000</v>
      </c>
      <c r="F1416">
        <v>0</v>
      </c>
      <c r="G1416" s="7">
        <v>1091000000</v>
      </c>
      <c r="H1416" s="7">
        <v>1208000000</v>
      </c>
      <c r="I1416">
        <f t="array" ref="I1416">D1416-E1416</f>
        <v>2444000000</v>
      </c>
      <c r="J1416">
        <f t="array" ref="J1416">SUM(F1416:H1416)</f>
        <v>2299000000</v>
      </c>
      <c r="K1416">
        <f t="array" ref="K1416">I1416-J1416</f>
        <v>145000000</v>
      </c>
      <c r="L1416">
        <f t="array" ref="L1416">I1416/D1416</f>
        <v>0.78008298755186722</v>
      </c>
      <c r="M1416">
        <f t="array" ref="M1416">K1416/D1416</f>
        <v>4.6281519310564956E-2</v>
      </c>
    </row>
    <row r="1417" spans="1:13">
      <c r="A1417" t="s">
        <v>5718</v>
      </c>
      <c r="B1417" t="s">
        <v>10</v>
      </c>
      <c r="C1417">
        <v>2012</v>
      </c>
      <c r="D1417" s="1">
        <v>10793000000</v>
      </c>
      <c r="E1417" s="7">
        <v>362000000</v>
      </c>
      <c r="F1417">
        <v>0</v>
      </c>
      <c r="G1417" s="7">
        <v>4549000000</v>
      </c>
      <c r="H1417" s="7">
        <v>2123000000</v>
      </c>
      <c r="I1417">
        <f t="array" ref="I1417">D1417-E1417</f>
        <v>10431000000</v>
      </c>
      <c r="J1417">
        <f t="array" ref="J1417">SUM(F1417:H1417)</f>
        <v>6672000000</v>
      </c>
      <c r="K1417">
        <f t="array" ref="K1417">I1417-J1417</f>
        <v>3759000000</v>
      </c>
      <c r="L1417">
        <f t="array" ref="L1417">I1417/D1417</f>
        <v>0.96645974242564625</v>
      </c>
      <c r="M1417">
        <f t="array" ref="M1417">K1417/D1417</f>
        <v>0.34828129343092745</v>
      </c>
    </row>
    <row r="1418" spans="1:13">
      <c r="A1418" t="s">
        <v>5718</v>
      </c>
      <c r="B1418" t="s">
        <v>19</v>
      </c>
      <c r="C1418">
        <v>2013</v>
      </c>
      <c r="D1418" s="1">
        <v>11813000000</v>
      </c>
      <c r="E1418" s="7">
        <v>374000000</v>
      </c>
      <c r="F1418">
        <v>0</v>
      </c>
      <c r="G1418" s="7">
        <v>5445000000</v>
      </c>
      <c r="H1418" s="7">
        <v>2484000000</v>
      </c>
      <c r="I1418">
        <f t="array" ref="I1418">D1418-E1418</f>
        <v>11439000000</v>
      </c>
      <c r="J1418">
        <f t="array" ref="J1418">SUM(F1418:H1418)</f>
        <v>7929000000</v>
      </c>
      <c r="K1418">
        <f t="array" ref="K1418">I1418-J1418</f>
        <v>3510000000</v>
      </c>
      <c r="L1418">
        <f t="array" ref="L1418">I1418/D1418</f>
        <v>0.96833996444594939</v>
      </c>
      <c r="M1418">
        <f t="array" ref="M1418">K1418/D1418</f>
        <v>0.29713028019977988</v>
      </c>
    </row>
    <row r="1419" spans="1:13">
      <c r="A1419" t="s">
        <v>5718</v>
      </c>
      <c r="B1419" t="s">
        <v>25</v>
      </c>
      <c r="C1419">
        <v>2014</v>
      </c>
      <c r="D1419" s="1">
        <v>12727000000</v>
      </c>
      <c r="E1419" s="7">
        <v>470000000</v>
      </c>
      <c r="F1419">
        <v>0</v>
      </c>
      <c r="G1419" s="7">
        <v>5492000000</v>
      </c>
      <c r="H1419" s="7">
        <v>2927000000</v>
      </c>
      <c r="I1419">
        <f t="array" ref="I1419">D1419-E1419</f>
        <v>12257000000</v>
      </c>
      <c r="J1419">
        <f t="array" ref="J1419">SUM(F1419:H1419)</f>
        <v>8419000000</v>
      </c>
      <c r="K1419">
        <f t="array" ref="K1419">I1419-J1419</f>
        <v>3838000000</v>
      </c>
      <c r="L1419">
        <f t="array" ref="L1419">I1419/D1419</f>
        <v>0.96307063722794062</v>
      </c>
      <c r="M1419">
        <f t="array" ref="M1419">K1419/D1419</f>
        <v>0.30156360493439144</v>
      </c>
    </row>
    <row r="1420" spans="1:13">
      <c r="A1420" t="s">
        <v>5718</v>
      </c>
      <c r="B1420" t="s">
        <v>31</v>
      </c>
      <c r="C1420">
        <v>2015</v>
      </c>
      <c r="D1420" s="1">
        <v>13620000000</v>
      </c>
      <c r="E1420" s="7">
        <v>607000000</v>
      </c>
      <c r="F1420">
        <v>0</v>
      </c>
      <c r="G1420" s="7">
        <v>5690000000</v>
      </c>
      <c r="H1420" s="7">
        <v>3264000000</v>
      </c>
      <c r="I1420">
        <f t="array" ref="I1420">D1420-E1420</f>
        <v>13013000000</v>
      </c>
      <c r="J1420">
        <f t="array" ref="J1420">SUM(F1420:H1420)</f>
        <v>8954000000</v>
      </c>
      <c r="K1420">
        <f t="array" ref="K1420">I1420-J1420</f>
        <v>4059000000</v>
      </c>
      <c r="L1420">
        <f t="array" ref="L1420">I1420/D1420</f>
        <v>0.95543318649045517</v>
      </c>
      <c r="M1420">
        <f t="array" ref="M1420">K1420/D1420</f>
        <v>0.29801762114537445</v>
      </c>
    </row>
    <row r="1421" spans="1:13">
      <c r="A1421" t="s">
        <v>5734</v>
      </c>
      <c r="B1421" t="s">
        <v>10</v>
      </c>
      <c r="C1421">
        <v>2013</v>
      </c>
      <c r="D1421" s="1">
        <v>9021000000</v>
      </c>
      <c r="E1421" s="7">
        <v>3002000000</v>
      </c>
      <c r="F1421" s="7">
        <v>536000000</v>
      </c>
      <c r="G1421" s="7">
        <v>138000000</v>
      </c>
      <c r="H1421" s="7">
        <v>4089000000</v>
      </c>
      <c r="I1421">
        <f t="array" ref="I1421">D1421-E1421</f>
        <v>6019000000</v>
      </c>
      <c r="J1421">
        <f t="array" ref="J1421">SUM(F1421:H1421)</f>
        <v>4763000000</v>
      </c>
      <c r="K1421">
        <f t="array" ref="K1421">I1421-J1421</f>
        <v>1256000000</v>
      </c>
      <c r="L1421">
        <f t="array" ref="L1421">I1421/D1421</f>
        <v>0.6672209289435761</v>
      </c>
      <c r="M1421">
        <f t="array" ref="M1421">K1421/D1421</f>
        <v>0.13923068395964971</v>
      </c>
    </row>
    <row r="1422" spans="1:13">
      <c r="A1422" t="s">
        <v>5734</v>
      </c>
      <c r="B1422" t="s">
        <v>19</v>
      </c>
      <c r="C1422">
        <v>2014</v>
      </c>
      <c r="D1422" s="1">
        <v>9675000000</v>
      </c>
      <c r="E1422" s="7">
        <v>3319000000</v>
      </c>
      <c r="F1422" s="7">
        <v>614000000</v>
      </c>
      <c r="G1422" s="7">
        <v>188000000</v>
      </c>
      <c r="H1422" s="7">
        <v>4308000000</v>
      </c>
      <c r="I1422">
        <f t="array" ref="I1422">D1422-E1422</f>
        <v>6356000000</v>
      </c>
      <c r="J1422">
        <f t="array" ref="J1422">SUM(F1422:H1422)</f>
        <v>5110000000</v>
      </c>
      <c r="K1422">
        <f t="array" ref="K1422">I1422-J1422</f>
        <v>1246000000</v>
      </c>
      <c r="L1422">
        <f t="array" ref="L1422">I1422/D1422</f>
        <v>0.65695090439276482</v>
      </c>
      <c r="M1422">
        <f t="array" ref="M1422">K1422/D1422</f>
        <v>0.12878552971576226</v>
      </c>
    </row>
    <row r="1423" spans="1:13">
      <c r="A1423" t="s">
        <v>5734</v>
      </c>
      <c r="B1423" t="s">
        <v>25</v>
      </c>
      <c r="C1423">
        <v>2015</v>
      </c>
      <c r="D1423" s="1">
        <v>9946000000</v>
      </c>
      <c r="E1423" s="7">
        <v>3344000000</v>
      </c>
      <c r="F1423" s="7">
        <v>625000000</v>
      </c>
      <c r="G1423" s="7">
        <v>210000000</v>
      </c>
      <c r="H1423" s="7">
        <v>3906000000</v>
      </c>
      <c r="I1423">
        <f t="array" ref="I1423">D1423-E1423</f>
        <v>6602000000</v>
      </c>
      <c r="J1423">
        <f t="array" ref="J1423">SUM(F1423:H1423)</f>
        <v>4741000000</v>
      </c>
      <c r="K1423">
        <f t="array" ref="K1423">I1423-J1423</f>
        <v>1861000000</v>
      </c>
      <c r="L1423">
        <f t="array" ref="L1423">I1423/D1423</f>
        <v>0.66378443595415237</v>
      </c>
      <c r="M1423">
        <f t="array" ref="M1423">K1423/D1423</f>
        <v>0.18711039613915142</v>
      </c>
    </row>
    <row r="1424" spans="1:13">
      <c r="A1424" t="s">
        <v>5734</v>
      </c>
      <c r="B1424" t="s">
        <v>31</v>
      </c>
      <c r="C1424">
        <v>2016</v>
      </c>
      <c r="D1424" s="1">
        <v>11325000000</v>
      </c>
      <c r="E1424" s="7">
        <v>3830000000</v>
      </c>
      <c r="F1424" s="7">
        <v>715000000</v>
      </c>
      <c r="G1424" s="7">
        <v>319000000</v>
      </c>
      <c r="H1424" s="7">
        <v>4295000000</v>
      </c>
      <c r="I1424">
        <f t="array" ref="I1424">D1424-E1424</f>
        <v>7495000000</v>
      </c>
      <c r="J1424">
        <f t="array" ref="J1424">SUM(F1424:H1424)</f>
        <v>5329000000</v>
      </c>
      <c r="K1424">
        <f t="array" ref="K1424">I1424-J1424</f>
        <v>2166000000</v>
      </c>
      <c r="L1424">
        <f t="array" ref="L1424">I1424/D1424</f>
        <v>0.66181015452538627</v>
      </c>
      <c r="M1424">
        <f t="array" ref="M1424">K1424/D1424</f>
        <v>0.19125827814569538</v>
      </c>
    </row>
    <row r="1425" spans="1:13">
      <c r="A1425" t="s">
        <v>5747</v>
      </c>
      <c r="B1425" t="s">
        <v>10</v>
      </c>
      <c r="C1425">
        <v>2013</v>
      </c>
      <c r="D1425" s="1">
        <v>6906000000</v>
      </c>
      <c r="E1425" s="7">
        <v>1175000000</v>
      </c>
      <c r="F1425" s="7">
        <v>1026000000</v>
      </c>
      <c r="G1425" s="7">
        <v>286000000</v>
      </c>
      <c r="H1425" s="7">
        <v>3236000000</v>
      </c>
      <c r="I1425">
        <f t="array" ref="I1425">D1425-E1425</f>
        <v>5731000000</v>
      </c>
      <c r="J1425">
        <f t="array" ref="J1425">SUM(F1425:H1425)</f>
        <v>4548000000</v>
      </c>
      <c r="K1425">
        <f t="array" ref="K1425">I1425-J1425</f>
        <v>1183000000</v>
      </c>
      <c r="L1425">
        <f t="array" ref="L1425">I1425/D1425</f>
        <v>0.82985809441065739</v>
      </c>
      <c r="M1425">
        <f t="array" ref="M1425">K1425/D1425</f>
        <v>0.17130031856356792</v>
      </c>
    </row>
    <row r="1426" spans="1:13">
      <c r="A1426" t="s">
        <v>5747</v>
      </c>
      <c r="B1426" t="s">
        <v>19</v>
      </c>
      <c r="C1426">
        <v>2014</v>
      </c>
      <c r="D1426" s="1">
        <v>4183000000</v>
      </c>
      <c r="E1426" s="7">
        <v>791000000</v>
      </c>
      <c r="F1426" s="7">
        <v>722000000</v>
      </c>
      <c r="G1426" s="7">
        <v>93000000</v>
      </c>
      <c r="H1426" s="7">
        <v>2186000000</v>
      </c>
      <c r="I1426">
        <f t="array" ref="I1426">D1426-E1426</f>
        <v>3392000000</v>
      </c>
      <c r="J1426">
        <f t="array" ref="J1426">SUM(F1426:H1426)</f>
        <v>3001000000</v>
      </c>
      <c r="K1426">
        <f t="array" ref="K1426">I1426-J1426</f>
        <v>391000000</v>
      </c>
      <c r="L1426">
        <f t="array" ref="L1426">I1426/D1426</f>
        <v>0.81090126703322973</v>
      </c>
      <c r="M1426">
        <f t="array" ref="M1426">K1426/D1426</f>
        <v>9.3473583552474301E-2</v>
      </c>
    </row>
    <row r="1427" spans="1:13">
      <c r="A1427" t="s">
        <v>5747</v>
      </c>
      <c r="B1427" t="s">
        <v>25</v>
      </c>
      <c r="C1427">
        <v>2015</v>
      </c>
      <c r="D1427" s="1">
        <v>3956000000</v>
      </c>
      <c r="E1427" s="7">
        <v>727000000</v>
      </c>
      <c r="F1427" s="7">
        <v>812000000</v>
      </c>
      <c r="G1427" s="7">
        <v>87000000</v>
      </c>
      <c r="H1427" s="7">
        <v>2012000000</v>
      </c>
      <c r="I1427">
        <f t="array" ref="I1427">D1427-E1427</f>
        <v>3229000000</v>
      </c>
      <c r="J1427">
        <f t="array" ref="J1427">SUM(F1427:H1427)</f>
        <v>2911000000</v>
      </c>
      <c r="K1427">
        <f t="array" ref="K1427">I1427-J1427</f>
        <v>318000000</v>
      </c>
      <c r="L1427">
        <f t="array" ref="L1427">I1427/D1427</f>
        <v>0.8162285136501517</v>
      </c>
      <c r="M1427">
        <f t="array" ref="M1427">K1427/D1427</f>
        <v>8.0384226491405461E-2</v>
      </c>
    </row>
    <row r="1428" spans="1:13">
      <c r="A1428" t="s">
        <v>5747</v>
      </c>
      <c r="B1428" t="s">
        <v>31</v>
      </c>
      <c r="C1428">
        <v>2016</v>
      </c>
      <c r="D1428" s="1">
        <v>3600000000</v>
      </c>
      <c r="E1428" s="7">
        <v>615000000</v>
      </c>
      <c r="F1428" s="7">
        <v>748000000</v>
      </c>
      <c r="G1428" s="7">
        <v>57000000</v>
      </c>
      <c r="H1428" s="7">
        <v>1587000000</v>
      </c>
      <c r="I1428">
        <f t="array" ref="I1428">D1428-E1428</f>
        <v>2985000000</v>
      </c>
      <c r="J1428">
        <f t="array" ref="J1428">SUM(F1428:H1428)</f>
        <v>2392000000</v>
      </c>
      <c r="K1428">
        <f t="array" ref="K1428">I1428-J1428</f>
        <v>593000000</v>
      </c>
      <c r="L1428">
        <f t="array" ref="L1428">I1428/D1428</f>
        <v>0.82916666666666672</v>
      </c>
      <c r="M1428">
        <f t="array" ref="M1428">K1428/D1428</f>
        <v>0.16472222222222221</v>
      </c>
    </row>
    <row r="1429" spans="1:13">
      <c r="A1429" t="s">
        <v>5764</v>
      </c>
      <c r="B1429" t="s">
        <v>10</v>
      </c>
      <c r="C1429">
        <v>2013</v>
      </c>
      <c r="D1429" s="1">
        <v>44411233000</v>
      </c>
      <c r="E1429" s="7">
        <v>36414626000</v>
      </c>
      <c r="F1429">
        <v>0</v>
      </c>
      <c r="G1429">
        <v>0</v>
      </c>
      <c r="H1429" s="7">
        <v>6338129000</v>
      </c>
      <c r="I1429">
        <f t="array" ref="I1429">D1429-E1429</f>
        <v>7996607000</v>
      </c>
      <c r="J1429">
        <f t="array" ref="J1429">SUM(F1429:H1429)</f>
        <v>6338129000</v>
      </c>
      <c r="K1429">
        <f t="array" ref="K1429">I1429-J1429</f>
        <v>1658478000</v>
      </c>
      <c r="L1429">
        <f t="array" ref="L1429">I1429/D1429</f>
        <v>0.18005820734587577</v>
      </c>
      <c r="M1429">
        <f t="array" ref="M1429">K1429/D1429</f>
        <v>3.7343660330259237E-2</v>
      </c>
    </row>
    <row r="1430" spans="1:13">
      <c r="A1430" t="s">
        <v>5764</v>
      </c>
      <c r="B1430" t="s">
        <v>19</v>
      </c>
      <c r="C1430">
        <v>2014</v>
      </c>
      <c r="D1430" s="1">
        <v>46516712000</v>
      </c>
      <c r="E1430" s="7">
        <v>38335677000</v>
      </c>
      <c r="F1430">
        <v>0</v>
      </c>
      <c r="G1430">
        <v>0</v>
      </c>
      <c r="H1430">
        <v>0</v>
      </c>
      <c r="I1430">
        <f t="array" ref="I1430">D1430-E1430</f>
        <v>8181035000</v>
      </c>
      <c r="J1430">
        <f t="array" ref="J1430">SUM(F1430:H1430)</f>
        <v>0</v>
      </c>
      <c r="K1430">
        <f t="array" ref="K1430">I1430-J1430</f>
        <v>8181035000</v>
      </c>
      <c r="L1430">
        <f t="array" ref="L1430">I1430/D1430</f>
        <v>0.17587302817103667</v>
      </c>
      <c r="M1430">
        <f t="array" ref="M1430">K1430/D1430</f>
        <v>0.17587302817103667</v>
      </c>
    </row>
    <row r="1431" spans="1:13">
      <c r="A1431" t="s">
        <v>5764</v>
      </c>
      <c r="B1431" t="s">
        <v>25</v>
      </c>
      <c r="C1431">
        <v>2015</v>
      </c>
      <c r="D1431" s="1">
        <v>48680752000</v>
      </c>
      <c r="E1431" s="7">
        <v>40129236000</v>
      </c>
      <c r="F1431">
        <v>0</v>
      </c>
      <c r="G1431">
        <v>0</v>
      </c>
      <c r="H1431">
        <v>0</v>
      </c>
      <c r="I1431">
        <f t="array" ref="I1431">D1431-E1431</f>
        <v>8551516000</v>
      </c>
      <c r="J1431">
        <f t="array" ref="J1431">SUM(F1431:H1431)</f>
        <v>0</v>
      </c>
      <c r="K1431">
        <f t="array" ref="K1431">I1431-J1431</f>
        <v>8551516000</v>
      </c>
      <c r="L1431">
        <f t="array" ref="L1431">I1431/D1431</f>
        <v>0.17566524033975481</v>
      </c>
      <c r="M1431">
        <f t="array" ref="M1431">K1431/D1431</f>
        <v>0.17566524033975481</v>
      </c>
    </row>
    <row r="1432" spans="1:13">
      <c r="A1432" t="s">
        <v>5764</v>
      </c>
      <c r="B1432" t="s">
        <v>31</v>
      </c>
      <c r="C1432">
        <v>2016</v>
      </c>
      <c r="D1432" s="1">
        <v>50366919000</v>
      </c>
      <c r="E1432" s="7">
        <v>41326447000</v>
      </c>
      <c r="F1432">
        <v>0</v>
      </c>
      <c r="G1432">
        <v>0</v>
      </c>
      <c r="H1432">
        <v>0</v>
      </c>
      <c r="I1432">
        <f t="array" ref="I1432">D1432-E1432</f>
        <v>9040472000</v>
      </c>
      <c r="J1432">
        <f t="array" ref="J1432">SUM(F1432:H1432)</f>
        <v>0</v>
      </c>
      <c r="K1432">
        <f t="array" ref="K1432">I1432-J1432</f>
        <v>9040472000</v>
      </c>
      <c r="L1432">
        <f t="array" ref="L1432">I1432/D1432</f>
        <v>0.17949225760662471</v>
      </c>
      <c r="M1432">
        <f t="array" ref="M1432">K1432/D1432</f>
        <v>0.17949225760662471</v>
      </c>
    </row>
    <row r="1433" spans="1:13">
      <c r="A1433" t="s">
        <v>5779</v>
      </c>
      <c r="B1433" t="s">
        <v>10</v>
      </c>
      <c r="C1433">
        <v>2012</v>
      </c>
      <c r="D1433" s="1">
        <v>127434000000</v>
      </c>
      <c r="E1433" s="7">
        <v>55228000000</v>
      </c>
      <c r="F1433">
        <v>0</v>
      </c>
      <c r="G1433" s="7">
        <v>18143000000</v>
      </c>
      <c r="H1433" s="7">
        <v>41066000000</v>
      </c>
      <c r="I1433">
        <f t="array" ref="I1433">D1433-E1433</f>
        <v>72206000000</v>
      </c>
      <c r="J1433">
        <f t="array" ref="J1433">SUM(F1433:H1433)</f>
        <v>59209000000</v>
      </c>
      <c r="K1433">
        <f t="array" ref="K1433">I1433-J1433</f>
        <v>12997000000</v>
      </c>
      <c r="L1433">
        <f t="array" ref="L1433">I1433/D1433</f>
        <v>0.56661487515105857</v>
      </c>
      <c r="M1433">
        <f t="array" ref="M1433">K1433/D1433</f>
        <v>0.10199004975124377</v>
      </c>
    </row>
    <row r="1434" spans="1:13">
      <c r="A1434" t="s">
        <v>5779</v>
      </c>
      <c r="B1434" t="s">
        <v>19</v>
      </c>
      <c r="C1434">
        <v>2013</v>
      </c>
      <c r="D1434" s="1">
        <v>128752000000</v>
      </c>
      <c r="E1434" s="7">
        <v>51191000000</v>
      </c>
      <c r="F1434">
        <v>0</v>
      </c>
      <c r="G1434" s="7">
        <v>18395000000</v>
      </c>
      <c r="H1434" s="7">
        <v>28414000000</v>
      </c>
      <c r="I1434">
        <f t="array" ref="I1434">D1434-E1434</f>
        <v>77561000000</v>
      </c>
      <c r="J1434">
        <f t="array" ref="J1434">SUM(F1434:H1434)</f>
        <v>46809000000</v>
      </c>
      <c r="K1434">
        <f t="array" ref="K1434">I1434-J1434</f>
        <v>30752000000</v>
      </c>
      <c r="L1434">
        <f t="array" ref="L1434">I1434/D1434</f>
        <v>0.60240617621473846</v>
      </c>
      <c r="M1434">
        <f t="array" ref="M1434">K1434/D1434</f>
        <v>0.23884677519572511</v>
      </c>
    </row>
    <row r="1435" spans="1:13">
      <c r="A1435" t="s">
        <v>5779</v>
      </c>
      <c r="B1435" t="s">
        <v>25</v>
      </c>
      <c r="C1435">
        <v>2014</v>
      </c>
      <c r="D1435" s="1">
        <v>132447000000</v>
      </c>
      <c r="E1435" s="7">
        <v>60145000000</v>
      </c>
      <c r="F1435">
        <v>0</v>
      </c>
      <c r="G1435" s="7">
        <v>18273000000</v>
      </c>
      <c r="H1435" s="7">
        <v>41817000000</v>
      </c>
      <c r="I1435">
        <f t="array" ref="I1435">D1435-E1435</f>
        <v>72302000000</v>
      </c>
      <c r="J1435">
        <f t="array" ref="J1435">SUM(F1435:H1435)</f>
        <v>60090000000</v>
      </c>
      <c r="K1435">
        <f t="array" ref="K1435">I1435-J1435</f>
        <v>12212000000</v>
      </c>
      <c r="L1435">
        <f t="array" ref="L1435">I1435/D1435</f>
        <v>0.54589382922980512</v>
      </c>
      <c r="M1435">
        <f t="array" ref="M1435">K1435/D1435</f>
        <v>9.2202918903410425E-2</v>
      </c>
    </row>
    <row r="1436" spans="1:13">
      <c r="A1436" t="s">
        <v>5779</v>
      </c>
      <c r="B1436" t="s">
        <v>31</v>
      </c>
      <c r="C1436">
        <v>2015</v>
      </c>
      <c r="D1436" s="1">
        <v>146801000000</v>
      </c>
      <c r="E1436" s="7">
        <v>67046000000</v>
      </c>
      <c r="F1436">
        <v>0</v>
      </c>
      <c r="G1436" s="7">
        <v>22016000000</v>
      </c>
      <c r="H1436" s="7">
        <v>32954000000</v>
      </c>
      <c r="I1436">
        <f t="array" ref="I1436">D1436-E1436</f>
        <v>79755000000</v>
      </c>
      <c r="J1436">
        <f t="array" ref="J1436">SUM(F1436:H1436)</f>
        <v>54970000000</v>
      </c>
      <c r="K1436">
        <f t="array" ref="K1436">I1436-J1436</f>
        <v>24785000000</v>
      </c>
      <c r="L1436">
        <f t="array" ref="L1436">I1436/D1436</f>
        <v>0.54328648987404715</v>
      </c>
      <c r="M1436">
        <f t="array" ref="M1436">K1436/D1436</f>
        <v>0.16883399976839394</v>
      </c>
    </row>
    <row r="1437" spans="1:13">
      <c r="A1437" t="s">
        <v>5796</v>
      </c>
      <c r="B1437" t="s">
        <v>10</v>
      </c>
      <c r="C1437">
        <v>2013</v>
      </c>
      <c r="D1437" s="1">
        <v>4206100000</v>
      </c>
      <c r="E1437" s="7">
        <v>2545600000</v>
      </c>
      <c r="F1437">
        <v>0</v>
      </c>
      <c r="G1437">
        <v>0</v>
      </c>
      <c r="H1437" s="7">
        <v>1193800000</v>
      </c>
      <c r="I1437">
        <f t="array" ref="I1437">D1437-E1437</f>
        <v>1660500000</v>
      </c>
      <c r="J1437">
        <f t="array" ref="J1437">SUM(F1437:H1437)</f>
        <v>1193800000</v>
      </c>
      <c r="K1437">
        <f t="array" ref="K1437">I1437-J1437</f>
        <v>466700000</v>
      </c>
      <c r="L1437">
        <f t="array" ref="L1437">I1437/D1437</f>
        <v>0.39478376643446422</v>
      </c>
      <c r="M1437">
        <f t="array" ref="M1437">K1437/D1437</f>
        <v>0.11095789448657901</v>
      </c>
    </row>
    <row r="1438" spans="1:13">
      <c r="A1438" t="s">
        <v>5796</v>
      </c>
      <c r="B1438" t="s">
        <v>19</v>
      </c>
      <c r="C1438">
        <v>2014</v>
      </c>
      <c r="D1438" s="1">
        <v>4146300000</v>
      </c>
      <c r="E1438" s="7">
        <v>2493300000</v>
      </c>
      <c r="F1438">
        <v>0</v>
      </c>
      <c r="G1438">
        <v>0</v>
      </c>
      <c r="H1438" s="7">
        <v>1163900000</v>
      </c>
      <c r="I1438">
        <f t="array" ref="I1438">D1438-E1438</f>
        <v>1653000000</v>
      </c>
      <c r="J1438">
        <f t="array" ref="J1438">SUM(F1438:H1438)</f>
        <v>1163900000</v>
      </c>
      <c r="K1438">
        <f t="array" ref="K1438">I1438-J1438</f>
        <v>489100000</v>
      </c>
      <c r="L1438">
        <f t="array" ref="L1438">I1438/D1438</f>
        <v>0.39866869256927862</v>
      </c>
      <c r="M1438">
        <f t="array" ref="M1438">K1438/D1438</f>
        <v>0.11796059137061959</v>
      </c>
    </row>
    <row r="1439" spans="1:13">
      <c r="A1439" t="s">
        <v>5796</v>
      </c>
      <c r="B1439" t="s">
        <v>25</v>
      </c>
      <c r="C1439">
        <v>2015</v>
      </c>
      <c r="D1439" s="1">
        <v>3567500000</v>
      </c>
      <c r="E1439" s="7">
        <v>2163500000</v>
      </c>
      <c r="F1439">
        <v>0</v>
      </c>
      <c r="G1439">
        <v>0</v>
      </c>
      <c r="H1439" s="7">
        <v>1051800000</v>
      </c>
      <c r="I1439">
        <f t="array" ref="I1439">D1439-E1439</f>
        <v>1404000000</v>
      </c>
      <c r="J1439">
        <f t="array" ref="J1439">SUM(F1439:H1439)</f>
        <v>1051800000</v>
      </c>
      <c r="K1439">
        <f t="array" ref="K1439">I1439-J1439</f>
        <v>352200000</v>
      </c>
      <c r="L1439">
        <f t="array" ref="L1439">I1439/D1439</f>
        <v>0.39355290819901895</v>
      </c>
      <c r="M1439">
        <f t="array" ref="M1439">K1439/D1439</f>
        <v>9.8724597056762439E-2</v>
      </c>
    </row>
    <row r="1440" spans="1:13">
      <c r="A1440" t="s">
        <v>5796</v>
      </c>
      <c r="B1440" t="s">
        <v>31</v>
      </c>
      <c r="C1440">
        <v>2016</v>
      </c>
      <c r="D1440" s="1">
        <v>4885000000</v>
      </c>
      <c r="E1440" s="7">
        <v>3003100000</v>
      </c>
      <c r="F1440">
        <v>0</v>
      </c>
      <c r="G1440">
        <v>0</v>
      </c>
      <c r="H1440" s="7">
        <v>1597300000</v>
      </c>
      <c r="I1440">
        <f t="array" ref="I1440">D1440-E1440</f>
        <v>1881900000</v>
      </c>
      <c r="J1440">
        <f t="array" ref="J1440">SUM(F1440:H1440)</f>
        <v>1597300000</v>
      </c>
      <c r="K1440">
        <f t="array" ref="K1440">I1440-J1440</f>
        <v>284600000</v>
      </c>
      <c r="L1440">
        <f t="array" ref="L1440">I1440/D1440</f>
        <v>0.3852405322415558</v>
      </c>
      <c r="M1440">
        <f t="array" ref="M1440">K1440/D1440</f>
        <v>5.8259979529170933E-2</v>
      </c>
    </row>
    <row r="1441" spans="1:13">
      <c r="A1441" t="s">
        <v>5810</v>
      </c>
      <c r="B1441" t="s">
        <v>10</v>
      </c>
      <c r="C1441">
        <v>2012</v>
      </c>
      <c r="D1441" s="1">
        <v>2665000000</v>
      </c>
      <c r="E1441" s="7">
        <v>1174000000</v>
      </c>
      <c r="F1441" s="7">
        <v>183000000</v>
      </c>
      <c r="G1441">
        <v>0</v>
      </c>
      <c r="H1441" s="7">
        <v>728000000</v>
      </c>
      <c r="I1441">
        <f t="array" ref="I1441">D1441-E1441</f>
        <v>1491000000</v>
      </c>
      <c r="J1441">
        <f t="array" ref="J1441">SUM(F1441:H1441)</f>
        <v>911000000</v>
      </c>
      <c r="K1441">
        <f t="array" ref="K1441">I1441-J1441</f>
        <v>580000000</v>
      </c>
      <c r="L1441">
        <f t="array" ref="L1441">I1441/D1441</f>
        <v>0.55947467166979359</v>
      </c>
      <c r="M1441">
        <f t="array" ref="M1441">K1441/D1441</f>
        <v>0.2176360225140713</v>
      </c>
    </row>
    <row r="1442" spans="1:13">
      <c r="A1442" t="s">
        <v>5810</v>
      </c>
      <c r="B1442" t="s">
        <v>19</v>
      </c>
      <c r="C1442">
        <v>2013</v>
      </c>
      <c r="D1442" s="1">
        <v>2692000000</v>
      </c>
      <c r="E1442" s="7">
        <v>1219000000</v>
      </c>
      <c r="F1442" s="7">
        <v>184000000</v>
      </c>
      <c r="G1442">
        <v>0</v>
      </c>
      <c r="H1442" s="7">
        <v>757000000</v>
      </c>
      <c r="I1442">
        <f t="array" ref="I1442">D1442-E1442</f>
        <v>1473000000</v>
      </c>
      <c r="J1442">
        <f t="array" ref="J1442">SUM(F1442:H1442)</f>
        <v>941000000</v>
      </c>
      <c r="K1442">
        <f t="array" ref="K1442">I1442-J1442</f>
        <v>532000000</v>
      </c>
      <c r="L1442">
        <f t="array" ref="L1442">I1442/D1442</f>
        <v>0.54717682020802383</v>
      </c>
      <c r="M1442">
        <f t="array" ref="M1442">K1442/D1442</f>
        <v>0.1976225854383358</v>
      </c>
    </row>
    <row r="1443" spans="1:13">
      <c r="A1443" t="s">
        <v>5810</v>
      </c>
      <c r="B1443" t="s">
        <v>25</v>
      </c>
      <c r="C1443">
        <v>2014</v>
      </c>
      <c r="D1443" s="1">
        <v>2732000000</v>
      </c>
      <c r="E1443" s="7">
        <v>1253000000</v>
      </c>
      <c r="F1443" s="7">
        <v>206000000</v>
      </c>
      <c r="G1443">
        <v>0</v>
      </c>
      <c r="H1443" s="7">
        <v>770000000</v>
      </c>
      <c r="I1443">
        <f t="array" ref="I1443">D1443-E1443</f>
        <v>1479000000</v>
      </c>
      <c r="J1443">
        <f t="array" ref="J1443">SUM(F1443:H1443)</f>
        <v>976000000</v>
      </c>
      <c r="K1443">
        <f t="array" ref="K1443">I1443-J1443</f>
        <v>503000000</v>
      </c>
      <c r="L1443">
        <f t="array" ref="L1443">I1443/D1443</f>
        <v>0.54136163982430452</v>
      </c>
      <c r="M1443">
        <f t="array" ref="M1443">K1443/D1443</f>
        <v>0.18411420204978038</v>
      </c>
    </row>
    <row r="1444" spans="1:13">
      <c r="A1444" t="s">
        <v>5810</v>
      </c>
      <c r="B1444" t="s">
        <v>31</v>
      </c>
      <c r="C1444">
        <v>2015</v>
      </c>
      <c r="D1444" s="1">
        <v>2530000000</v>
      </c>
      <c r="E1444" s="7">
        <v>1254000000</v>
      </c>
      <c r="F1444" s="7">
        <v>228000000</v>
      </c>
      <c r="G1444">
        <v>0</v>
      </c>
      <c r="H1444" s="7">
        <v>765000000</v>
      </c>
      <c r="I1444">
        <f t="array" ref="I1444">D1444-E1444</f>
        <v>1276000000</v>
      </c>
      <c r="J1444">
        <f t="array" ref="J1444">SUM(F1444:H1444)</f>
        <v>993000000</v>
      </c>
      <c r="K1444">
        <f t="array" ref="K1444">I1444-J1444</f>
        <v>283000000</v>
      </c>
      <c r="L1444">
        <f t="array" ref="L1444">I1444/D1444</f>
        <v>0.5043478260869565</v>
      </c>
      <c r="M1444">
        <f t="array" ref="M1444">K1444/D1444</f>
        <v>0.11185770750988143</v>
      </c>
    </row>
    <row r="1445" spans="1:13">
      <c r="A1445" t="s">
        <v>5823</v>
      </c>
      <c r="B1445" t="s">
        <v>10</v>
      </c>
      <c r="C1445">
        <v>2013</v>
      </c>
      <c r="D1445" s="1">
        <v>1924400000</v>
      </c>
      <c r="E1445" s="7">
        <v>874838000</v>
      </c>
      <c r="F1445">
        <v>0</v>
      </c>
      <c r="G1445" s="7">
        <v>45639000</v>
      </c>
      <c r="H1445" s="7">
        <v>254468000</v>
      </c>
      <c r="I1445">
        <f t="array" ref="I1445">D1445-E1445</f>
        <v>1049562000</v>
      </c>
      <c r="J1445">
        <f t="array" ref="J1445">SUM(F1445:H1445)</f>
        <v>300107000</v>
      </c>
      <c r="K1445">
        <f t="array" ref="K1445">I1445-J1445</f>
        <v>749455000</v>
      </c>
      <c r="L1445">
        <f t="array" ref="L1445">I1445/D1445</f>
        <v>0.54539700685928083</v>
      </c>
      <c r="M1445">
        <f t="array" ref="M1445">K1445/D1445</f>
        <v>0.3894486593223862</v>
      </c>
    </row>
    <row r="1446" spans="1:13">
      <c r="A1446" t="s">
        <v>5823</v>
      </c>
      <c r="B1446" t="s">
        <v>19</v>
      </c>
      <c r="C1446">
        <v>2014</v>
      </c>
      <c r="D1446" s="1">
        <v>2372906000</v>
      </c>
      <c r="E1446" s="7">
        <v>1105032000</v>
      </c>
      <c r="F1446">
        <v>0</v>
      </c>
      <c r="G1446" s="7">
        <v>63608000</v>
      </c>
      <c r="H1446" s="7">
        <v>276446000</v>
      </c>
      <c r="I1446">
        <f t="array" ref="I1446">D1446-E1446</f>
        <v>1267874000</v>
      </c>
      <c r="J1446">
        <f t="array" ref="J1446">SUM(F1446:H1446)</f>
        <v>340054000</v>
      </c>
      <c r="K1446">
        <f t="array" ref="K1446">I1446-J1446</f>
        <v>927820000</v>
      </c>
      <c r="L1446">
        <f t="array" ref="L1446">I1446/D1446</f>
        <v>0.53431277935156307</v>
      </c>
      <c r="M1446">
        <f t="array" ref="M1446">K1446/D1446</f>
        <v>0.39100579626837306</v>
      </c>
    </row>
    <row r="1447" spans="1:13">
      <c r="A1447" t="s">
        <v>5823</v>
      </c>
      <c r="B1447" t="s">
        <v>25</v>
      </c>
      <c r="C1447">
        <v>2015</v>
      </c>
      <c r="D1447" s="1">
        <v>2707115000</v>
      </c>
      <c r="E1447" s="7">
        <v>1257270000</v>
      </c>
      <c r="F1447">
        <v>0</v>
      </c>
      <c r="G1447" s="7">
        <v>54219000</v>
      </c>
      <c r="H1447" s="7">
        <v>321624000</v>
      </c>
      <c r="I1447">
        <f t="array" ref="I1447">D1447-E1447</f>
        <v>1449845000</v>
      </c>
      <c r="J1447">
        <f t="array" ref="J1447">SUM(F1447:H1447)</f>
        <v>375843000</v>
      </c>
      <c r="K1447">
        <f t="array" ref="K1447">I1447-J1447</f>
        <v>1074002000</v>
      </c>
      <c r="L1447">
        <f t="array" ref="L1447">I1447/D1447</f>
        <v>0.5355683079588418</v>
      </c>
      <c r="M1447">
        <f t="array" ref="M1447">K1447/D1447</f>
        <v>0.39673305345358434</v>
      </c>
    </row>
    <row r="1448" spans="1:13">
      <c r="A1448" t="s">
        <v>5823</v>
      </c>
      <c r="B1448" t="s">
        <v>31</v>
      </c>
      <c r="C1448">
        <v>2016</v>
      </c>
      <c r="D1448" s="1">
        <v>3171411000</v>
      </c>
      <c r="E1448" s="7">
        <v>1443348000</v>
      </c>
      <c r="F1448">
        <v>0</v>
      </c>
      <c r="G1448" s="7">
        <v>77445000</v>
      </c>
      <c r="H1448" s="7">
        <v>382858000</v>
      </c>
      <c r="I1448">
        <f t="array" ref="I1448">D1448-E1448</f>
        <v>1728063000</v>
      </c>
      <c r="J1448">
        <f t="array" ref="J1448">SUM(F1448:H1448)</f>
        <v>460303000</v>
      </c>
      <c r="K1448">
        <f t="array" ref="K1448">I1448-J1448</f>
        <v>1267760000</v>
      </c>
      <c r="L1448">
        <f t="array" ref="L1448">I1448/D1448</f>
        <v>0.54488774870239143</v>
      </c>
      <c r="M1448">
        <f t="array" ref="M1448">K1448/D1448</f>
        <v>0.39974635895505189</v>
      </c>
    </row>
    <row r="1449" spans="1:13">
      <c r="A1449" t="s">
        <v>5840</v>
      </c>
      <c r="B1449" t="s">
        <v>10</v>
      </c>
      <c r="C1449">
        <v>2013</v>
      </c>
      <c r="D1449" s="1">
        <v>11390000000</v>
      </c>
      <c r="E1449" s="7">
        <v>7739000000</v>
      </c>
      <c r="F1449" s="7">
        <v>590000000</v>
      </c>
      <c r="G1449">
        <v>0</v>
      </c>
      <c r="H1449" s="7">
        <v>1440000000</v>
      </c>
      <c r="I1449">
        <f t="array" ref="I1449">D1449-E1449</f>
        <v>3651000000</v>
      </c>
      <c r="J1449">
        <f t="array" ref="J1449">SUM(F1449:H1449)</f>
        <v>2030000000</v>
      </c>
      <c r="K1449">
        <f t="array" ref="K1449">I1449-J1449</f>
        <v>1621000000</v>
      </c>
      <c r="L1449">
        <f t="array" ref="L1449">I1449/D1449</f>
        <v>0.3205443371378402</v>
      </c>
      <c r="M1449">
        <f t="array" ref="M1449">K1449/D1449</f>
        <v>0.14231782265144863</v>
      </c>
    </row>
    <row r="1450" spans="1:13">
      <c r="A1450" t="s">
        <v>5840</v>
      </c>
      <c r="B1450" t="s">
        <v>19</v>
      </c>
      <c r="C1450">
        <v>2014</v>
      </c>
      <c r="D1450" s="1">
        <v>11973000000</v>
      </c>
      <c r="E1450" s="7">
        <v>8001000000</v>
      </c>
      <c r="F1450" s="7">
        <v>583000000</v>
      </c>
      <c r="G1450">
        <v>0</v>
      </c>
      <c r="H1450" s="7">
        <v>1534000000</v>
      </c>
      <c r="I1450">
        <f t="array" ref="I1450">D1450-E1450</f>
        <v>3972000000</v>
      </c>
      <c r="J1450">
        <f t="array" ref="J1450">SUM(F1450:H1450)</f>
        <v>2117000000</v>
      </c>
      <c r="K1450">
        <f t="array" ref="K1450">I1450-J1450</f>
        <v>1855000000</v>
      </c>
      <c r="L1450">
        <f t="array" ref="L1450">I1450/D1450</f>
        <v>0.33174642946629918</v>
      </c>
      <c r="M1450">
        <f t="array" ref="M1450">K1450/D1450</f>
        <v>0.15493193017622986</v>
      </c>
    </row>
    <row r="1451" spans="1:13">
      <c r="A1451" t="s">
        <v>5840</v>
      </c>
      <c r="B1451" t="s">
        <v>25</v>
      </c>
      <c r="C1451">
        <v>2015</v>
      </c>
      <c r="D1451" s="1">
        <v>12233000000</v>
      </c>
      <c r="E1451" s="7">
        <v>8146000000</v>
      </c>
      <c r="F1451" s="7">
        <v>627000000</v>
      </c>
      <c r="G1451">
        <v>0</v>
      </c>
      <c r="H1451" s="7">
        <v>1504000000</v>
      </c>
      <c r="I1451">
        <f t="array" ref="I1451">D1451-E1451</f>
        <v>4087000000</v>
      </c>
      <c r="J1451">
        <f t="array" ref="J1451">SUM(F1451:H1451)</f>
        <v>2131000000</v>
      </c>
      <c r="K1451">
        <f t="array" ref="K1451">I1451-J1451</f>
        <v>1956000000</v>
      </c>
      <c r="L1451">
        <f t="array" ref="L1451">I1451/D1451</f>
        <v>0.33409629690182296</v>
      </c>
      <c r="M1451">
        <f t="array" ref="M1451">K1451/D1451</f>
        <v>0.15989536499632143</v>
      </c>
    </row>
    <row r="1452" spans="1:13">
      <c r="A1452" t="s">
        <v>5840</v>
      </c>
      <c r="B1452" t="s">
        <v>31</v>
      </c>
      <c r="C1452">
        <v>2016</v>
      </c>
      <c r="D1452" s="1">
        <v>12238000000</v>
      </c>
      <c r="E1452" s="7">
        <v>8205000000</v>
      </c>
      <c r="F1452" s="7">
        <v>644000000</v>
      </c>
      <c r="G1452">
        <v>0</v>
      </c>
      <c r="H1452" s="7">
        <v>1463000000</v>
      </c>
      <c r="I1452">
        <f t="array" ref="I1452">D1452-E1452</f>
        <v>4033000000</v>
      </c>
      <c r="J1452">
        <f t="array" ref="J1452">SUM(F1452:H1452)</f>
        <v>2107000000</v>
      </c>
      <c r="K1452">
        <f t="array" ref="K1452">I1452-J1452</f>
        <v>1926000000</v>
      </c>
      <c r="L1452">
        <f t="array" ref="L1452">I1452/D1452</f>
        <v>0.32954731165223078</v>
      </c>
      <c r="M1452">
        <f t="array" ref="M1452">K1452/D1452</f>
        <v>0.15737865664324235</v>
      </c>
    </row>
    <row r="1453" spans="1:13">
      <c r="A1453" t="s">
        <v>5857</v>
      </c>
      <c r="B1453" t="s">
        <v>10</v>
      </c>
      <c r="C1453">
        <v>2012</v>
      </c>
      <c r="D1453" s="1">
        <v>5353197000</v>
      </c>
      <c r="E1453" s="7">
        <v>2943847000</v>
      </c>
      <c r="F1453">
        <v>0</v>
      </c>
      <c r="G1453" s="7">
        <v>194039000</v>
      </c>
      <c r="H1453" s="7">
        <v>1303427000</v>
      </c>
      <c r="I1453">
        <f t="array" ref="I1453">D1453-E1453</f>
        <v>2409350000</v>
      </c>
      <c r="J1453">
        <f t="array" ref="J1453">SUM(F1453:H1453)</f>
        <v>1497466000</v>
      </c>
      <c r="K1453">
        <f t="array" ref="K1453">I1453-J1453</f>
        <v>911884000</v>
      </c>
      <c r="L1453">
        <f t="array" ref="L1453">I1453/D1453</f>
        <v>0.45007684193202679</v>
      </c>
      <c r="M1453">
        <f t="array" ref="M1453">K1453/D1453</f>
        <v>0.17034381510712196</v>
      </c>
    </row>
    <row r="1454" spans="1:13">
      <c r="A1454" t="s">
        <v>5857</v>
      </c>
      <c r="B1454" t="s">
        <v>19</v>
      </c>
      <c r="C1454">
        <v>2013</v>
      </c>
      <c r="D1454" s="1">
        <v>1603123000</v>
      </c>
      <c r="E1454" s="7">
        <v>662769000</v>
      </c>
      <c r="F1454">
        <v>0</v>
      </c>
      <c r="G1454" s="7">
        <v>74833000</v>
      </c>
      <c r="H1454" s="7">
        <v>531932000</v>
      </c>
      <c r="I1454">
        <f t="array" ref="I1454">D1454-E1454</f>
        <v>940354000</v>
      </c>
      <c r="J1454">
        <f t="array" ref="J1454">SUM(F1454:H1454)</f>
        <v>606765000</v>
      </c>
      <c r="K1454">
        <f t="array" ref="K1454">I1454-J1454</f>
        <v>333589000</v>
      </c>
      <c r="L1454">
        <f t="array" ref="L1454">I1454/D1454</f>
        <v>0.58657632633303869</v>
      </c>
      <c r="M1454">
        <f t="array" ref="M1454">K1454/D1454</f>
        <v>0.2080869652546935</v>
      </c>
    </row>
    <row r="1455" spans="1:13">
      <c r="A1455" t="s">
        <v>5857</v>
      </c>
      <c r="B1455" t="s">
        <v>25</v>
      </c>
      <c r="C1455">
        <v>2014</v>
      </c>
      <c r="D1455" s="1">
        <v>2626141000</v>
      </c>
      <c r="E1455" s="7">
        <v>954990000</v>
      </c>
      <c r="F1455">
        <v>0</v>
      </c>
      <c r="G1455" s="7">
        <v>151837000</v>
      </c>
      <c r="H1455" s="7">
        <v>766854000</v>
      </c>
      <c r="I1455">
        <f t="array" ref="I1455">D1455-E1455</f>
        <v>1671151000</v>
      </c>
      <c r="J1455">
        <f t="array" ref="J1455">SUM(F1455:H1455)</f>
        <v>918691000</v>
      </c>
      <c r="K1455">
        <f t="array" ref="K1455">I1455-J1455</f>
        <v>752460000</v>
      </c>
      <c r="L1455">
        <f t="array" ref="L1455">I1455/D1455</f>
        <v>0.63635235122561962</v>
      </c>
      <c r="M1455">
        <f t="array" ref="M1455">K1455/D1455</f>
        <v>0.28652688488546502</v>
      </c>
    </row>
    <row r="1456" spans="1:13">
      <c r="A1456" t="s">
        <v>5857</v>
      </c>
      <c r="B1456" t="s">
        <v>31</v>
      </c>
      <c r="C1456">
        <v>2015</v>
      </c>
      <c r="D1456" s="1">
        <v>3050945000</v>
      </c>
      <c r="E1456" s="7">
        <v>923336000</v>
      </c>
      <c r="F1456">
        <v>0</v>
      </c>
      <c r="G1456" s="7">
        <v>205087000</v>
      </c>
      <c r="H1456" s="7">
        <v>1068221000</v>
      </c>
      <c r="I1456">
        <f t="array" ref="I1456">D1456-E1456</f>
        <v>2127609000</v>
      </c>
      <c r="J1456">
        <f t="array" ref="J1456">SUM(F1456:H1456)</f>
        <v>1273308000</v>
      </c>
      <c r="K1456">
        <f t="array" ref="K1456">I1456-J1456</f>
        <v>854301000</v>
      </c>
      <c r="L1456">
        <f t="array" ref="L1456">I1456/D1456</f>
        <v>0.69736065383020673</v>
      </c>
      <c r="M1456">
        <f t="array" ref="M1456">K1456/D1456</f>
        <v>0.28001193072965919</v>
      </c>
    </row>
    <row r="1457" spans="1:13">
      <c r="A1457" t="s">
        <v>5875</v>
      </c>
      <c r="B1457" t="s">
        <v>10</v>
      </c>
      <c r="C1457">
        <v>2013</v>
      </c>
      <c r="D1457" s="1">
        <v>73301000000</v>
      </c>
      <c r="E1457" s="7">
        <v>50568000000</v>
      </c>
      <c r="F1457">
        <v>0</v>
      </c>
      <c r="G1457" s="7">
        <v>2044000000</v>
      </c>
      <c r="H1457" s="7">
        <v>15110000000</v>
      </c>
      <c r="I1457">
        <f t="array" ref="I1457">D1457-E1457</f>
        <v>22733000000</v>
      </c>
      <c r="J1457">
        <f t="array" ref="J1457">SUM(F1457:H1457)</f>
        <v>17154000000</v>
      </c>
      <c r="K1457">
        <f t="array" ref="K1457">I1457-J1457</f>
        <v>5579000000</v>
      </c>
      <c r="L1457">
        <f t="array" ref="L1457">I1457/D1457</f>
        <v>0.31013219464945907</v>
      </c>
      <c r="M1457">
        <f t="array" ref="M1457">K1457/D1457</f>
        <v>7.6110830684438135E-2</v>
      </c>
    </row>
    <row r="1458" spans="1:13">
      <c r="A1458" t="s">
        <v>5875</v>
      </c>
      <c r="B1458" t="s">
        <v>19</v>
      </c>
      <c r="C1458">
        <v>2014</v>
      </c>
      <c r="D1458" s="1">
        <v>71279000000</v>
      </c>
      <c r="E1458" s="7">
        <v>50039000000</v>
      </c>
      <c r="F1458">
        <v>0</v>
      </c>
      <c r="G1458" s="7">
        <v>1996000000</v>
      </c>
      <c r="H1458" s="7">
        <v>14465000000</v>
      </c>
      <c r="I1458">
        <f t="array" ref="I1458">D1458-E1458</f>
        <v>21240000000</v>
      </c>
      <c r="J1458">
        <f t="array" ref="J1458">SUM(F1458:H1458)</f>
        <v>16461000000</v>
      </c>
      <c r="K1458">
        <f t="array" ref="K1458">I1458-J1458</f>
        <v>4779000000</v>
      </c>
      <c r="L1458">
        <f t="array" ref="L1458">I1458/D1458</f>
        <v>0.29798397845087615</v>
      </c>
      <c r="M1458">
        <f t="array" ref="M1458">K1458/D1458</f>
        <v>6.7046395151447127E-2</v>
      </c>
    </row>
    <row r="1459" spans="1:13">
      <c r="A1459" t="s">
        <v>5875</v>
      </c>
      <c r="B1459" t="s">
        <v>25</v>
      </c>
      <c r="C1459">
        <v>2015</v>
      </c>
      <c r="D1459" s="1">
        <v>72618000000</v>
      </c>
      <c r="E1459" s="7">
        <v>51278000000</v>
      </c>
      <c r="F1459">
        <v>0</v>
      </c>
      <c r="G1459" s="7">
        <v>2129000000</v>
      </c>
      <c r="H1459" s="7">
        <v>14676000000</v>
      </c>
      <c r="I1459">
        <f t="array" ref="I1459">D1459-E1459</f>
        <v>21340000000</v>
      </c>
      <c r="J1459">
        <f t="array" ref="J1459">SUM(F1459:H1459)</f>
        <v>16805000000</v>
      </c>
      <c r="K1459">
        <f t="array" ref="K1459">I1459-J1459</f>
        <v>4535000000</v>
      </c>
      <c r="L1459">
        <f t="array" ref="L1459">I1459/D1459</f>
        <v>0.29386653446803823</v>
      </c>
      <c r="M1459">
        <f t="array" ref="M1459">K1459/D1459</f>
        <v>6.2450081247073727E-2</v>
      </c>
    </row>
    <row r="1460" spans="1:13">
      <c r="A1460" t="s">
        <v>5875</v>
      </c>
      <c r="B1460" t="s">
        <v>31</v>
      </c>
      <c r="C1460">
        <v>2016</v>
      </c>
      <c r="D1460" s="1">
        <v>73785000000</v>
      </c>
      <c r="E1460" s="7">
        <v>51997000000</v>
      </c>
      <c r="F1460">
        <v>0</v>
      </c>
      <c r="G1460" s="7">
        <v>2213000000</v>
      </c>
      <c r="H1460" s="7">
        <v>14665000000</v>
      </c>
      <c r="I1460">
        <f t="array" ref="I1460">D1460-E1460</f>
        <v>21788000000</v>
      </c>
      <c r="J1460">
        <f t="array" ref="J1460">SUM(F1460:H1460)</f>
        <v>16878000000</v>
      </c>
      <c r="K1460">
        <f t="array" ref="K1460">I1460-J1460</f>
        <v>4910000000</v>
      </c>
      <c r="L1460">
        <f t="array" ref="L1460">I1460/D1460</f>
        <v>0.29529037067154573</v>
      </c>
      <c r="M1460">
        <f t="array" ref="M1460">K1460/D1460</f>
        <v>6.6544690655282235E-2</v>
      </c>
    </row>
    <row r="1461" spans="1:13">
      <c r="A1461" t="s">
        <v>5891</v>
      </c>
      <c r="B1461" t="s">
        <v>10</v>
      </c>
      <c r="C1461">
        <v>2013</v>
      </c>
      <c r="D1461" s="1">
        <v>3794249000</v>
      </c>
      <c r="E1461" s="7">
        <v>1630965000</v>
      </c>
      <c r="F1461">
        <v>0</v>
      </c>
      <c r="G1461">
        <v>0</v>
      </c>
      <c r="H1461" s="7">
        <v>1466067000</v>
      </c>
      <c r="I1461">
        <f t="array" ref="I1461">D1461-E1461</f>
        <v>2163284000</v>
      </c>
      <c r="J1461">
        <f t="array" ref="J1461">SUM(F1461:H1461)</f>
        <v>1466067000</v>
      </c>
      <c r="K1461">
        <f t="array" ref="K1461">I1461-J1461</f>
        <v>697217000</v>
      </c>
      <c r="L1461">
        <f t="array" ref="L1461">I1461/D1461</f>
        <v>0.57014813735208203</v>
      </c>
      <c r="M1461">
        <f t="array" ref="M1461">K1461/D1461</f>
        <v>0.18375625848488067</v>
      </c>
    </row>
    <row r="1462" spans="1:13">
      <c r="A1462" t="s">
        <v>5891</v>
      </c>
      <c r="B1462" t="s">
        <v>19</v>
      </c>
      <c r="C1462">
        <v>2014</v>
      </c>
      <c r="D1462" s="1">
        <v>4031100000</v>
      </c>
      <c r="E1462" s="7">
        <v>1690700000</v>
      </c>
      <c r="F1462">
        <v>0</v>
      </c>
      <c r="G1462">
        <v>0</v>
      </c>
      <c r="H1462" s="7">
        <v>2036100000</v>
      </c>
      <c r="I1462">
        <f t="array" ref="I1462">D1462-E1462</f>
        <v>2340400000</v>
      </c>
      <c r="J1462">
        <f t="array" ref="J1462">SUM(F1462:H1462)</f>
        <v>2036100000</v>
      </c>
      <c r="K1462">
        <f t="array" ref="K1462">I1462-J1462</f>
        <v>304300000</v>
      </c>
      <c r="L1462">
        <f t="array" ref="L1462">I1462/D1462</f>
        <v>0.5805859442831981</v>
      </c>
      <c r="M1462">
        <f t="array" ref="M1462">K1462/D1462</f>
        <v>7.5488080176626726E-2</v>
      </c>
    </row>
    <row r="1463" spans="1:13">
      <c r="A1463" t="s">
        <v>5891</v>
      </c>
      <c r="B1463" t="s">
        <v>25</v>
      </c>
      <c r="C1463">
        <v>2015</v>
      </c>
      <c r="D1463" s="1">
        <v>4249900000</v>
      </c>
      <c r="E1463" s="7">
        <v>1712700000</v>
      </c>
      <c r="F1463">
        <v>0</v>
      </c>
      <c r="G1463">
        <v>0</v>
      </c>
      <c r="H1463" s="7">
        <v>1645800000</v>
      </c>
      <c r="I1463">
        <f t="array" ref="I1463">D1463-E1463</f>
        <v>2537200000</v>
      </c>
      <c r="J1463">
        <f t="array" ref="J1463">SUM(F1463:H1463)</f>
        <v>1645800000</v>
      </c>
      <c r="K1463">
        <f t="array" ref="K1463">I1463-J1463</f>
        <v>891400000</v>
      </c>
      <c r="L1463">
        <f t="array" ref="L1463">I1463/D1463</f>
        <v>0.59700228240664488</v>
      </c>
      <c r="M1463">
        <f t="array" ref="M1463">K1463/D1463</f>
        <v>0.20974611167321583</v>
      </c>
    </row>
    <row r="1464" spans="1:13">
      <c r="A1464" t="s">
        <v>5891</v>
      </c>
      <c r="B1464" t="s">
        <v>31</v>
      </c>
      <c r="C1464">
        <v>2016</v>
      </c>
      <c r="D1464" s="1">
        <v>4104900000</v>
      </c>
      <c r="E1464" s="7">
        <v>1613600000</v>
      </c>
      <c r="F1464">
        <v>0</v>
      </c>
      <c r="G1464">
        <v>0</v>
      </c>
      <c r="H1464" s="7">
        <v>1731200000</v>
      </c>
      <c r="I1464">
        <f t="array" ref="I1464">D1464-E1464</f>
        <v>2491300000</v>
      </c>
      <c r="J1464">
        <f t="array" ref="J1464">SUM(F1464:H1464)</f>
        <v>1731200000</v>
      </c>
      <c r="K1464">
        <f t="array" ref="K1464">I1464-J1464</f>
        <v>760100000</v>
      </c>
      <c r="L1464">
        <f t="array" ref="L1464">I1464/D1464</f>
        <v>0.60690881629272331</v>
      </c>
      <c r="M1464">
        <f t="array" ref="M1464">K1464/D1464</f>
        <v>0.18516894443226389</v>
      </c>
    </row>
    <row r="1465" spans="1:13">
      <c r="A1465" t="s">
        <v>5904</v>
      </c>
      <c r="B1465" t="s">
        <v>10</v>
      </c>
      <c r="C1465">
        <v>2013</v>
      </c>
      <c r="D1465" s="1">
        <v>25878372000</v>
      </c>
      <c r="E1465" s="7">
        <v>18521400000</v>
      </c>
      <c r="F1465">
        <v>0</v>
      </c>
      <c r="G1465">
        <v>0</v>
      </c>
      <c r="H1465" s="7">
        <v>4250446000</v>
      </c>
      <c r="I1465">
        <f t="array" ref="I1465">D1465-E1465</f>
        <v>7356972000</v>
      </c>
      <c r="J1465">
        <f t="array" ref="J1465">SUM(F1465:H1465)</f>
        <v>4250446000</v>
      </c>
      <c r="K1465">
        <f t="array" ref="K1465">I1465-J1465</f>
        <v>3106526000</v>
      </c>
      <c r="L1465">
        <f t="array" ref="L1465">I1465/D1465</f>
        <v>0.28429037189820133</v>
      </c>
      <c r="M1465">
        <f t="array" ref="M1465">K1465/D1465</f>
        <v>0.1200433319375732</v>
      </c>
    </row>
    <row r="1466" spans="1:13">
      <c r="A1466" t="s">
        <v>5904</v>
      </c>
      <c r="B1466" t="s">
        <v>19</v>
      </c>
      <c r="C1466">
        <v>2014</v>
      </c>
      <c r="D1466" s="1">
        <v>27422696000</v>
      </c>
      <c r="E1466" s="7">
        <v>19605037000</v>
      </c>
      <c r="F1466">
        <v>0</v>
      </c>
      <c r="G1466">
        <v>0</v>
      </c>
      <c r="H1466" s="7">
        <v>4467089000</v>
      </c>
      <c r="I1466">
        <f t="array" ref="I1466">D1466-E1466</f>
        <v>7817659000</v>
      </c>
      <c r="J1466">
        <f t="array" ref="J1466">SUM(F1466:H1466)</f>
        <v>4467089000</v>
      </c>
      <c r="K1466">
        <f t="array" ref="K1466">I1466-J1466</f>
        <v>3350570000</v>
      </c>
      <c r="L1466">
        <f t="array" ref="L1466">I1466/D1466</f>
        <v>0.28507988419519364</v>
      </c>
      <c r="M1466">
        <f t="array" ref="M1466">K1466/D1466</f>
        <v>0.12218237039859246</v>
      </c>
    </row>
    <row r="1467" spans="1:13">
      <c r="A1467" t="s">
        <v>5904</v>
      </c>
      <c r="B1467" t="s">
        <v>25</v>
      </c>
      <c r="C1467">
        <v>2015</v>
      </c>
      <c r="D1467" s="1">
        <v>29078407000</v>
      </c>
      <c r="E1467" s="7">
        <v>20776522000</v>
      </c>
      <c r="F1467">
        <v>0</v>
      </c>
      <c r="G1467">
        <v>0</v>
      </c>
      <c r="H1467" s="7">
        <v>4695384000</v>
      </c>
      <c r="I1467">
        <f t="array" ref="I1467">D1467-E1467</f>
        <v>8301885000</v>
      </c>
      <c r="J1467">
        <f t="array" ref="J1467">SUM(F1467:H1467)</f>
        <v>4695384000</v>
      </c>
      <c r="K1467">
        <f t="array" ref="K1467">I1467-J1467</f>
        <v>3606501000</v>
      </c>
      <c r="L1467">
        <f t="array" ref="L1467">I1467/D1467</f>
        <v>0.28549999317362879</v>
      </c>
      <c r="M1467">
        <f t="array" ref="M1467">K1467/D1467</f>
        <v>0.1240267735436814</v>
      </c>
    </row>
    <row r="1468" spans="1:13">
      <c r="A1468" t="s">
        <v>5904</v>
      </c>
      <c r="B1468" t="s">
        <v>31</v>
      </c>
      <c r="C1468">
        <v>2016</v>
      </c>
      <c r="D1468" s="1">
        <v>30944938000</v>
      </c>
      <c r="E1468" s="7">
        <v>22034523000</v>
      </c>
      <c r="F1468">
        <v>0</v>
      </c>
      <c r="G1468">
        <v>0</v>
      </c>
      <c r="H1468" s="7">
        <v>5205715000</v>
      </c>
      <c r="I1468">
        <f t="array" ref="I1468">D1468-E1468</f>
        <v>8910415000</v>
      </c>
      <c r="J1468">
        <f t="array" ref="J1468">SUM(F1468:H1468)</f>
        <v>5205715000</v>
      </c>
      <c r="K1468">
        <f t="array" ref="K1468">I1468-J1468</f>
        <v>3704700000</v>
      </c>
      <c r="L1468">
        <f t="array" ref="L1468">I1468/D1468</f>
        <v>0.28794418654191517</v>
      </c>
      <c r="M1468">
        <f t="array" ref="M1468">K1468/D1468</f>
        <v>0.11971909589865716</v>
      </c>
    </row>
    <row r="1469" spans="1:13">
      <c r="A1469" t="s">
        <v>5917</v>
      </c>
      <c r="B1469" t="s">
        <v>10</v>
      </c>
      <c r="C1469">
        <v>2012</v>
      </c>
      <c r="D1469" s="1">
        <v>3589516000</v>
      </c>
      <c r="E1469" s="7">
        <v>1955682000</v>
      </c>
      <c r="F1469">
        <v>0</v>
      </c>
      <c r="G1469" s="7">
        <v>787329000</v>
      </c>
      <c r="H1469">
        <v>0</v>
      </c>
      <c r="I1469">
        <f t="array" ref="I1469">D1469-E1469</f>
        <v>1633834000</v>
      </c>
      <c r="J1469">
        <f t="array" ref="J1469">SUM(F1469:H1469)</f>
        <v>787329000</v>
      </c>
      <c r="K1469">
        <f t="array" ref="K1469">I1469-J1469</f>
        <v>846505000</v>
      </c>
      <c r="L1469">
        <f t="array" ref="L1469">I1469/D1469</f>
        <v>0.45516832910063643</v>
      </c>
      <c r="M1469">
        <f t="array" ref="M1469">K1469/D1469</f>
        <v>0.23582705857837102</v>
      </c>
    </row>
    <row r="1470" spans="1:13">
      <c r="A1470" t="s">
        <v>5917</v>
      </c>
      <c r="B1470" t="s">
        <v>19</v>
      </c>
      <c r="C1470">
        <v>2013</v>
      </c>
      <c r="D1470" s="1">
        <v>3494253000</v>
      </c>
      <c r="E1470" s="7">
        <v>1838766000</v>
      </c>
      <c r="F1470">
        <v>0</v>
      </c>
      <c r="G1470" s="7">
        <v>819711000</v>
      </c>
      <c r="H1470">
        <v>0</v>
      </c>
      <c r="I1470">
        <f t="array" ref="I1470">D1470-E1470</f>
        <v>1655487000</v>
      </c>
      <c r="J1470">
        <f t="array" ref="J1470">SUM(F1470:H1470)</f>
        <v>819711000</v>
      </c>
      <c r="K1470">
        <f t="array" ref="K1470">I1470-J1470</f>
        <v>835776000</v>
      </c>
      <c r="L1470">
        <f t="array" ref="L1470">I1470/D1470</f>
        <v>0.47377422298843275</v>
      </c>
      <c r="M1470">
        <f t="array" ref="M1470">K1470/D1470</f>
        <v>0.23918588608208965</v>
      </c>
    </row>
    <row r="1471" spans="1:13">
      <c r="A1471" t="s">
        <v>5917</v>
      </c>
      <c r="B1471" t="s">
        <v>25</v>
      </c>
      <c r="C1471">
        <v>2014</v>
      </c>
      <c r="D1471" s="1">
        <v>3620095000</v>
      </c>
      <c r="E1471" s="7">
        <v>1903384000</v>
      </c>
      <c r="F1471">
        <v>0</v>
      </c>
      <c r="G1471" s="7">
        <v>855908000</v>
      </c>
      <c r="H1471">
        <v>0</v>
      </c>
      <c r="I1471">
        <f t="array" ref="I1471">D1471-E1471</f>
        <v>1716711000</v>
      </c>
      <c r="J1471">
        <f t="array" ref="J1471">SUM(F1471:H1471)</f>
        <v>855908000</v>
      </c>
      <c r="K1471">
        <f t="array" ref="K1471">I1471-J1471</f>
        <v>860803000</v>
      </c>
      <c r="L1471">
        <f t="array" ref="L1471">I1471/D1471</f>
        <v>0.47421711308681125</v>
      </c>
      <c r="M1471">
        <f t="array" ref="M1471">K1471/D1471</f>
        <v>0.23778464377316064</v>
      </c>
    </row>
    <row r="1472" spans="1:13">
      <c r="A1472" t="s">
        <v>5917</v>
      </c>
      <c r="B1472" t="s">
        <v>31</v>
      </c>
      <c r="C1472">
        <v>2015</v>
      </c>
      <c r="D1472" s="1">
        <v>3766065000</v>
      </c>
      <c r="E1472" s="7">
        <v>2016212000</v>
      </c>
      <c r="F1472">
        <v>0</v>
      </c>
      <c r="G1472" s="7">
        <v>907024000</v>
      </c>
      <c r="H1472">
        <v>0</v>
      </c>
      <c r="I1472">
        <f t="array" ref="I1472">D1472-E1472</f>
        <v>1749853000</v>
      </c>
      <c r="J1472">
        <f t="array" ref="J1472">SUM(F1472:H1472)</f>
        <v>907024000</v>
      </c>
      <c r="K1472">
        <f t="array" ref="K1472">I1472-J1472</f>
        <v>842829000</v>
      </c>
      <c r="L1472">
        <f t="array" ref="L1472">I1472/D1472</f>
        <v>0.46463696192179371</v>
      </c>
      <c r="M1472">
        <f t="array" ref="M1472">K1472/D1472</f>
        <v>0.22379565939515117</v>
      </c>
    </row>
    <row r="1473" spans="1:13">
      <c r="A1473" t="s">
        <v>5930</v>
      </c>
      <c r="B1473" t="s">
        <v>10</v>
      </c>
      <c r="C1473">
        <v>2012</v>
      </c>
      <c r="D1473" s="1">
        <v>12509900000</v>
      </c>
      <c r="E1473" s="7">
        <v>7214400000</v>
      </c>
      <c r="F1473" s="7">
        <v>376400000</v>
      </c>
      <c r="G1473">
        <v>0</v>
      </c>
      <c r="H1473" s="7">
        <v>3354900000</v>
      </c>
      <c r="I1473">
        <f t="array" ref="I1473">D1473-E1473</f>
        <v>5295500000</v>
      </c>
      <c r="J1473">
        <f t="array" ref="J1473">SUM(F1473:H1473)</f>
        <v>3731300000</v>
      </c>
      <c r="K1473">
        <f t="array" ref="K1473">I1473-J1473</f>
        <v>1564200000</v>
      </c>
      <c r="L1473">
        <f t="array" ref="L1473">I1473/D1473</f>
        <v>0.42330474264382612</v>
      </c>
      <c r="M1473">
        <f t="array" ref="M1473">K1473/D1473</f>
        <v>0.1250369707191904</v>
      </c>
    </row>
    <row r="1474" spans="1:13">
      <c r="A1474" t="s">
        <v>5930</v>
      </c>
      <c r="B1474" t="s">
        <v>19</v>
      </c>
      <c r="C1474">
        <v>2013</v>
      </c>
      <c r="D1474" s="1">
        <v>13090300000</v>
      </c>
      <c r="E1474" s="7">
        <v>7561200000</v>
      </c>
      <c r="F1474" s="7">
        <v>395500000</v>
      </c>
      <c r="G1474">
        <v>0</v>
      </c>
      <c r="H1474" s="7">
        <v>3446300000</v>
      </c>
      <c r="I1474">
        <f t="array" ref="I1474">D1474-E1474</f>
        <v>5529100000</v>
      </c>
      <c r="J1474">
        <f t="array" ref="J1474">SUM(F1474:H1474)</f>
        <v>3841800000</v>
      </c>
      <c r="K1474">
        <f t="array" ref="K1474">I1474-J1474</f>
        <v>1687300000</v>
      </c>
      <c r="L1474">
        <f t="array" ref="L1474">I1474/D1474</f>
        <v>0.42238145802617205</v>
      </c>
      <c r="M1474">
        <f t="array" ref="M1474">K1474/D1474</f>
        <v>0.1288969695117759</v>
      </c>
    </row>
    <row r="1475" spans="1:13">
      <c r="A1475" t="s">
        <v>5930</v>
      </c>
      <c r="B1475" t="s">
        <v>25</v>
      </c>
      <c r="C1475">
        <v>2014</v>
      </c>
      <c r="D1475" s="1">
        <v>16889600000</v>
      </c>
      <c r="E1475" s="7">
        <v>9397600000</v>
      </c>
      <c r="F1475" s="7">
        <v>691100000</v>
      </c>
      <c r="G1475">
        <v>0</v>
      </c>
      <c r="H1475" s="7">
        <v>4896100000</v>
      </c>
      <c r="I1475">
        <f t="array" ref="I1475">D1475-E1475</f>
        <v>7492000000</v>
      </c>
      <c r="J1475">
        <f t="array" ref="J1475">SUM(F1475:H1475)</f>
        <v>5587200000</v>
      </c>
      <c r="K1475">
        <f t="array" ref="K1475">I1475-J1475</f>
        <v>1904800000</v>
      </c>
      <c r="L1475">
        <f t="array" ref="L1475">I1475/D1475</f>
        <v>0.44358658582796512</v>
      </c>
      <c r="M1475">
        <f t="array" ref="M1475">K1475/D1475</f>
        <v>0.11277946191739295</v>
      </c>
    </row>
    <row r="1476" spans="1:13">
      <c r="A1476" t="s">
        <v>5930</v>
      </c>
      <c r="B1476" t="s">
        <v>31</v>
      </c>
      <c r="C1476">
        <v>2015</v>
      </c>
      <c r="D1476" s="1">
        <v>16965400000</v>
      </c>
      <c r="E1476" s="7">
        <v>9209500000</v>
      </c>
      <c r="F1476" s="7">
        <v>692300000</v>
      </c>
      <c r="G1476">
        <v>0</v>
      </c>
      <c r="H1476" s="7">
        <v>4612100000</v>
      </c>
      <c r="I1476">
        <f t="array" ref="I1476">D1476-E1476</f>
        <v>7755900000</v>
      </c>
      <c r="J1476">
        <f t="array" ref="J1476">SUM(F1476:H1476)</f>
        <v>5304400000</v>
      </c>
      <c r="K1476">
        <f t="array" ref="K1476">I1476-J1476</f>
        <v>2451500000</v>
      </c>
      <c r="L1476">
        <f t="array" ref="L1476">I1476/D1476</f>
        <v>0.45715986655192331</v>
      </c>
      <c r="M1476">
        <f t="array" ref="M1476">K1476/D1476</f>
        <v>0.14449998231695096</v>
      </c>
    </row>
    <row r="1477" spans="1:13">
      <c r="A1477" t="s">
        <v>5946</v>
      </c>
      <c r="B1477" t="s">
        <v>10</v>
      </c>
      <c r="C1477">
        <v>2012</v>
      </c>
      <c r="D1477" s="1">
        <v>763000000</v>
      </c>
      <c r="E1477" s="7">
        <v>12000000</v>
      </c>
      <c r="F1477">
        <v>0</v>
      </c>
      <c r="G1477" s="7">
        <v>26000000</v>
      </c>
      <c r="H1477" s="7">
        <v>429000000</v>
      </c>
      <c r="I1477">
        <f t="array" ref="I1477">D1477-E1477</f>
        <v>751000000</v>
      </c>
      <c r="J1477">
        <f t="array" ref="J1477">SUM(F1477:H1477)</f>
        <v>455000000</v>
      </c>
      <c r="K1477">
        <f t="array" ref="K1477">I1477-J1477</f>
        <v>296000000</v>
      </c>
      <c r="L1477">
        <f t="array" ref="L1477">I1477/D1477</f>
        <v>0.98427260812581918</v>
      </c>
      <c r="M1477">
        <f t="array" ref="M1477">K1477/D1477</f>
        <v>0.38794233289646135</v>
      </c>
    </row>
    <row r="1478" spans="1:13">
      <c r="A1478" t="s">
        <v>5946</v>
      </c>
      <c r="B1478" t="s">
        <v>19</v>
      </c>
      <c r="C1478">
        <v>2013</v>
      </c>
      <c r="D1478" s="1">
        <v>945000000</v>
      </c>
      <c r="E1478" s="7">
        <v>18000000</v>
      </c>
      <c r="F1478">
        <v>0</v>
      </c>
      <c r="G1478" s="7">
        <v>36000000</v>
      </c>
      <c r="H1478" s="7">
        <v>597000000</v>
      </c>
      <c r="I1478">
        <f t="array" ref="I1478">D1478-E1478</f>
        <v>927000000</v>
      </c>
      <c r="J1478">
        <f t="array" ref="J1478">SUM(F1478:H1478)</f>
        <v>633000000</v>
      </c>
      <c r="K1478">
        <f t="array" ref="K1478">I1478-J1478</f>
        <v>294000000</v>
      </c>
      <c r="L1478">
        <f t="array" ref="L1478">I1478/D1478</f>
        <v>0.98095238095238091</v>
      </c>
      <c r="M1478">
        <f t="array" ref="M1478">K1478/D1478</f>
        <v>0.31111111111111112</v>
      </c>
    </row>
    <row r="1479" spans="1:13">
      <c r="A1479" t="s">
        <v>5946</v>
      </c>
      <c r="B1479" t="s">
        <v>25</v>
      </c>
      <c r="C1479">
        <v>2014</v>
      </c>
      <c r="D1479" s="1">
        <v>1246000000</v>
      </c>
      <c r="E1479" s="7">
        <v>40000000</v>
      </c>
      <c r="F1479">
        <v>0</v>
      </c>
      <c r="G1479" s="7">
        <v>65000000</v>
      </c>
      <c r="H1479" s="7">
        <v>801000000</v>
      </c>
      <c r="I1479">
        <f t="array" ref="I1479">D1479-E1479</f>
        <v>1206000000</v>
      </c>
      <c r="J1479">
        <f t="array" ref="J1479">SUM(F1479:H1479)</f>
        <v>866000000</v>
      </c>
      <c r="K1479">
        <f t="array" ref="K1479">I1479-J1479</f>
        <v>340000000</v>
      </c>
      <c r="L1479">
        <f t="array" ref="L1479">I1479/D1479</f>
        <v>0.9678972712680578</v>
      </c>
      <c r="M1479">
        <f t="array" ref="M1479">K1479/D1479</f>
        <v>0.27287319422150885</v>
      </c>
    </row>
    <row r="1480" spans="1:13">
      <c r="A1480" t="s">
        <v>5946</v>
      </c>
      <c r="B1480" t="s">
        <v>31</v>
      </c>
      <c r="C1480">
        <v>2015</v>
      </c>
      <c r="D1480" s="1">
        <v>1492000000</v>
      </c>
      <c r="E1480" s="7">
        <v>58000000</v>
      </c>
      <c r="F1480">
        <v>0</v>
      </c>
      <c r="G1480" s="7">
        <v>93000000</v>
      </c>
      <c r="H1480" s="7">
        <v>1109000000</v>
      </c>
      <c r="I1480">
        <f t="array" ref="I1480">D1480-E1480</f>
        <v>1434000000</v>
      </c>
      <c r="J1480">
        <f t="array" ref="J1480">SUM(F1480:H1480)</f>
        <v>1202000000</v>
      </c>
      <c r="K1480">
        <f t="array" ref="K1480">I1480-J1480</f>
        <v>232000000</v>
      </c>
      <c r="L1480">
        <f t="array" ref="L1480">I1480/D1480</f>
        <v>0.96112600536193027</v>
      </c>
      <c r="M1480">
        <f t="array" ref="M1480">K1480/D1480</f>
        <v>0.15549597855227881</v>
      </c>
    </row>
    <row r="1481" spans="1:13">
      <c r="A1481" t="s">
        <v>5957</v>
      </c>
      <c r="B1481" t="s">
        <v>10</v>
      </c>
      <c r="C1481">
        <v>2013</v>
      </c>
      <c r="D1481" s="1">
        <v>26191000000</v>
      </c>
      <c r="E1481" s="7">
        <v>13307000000</v>
      </c>
      <c r="F1481">
        <v>0</v>
      </c>
      <c r="G1481" s="7">
        <v>3821000000</v>
      </c>
      <c r="H1481" s="7">
        <v>3757000000</v>
      </c>
      <c r="I1481">
        <f t="array" ref="I1481">D1481-E1481</f>
        <v>12884000000</v>
      </c>
      <c r="J1481">
        <f t="array" ref="J1481">SUM(F1481:H1481)</f>
        <v>7578000000</v>
      </c>
      <c r="K1481">
        <f t="array" ref="K1481">I1481-J1481</f>
        <v>5306000000</v>
      </c>
      <c r="L1481">
        <f t="array" ref="L1481">I1481/D1481</f>
        <v>0.49192470696040624</v>
      </c>
      <c r="M1481">
        <f t="array" ref="M1481">K1481/D1481</f>
        <v>0.2025886754992173</v>
      </c>
    </row>
    <row r="1482" spans="1:13">
      <c r="A1482" t="s">
        <v>5957</v>
      </c>
      <c r="B1482" t="s">
        <v>19</v>
      </c>
      <c r="C1482">
        <v>2014</v>
      </c>
      <c r="D1482" s="1">
        <v>27174000000</v>
      </c>
      <c r="E1482" s="7">
        <v>13870000000</v>
      </c>
      <c r="F1482">
        <v>0</v>
      </c>
      <c r="G1482" s="7">
        <v>3882000000</v>
      </c>
      <c r="H1482" s="7">
        <v>3964000000</v>
      </c>
      <c r="I1482">
        <f t="array" ref="I1482">D1482-E1482</f>
        <v>13304000000</v>
      </c>
      <c r="J1482">
        <f t="array" ref="J1482">SUM(F1482:H1482)</f>
        <v>7846000000</v>
      </c>
      <c r="K1482">
        <f t="array" ref="K1482">I1482-J1482</f>
        <v>5458000000</v>
      </c>
      <c r="L1482">
        <f t="array" ref="L1482">I1482/D1482</f>
        <v>0.48958563332597338</v>
      </c>
      <c r="M1482">
        <f t="array" ref="M1482">K1482/D1482</f>
        <v>0.20085375726797675</v>
      </c>
    </row>
    <row r="1483" spans="1:13">
      <c r="A1483" t="s">
        <v>5957</v>
      </c>
      <c r="B1483" t="s">
        <v>25</v>
      </c>
      <c r="C1483">
        <v>2015</v>
      </c>
      <c r="D1483" s="1">
        <v>26815000000</v>
      </c>
      <c r="E1483" s="7">
        <v>13723000000</v>
      </c>
      <c r="F1483">
        <v>0</v>
      </c>
      <c r="G1483" s="7">
        <v>3885000000</v>
      </c>
      <c r="H1483" s="7">
        <v>4094000000</v>
      </c>
      <c r="I1483">
        <f t="array" ref="I1483">D1483-E1483</f>
        <v>13092000000</v>
      </c>
      <c r="J1483">
        <f t="array" ref="J1483">SUM(F1483:H1483)</f>
        <v>7979000000</v>
      </c>
      <c r="K1483">
        <f t="array" ref="K1483">I1483-J1483</f>
        <v>5113000000</v>
      </c>
      <c r="L1483">
        <f t="array" ref="L1483">I1483/D1483</f>
        <v>0.48823419727764311</v>
      </c>
      <c r="M1483">
        <f t="array" ref="M1483">K1483/D1483</f>
        <v>0.19067685996643668</v>
      </c>
    </row>
    <row r="1484" spans="1:13">
      <c r="A1484" t="s">
        <v>5957</v>
      </c>
      <c r="B1484" t="s">
        <v>31</v>
      </c>
      <c r="C1484">
        <v>2016</v>
      </c>
      <c r="D1484" s="1">
        <v>27625000000</v>
      </c>
      <c r="E1484" s="7">
        <v>15070000000</v>
      </c>
      <c r="F1484">
        <v>0</v>
      </c>
      <c r="G1484" s="7">
        <v>3985000000</v>
      </c>
      <c r="H1484" s="7">
        <v>4154000000</v>
      </c>
      <c r="I1484">
        <f t="array" ref="I1484">D1484-E1484</f>
        <v>12555000000</v>
      </c>
      <c r="J1484">
        <f t="array" ref="J1484">SUM(F1484:H1484)</f>
        <v>8139000000</v>
      </c>
      <c r="K1484">
        <f t="array" ref="K1484">I1484-J1484</f>
        <v>4416000000</v>
      </c>
      <c r="L1484">
        <f t="array" ref="L1484">I1484/D1484</f>
        <v>0.45447963800904978</v>
      </c>
      <c r="M1484">
        <f t="array" ref="M1484">K1484/D1484</f>
        <v>0.15985520361990951</v>
      </c>
    </row>
    <row r="1485" spans="1:13">
      <c r="A1485" t="s">
        <v>5974</v>
      </c>
      <c r="B1485" t="s">
        <v>10</v>
      </c>
      <c r="C1485">
        <v>2012</v>
      </c>
      <c r="D1485" s="1">
        <v>4664120000</v>
      </c>
      <c r="E1485" s="7">
        <v>3098066000</v>
      </c>
      <c r="F1485">
        <v>0</v>
      </c>
      <c r="G1485" s="7">
        <v>88975000</v>
      </c>
      <c r="H1485" s="7">
        <v>1040287000</v>
      </c>
      <c r="I1485">
        <f t="array" ref="I1485">D1485-E1485</f>
        <v>1566054000</v>
      </c>
      <c r="J1485">
        <f t="array" ref="J1485">SUM(F1485:H1485)</f>
        <v>1129262000</v>
      </c>
      <c r="K1485">
        <f t="array" ref="K1485">I1485-J1485</f>
        <v>436792000</v>
      </c>
      <c r="L1485">
        <f t="array" ref="L1485">I1485/D1485</f>
        <v>0.33576623242969733</v>
      </c>
      <c r="M1485">
        <f t="array" ref="M1485">K1485/D1485</f>
        <v>9.3649391525089401E-2</v>
      </c>
    </row>
    <row r="1486" spans="1:13">
      <c r="A1486" t="s">
        <v>5974</v>
      </c>
      <c r="B1486" t="s">
        <v>19</v>
      </c>
      <c r="C1486">
        <v>2013</v>
      </c>
      <c r="D1486" s="1">
        <v>5164784000</v>
      </c>
      <c r="E1486" s="7">
        <v>3411175000</v>
      </c>
      <c r="F1486">
        <v>0</v>
      </c>
      <c r="G1486" s="7">
        <v>100025000</v>
      </c>
      <c r="H1486" s="7">
        <v>1138934000</v>
      </c>
      <c r="I1486">
        <f t="array" ref="I1486">D1486-E1486</f>
        <v>1753609000</v>
      </c>
      <c r="J1486">
        <f t="array" ref="J1486">SUM(F1486:H1486)</f>
        <v>1238959000</v>
      </c>
      <c r="K1486">
        <f t="array" ref="K1486">I1486-J1486</f>
        <v>514650000</v>
      </c>
      <c r="L1486">
        <f t="array" ref="L1486">I1486/D1486</f>
        <v>0.33953191459700927</v>
      </c>
      <c r="M1486">
        <f t="array" ref="M1486">K1486/D1486</f>
        <v>9.9645987131310815E-2</v>
      </c>
    </row>
    <row r="1487" spans="1:13">
      <c r="A1487" t="s">
        <v>5974</v>
      </c>
      <c r="B1487" t="s">
        <v>25</v>
      </c>
      <c r="C1487">
        <v>2014</v>
      </c>
      <c r="D1487" s="1">
        <v>5711715000</v>
      </c>
      <c r="E1487" s="7">
        <v>3761300000</v>
      </c>
      <c r="F1487">
        <v>0</v>
      </c>
      <c r="G1487" s="7">
        <v>114635000</v>
      </c>
      <c r="H1487" s="7">
        <v>1246308000</v>
      </c>
      <c r="I1487">
        <f t="array" ref="I1487">D1487-E1487</f>
        <v>1950415000</v>
      </c>
      <c r="J1487">
        <f t="array" ref="J1487">SUM(F1487:H1487)</f>
        <v>1360943000</v>
      </c>
      <c r="K1487">
        <f t="array" ref="K1487">I1487-J1487</f>
        <v>589472000</v>
      </c>
      <c r="L1487">
        <f t="array" ref="L1487">I1487/D1487</f>
        <v>0.3414762466264511</v>
      </c>
      <c r="M1487">
        <f t="array" ref="M1487">K1487/D1487</f>
        <v>0.10320402891250702</v>
      </c>
    </row>
    <row r="1488" spans="1:13">
      <c r="A1488" t="s">
        <v>5974</v>
      </c>
      <c r="B1488" t="s">
        <v>31</v>
      </c>
      <c r="C1488">
        <v>2015</v>
      </c>
      <c r="D1488" s="1">
        <v>6226507000</v>
      </c>
      <c r="E1488" s="7">
        <v>4083333000</v>
      </c>
      <c r="F1488">
        <v>0</v>
      </c>
      <c r="G1488" s="7">
        <v>123569000</v>
      </c>
      <c r="H1488" s="7">
        <v>1369097000</v>
      </c>
      <c r="I1488">
        <f t="array" ref="I1488">D1488-E1488</f>
        <v>2143174000</v>
      </c>
      <c r="J1488">
        <f t="array" ref="J1488">SUM(F1488:H1488)</f>
        <v>1492666000</v>
      </c>
      <c r="K1488">
        <f t="array" ref="K1488">I1488-J1488</f>
        <v>650508000</v>
      </c>
      <c r="L1488">
        <f t="array" ref="L1488">I1488/D1488</f>
        <v>0.34420165270833231</v>
      </c>
      <c r="M1488">
        <f t="array" ref="M1488">K1488/D1488</f>
        <v>0.10447398517338854</v>
      </c>
    </row>
    <row r="1489" spans="1:13">
      <c r="A1489" t="s">
        <v>5992</v>
      </c>
      <c r="B1489" t="s">
        <v>10</v>
      </c>
      <c r="C1489">
        <v>2013</v>
      </c>
      <c r="D1489" s="1">
        <v>34374000000</v>
      </c>
      <c r="E1489" s="7">
        <v>32016000000</v>
      </c>
      <c r="F1489">
        <v>0</v>
      </c>
      <c r="G1489">
        <v>0</v>
      </c>
      <c r="H1489" s="7">
        <v>983000000</v>
      </c>
      <c r="I1489">
        <f t="array" ref="I1489">D1489-E1489</f>
        <v>2358000000</v>
      </c>
      <c r="J1489">
        <f t="array" ref="J1489">SUM(F1489:H1489)</f>
        <v>983000000</v>
      </c>
      <c r="K1489">
        <f t="array" ref="K1489">I1489-J1489</f>
        <v>1375000000</v>
      </c>
      <c r="L1489">
        <f t="array" ref="L1489">I1489/D1489</f>
        <v>6.8598359224995631E-2</v>
      </c>
      <c r="M1489">
        <f t="array" ref="M1489">K1489/D1489</f>
        <v>4.0001163670215861E-2</v>
      </c>
    </row>
    <row r="1490" spans="1:13">
      <c r="A1490" t="s">
        <v>5992</v>
      </c>
      <c r="B1490" t="s">
        <v>19</v>
      </c>
      <c r="C1490">
        <v>2014</v>
      </c>
      <c r="D1490" s="1">
        <v>37580000000</v>
      </c>
      <c r="E1490" s="7">
        <v>34895000000</v>
      </c>
      <c r="F1490">
        <v>0</v>
      </c>
      <c r="G1490">
        <v>0</v>
      </c>
      <c r="H1490" s="7">
        <v>1255000000</v>
      </c>
      <c r="I1490">
        <f t="array" ref="I1490">D1490-E1490</f>
        <v>2685000000</v>
      </c>
      <c r="J1490">
        <f t="array" ref="J1490">SUM(F1490:H1490)</f>
        <v>1255000000</v>
      </c>
      <c r="K1490">
        <f t="array" ref="K1490">I1490-J1490</f>
        <v>1430000000</v>
      </c>
      <c r="L1490">
        <f t="array" ref="L1490">I1490/D1490</f>
        <v>7.1447578499201705E-2</v>
      </c>
      <c r="M1490">
        <f t="array" ref="M1490">K1490/D1490</f>
        <v>3.8052155401809472E-2</v>
      </c>
    </row>
    <row r="1491" spans="1:13">
      <c r="A1491" t="s">
        <v>5992</v>
      </c>
      <c r="B1491" t="s">
        <v>25</v>
      </c>
      <c r="C1491">
        <v>2015</v>
      </c>
      <c r="D1491" s="1">
        <v>41373000000</v>
      </c>
      <c r="E1491" s="7">
        <v>37456000000</v>
      </c>
      <c r="F1491">
        <v>0</v>
      </c>
      <c r="G1491">
        <v>0</v>
      </c>
      <c r="H1491" s="7">
        <v>1748000000</v>
      </c>
      <c r="I1491">
        <f t="array" ref="I1491">D1491-E1491</f>
        <v>3917000000</v>
      </c>
      <c r="J1491">
        <f t="array" ref="J1491">SUM(F1491:H1491)</f>
        <v>1748000000</v>
      </c>
      <c r="K1491">
        <f t="array" ref="K1491">I1491-J1491</f>
        <v>2169000000</v>
      </c>
      <c r="L1491">
        <f t="array" ref="L1491">I1491/D1491</f>
        <v>9.4675271312208445E-2</v>
      </c>
      <c r="M1491">
        <f t="array" ref="M1491">K1491/D1491</f>
        <v>5.2425494887970416E-2</v>
      </c>
    </row>
    <row r="1492" spans="1:13">
      <c r="A1492" t="s">
        <v>5992</v>
      </c>
      <c r="B1492" t="s">
        <v>31</v>
      </c>
      <c r="C1492">
        <v>2016</v>
      </c>
      <c r="D1492" s="1">
        <v>36881000000</v>
      </c>
      <c r="E1492" s="7">
        <v>32184000000</v>
      </c>
      <c r="F1492">
        <v>0</v>
      </c>
      <c r="G1492">
        <v>0</v>
      </c>
      <c r="H1492" s="7">
        <v>1864000000</v>
      </c>
      <c r="I1492">
        <f t="array" ref="I1492">D1492-E1492</f>
        <v>4697000000</v>
      </c>
      <c r="J1492">
        <f t="array" ref="J1492">SUM(F1492:H1492)</f>
        <v>1864000000</v>
      </c>
      <c r="K1492">
        <f t="array" ref="K1492">I1492-J1492</f>
        <v>2833000000</v>
      </c>
      <c r="L1492">
        <f t="array" ref="L1492">I1492/D1492</f>
        <v>0.12735554892763212</v>
      </c>
      <c r="M1492">
        <f t="array" ref="M1492">K1492/D1492</f>
        <v>7.6814619994034869E-2</v>
      </c>
    </row>
    <row r="1493" spans="1:13">
      <c r="A1493" t="s">
        <v>6005</v>
      </c>
      <c r="B1493" t="s">
        <v>10</v>
      </c>
      <c r="C1493">
        <v>2012</v>
      </c>
      <c r="D1493" s="1">
        <v>29809000000</v>
      </c>
      <c r="E1493" s="7">
        <v>26045000000</v>
      </c>
      <c r="F1493">
        <v>0</v>
      </c>
      <c r="G1493" s="7">
        <v>418000000</v>
      </c>
      <c r="H1493" s="7">
        <v>1702000000</v>
      </c>
      <c r="I1493">
        <f t="array" ref="I1493">D1493-E1493</f>
        <v>3764000000</v>
      </c>
      <c r="J1493">
        <f t="array" ref="J1493">SUM(F1493:H1493)</f>
        <v>2120000000</v>
      </c>
      <c r="K1493">
        <f t="array" ref="K1493">I1493-J1493</f>
        <v>1644000000</v>
      </c>
      <c r="L1493">
        <f t="array" ref="L1493">I1493/D1493</f>
        <v>0.12627058941930289</v>
      </c>
      <c r="M1493">
        <f t="array" ref="M1493">K1493/D1493</f>
        <v>5.5151128853701901E-2</v>
      </c>
    </row>
    <row r="1494" spans="1:13">
      <c r="A1494" t="s">
        <v>6005</v>
      </c>
      <c r="B1494" t="s">
        <v>19</v>
      </c>
      <c r="C1494">
        <v>2013</v>
      </c>
      <c r="D1494" s="1">
        <v>37601000000</v>
      </c>
      <c r="E1494" s="7">
        <v>34085000000</v>
      </c>
      <c r="F1494">
        <v>0</v>
      </c>
      <c r="G1494" s="7">
        <v>489000000</v>
      </c>
      <c r="H1494" s="7">
        <v>2248000000</v>
      </c>
      <c r="I1494">
        <f t="array" ref="I1494">D1494-E1494</f>
        <v>3516000000</v>
      </c>
      <c r="J1494">
        <f t="array" ref="J1494">SUM(F1494:H1494)</f>
        <v>2737000000</v>
      </c>
      <c r="K1494">
        <f t="array" ref="K1494">I1494-J1494</f>
        <v>779000000</v>
      </c>
      <c r="L1494">
        <f t="array" ref="L1494">I1494/D1494</f>
        <v>9.3508151378952686E-2</v>
      </c>
      <c r="M1494">
        <f t="array" ref="M1494">K1494/D1494</f>
        <v>2.0717534108135423E-2</v>
      </c>
    </row>
    <row r="1495" spans="1:13">
      <c r="A1495" t="s">
        <v>6005</v>
      </c>
      <c r="B1495" t="s">
        <v>25</v>
      </c>
      <c r="C1495">
        <v>2014</v>
      </c>
      <c r="D1495" s="1">
        <v>40633000000</v>
      </c>
      <c r="E1495" s="7">
        <v>35673000000</v>
      </c>
      <c r="F1495">
        <v>0</v>
      </c>
      <c r="G1495" s="7">
        <v>562000000</v>
      </c>
      <c r="H1495" s="7">
        <v>2762000000</v>
      </c>
      <c r="I1495">
        <f t="array" ref="I1495">D1495-E1495</f>
        <v>4960000000</v>
      </c>
      <c r="J1495">
        <f t="array" ref="J1495">SUM(F1495:H1495)</f>
        <v>3324000000</v>
      </c>
      <c r="K1495">
        <f t="array" ref="K1495">I1495-J1495</f>
        <v>1636000000</v>
      </c>
      <c r="L1495">
        <f t="array" ref="L1495">I1495/D1495</f>
        <v>0.12206826963305688</v>
      </c>
      <c r="M1495">
        <f t="array" ref="M1495">K1495/D1495</f>
        <v>4.0262840548322791E-2</v>
      </c>
    </row>
    <row r="1496" spans="1:13">
      <c r="A1496" t="s">
        <v>6005</v>
      </c>
      <c r="B1496" t="s">
        <v>31</v>
      </c>
      <c r="C1496">
        <v>2015</v>
      </c>
      <c r="D1496" s="1">
        <v>28711000000</v>
      </c>
      <c r="E1496" s="7">
        <v>22466000000</v>
      </c>
      <c r="F1496">
        <v>0</v>
      </c>
      <c r="G1496" s="7">
        <v>756000000</v>
      </c>
      <c r="H1496" s="7">
        <v>2620000000</v>
      </c>
      <c r="I1496">
        <f t="array" ref="I1496">D1496-E1496</f>
        <v>6245000000</v>
      </c>
      <c r="J1496">
        <f t="array" ref="J1496">SUM(F1496:H1496)</f>
        <v>3376000000</v>
      </c>
      <c r="K1496">
        <f t="array" ref="K1496">I1496-J1496</f>
        <v>2869000000</v>
      </c>
      <c r="L1496">
        <f t="array" ref="L1496">I1496/D1496</f>
        <v>0.21751245167357458</v>
      </c>
      <c r="M1496">
        <f t="array" ref="M1496">K1496/D1496</f>
        <v>9.9926857302079342E-2</v>
      </c>
    </row>
    <row r="1497" spans="1:13">
      <c r="A1497" t="s">
        <v>6021</v>
      </c>
      <c r="B1497" t="s">
        <v>10</v>
      </c>
      <c r="C1497">
        <v>2012</v>
      </c>
      <c r="D1497" s="1">
        <v>1793557000</v>
      </c>
      <c r="E1497" s="7">
        <v>1189341000</v>
      </c>
      <c r="F1497">
        <v>0</v>
      </c>
      <c r="G1497">
        <v>0</v>
      </c>
      <c r="H1497" s="7">
        <v>247597000</v>
      </c>
      <c r="I1497">
        <f t="array" ref="I1497">D1497-E1497</f>
        <v>604216000</v>
      </c>
      <c r="J1497">
        <f t="array" ref="J1497">SUM(F1497:H1497)</f>
        <v>247597000</v>
      </c>
      <c r="K1497">
        <f t="array" ref="K1497">I1497-J1497</f>
        <v>356619000</v>
      </c>
      <c r="L1497">
        <f t="array" ref="L1497">I1497/D1497</f>
        <v>0.33688140382491327</v>
      </c>
      <c r="M1497">
        <f t="array" ref="M1497">K1497/D1497</f>
        <v>0.19883337970301473</v>
      </c>
    </row>
    <row r="1498" spans="1:13">
      <c r="A1498" t="s">
        <v>6021</v>
      </c>
      <c r="B1498" t="s">
        <v>19</v>
      </c>
      <c r="C1498">
        <v>2013</v>
      </c>
      <c r="D1498" s="1">
        <v>2064305000</v>
      </c>
      <c r="E1498" s="7">
        <v>1369438000</v>
      </c>
      <c r="F1498">
        <v>0</v>
      </c>
      <c r="G1498">
        <v>0</v>
      </c>
      <c r="H1498" s="7">
        <v>312367000</v>
      </c>
      <c r="I1498">
        <f t="array" ref="I1498">D1498-E1498</f>
        <v>694867000</v>
      </c>
      <c r="J1498">
        <f t="array" ref="J1498">SUM(F1498:H1498)</f>
        <v>312367000</v>
      </c>
      <c r="K1498">
        <f t="array" ref="K1498">I1498-J1498</f>
        <v>382500000</v>
      </c>
      <c r="L1498">
        <f t="array" ref="L1498">I1498/D1498</f>
        <v>0.33661062682113352</v>
      </c>
      <c r="M1498">
        <f t="array" ref="M1498">K1498/D1498</f>
        <v>0.18529238654171742</v>
      </c>
    </row>
    <row r="1499" spans="1:13">
      <c r="A1499" t="s">
        <v>6021</v>
      </c>
      <c r="B1499" t="s">
        <v>25</v>
      </c>
      <c r="C1499">
        <v>2014</v>
      </c>
      <c r="D1499" s="1">
        <v>2446877000</v>
      </c>
      <c r="E1499" s="7">
        <v>1668892000</v>
      </c>
      <c r="F1499">
        <v>0</v>
      </c>
      <c r="G1499">
        <v>0</v>
      </c>
      <c r="H1499" s="7">
        <v>346345000</v>
      </c>
      <c r="I1499">
        <f t="array" ref="I1499">D1499-E1499</f>
        <v>777985000</v>
      </c>
      <c r="J1499">
        <f t="array" ref="J1499">SUM(F1499:H1499)</f>
        <v>346345000</v>
      </c>
      <c r="K1499">
        <f t="array" ref="K1499">I1499-J1499</f>
        <v>431640000</v>
      </c>
      <c r="L1499">
        <f t="array" ref="L1499">I1499/D1499</f>
        <v>0.31795018711606671</v>
      </c>
      <c r="M1499">
        <f t="array" ref="M1499">K1499/D1499</f>
        <v>0.17640445351360121</v>
      </c>
    </row>
    <row r="1500" spans="1:13">
      <c r="A1500" t="s">
        <v>6021</v>
      </c>
      <c r="B1500" t="s">
        <v>31</v>
      </c>
      <c r="C1500">
        <v>2015</v>
      </c>
      <c r="D1500" s="1">
        <v>2779541000</v>
      </c>
      <c r="E1500" s="7">
        <v>1855181000</v>
      </c>
      <c r="F1500">
        <v>0</v>
      </c>
      <c r="G1500">
        <v>0</v>
      </c>
      <c r="H1500" s="7">
        <v>390253000</v>
      </c>
      <c r="I1500">
        <f t="array" ref="I1500">D1500-E1500</f>
        <v>924360000</v>
      </c>
      <c r="J1500">
        <f t="array" ref="J1500">SUM(F1500:H1500)</f>
        <v>390253000</v>
      </c>
      <c r="K1500">
        <f t="array" ref="K1500">I1500-J1500</f>
        <v>534107000</v>
      </c>
      <c r="L1500">
        <f t="array" ref="L1500">I1500/D1500</f>
        <v>0.33255850516326257</v>
      </c>
      <c r="M1500">
        <f t="array" ref="M1500">K1500/D1500</f>
        <v>0.1921565467104101</v>
      </c>
    </row>
    <row r="1501" spans="1:13">
      <c r="A1501" t="s">
        <v>6034</v>
      </c>
      <c r="B1501" t="s">
        <v>10</v>
      </c>
      <c r="C1501">
        <v>2012</v>
      </c>
      <c r="D1501" s="1">
        <v>12825000000</v>
      </c>
      <c r="E1501" s="7">
        <v>6457000000</v>
      </c>
      <c r="F1501" s="7">
        <v>1877000000</v>
      </c>
      <c r="G1501">
        <v>0</v>
      </c>
      <c r="H1501" s="7">
        <v>1804000000</v>
      </c>
      <c r="I1501">
        <f t="array" ref="I1501">D1501-E1501</f>
        <v>6368000000</v>
      </c>
      <c r="J1501">
        <f t="array" ref="J1501">SUM(F1501:H1501)</f>
        <v>3681000000</v>
      </c>
      <c r="K1501">
        <f t="array" ref="K1501">I1501-J1501</f>
        <v>2687000000</v>
      </c>
      <c r="L1501">
        <f t="array" ref="L1501">I1501/D1501</f>
        <v>0.49653021442495127</v>
      </c>
      <c r="M1501">
        <f t="array" ref="M1501">K1501/D1501</f>
        <v>0.20951267056530215</v>
      </c>
    </row>
    <row r="1502" spans="1:13">
      <c r="A1502" t="s">
        <v>6034</v>
      </c>
      <c r="B1502" t="s">
        <v>19</v>
      </c>
      <c r="C1502">
        <v>2013</v>
      </c>
      <c r="D1502" s="1">
        <v>12205000000</v>
      </c>
      <c r="E1502" s="7">
        <v>5841000000</v>
      </c>
      <c r="F1502" s="7">
        <v>1522000000</v>
      </c>
      <c r="G1502">
        <v>0</v>
      </c>
      <c r="H1502" s="7">
        <v>1858000000</v>
      </c>
      <c r="I1502">
        <f t="array" ref="I1502">D1502-E1502</f>
        <v>6364000000</v>
      </c>
      <c r="J1502">
        <f t="array" ref="J1502">SUM(F1502:H1502)</f>
        <v>3380000000</v>
      </c>
      <c r="K1502">
        <f t="array" ref="K1502">I1502-J1502</f>
        <v>2984000000</v>
      </c>
      <c r="L1502">
        <f t="array" ref="L1502">I1502/D1502</f>
        <v>0.52142564522736579</v>
      </c>
      <c r="M1502">
        <f t="array" ref="M1502">K1502/D1502</f>
        <v>0.24448996312986482</v>
      </c>
    </row>
    <row r="1503" spans="1:13">
      <c r="A1503" t="s">
        <v>6034</v>
      </c>
      <c r="B1503" t="s">
        <v>25</v>
      </c>
      <c r="C1503">
        <v>2014</v>
      </c>
      <c r="D1503" s="1">
        <v>13045000000</v>
      </c>
      <c r="E1503" s="7">
        <v>5618000000</v>
      </c>
      <c r="F1503" s="7">
        <v>1358000000</v>
      </c>
      <c r="G1503">
        <v>0</v>
      </c>
      <c r="H1503" s="7">
        <v>1843000000</v>
      </c>
      <c r="I1503">
        <f t="array" ref="I1503">D1503-E1503</f>
        <v>7427000000</v>
      </c>
      <c r="J1503">
        <f t="array" ref="J1503">SUM(F1503:H1503)</f>
        <v>3201000000</v>
      </c>
      <c r="K1503">
        <f t="array" ref="K1503">I1503-J1503</f>
        <v>4226000000</v>
      </c>
      <c r="L1503">
        <f t="array" ref="L1503">I1503/D1503</f>
        <v>0.56933691069375236</v>
      </c>
      <c r="M1503">
        <f t="array" ref="M1503">K1503/D1503</f>
        <v>0.32395553852050596</v>
      </c>
    </row>
    <row r="1504" spans="1:13">
      <c r="A1504" t="s">
        <v>6034</v>
      </c>
      <c r="B1504" t="s">
        <v>31</v>
      </c>
      <c r="C1504">
        <v>2015</v>
      </c>
      <c r="D1504" s="1">
        <v>13000000000</v>
      </c>
      <c r="E1504" s="7">
        <v>5440000000</v>
      </c>
      <c r="F1504" s="7">
        <v>1280000000</v>
      </c>
      <c r="G1504">
        <v>0</v>
      </c>
      <c r="H1504" s="7">
        <v>1748000000</v>
      </c>
      <c r="I1504">
        <f t="array" ref="I1504">D1504-E1504</f>
        <v>7560000000</v>
      </c>
      <c r="J1504">
        <f t="array" ref="J1504">SUM(F1504:H1504)</f>
        <v>3028000000</v>
      </c>
      <c r="K1504">
        <f t="array" ref="K1504">I1504-J1504</f>
        <v>4532000000</v>
      </c>
      <c r="L1504">
        <f t="array" ref="L1504">I1504/D1504</f>
        <v>0.58153846153846156</v>
      </c>
      <c r="M1504">
        <f t="array" ref="M1504">K1504/D1504</f>
        <v>0.3486153846153846</v>
      </c>
    </row>
    <row r="1505" spans="1:13">
      <c r="A1505" t="s">
        <v>6048</v>
      </c>
      <c r="B1505" t="s">
        <v>10</v>
      </c>
      <c r="C1505">
        <v>2012</v>
      </c>
      <c r="D1505" s="1">
        <v>12237000000</v>
      </c>
      <c r="E1505" s="7">
        <v>10019000000</v>
      </c>
      <c r="F1505">
        <v>0</v>
      </c>
      <c r="G1505">
        <v>0</v>
      </c>
      <c r="H1505" s="7">
        <v>1165000000</v>
      </c>
      <c r="I1505">
        <f t="array" ref="I1505">D1505-E1505</f>
        <v>2218000000</v>
      </c>
      <c r="J1505">
        <f t="array" ref="J1505">SUM(F1505:H1505)</f>
        <v>1165000000</v>
      </c>
      <c r="K1505">
        <f t="array" ref="K1505">I1505-J1505</f>
        <v>1053000000</v>
      </c>
      <c r="L1505">
        <f t="array" ref="L1505">I1505/D1505</f>
        <v>0.18125357522268529</v>
      </c>
      <c r="M1505">
        <f t="array" ref="M1505">K1505/D1505</f>
        <v>8.6050502574160331E-2</v>
      </c>
    </row>
    <row r="1506" spans="1:13">
      <c r="A1506" t="s">
        <v>6048</v>
      </c>
      <c r="B1506" t="s">
        <v>19</v>
      </c>
      <c r="C1506">
        <v>2013</v>
      </c>
      <c r="D1506" s="1">
        <v>12104000000</v>
      </c>
      <c r="E1506" s="7">
        <v>10131000000</v>
      </c>
      <c r="F1506">
        <v>0</v>
      </c>
      <c r="G1506">
        <v>0</v>
      </c>
      <c r="H1506" s="7">
        <v>1126000000</v>
      </c>
      <c r="I1506">
        <f t="array" ref="I1506">D1506-E1506</f>
        <v>1973000000</v>
      </c>
      <c r="J1506">
        <f t="array" ref="J1506">SUM(F1506:H1506)</f>
        <v>1126000000</v>
      </c>
      <c r="K1506">
        <f t="array" ref="K1506">I1506-J1506</f>
        <v>847000000</v>
      </c>
      <c r="L1506">
        <f t="array" ref="L1506">I1506/D1506</f>
        <v>0.16300396563119629</v>
      </c>
      <c r="M1506">
        <f t="array" ref="M1506">K1506/D1506</f>
        <v>6.9976867151354927E-2</v>
      </c>
    </row>
    <row r="1507" spans="1:13">
      <c r="A1507" t="s">
        <v>6048</v>
      </c>
      <c r="B1507" t="s">
        <v>25</v>
      </c>
      <c r="C1507">
        <v>2015</v>
      </c>
      <c r="D1507" s="1">
        <v>13878000000</v>
      </c>
      <c r="E1507" s="7">
        <v>11421000000</v>
      </c>
      <c r="F1507">
        <v>0</v>
      </c>
      <c r="G1507">
        <v>0</v>
      </c>
      <c r="H1507" s="7">
        <v>1361000000</v>
      </c>
      <c r="I1507">
        <f t="array" ref="I1507">D1507-E1507</f>
        <v>2457000000</v>
      </c>
      <c r="J1507">
        <f t="array" ref="J1507">SUM(F1507:H1507)</f>
        <v>1361000000</v>
      </c>
      <c r="K1507">
        <f t="array" ref="K1507">I1507-J1507</f>
        <v>1096000000</v>
      </c>
      <c r="L1507">
        <f t="array" ref="L1507">I1507/D1507</f>
        <v>0.17704280155642024</v>
      </c>
      <c r="M1507">
        <f t="array" ref="M1507">K1507/D1507</f>
        <v>7.8973915549791038E-2</v>
      </c>
    </row>
    <row r="1508" spans="1:13">
      <c r="A1508" t="s">
        <v>6048</v>
      </c>
      <c r="B1508" t="s">
        <v>31</v>
      </c>
      <c r="C1508">
        <v>2016</v>
      </c>
      <c r="D1508" s="1">
        <v>13423000000</v>
      </c>
      <c r="E1508" s="7">
        <v>10979000000</v>
      </c>
      <c r="F1508">
        <v>0</v>
      </c>
      <c r="G1508">
        <v>0</v>
      </c>
      <c r="H1508" s="7">
        <v>1304000000</v>
      </c>
      <c r="I1508">
        <f t="array" ref="I1508">D1508-E1508</f>
        <v>2444000000</v>
      </c>
      <c r="J1508">
        <f t="array" ref="J1508">SUM(F1508:H1508)</f>
        <v>1304000000</v>
      </c>
      <c r="K1508">
        <f t="array" ref="K1508">I1508-J1508</f>
        <v>1140000000</v>
      </c>
      <c r="L1508">
        <f t="array" ref="L1508">I1508/D1508</f>
        <v>0.18207554198018328</v>
      </c>
      <c r="M1508">
        <f t="array" ref="M1508">K1508/D1508</f>
        <v>8.4928853460478279E-2</v>
      </c>
    </row>
    <row r="1509" spans="1:13">
      <c r="A1509" t="s">
        <v>6060</v>
      </c>
      <c r="B1509" t="s">
        <v>10</v>
      </c>
      <c r="C1509">
        <v>2012</v>
      </c>
      <c r="D1509" s="1">
        <v>1834921000</v>
      </c>
      <c r="E1509" s="7">
        <v>955624000</v>
      </c>
      <c r="F1509">
        <v>0</v>
      </c>
      <c r="G1509">
        <v>0</v>
      </c>
      <c r="H1509" s="7">
        <v>670602000</v>
      </c>
      <c r="I1509">
        <f t="array" ref="I1509">D1509-E1509</f>
        <v>879297000</v>
      </c>
      <c r="J1509">
        <f t="array" ref="J1509">SUM(F1509:H1509)</f>
        <v>670602000</v>
      </c>
      <c r="K1509">
        <f t="array" ref="K1509">I1509-J1509</f>
        <v>208695000</v>
      </c>
      <c r="L1509">
        <f t="array" ref="L1509">I1509/D1509</f>
        <v>0.47920155690626465</v>
      </c>
      <c r="M1509">
        <f t="array" ref="M1509">K1509/D1509</f>
        <v>0.11373514173089741</v>
      </c>
    </row>
    <row r="1510" spans="1:13">
      <c r="A1510" t="s">
        <v>6060</v>
      </c>
      <c r="B1510" t="s">
        <v>19</v>
      </c>
      <c r="C1510">
        <v>2013</v>
      </c>
      <c r="D1510" s="1">
        <v>2332051000</v>
      </c>
      <c r="E1510" s="7">
        <v>1195381000</v>
      </c>
      <c r="F1510">
        <v>0</v>
      </c>
      <c r="G1510">
        <v>0</v>
      </c>
      <c r="H1510" s="7">
        <v>871572000</v>
      </c>
      <c r="I1510">
        <f t="array" ref="I1510">D1510-E1510</f>
        <v>1136670000</v>
      </c>
      <c r="J1510">
        <f t="array" ref="J1510">SUM(F1510:H1510)</f>
        <v>871572000</v>
      </c>
      <c r="K1510">
        <f t="array" ref="K1510">I1510-J1510</f>
        <v>265098000</v>
      </c>
      <c r="L1510">
        <f t="array" ref="L1510">I1510/D1510</f>
        <v>0.48741215350779205</v>
      </c>
      <c r="M1510">
        <f t="array" ref="M1510">K1510/D1510</f>
        <v>0.11367590159906452</v>
      </c>
    </row>
    <row r="1511" spans="1:13">
      <c r="A1511" t="s">
        <v>6060</v>
      </c>
      <c r="B1511" t="s">
        <v>25</v>
      </c>
      <c r="C1511">
        <v>2014</v>
      </c>
      <c r="D1511" s="1">
        <v>3084370000</v>
      </c>
      <c r="E1511" s="7">
        <v>1572164000</v>
      </c>
      <c r="F1511">
        <v>0</v>
      </c>
      <c r="G1511">
        <v>0</v>
      </c>
      <c r="H1511" s="7">
        <v>1158251000</v>
      </c>
      <c r="I1511">
        <f t="array" ref="I1511">D1511-E1511</f>
        <v>1512206000</v>
      </c>
      <c r="J1511">
        <f t="array" ref="J1511">SUM(F1511:H1511)</f>
        <v>1158251000</v>
      </c>
      <c r="K1511">
        <f t="array" ref="K1511">I1511-J1511</f>
        <v>353955000</v>
      </c>
      <c r="L1511">
        <f t="array" ref="L1511">I1511/D1511</f>
        <v>0.49028034898536815</v>
      </c>
      <c r="M1511">
        <f t="array" ref="M1511">K1511/D1511</f>
        <v>0.11475763283912112</v>
      </c>
    </row>
    <row r="1512" spans="1:13">
      <c r="A1512" t="s">
        <v>6060</v>
      </c>
      <c r="B1512" t="s">
        <v>31</v>
      </c>
      <c r="C1512">
        <v>2015</v>
      </c>
      <c r="D1512" s="1">
        <v>3963313000</v>
      </c>
      <c r="E1512" s="7">
        <v>2057766000</v>
      </c>
      <c r="F1512">
        <v>0</v>
      </c>
      <c r="G1512">
        <v>0</v>
      </c>
      <c r="H1512" s="7">
        <v>1497000000</v>
      </c>
      <c r="I1512">
        <f t="array" ref="I1512">D1512-E1512</f>
        <v>1905547000</v>
      </c>
      <c r="J1512">
        <f t="array" ref="J1512">SUM(F1512:H1512)</f>
        <v>1497000000</v>
      </c>
      <c r="K1512">
        <f t="array" ref="K1512">I1512-J1512</f>
        <v>408547000</v>
      </c>
      <c r="L1512">
        <f t="array" ref="L1512">I1512/D1512</f>
        <v>0.48079649525535834</v>
      </c>
      <c r="M1512">
        <f t="array" ref="M1512">K1512/D1512</f>
        <v>0.10308219411386384</v>
      </c>
    </row>
    <row r="1513" spans="1:13">
      <c r="A1513" t="s">
        <v>6073</v>
      </c>
      <c r="B1513" t="s">
        <v>10</v>
      </c>
      <c r="C1513">
        <v>2012</v>
      </c>
      <c r="D1513" s="1">
        <v>1834921000</v>
      </c>
      <c r="E1513" s="7">
        <v>955624000</v>
      </c>
      <c r="F1513">
        <v>0</v>
      </c>
      <c r="G1513">
        <v>0</v>
      </c>
      <c r="H1513" s="7">
        <v>670602000</v>
      </c>
      <c r="I1513">
        <f t="array" ref="I1513">D1513-E1513</f>
        <v>879297000</v>
      </c>
      <c r="J1513">
        <f t="array" ref="J1513">SUM(F1513:H1513)</f>
        <v>670602000</v>
      </c>
      <c r="K1513">
        <f t="array" ref="K1513">I1513-J1513</f>
        <v>208695000</v>
      </c>
      <c r="L1513">
        <f t="array" ref="L1513">I1513/D1513</f>
        <v>0.47920155690626465</v>
      </c>
      <c r="M1513">
        <f t="array" ref="M1513">K1513/D1513</f>
        <v>0.11373514173089741</v>
      </c>
    </row>
    <row r="1514" spans="1:13">
      <c r="A1514" t="s">
        <v>6073</v>
      </c>
      <c r="B1514" t="s">
        <v>19</v>
      </c>
      <c r="C1514">
        <v>2013</v>
      </c>
      <c r="D1514" s="1">
        <v>2332051000</v>
      </c>
      <c r="E1514" s="7">
        <v>1195381000</v>
      </c>
      <c r="F1514">
        <v>0</v>
      </c>
      <c r="G1514">
        <v>0</v>
      </c>
      <c r="H1514" s="7">
        <v>871572000</v>
      </c>
      <c r="I1514">
        <f t="array" ref="I1514">D1514-E1514</f>
        <v>1136670000</v>
      </c>
      <c r="J1514">
        <f t="array" ref="J1514">SUM(F1514:H1514)</f>
        <v>871572000</v>
      </c>
      <c r="K1514">
        <f t="array" ref="K1514">I1514-J1514</f>
        <v>265098000</v>
      </c>
      <c r="L1514">
        <f t="array" ref="L1514">I1514/D1514</f>
        <v>0.48741215350779205</v>
      </c>
      <c r="M1514">
        <f t="array" ref="M1514">K1514/D1514</f>
        <v>0.11367590159906452</v>
      </c>
    </row>
    <row r="1515" spans="1:13">
      <c r="A1515" t="s">
        <v>6073</v>
      </c>
      <c r="B1515" t="s">
        <v>25</v>
      </c>
      <c r="C1515">
        <v>2014</v>
      </c>
      <c r="D1515" s="1">
        <v>3084370000</v>
      </c>
      <c r="E1515" s="7">
        <v>1572164000</v>
      </c>
      <c r="F1515">
        <v>0</v>
      </c>
      <c r="G1515">
        <v>0</v>
      </c>
      <c r="H1515" s="7">
        <v>1158251000</v>
      </c>
      <c r="I1515">
        <f t="array" ref="I1515">D1515-E1515</f>
        <v>1512206000</v>
      </c>
      <c r="J1515">
        <f t="array" ref="J1515">SUM(F1515:H1515)</f>
        <v>1158251000</v>
      </c>
      <c r="K1515">
        <f t="array" ref="K1515">I1515-J1515</f>
        <v>353955000</v>
      </c>
      <c r="L1515">
        <f t="array" ref="L1515">I1515/D1515</f>
        <v>0.49028034898536815</v>
      </c>
      <c r="M1515">
        <f t="array" ref="M1515">K1515/D1515</f>
        <v>0.11475763283912112</v>
      </c>
    </row>
    <row r="1516" spans="1:13">
      <c r="A1516" t="s">
        <v>6073</v>
      </c>
      <c r="B1516" t="s">
        <v>31</v>
      </c>
      <c r="C1516">
        <v>2015</v>
      </c>
      <c r="D1516" s="1">
        <v>3963313000</v>
      </c>
      <c r="E1516" s="7">
        <v>2057766000</v>
      </c>
      <c r="F1516">
        <v>0</v>
      </c>
      <c r="G1516">
        <v>0</v>
      </c>
      <c r="H1516" s="7">
        <v>1497000000</v>
      </c>
      <c r="I1516">
        <f t="array" ref="I1516">D1516-E1516</f>
        <v>1905547000</v>
      </c>
      <c r="J1516">
        <f t="array" ref="J1516">SUM(F1516:H1516)</f>
        <v>1497000000</v>
      </c>
      <c r="K1516">
        <f t="array" ref="K1516">I1516-J1516</f>
        <v>408547000</v>
      </c>
      <c r="L1516">
        <f t="array" ref="L1516">I1516/D1516</f>
        <v>0.48079649525535834</v>
      </c>
      <c r="M1516">
        <f t="array" ref="M1516">K1516/D1516</f>
        <v>0.10308219411386384</v>
      </c>
    </row>
    <row r="1517" spans="1:13">
      <c r="A1517" t="s">
        <v>6074</v>
      </c>
      <c r="B1517" t="s">
        <v>10</v>
      </c>
      <c r="C1517">
        <v>2012</v>
      </c>
      <c r="D1517" s="1">
        <v>37152000000</v>
      </c>
      <c r="E1517" s="7">
        <v>17820000000</v>
      </c>
      <c r="F1517">
        <v>0</v>
      </c>
      <c r="G1517" s="7">
        <v>1522000000</v>
      </c>
      <c r="H1517" s="7">
        <v>16448000000</v>
      </c>
      <c r="I1517">
        <f t="array" ref="I1517">D1517-E1517</f>
        <v>19332000000</v>
      </c>
      <c r="J1517">
        <f t="array" ref="J1517">SUM(F1517:H1517)</f>
        <v>17970000000</v>
      </c>
      <c r="K1517">
        <f t="array" ref="K1517">I1517-J1517</f>
        <v>1362000000</v>
      </c>
      <c r="L1517">
        <f t="array" ref="L1517">I1517/D1517</f>
        <v>0.52034883720930236</v>
      </c>
      <c r="M1517">
        <f t="array" ref="M1517">K1517/D1517</f>
        <v>3.6660206718346251E-2</v>
      </c>
    </row>
    <row r="1518" spans="1:13">
      <c r="A1518" t="s">
        <v>6074</v>
      </c>
      <c r="B1518" t="s">
        <v>19</v>
      </c>
      <c r="C1518">
        <v>2013</v>
      </c>
      <c r="D1518" s="1">
        <v>38279000000</v>
      </c>
      <c r="E1518" s="7">
        <v>17192000000</v>
      </c>
      <c r="F1518">
        <v>0</v>
      </c>
      <c r="G1518" s="7">
        <v>1689000000</v>
      </c>
      <c r="H1518" s="7">
        <v>17629000000</v>
      </c>
      <c r="I1518">
        <f t="array" ref="I1518">D1518-E1518</f>
        <v>21087000000</v>
      </c>
      <c r="J1518">
        <f t="array" ref="J1518">SUM(F1518:H1518)</f>
        <v>19318000000</v>
      </c>
      <c r="K1518">
        <f t="array" ref="K1518">I1518-J1518</f>
        <v>1769000000</v>
      </c>
      <c r="L1518">
        <f t="array" ref="L1518">I1518/D1518</f>
        <v>0.55087645967762999</v>
      </c>
      <c r="M1518">
        <f t="array" ref="M1518">K1518/D1518</f>
        <v>4.6213328456856238E-2</v>
      </c>
    </row>
    <row r="1519" spans="1:13">
      <c r="A1519" t="s">
        <v>6074</v>
      </c>
      <c r="B1519" t="s">
        <v>25</v>
      </c>
      <c r="C1519">
        <v>2014</v>
      </c>
      <c r="D1519" s="1">
        <v>38901000000</v>
      </c>
      <c r="E1519" s="7">
        <v>16611000000</v>
      </c>
      <c r="F1519">
        <v>0</v>
      </c>
      <c r="G1519" s="7">
        <v>1679000000</v>
      </c>
      <c r="H1519" s="7">
        <v>17795000000</v>
      </c>
      <c r="I1519">
        <f t="array" ref="I1519">D1519-E1519</f>
        <v>22290000000</v>
      </c>
      <c r="J1519">
        <f t="array" ref="J1519">SUM(F1519:H1519)</f>
        <v>19474000000</v>
      </c>
      <c r="K1519">
        <f t="array" ref="K1519">I1519-J1519</f>
        <v>2816000000</v>
      </c>
      <c r="L1519">
        <f t="array" ref="L1519">I1519/D1519</f>
        <v>0.57299298218554795</v>
      </c>
      <c r="M1519">
        <f t="array" ref="M1519">K1519/D1519</f>
        <v>7.2388884604508888E-2</v>
      </c>
    </row>
    <row r="1520" spans="1:13">
      <c r="A1520" t="s">
        <v>6074</v>
      </c>
      <c r="B1520" t="s">
        <v>31</v>
      </c>
      <c r="C1520">
        <v>2015</v>
      </c>
      <c r="D1520" s="1">
        <v>37864000000</v>
      </c>
      <c r="E1520" s="7">
        <v>12130000000</v>
      </c>
      <c r="F1520">
        <v>0</v>
      </c>
      <c r="G1520" s="7">
        <v>1819000000</v>
      </c>
      <c r="H1520" s="7">
        <v>18423000000</v>
      </c>
      <c r="I1520">
        <f t="array" ref="I1520">D1520-E1520</f>
        <v>25734000000</v>
      </c>
      <c r="J1520">
        <f t="array" ref="J1520">SUM(F1520:H1520)</f>
        <v>20242000000</v>
      </c>
      <c r="K1520">
        <f t="array" ref="K1520">I1520-J1520</f>
        <v>5492000000</v>
      </c>
      <c r="L1520">
        <f t="array" ref="L1520">I1520/D1520</f>
        <v>0.67964293260088737</v>
      </c>
      <c r="M1520">
        <f t="array" ref="M1520">K1520/D1520</f>
        <v>0.14504542573420665</v>
      </c>
    </row>
    <row r="1521" spans="1:13">
      <c r="A1521" t="s">
        <v>6087</v>
      </c>
      <c r="B1521" t="s">
        <v>10</v>
      </c>
      <c r="C1521">
        <v>2012</v>
      </c>
      <c r="D1521" s="1">
        <v>716612000</v>
      </c>
      <c r="E1521" s="7">
        <v>245316000</v>
      </c>
      <c r="F1521">
        <v>0</v>
      </c>
      <c r="G1521" s="7">
        <v>346031000</v>
      </c>
      <c r="H1521" s="7">
        <v>58005000</v>
      </c>
      <c r="I1521">
        <f t="array" ref="I1521">D1521-E1521</f>
        <v>471296000</v>
      </c>
      <c r="J1521">
        <f t="array" ref="J1521">SUM(F1521:H1521)</f>
        <v>404036000</v>
      </c>
      <c r="K1521">
        <f t="array" ref="K1521">I1521-J1521</f>
        <v>67260000</v>
      </c>
      <c r="L1521">
        <f t="array" ref="L1521">I1521/D1521</f>
        <v>0.65767249222731405</v>
      </c>
      <c r="M1521">
        <f t="array" ref="M1521">K1521/D1521</f>
        <v>9.3858322216206255E-2</v>
      </c>
    </row>
    <row r="1522" spans="1:13">
      <c r="A1522" t="s">
        <v>6087</v>
      </c>
      <c r="B1522" t="s">
        <v>19</v>
      </c>
      <c r="C1522">
        <v>2013</v>
      </c>
      <c r="D1522" s="1">
        <v>758926000</v>
      </c>
      <c r="E1522" s="7">
        <v>258612000</v>
      </c>
      <c r="F1522">
        <v>0</v>
      </c>
      <c r="G1522" s="7">
        <v>346273000</v>
      </c>
      <c r="H1522" s="7">
        <v>37121000</v>
      </c>
      <c r="I1522">
        <f t="array" ref="I1522">D1522-E1522</f>
        <v>500314000</v>
      </c>
      <c r="J1522">
        <f t="array" ref="J1522">SUM(F1522:H1522)</f>
        <v>383394000</v>
      </c>
      <c r="K1522">
        <f t="array" ref="K1522">I1522-J1522</f>
        <v>116920000</v>
      </c>
      <c r="L1522">
        <f t="array" ref="L1522">I1522/D1522</f>
        <v>0.6592395042467909</v>
      </c>
      <c r="M1522">
        <f t="array" ref="M1522">K1522/D1522</f>
        <v>0.1540598161085534</v>
      </c>
    </row>
    <row r="1523" spans="1:13">
      <c r="A1523" t="s">
        <v>6087</v>
      </c>
      <c r="B1523" t="s">
        <v>25</v>
      </c>
      <c r="C1523">
        <v>2014</v>
      </c>
      <c r="D1523" s="1">
        <v>818046000</v>
      </c>
      <c r="E1523" s="7">
        <v>270741000</v>
      </c>
      <c r="F1523">
        <v>0</v>
      </c>
      <c r="G1523" s="7">
        <v>363929000</v>
      </c>
      <c r="H1523" s="7">
        <v>56612000</v>
      </c>
      <c r="I1523">
        <f t="array" ref="I1523">D1523-E1523</f>
        <v>547305000</v>
      </c>
      <c r="J1523">
        <f t="array" ref="J1523">SUM(F1523:H1523)</f>
        <v>420541000</v>
      </c>
      <c r="K1523">
        <f t="array" ref="K1523">I1523-J1523</f>
        <v>126764000</v>
      </c>
      <c r="L1523">
        <f t="array" ref="L1523">I1523/D1523</f>
        <v>0.66903939387271616</v>
      </c>
      <c r="M1523">
        <f t="array" ref="M1523">K1523/D1523</f>
        <v>0.1549595010549529</v>
      </c>
    </row>
    <row r="1524" spans="1:13">
      <c r="A1524" t="s">
        <v>6087</v>
      </c>
      <c r="B1524" t="s">
        <v>31</v>
      </c>
      <c r="C1524">
        <v>2015</v>
      </c>
      <c r="D1524" s="1">
        <v>894638000</v>
      </c>
      <c r="E1524" s="7">
        <v>282037000</v>
      </c>
      <c r="F1524">
        <v>0</v>
      </c>
      <c r="G1524" s="7">
        <v>381277000</v>
      </c>
      <c r="H1524" s="7">
        <v>71733000</v>
      </c>
      <c r="I1524">
        <f t="array" ref="I1524">D1524-E1524</f>
        <v>612601000</v>
      </c>
      <c r="J1524">
        <f t="array" ref="J1524">SUM(F1524:H1524)</f>
        <v>453010000</v>
      </c>
      <c r="K1524">
        <f t="array" ref="K1524">I1524-J1524</f>
        <v>159591000</v>
      </c>
      <c r="L1524">
        <f t="array" ref="L1524">I1524/D1524</f>
        <v>0.68474735032493594</v>
      </c>
      <c r="M1524">
        <f t="array" ref="M1524">K1524/D1524</f>
        <v>0.17838611818411471</v>
      </c>
    </row>
    <row r="1525" spans="1:13">
      <c r="A1525" t="s">
        <v>6104</v>
      </c>
      <c r="B1525" t="s">
        <v>10</v>
      </c>
      <c r="C1525">
        <v>2013</v>
      </c>
      <c r="D1525" s="1">
        <v>2220256000</v>
      </c>
      <c r="E1525" s="7">
        <v>1436582000</v>
      </c>
      <c r="F1525">
        <v>0</v>
      </c>
      <c r="G1525">
        <v>0</v>
      </c>
      <c r="H1525" s="7">
        <v>488880000</v>
      </c>
      <c r="I1525">
        <f t="array" ref="I1525">D1525-E1525</f>
        <v>783674000</v>
      </c>
      <c r="J1525">
        <f t="array" ref="J1525">SUM(F1525:H1525)</f>
        <v>488880000</v>
      </c>
      <c r="K1525">
        <f t="array" ref="K1525">I1525-J1525</f>
        <v>294794000</v>
      </c>
      <c r="L1525">
        <f t="array" ref="L1525">I1525/D1525</f>
        <v>0.35296560396638949</v>
      </c>
      <c r="M1525">
        <f t="array" ref="M1525">K1525/D1525</f>
        <v>0.13277477912456942</v>
      </c>
    </row>
    <row r="1526" spans="1:13">
      <c r="A1526" t="s">
        <v>6104</v>
      </c>
      <c r="B1526" t="s">
        <v>19</v>
      </c>
      <c r="C1526">
        <v>2014</v>
      </c>
      <c r="D1526" s="1">
        <v>2670573000</v>
      </c>
      <c r="E1526" s="7">
        <v>1729325000</v>
      </c>
      <c r="F1526">
        <v>0</v>
      </c>
      <c r="G1526">
        <v>0</v>
      </c>
      <c r="H1526" s="7">
        <v>596390000</v>
      </c>
      <c r="I1526">
        <f t="array" ref="I1526">D1526-E1526</f>
        <v>941248000</v>
      </c>
      <c r="J1526">
        <f t="array" ref="J1526">SUM(F1526:H1526)</f>
        <v>596390000</v>
      </c>
      <c r="K1526">
        <f t="array" ref="K1526">I1526-J1526</f>
        <v>344858000</v>
      </c>
      <c r="L1526">
        <f t="array" ref="L1526">I1526/D1526</f>
        <v>0.35245170231257489</v>
      </c>
      <c r="M1526">
        <f t="array" ref="M1526">K1526/D1526</f>
        <v>0.12913258690176227</v>
      </c>
    </row>
    <row r="1527" spans="1:13">
      <c r="A1527" t="s">
        <v>6104</v>
      </c>
      <c r="B1527" t="s">
        <v>25</v>
      </c>
      <c r="C1527">
        <v>2015</v>
      </c>
      <c r="D1527" s="1">
        <v>3241369000</v>
      </c>
      <c r="E1527" s="7">
        <v>2104582000</v>
      </c>
      <c r="F1527">
        <v>0</v>
      </c>
      <c r="G1527">
        <v>0</v>
      </c>
      <c r="H1527" s="7">
        <v>712006000</v>
      </c>
      <c r="I1527">
        <f t="array" ref="I1527">D1527-E1527</f>
        <v>1136787000</v>
      </c>
      <c r="J1527">
        <f t="array" ref="J1527">SUM(F1527:H1527)</f>
        <v>712006000</v>
      </c>
      <c r="K1527">
        <f t="array" ref="K1527">I1527-J1527</f>
        <v>424781000</v>
      </c>
      <c r="L1527">
        <f t="array" ref="L1527">I1527/D1527</f>
        <v>0.35071199854135704</v>
      </c>
      <c r="M1527">
        <f t="array" ref="M1527">K1527/D1527</f>
        <v>0.13104987429694059</v>
      </c>
    </row>
    <row r="1528" spans="1:13">
      <c r="A1528" t="s">
        <v>6104</v>
      </c>
      <c r="B1528" t="s">
        <v>31</v>
      </c>
      <c r="C1528">
        <v>2016</v>
      </c>
      <c r="D1528" s="1">
        <v>3924116000</v>
      </c>
      <c r="E1528" s="7">
        <v>2539783000</v>
      </c>
      <c r="F1528">
        <v>0</v>
      </c>
      <c r="G1528">
        <v>0</v>
      </c>
      <c r="H1528" s="7">
        <v>863354000</v>
      </c>
      <c r="I1528">
        <f t="array" ref="I1528">D1528-E1528</f>
        <v>1384333000</v>
      </c>
      <c r="J1528">
        <f t="array" ref="J1528">SUM(F1528:H1528)</f>
        <v>863354000</v>
      </c>
      <c r="K1528">
        <f t="array" ref="K1528">I1528-J1528</f>
        <v>520979000</v>
      </c>
      <c r="L1528">
        <f t="array" ref="L1528">I1528/D1528</f>
        <v>0.35277575892251911</v>
      </c>
      <c r="M1528">
        <f t="array" ref="M1528">K1528/D1528</f>
        <v>0.13276340454767394</v>
      </c>
    </row>
    <row r="1529" spans="1:13">
      <c r="A1529" t="s">
        <v>6117</v>
      </c>
      <c r="B1529" t="s">
        <v>10</v>
      </c>
      <c r="C1529">
        <v>2013</v>
      </c>
      <c r="D1529" s="1">
        <v>122489000000</v>
      </c>
      <c r="E1529" s="7">
        <v>89659000000</v>
      </c>
      <c r="F1529">
        <v>0</v>
      </c>
      <c r="G1529" s="7">
        <v>23207000000</v>
      </c>
      <c r="H1529">
        <v>0</v>
      </c>
      <c r="I1529">
        <f t="array" ref="I1529">D1529-E1529</f>
        <v>32830000000</v>
      </c>
      <c r="J1529">
        <f t="array" ref="J1529">SUM(F1529:H1529)</f>
        <v>23207000000</v>
      </c>
      <c r="K1529">
        <f t="array" ref="K1529">I1529-J1529</f>
        <v>9623000000</v>
      </c>
      <c r="L1529">
        <f t="array" ref="L1529">I1529/D1529</f>
        <v>0.2680240674672828</v>
      </c>
      <c r="M1529">
        <f t="array" ref="M1529">K1529/D1529</f>
        <v>7.8562156601817312E-2</v>
      </c>
    </row>
    <row r="1530" spans="1:13">
      <c r="A1530" t="s">
        <v>6117</v>
      </c>
      <c r="B1530" t="s">
        <v>19</v>
      </c>
      <c r="C1530">
        <v>2014</v>
      </c>
      <c r="D1530" s="1">
        <v>130474000000</v>
      </c>
      <c r="E1530" s="7">
        <v>93633000000</v>
      </c>
      <c r="F1530">
        <v>0</v>
      </c>
      <c r="G1530" s="7">
        <v>26567000000</v>
      </c>
      <c r="H1530">
        <v>0</v>
      </c>
      <c r="I1530">
        <f t="array" ref="I1530">D1530-E1530</f>
        <v>36841000000</v>
      </c>
      <c r="J1530">
        <f t="array" ref="J1530">SUM(F1530:H1530)</f>
        <v>26567000000</v>
      </c>
      <c r="K1530">
        <f t="array" ref="K1530">I1530-J1530</f>
        <v>10274000000</v>
      </c>
      <c r="L1530">
        <f t="array" ref="L1530">I1530/D1530</f>
        <v>0.28236276959394208</v>
      </c>
      <c r="M1530">
        <f t="array" ref="M1530">K1530/D1530</f>
        <v>7.8743657740239434E-2</v>
      </c>
    </row>
    <row r="1531" spans="1:13">
      <c r="A1531" t="s">
        <v>6117</v>
      </c>
      <c r="B1531" t="s">
        <v>25</v>
      </c>
      <c r="C1531">
        <v>2015</v>
      </c>
      <c r="D1531" s="1">
        <v>157107000000</v>
      </c>
      <c r="E1531" s="7">
        <v>103875000000</v>
      </c>
      <c r="F1531">
        <v>0</v>
      </c>
      <c r="G1531" s="7">
        <v>42211000000</v>
      </c>
      <c r="H1531">
        <v>0</v>
      </c>
      <c r="I1531">
        <f t="array" ref="I1531">D1531-E1531</f>
        <v>53232000000</v>
      </c>
      <c r="J1531">
        <f t="array" ref="J1531">SUM(F1531:H1531)</f>
        <v>42211000000</v>
      </c>
      <c r="K1531">
        <f t="array" ref="K1531">I1531-J1531</f>
        <v>11021000000</v>
      </c>
      <c r="L1531">
        <f t="array" ref="L1531">I1531/D1531</f>
        <v>0.33882640493421678</v>
      </c>
      <c r="M1531">
        <f t="array" ref="M1531">K1531/D1531</f>
        <v>7.0149643236774931E-2</v>
      </c>
    </row>
    <row r="1532" spans="1:13">
      <c r="A1532" t="s">
        <v>6117</v>
      </c>
      <c r="B1532" t="s">
        <v>31</v>
      </c>
      <c r="C1532">
        <v>2016</v>
      </c>
      <c r="D1532" s="1">
        <v>184840000000</v>
      </c>
      <c r="E1532" s="7">
        <v>117038000000</v>
      </c>
      <c r="F1532">
        <v>0</v>
      </c>
      <c r="G1532" s="7">
        <v>54872000000</v>
      </c>
      <c r="H1532">
        <v>0</v>
      </c>
      <c r="I1532">
        <f t="array" ref="I1532">D1532-E1532</f>
        <v>67802000000</v>
      </c>
      <c r="J1532">
        <f t="array" ref="J1532">SUM(F1532:H1532)</f>
        <v>54872000000</v>
      </c>
      <c r="K1532">
        <f t="array" ref="K1532">I1532-J1532</f>
        <v>12930000000</v>
      </c>
      <c r="L1532">
        <f t="array" ref="L1532">I1532/D1532</f>
        <v>0.36681454230686</v>
      </c>
      <c r="M1532">
        <f t="array" ref="M1532">K1532/D1532</f>
        <v>6.9952391257303612E-2</v>
      </c>
    </row>
    <row r="1533" spans="1:13">
      <c r="A1533" t="s">
        <v>6130</v>
      </c>
      <c r="B1533" t="s">
        <v>10</v>
      </c>
      <c r="C1533">
        <v>2012</v>
      </c>
      <c r="D1533" s="1">
        <v>10515400000</v>
      </c>
      <c r="E1533" s="7">
        <v>7172100000</v>
      </c>
      <c r="F1533">
        <v>0</v>
      </c>
      <c r="G1533" s="7">
        <v>1161600000</v>
      </c>
      <c r="H1533" s="7">
        <v>786800000</v>
      </c>
      <c r="I1533">
        <f t="array" ref="I1533">D1533-E1533</f>
        <v>3343300000</v>
      </c>
      <c r="J1533">
        <f t="array" ref="J1533">SUM(F1533:H1533)</f>
        <v>1948400000</v>
      </c>
      <c r="K1533">
        <f t="array" ref="K1533">I1533-J1533</f>
        <v>1394900000</v>
      </c>
      <c r="L1533">
        <f t="array" ref="L1533">I1533/D1533</f>
        <v>0.31794320710576868</v>
      </c>
      <c r="M1533">
        <f t="array" ref="M1533">K1533/D1533</f>
        <v>0.1326530612244898</v>
      </c>
    </row>
    <row r="1534" spans="1:13">
      <c r="A1534" t="s">
        <v>6130</v>
      </c>
      <c r="B1534" t="s">
        <v>19</v>
      </c>
      <c r="C1534">
        <v>2013</v>
      </c>
      <c r="D1534" s="1">
        <v>10368600000</v>
      </c>
      <c r="E1534" s="7">
        <v>7038400000</v>
      </c>
      <c r="F1534">
        <v>0</v>
      </c>
      <c r="G1534" s="7">
        <v>1170400000</v>
      </c>
      <c r="H1534" s="7">
        <v>790400000</v>
      </c>
      <c r="I1534">
        <f t="array" ref="I1534">D1534-E1534</f>
        <v>3330200000</v>
      </c>
      <c r="J1534">
        <f t="array" ref="J1534">SUM(F1534:H1534)</f>
        <v>1960800000</v>
      </c>
      <c r="K1534">
        <f t="array" ref="K1534">I1534-J1534</f>
        <v>1369400000</v>
      </c>
      <c r="L1534">
        <f t="array" ref="L1534">I1534/D1534</f>
        <v>0.32118125880060955</v>
      </c>
      <c r="M1534">
        <f t="array" ref="M1534">K1534/D1534</f>
        <v>0.13207183226279343</v>
      </c>
    </row>
    <row r="1535" spans="1:13">
      <c r="A1535" t="s">
        <v>6130</v>
      </c>
      <c r="B1535" t="s">
        <v>25</v>
      </c>
      <c r="C1535">
        <v>2014</v>
      </c>
      <c r="D1535" s="1">
        <v>10524500000</v>
      </c>
      <c r="E1535" s="7">
        <v>7722100000</v>
      </c>
      <c r="F1535">
        <v>0</v>
      </c>
      <c r="G1535" s="7">
        <v>1272000000</v>
      </c>
      <c r="H1535" s="7">
        <v>820900000</v>
      </c>
      <c r="I1535">
        <f t="array" ref="I1535">D1535-E1535</f>
        <v>2802400000</v>
      </c>
      <c r="J1535">
        <f t="array" ref="J1535">SUM(F1535:H1535)</f>
        <v>2092900000</v>
      </c>
      <c r="K1535">
        <f t="array" ref="K1535">I1535-J1535</f>
        <v>709500000</v>
      </c>
      <c r="L1535">
        <f t="array" ref="L1535">I1535/D1535</f>
        <v>0.26627393225331369</v>
      </c>
      <c r="M1535">
        <f t="array" ref="M1535">K1535/D1535</f>
        <v>6.7414128937241677E-2</v>
      </c>
    </row>
    <row r="1536" spans="1:13">
      <c r="A1536" t="s">
        <v>6130</v>
      </c>
      <c r="B1536" t="s">
        <v>31</v>
      </c>
      <c r="C1536">
        <v>2015</v>
      </c>
      <c r="D1536" s="1">
        <v>10731300000</v>
      </c>
      <c r="E1536" s="7">
        <v>7209400000</v>
      </c>
      <c r="F1536">
        <v>0</v>
      </c>
      <c r="G1536" s="7">
        <v>1295700000</v>
      </c>
      <c r="H1536" s="7">
        <v>835100000</v>
      </c>
      <c r="I1536">
        <f t="array" ref="I1536">D1536-E1536</f>
        <v>3521900000</v>
      </c>
      <c r="J1536">
        <f t="array" ref="J1536">SUM(F1536:H1536)</f>
        <v>2130800000</v>
      </c>
      <c r="K1536">
        <f t="array" ref="K1536">I1536-J1536</f>
        <v>1391100000</v>
      </c>
      <c r="L1536">
        <f t="array" ref="L1536">I1536/D1536</f>
        <v>0.3281895017379069</v>
      </c>
      <c r="M1536">
        <f t="array" ref="M1536">K1536/D1536</f>
        <v>0.12963014732604625</v>
      </c>
    </row>
    <row r="1537" spans="1:13">
      <c r="A1537" t="s">
        <v>6147</v>
      </c>
      <c r="B1537" t="s">
        <v>10</v>
      </c>
      <c r="C1537">
        <v>2013</v>
      </c>
      <c r="D1537" s="1">
        <v>21963000000</v>
      </c>
      <c r="E1537" s="7">
        <v>5849000000</v>
      </c>
      <c r="F1537">
        <v>0</v>
      </c>
      <c r="G1537" s="7">
        <v>1777000000</v>
      </c>
      <c r="H1537" s="7">
        <v>6891000000</v>
      </c>
      <c r="I1537">
        <f t="array" ref="I1537">D1537-E1537</f>
        <v>16114000000</v>
      </c>
      <c r="J1537">
        <f t="array" ref="J1537">SUM(F1537:H1537)</f>
        <v>8668000000</v>
      </c>
      <c r="K1537">
        <f t="array" ref="K1537">I1537-J1537</f>
        <v>7446000000</v>
      </c>
      <c r="L1537">
        <f t="array" ref="L1537">I1537/D1537</f>
        <v>0.73368847607339616</v>
      </c>
      <c r="M1537">
        <f t="array" ref="M1537">K1537/D1537</f>
        <v>0.33902472339844286</v>
      </c>
    </row>
    <row r="1538" spans="1:13">
      <c r="A1538" t="s">
        <v>6147</v>
      </c>
      <c r="B1538" t="s">
        <v>19</v>
      </c>
      <c r="C1538">
        <v>2014</v>
      </c>
      <c r="D1538" s="1">
        <v>23988000000</v>
      </c>
      <c r="E1538" s="7">
        <v>6097000000</v>
      </c>
      <c r="F1538">
        <v>0</v>
      </c>
      <c r="G1538" s="7">
        <v>1904000000</v>
      </c>
      <c r="H1538" s="7">
        <v>7234000000</v>
      </c>
      <c r="I1538">
        <f t="array" ref="I1538">D1538-E1538</f>
        <v>17891000000</v>
      </c>
      <c r="J1538">
        <f t="array" ref="J1538">SUM(F1538:H1538)</f>
        <v>9138000000</v>
      </c>
      <c r="K1538">
        <f t="array" ref="K1538">I1538-J1538</f>
        <v>8753000000</v>
      </c>
      <c r="L1538">
        <f t="array" ref="L1538">I1538/D1538</f>
        <v>0.74583124895781228</v>
      </c>
      <c r="M1538">
        <f t="array" ref="M1538">K1538/D1538</f>
        <v>0.36489077872269465</v>
      </c>
    </row>
    <row r="1539" spans="1:13">
      <c r="A1539" t="s">
        <v>6147</v>
      </c>
      <c r="B1539" t="s">
        <v>25</v>
      </c>
      <c r="C1539">
        <v>2015</v>
      </c>
      <c r="D1539" s="1">
        <v>21813000000</v>
      </c>
      <c r="E1539" s="7">
        <v>4434000000</v>
      </c>
      <c r="F1539">
        <v>0</v>
      </c>
      <c r="G1539" s="7">
        <v>2012000000</v>
      </c>
      <c r="H1539" s="7">
        <v>7315000000</v>
      </c>
      <c r="I1539">
        <f t="array" ref="I1539">D1539-E1539</f>
        <v>17379000000</v>
      </c>
      <c r="J1539">
        <f t="array" ref="J1539">SUM(F1539:H1539)</f>
        <v>9327000000</v>
      </c>
      <c r="K1539">
        <f t="array" ref="K1539">I1539-J1539</f>
        <v>8052000000</v>
      </c>
      <c r="L1539">
        <f t="array" ref="L1539">I1539/D1539</f>
        <v>0.7967267225966167</v>
      </c>
      <c r="M1539">
        <f t="array" ref="M1539">K1539/D1539</f>
        <v>0.36913767019667171</v>
      </c>
    </row>
    <row r="1540" spans="1:13">
      <c r="A1540" t="s">
        <v>6147</v>
      </c>
      <c r="B1540" t="s">
        <v>31</v>
      </c>
      <c r="C1540">
        <v>2016</v>
      </c>
      <c r="D1540" s="1">
        <v>19941000000</v>
      </c>
      <c r="E1540" s="7">
        <v>3747000000</v>
      </c>
      <c r="F1540">
        <v>0</v>
      </c>
      <c r="G1540" s="7">
        <v>2038000000</v>
      </c>
      <c r="H1540" s="7">
        <v>6884000000</v>
      </c>
      <c r="I1540">
        <f t="array" ref="I1540">D1540-E1540</f>
        <v>16194000000</v>
      </c>
      <c r="J1540">
        <f t="array" ref="J1540">SUM(F1540:H1540)</f>
        <v>8922000000</v>
      </c>
      <c r="K1540">
        <f t="array" ref="K1540">I1540-J1540</f>
        <v>7272000000</v>
      </c>
      <c r="L1540">
        <f t="array" ref="L1540">I1540/D1540</f>
        <v>0.81209568226267492</v>
      </c>
      <c r="M1540">
        <f t="array" ref="M1540">K1540/D1540</f>
        <v>0.3646757935910937</v>
      </c>
    </row>
    <row r="1541" spans="1:13">
      <c r="A1541" t="s">
        <v>6162</v>
      </c>
      <c r="B1541" t="s">
        <v>10</v>
      </c>
      <c r="C1541">
        <v>2012</v>
      </c>
      <c r="D1541" s="1">
        <v>54127000000</v>
      </c>
      <c r="E1541" s="7">
        <v>13574000000</v>
      </c>
      <c r="F1541">
        <v>0</v>
      </c>
      <c r="G1541" s="7">
        <v>1858000000</v>
      </c>
      <c r="H1541" s="7">
        <v>37352000000</v>
      </c>
      <c r="I1541">
        <f t="array" ref="I1541">D1541-E1541</f>
        <v>40553000000</v>
      </c>
      <c r="J1541">
        <f t="array" ref="J1541">SUM(F1541:H1541)</f>
        <v>39210000000</v>
      </c>
      <c r="K1541">
        <f t="array" ref="K1541">I1541-J1541</f>
        <v>1343000000</v>
      </c>
      <c r="L1541">
        <f t="array" ref="L1541">I1541/D1541</f>
        <v>0.74921942838139932</v>
      </c>
      <c r="M1541">
        <f t="array" ref="M1541">K1541/D1541</f>
        <v>2.4812016184159475E-2</v>
      </c>
    </row>
    <row r="1542" spans="1:13">
      <c r="A1542" t="s">
        <v>6162</v>
      </c>
      <c r="B1542" t="s">
        <v>19</v>
      </c>
      <c r="C1542">
        <v>2013</v>
      </c>
      <c r="D1542" s="1">
        <v>55438000000</v>
      </c>
      <c r="E1542" s="7">
        <v>13703000000</v>
      </c>
      <c r="F1542">
        <v>0</v>
      </c>
      <c r="G1542" s="7">
        <v>1867000000</v>
      </c>
      <c r="H1542" s="7">
        <v>32834000000</v>
      </c>
      <c r="I1542">
        <f t="array" ref="I1542">D1542-E1542</f>
        <v>41735000000</v>
      </c>
      <c r="J1542">
        <f t="array" ref="J1542">SUM(F1542:H1542)</f>
        <v>34701000000</v>
      </c>
      <c r="K1542">
        <f t="array" ref="K1542">I1542-J1542</f>
        <v>7034000000</v>
      </c>
      <c r="L1542">
        <f t="array" ref="L1542">I1542/D1542</f>
        <v>0.7528229734117392</v>
      </c>
      <c r="M1542">
        <f t="array" ref="M1542">K1542/D1542</f>
        <v>0.1268804790937624</v>
      </c>
    </row>
    <row r="1543" spans="1:13">
      <c r="A1543" t="s">
        <v>6162</v>
      </c>
      <c r="B1543" t="s">
        <v>25</v>
      </c>
      <c r="C1543">
        <v>2014</v>
      </c>
      <c r="D1543" s="1">
        <v>58232000000</v>
      </c>
      <c r="E1543" s="7">
        <v>14758000000</v>
      </c>
      <c r="F1543">
        <v>0</v>
      </c>
      <c r="G1543" s="7">
        <v>1923000000</v>
      </c>
      <c r="H1543" s="7">
        <v>36583000000</v>
      </c>
      <c r="I1543">
        <f t="array" ref="I1543">D1543-E1543</f>
        <v>43474000000</v>
      </c>
      <c r="J1543">
        <f t="array" ref="J1543">SUM(F1543:H1543)</f>
        <v>38506000000</v>
      </c>
      <c r="K1543">
        <f t="array" ref="K1543">I1543-J1543</f>
        <v>4968000000</v>
      </c>
      <c r="L1543">
        <f t="array" ref="L1543">I1543/D1543</f>
        <v>0.74656546228877596</v>
      </c>
      <c r="M1543">
        <f t="array" ref="M1543">K1543/D1543</f>
        <v>8.5313916746805885E-2</v>
      </c>
    </row>
    <row r="1544" spans="1:13">
      <c r="A1544" t="s">
        <v>6162</v>
      </c>
      <c r="B1544" t="s">
        <v>31</v>
      </c>
      <c r="C1544">
        <v>2015</v>
      </c>
      <c r="D1544" s="1">
        <v>58363000000</v>
      </c>
      <c r="E1544" s="7">
        <v>12947000000</v>
      </c>
      <c r="F1544">
        <v>0</v>
      </c>
      <c r="G1544" s="7">
        <v>2084000000</v>
      </c>
      <c r="H1544" s="7">
        <v>35664000000</v>
      </c>
      <c r="I1544">
        <f t="array" ref="I1544">D1544-E1544</f>
        <v>45416000000</v>
      </c>
      <c r="J1544">
        <f t="array" ref="J1544">SUM(F1544:H1544)</f>
        <v>37748000000</v>
      </c>
      <c r="K1544">
        <f t="array" ref="K1544">I1544-J1544</f>
        <v>7668000000</v>
      </c>
      <c r="L1544">
        <f t="array" ref="L1544">I1544/D1544</f>
        <v>0.77816424789678396</v>
      </c>
      <c r="M1544">
        <f t="array" ref="M1544">K1544/D1544</f>
        <v>0.13138461011257133</v>
      </c>
    </row>
    <row r="1545" spans="1:13">
      <c r="A1545" t="s">
        <v>6178</v>
      </c>
      <c r="B1545" t="s">
        <v>10</v>
      </c>
      <c r="C1545">
        <v>2013</v>
      </c>
      <c r="D1545" s="1">
        <v>2794925000</v>
      </c>
      <c r="E1545" s="7">
        <v>1763394000</v>
      </c>
      <c r="F1545">
        <v>0</v>
      </c>
      <c r="G1545">
        <v>0</v>
      </c>
      <c r="H1545" s="7">
        <v>657246000</v>
      </c>
      <c r="I1545">
        <f t="array" ref="I1545">D1545-E1545</f>
        <v>1031531000</v>
      </c>
      <c r="J1545">
        <f t="array" ref="J1545">SUM(F1545:H1545)</f>
        <v>657246000</v>
      </c>
      <c r="K1545">
        <f t="array" ref="K1545">I1545-J1545</f>
        <v>374285000</v>
      </c>
      <c r="L1545">
        <f t="array" ref="L1545">I1545/D1545</f>
        <v>0.36907287315402021</v>
      </c>
      <c r="M1545">
        <f t="array" ref="M1545">K1545/D1545</f>
        <v>0.13391593692138429</v>
      </c>
    </row>
    <row r="1546" spans="1:13">
      <c r="A1546" t="s">
        <v>6178</v>
      </c>
      <c r="B1546" t="s">
        <v>19</v>
      </c>
      <c r="C1546">
        <v>2014</v>
      </c>
      <c r="D1546" s="1">
        <v>3086608000</v>
      </c>
      <c r="E1546" s="7">
        <v>1925266000</v>
      </c>
      <c r="F1546">
        <v>0</v>
      </c>
      <c r="G1546">
        <v>0</v>
      </c>
      <c r="H1546" s="7">
        <v>734511000</v>
      </c>
      <c r="I1546">
        <f t="array" ref="I1546">D1546-E1546</f>
        <v>1161342000</v>
      </c>
      <c r="J1546">
        <f t="array" ref="J1546">SUM(F1546:H1546)</f>
        <v>734511000</v>
      </c>
      <c r="K1546">
        <f t="array" ref="K1546">I1546-J1546</f>
        <v>426831000</v>
      </c>
      <c r="L1546">
        <f t="array" ref="L1546">I1546/D1546</f>
        <v>0.37625185964657643</v>
      </c>
      <c r="M1546">
        <f t="array" ref="M1546">K1546/D1546</f>
        <v>0.13828480973288476</v>
      </c>
    </row>
    <row r="1547" spans="1:13">
      <c r="A1547" t="s">
        <v>6178</v>
      </c>
      <c r="B1547" t="s">
        <v>25</v>
      </c>
      <c r="C1547">
        <v>2015</v>
      </c>
      <c r="D1547" s="1">
        <v>3323077000</v>
      </c>
      <c r="E1547" s="7">
        <v>2148147000</v>
      </c>
      <c r="F1547">
        <v>0</v>
      </c>
      <c r="G1547">
        <v>0</v>
      </c>
      <c r="H1547" s="7">
        <v>809545000</v>
      </c>
      <c r="I1547">
        <f t="array" ref="I1547">D1547-E1547</f>
        <v>1174930000</v>
      </c>
      <c r="J1547">
        <f t="array" ref="J1547">SUM(F1547:H1547)</f>
        <v>809545000</v>
      </c>
      <c r="K1547">
        <f t="array" ref="K1547">I1547-J1547</f>
        <v>365385000</v>
      </c>
      <c r="L1547">
        <f t="array" ref="L1547">I1547/D1547</f>
        <v>0.35356688996372942</v>
      </c>
      <c r="M1547">
        <f t="array" ref="M1547">K1547/D1547</f>
        <v>0.1099538168992172</v>
      </c>
    </row>
    <row r="1548" spans="1:13">
      <c r="A1548" t="s">
        <v>6178</v>
      </c>
      <c r="B1548" t="s">
        <v>31</v>
      </c>
      <c r="C1548">
        <v>2016</v>
      </c>
      <c r="D1548" s="1">
        <v>3445134000</v>
      </c>
      <c r="E1548" s="7">
        <v>2243232000</v>
      </c>
      <c r="F1548">
        <v>0</v>
      </c>
      <c r="G1548">
        <v>0</v>
      </c>
      <c r="H1548" s="7">
        <v>848323000</v>
      </c>
      <c r="I1548">
        <f t="array" ref="I1548">D1548-E1548</f>
        <v>1201902000</v>
      </c>
      <c r="J1548">
        <f t="array" ref="J1548">SUM(F1548:H1548)</f>
        <v>848323000</v>
      </c>
      <c r="K1548">
        <f t="array" ref="K1548">I1548-J1548</f>
        <v>353579000</v>
      </c>
      <c r="L1548">
        <f t="array" ref="L1548">I1548/D1548</f>
        <v>0.34886944890967958</v>
      </c>
      <c r="M1548">
        <f t="array" ref="M1548">K1548/D1548</f>
        <v>0.10263142159347068</v>
      </c>
    </row>
    <row r="1549" spans="1:13">
      <c r="A1549" t="s">
        <v>6191</v>
      </c>
      <c r="B1549" t="s">
        <v>10</v>
      </c>
      <c r="C1549">
        <v>2013</v>
      </c>
      <c r="D1549" s="1">
        <v>2436948000</v>
      </c>
      <c r="E1549" s="7">
        <v>1589821000</v>
      </c>
      <c r="F1549" s="7">
        <v>62630000</v>
      </c>
      <c r="G1549">
        <v>0</v>
      </c>
      <c r="H1549" s="7">
        <v>441168000</v>
      </c>
      <c r="I1549">
        <f t="array" ref="I1549">D1549-E1549</f>
        <v>847127000</v>
      </c>
      <c r="J1549">
        <f t="array" ref="J1549">SUM(F1549:H1549)</f>
        <v>503798000</v>
      </c>
      <c r="K1549">
        <f t="array" ref="K1549">I1549-J1549</f>
        <v>343329000</v>
      </c>
      <c r="L1549">
        <f t="array" ref="L1549">I1549/D1549</f>
        <v>0.34761800415930089</v>
      </c>
      <c r="M1549">
        <f t="array" ref="M1549">K1549/D1549</f>
        <v>0.14088482807183411</v>
      </c>
    </row>
    <row r="1550" spans="1:13">
      <c r="A1550" t="s">
        <v>6191</v>
      </c>
      <c r="B1550" t="s">
        <v>19</v>
      </c>
      <c r="C1550">
        <v>2014</v>
      </c>
      <c r="D1550" s="1">
        <v>2473500000</v>
      </c>
      <c r="E1550" s="7">
        <v>1595700000</v>
      </c>
      <c r="F1550" s="7">
        <v>61800000</v>
      </c>
      <c r="G1550">
        <v>0</v>
      </c>
      <c r="H1550" s="7">
        <v>460300000</v>
      </c>
      <c r="I1550">
        <f t="array" ref="I1550">D1550-E1550</f>
        <v>877800000</v>
      </c>
      <c r="J1550">
        <f t="array" ref="J1550">SUM(F1550:H1550)</f>
        <v>522100000</v>
      </c>
      <c r="K1550">
        <f t="array" ref="K1550">I1550-J1550</f>
        <v>355700000</v>
      </c>
      <c r="L1550">
        <f t="array" ref="L1550">I1550/D1550</f>
        <v>0.35488174651303822</v>
      </c>
      <c r="M1550">
        <f t="array" ref="M1550">K1550/D1550</f>
        <v>0.14380432585405295</v>
      </c>
    </row>
    <row r="1551" spans="1:13">
      <c r="A1551" t="s">
        <v>6191</v>
      </c>
      <c r="B1551" t="s">
        <v>25</v>
      </c>
      <c r="C1551">
        <v>2015</v>
      </c>
      <c r="D1551" s="1">
        <v>2371200000</v>
      </c>
      <c r="E1551" s="7">
        <v>1562600000</v>
      </c>
      <c r="F1551" s="7">
        <v>60200000</v>
      </c>
      <c r="G1551">
        <v>0</v>
      </c>
      <c r="H1551" s="7">
        <v>460100000</v>
      </c>
      <c r="I1551">
        <f t="array" ref="I1551">D1551-E1551</f>
        <v>808600000</v>
      </c>
      <c r="J1551">
        <f t="array" ref="J1551">SUM(F1551:H1551)</f>
        <v>520300000</v>
      </c>
      <c r="K1551">
        <f t="array" ref="K1551">I1551-J1551</f>
        <v>288300000</v>
      </c>
      <c r="L1551">
        <f t="array" ref="L1551">I1551/D1551</f>
        <v>0.34100877192982454</v>
      </c>
      <c r="M1551">
        <f t="array" ref="M1551">K1551/D1551</f>
        <v>0.12158400809716599</v>
      </c>
    </row>
    <row r="1552" spans="1:13">
      <c r="A1552" t="s">
        <v>6191</v>
      </c>
      <c r="B1552" t="s">
        <v>31</v>
      </c>
      <c r="C1552">
        <v>2016</v>
      </c>
      <c r="D1552" s="1">
        <v>2220300000</v>
      </c>
      <c r="E1552" s="7">
        <v>1465500000</v>
      </c>
      <c r="F1552" s="7">
        <v>55500000</v>
      </c>
      <c r="G1552">
        <v>0</v>
      </c>
      <c r="H1552" s="7">
        <v>425100000</v>
      </c>
      <c r="I1552">
        <f t="array" ref="I1552">D1552-E1552</f>
        <v>754800000</v>
      </c>
      <c r="J1552">
        <f t="array" ref="J1552">SUM(F1552:H1552)</f>
        <v>480600000</v>
      </c>
      <c r="K1552">
        <f t="array" ref="K1552">I1552-J1552</f>
        <v>274200000</v>
      </c>
      <c r="L1552">
        <f t="array" ref="L1552">I1552/D1552</f>
        <v>0.33995406026212677</v>
      </c>
      <c r="M1552">
        <f t="array" ref="M1552">K1552/D1552</f>
        <v>0.1234968247534117</v>
      </c>
    </row>
    <row r="1553" spans="1:13">
      <c r="A1553" t="s">
        <v>6208</v>
      </c>
      <c r="B1553" t="s">
        <v>10</v>
      </c>
      <c r="C1553">
        <v>2013</v>
      </c>
      <c r="D1553" s="1">
        <v>56600000000</v>
      </c>
      <c r="E1553" s="7">
        <v>40468000000</v>
      </c>
      <c r="F1553" s="7">
        <v>2342000000</v>
      </c>
      <c r="G1553">
        <v>0</v>
      </c>
      <c r="H1553" s="7">
        <v>5241000000</v>
      </c>
      <c r="I1553">
        <f t="array" ref="I1553">D1553-E1553</f>
        <v>16132000000</v>
      </c>
      <c r="J1553">
        <f t="array" ref="J1553">SUM(F1553:H1553)</f>
        <v>7583000000</v>
      </c>
      <c r="K1553">
        <f t="array" ref="K1553">I1553-J1553</f>
        <v>8549000000</v>
      </c>
      <c r="L1553">
        <f t="array" ref="L1553">I1553/D1553</f>
        <v>0.28501766784452298</v>
      </c>
      <c r="M1553">
        <f t="array" ref="M1553">K1553/D1553</f>
        <v>0.15104240282685513</v>
      </c>
    </row>
    <row r="1554" spans="1:13">
      <c r="A1554" t="s">
        <v>6208</v>
      </c>
      <c r="B1554" t="s">
        <v>19</v>
      </c>
      <c r="C1554">
        <v>2014</v>
      </c>
      <c r="D1554" s="1">
        <v>57900000000</v>
      </c>
      <c r="E1554" s="7">
        <v>40898000000</v>
      </c>
      <c r="F1554" s="7">
        <v>2475000000</v>
      </c>
      <c r="G1554">
        <v>0</v>
      </c>
      <c r="H1554" s="7">
        <v>4934000000</v>
      </c>
      <c r="I1554">
        <f t="array" ref="I1554">D1554-E1554</f>
        <v>17002000000</v>
      </c>
      <c r="J1554">
        <f t="array" ref="J1554">SUM(F1554:H1554)</f>
        <v>7409000000</v>
      </c>
      <c r="K1554">
        <f t="array" ref="K1554">I1554-J1554</f>
        <v>9593000000</v>
      </c>
      <c r="L1554">
        <f t="array" ref="L1554">I1554/D1554</f>
        <v>0.29364421416234887</v>
      </c>
      <c r="M1554">
        <f t="array" ref="M1554">K1554/D1554</f>
        <v>0.16568221070811745</v>
      </c>
    </row>
    <row r="1555" spans="1:13">
      <c r="A1555" t="s">
        <v>6208</v>
      </c>
      <c r="B1555" t="s">
        <v>25</v>
      </c>
      <c r="C1555">
        <v>2015</v>
      </c>
      <c r="D1555" s="1">
        <v>56098000000</v>
      </c>
      <c r="E1555" s="7">
        <v>40431000000</v>
      </c>
      <c r="F1555" s="7">
        <v>2279000000</v>
      </c>
      <c r="G1555">
        <v>0</v>
      </c>
      <c r="H1555" s="7">
        <v>6097000000</v>
      </c>
      <c r="I1555">
        <f t="array" ref="I1555">D1555-E1555</f>
        <v>15667000000</v>
      </c>
      <c r="J1555">
        <f t="array" ref="J1555">SUM(F1555:H1555)</f>
        <v>8376000000</v>
      </c>
      <c r="K1555">
        <f t="array" ref="K1555">I1555-J1555</f>
        <v>7291000000</v>
      </c>
      <c r="L1555">
        <f t="array" ref="L1555">I1555/D1555</f>
        <v>0.27927911868515809</v>
      </c>
      <c r="M1555">
        <f t="array" ref="M1555">K1555/D1555</f>
        <v>0.12996898285143854</v>
      </c>
    </row>
    <row r="1556" spans="1:13">
      <c r="A1556" t="s">
        <v>6208</v>
      </c>
      <c r="B1556" t="s">
        <v>31</v>
      </c>
      <c r="C1556">
        <v>2016</v>
      </c>
      <c r="D1556" s="1">
        <v>57244000000</v>
      </c>
      <c r="E1556" s="7">
        <v>41460000000</v>
      </c>
      <c r="F1556" s="7">
        <v>2337000000</v>
      </c>
      <c r="G1556">
        <v>0</v>
      </c>
      <c r="H1556" s="7">
        <v>5275000000</v>
      </c>
      <c r="I1556">
        <f t="array" ref="I1556">D1556-E1556</f>
        <v>15784000000</v>
      </c>
      <c r="J1556">
        <f t="array" ref="J1556">SUM(F1556:H1556)</f>
        <v>7612000000</v>
      </c>
      <c r="K1556">
        <f t="array" ref="K1556">I1556-J1556</f>
        <v>8172000000</v>
      </c>
      <c r="L1556">
        <f t="array" ref="L1556">I1556/D1556</f>
        <v>0.27573195444064008</v>
      </c>
      <c r="M1556">
        <f t="array" ref="M1556">K1556/D1556</f>
        <v>0.1427573195444064</v>
      </c>
    </row>
    <row r="1557" spans="1:13">
      <c r="A1557" t="s">
        <v>6223</v>
      </c>
      <c r="B1557" t="s">
        <v>10</v>
      </c>
      <c r="C1557">
        <v>2013</v>
      </c>
      <c r="D1557" s="1">
        <v>11778000000</v>
      </c>
      <c r="E1557" s="7">
        <v>1932000000</v>
      </c>
      <c r="F1557">
        <v>0</v>
      </c>
      <c r="G1557" s="7">
        <v>397000000</v>
      </c>
      <c r="H1557" s="7">
        <v>2207000000</v>
      </c>
      <c r="I1557">
        <f t="array" ref="I1557">D1557-E1557</f>
        <v>9846000000</v>
      </c>
      <c r="J1557">
        <f t="array" ref="J1557">SUM(F1557:H1557)</f>
        <v>2604000000</v>
      </c>
      <c r="K1557">
        <f t="array" ref="K1557">I1557-J1557</f>
        <v>7242000000</v>
      </c>
      <c r="L1557">
        <f t="array" ref="L1557">I1557/D1557</f>
        <v>0.83596535914416714</v>
      </c>
      <c r="M1557">
        <f t="array" ref="M1557">K1557/D1557</f>
        <v>0.61487519103413146</v>
      </c>
    </row>
    <row r="1558" spans="1:13">
      <c r="A1558" t="s">
        <v>6223</v>
      </c>
      <c r="B1558" t="s">
        <v>19</v>
      </c>
      <c r="C1558">
        <v>2014</v>
      </c>
      <c r="D1558" s="1">
        <v>12702000000</v>
      </c>
      <c r="E1558" s="7">
        <v>1875000000</v>
      </c>
      <c r="F1558">
        <v>0</v>
      </c>
      <c r="G1558" s="7">
        <v>435000000</v>
      </c>
      <c r="H1558" s="7">
        <v>2242000000</v>
      </c>
      <c r="I1558">
        <f t="array" ref="I1558">D1558-E1558</f>
        <v>10827000000</v>
      </c>
      <c r="J1558">
        <f t="array" ref="J1558">SUM(F1558:H1558)</f>
        <v>2677000000</v>
      </c>
      <c r="K1558">
        <f t="array" ref="K1558">I1558-J1558</f>
        <v>8150000000</v>
      </c>
      <c r="L1558">
        <f t="array" ref="L1558">I1558/D1558</f>
        <v>0.85238545111006137</v>
      </c>
      <c r="M1558">
        <f t="array" ref="M1558">K1558/D1558</f>
        <v>0.64163123917493303</v>
      </c>
    </row>
    <row r="1559" spans="1:13">
      <c r="A1559" t="s">
        <v>6223</v>
      </c>
      <c r="B1559" t="s">
        <v>25</v>
      </c>
      <c r="C1559">
        <v>2015</v>
      </c>
      <c r="D1559" s="1">
        <v>13880000000</v>
      </c>
      <c r="E1559" s="7">
        <v>2079000000</v>
      </c>
      <c r="F1559">
        <v>0</v>
      </c>
      <c r="G1559" s="7">
        <v>494000000</v>
      </c>
      <c r="H1559" s="7">
        <v>2229000000</v>
      </c>
      <c r="I1559">
        <f t="array" ref="I1559">D1559-E1559</f>
        <v>11801000000</v>
      </c>
      <c r="J1559">
        <f t="array" ref="J1559">SUM(F1559:H1559)</f>
        <v>2723000000</v>
      </c>
      <c r="K1559">
        <f t="array" ref="K1559">I1559-J1559</f>
        <v>9078000000</v>
      </c>
      <c r="L1559">
        <f t="array" ref="L1559">I1559/D1559</f>
        <v>0.85021613832853027</v>
      </c>
      <c r="M1559">
        <f t="array" ref="M1559">K1559/D1559</f>
        <v>0.65403458213256482</v>
      </c>
    </row>
    <row r="1560" spans="1:13">
      <c r="A1560" t="s">
        <v>6223</v>
      </c>
      <c r="B1560" t="s">
        <v>31</v>
      </c>
      <c r="C1560">
        <v>2016</v>
      </c>
      <c r="D1560" s="1">
        <v>15082000000</v>
      </c>
      <c r="E1560" s="7">
        <v>2226000000</v>
      </c>
      <c r="F1560">
        <v>0</v>
      </c>
      <c r="G1560" s="7">
        <v>502000000</v>
      </c>
      <c r="H1560" s="7">
        <v>4469000000</v>
      </c>
      <c r="I1560">
        <f t="array" ref="I1560">D1560-E1560</f>
        <v>12856000000</v>
      </c>
      <c r="J1560">
        <f t="array" ref="J1560">SUM(F1560:H1560)</f>
        <v>4971000000</v>
      </c>
      <c r="K1560">
        <f t="array" ref="K1560">I1560-J1560</f>
        <v>7885000000</v>
      </c>
      <c r="L1560">
        <f t="array" ref="L1560">I1560/D1560</f>
        <v>0.85240684259382049</v>
      </c>
      <c r="M1560">
        <f t="array" ref="M1560">K1560/D1560</f>
        <v>0.52280864606816069</v>
      </c>
    </row>
    <row r="1561" spans="1:13">
      <c r="A1561" t="s">
        <v>6234</v>
      </c>
      <c r="B1561" t="s">
        <v>10</v>
      </c>
      <c r="C1561">
        <v>2013</v>
      </c>
      <c r="D1561" s="1">
        <v>2942897000</v>
      </c>
      <c r="E1561" s="7">
        <v>1693210000</v>
      </c>
      <c r="F1561" s="7">
        <v>208208000</v>
      </c>
      <c r="G1561">
        <v>0</v>
      </c>
      <c r="H1561" s="7">
        <v>432589000</v>
      </c>
      <c r="I1561">
        <f t="array" ref="I1561">D1561-E1561</f>
        <v>1249687000</v>
      </c>
      <c r="J1561">
        <f t="array" ref="J1561">SUM(F1561:H1561)</f>
        <v>640797000</v>
      </c>
      <c r="K1561">
        <f t="array" ref="K1561">I1561-J1561</f>
        <v>608890000</v>
      </c>
      <c r="L1561">
        <f t="array" ref="L1561">I1561/D1561</f>
        <v>0.42464517106782873</v>
      </c>
      <c r="M1561">
        <f t="array" ref="M1561">K1561/D1561</f>
        <v>0.20690156672149926</v>
      </c>
    </row>
    <row r="1562" spans="1:13">
      <c r="A1562" t="s">
        <v>6234</v>
      </c>
      <c r="B1562" t="s">
        <v>19</v>
      </c>
      <c r="C1562">
        <v>2014</v>
      </c>
      <c r="D1562" s="1">
        <v>3049800000</v>
      </c>
      <c r="E1562" s="7">
        <v>1748100000</v>
      </c>
      <c r="F1562" s="7">
        <v>234800000</v>
      </c>
      <c r="G1562">
        <v>0</v>
      </c>
      <c r="H1562" s="7">
        <v>470600000</v>
      </c>
      <c r="I1562">
        <f t="array" ref="I1562">D1562-E1562</f>
        <v>1301700000</v>
      </c>
      <c r="J1562">
        <f t="array" ref="J1562">SUM(F1562:H1562)</f>
        <v>705400000</v>
      </c>
      <c r="K1562">
        <f t="array" ref="K1562">I1562-J1562</f>
        <v>596300000</v>
      </c>
      <c r="L1562">
        <f t="array" ref="L1562">I1562/D1562</f>
        <v>0.42681487310643323</v>
      </c>
      <c r="M1562">
        <f t="array" ref="M1562">K1562/D1562</f>
        <v>0.19552101777165715</v>
      </c>
    </row>
    <row r="1563" spans="1:13">
      <c r="A1563" t="s">
        <v>6234</v>
      </c>
      <c r="B1563" t="s">
        <v>25</v>
      </c>
      <c r="C1563">
        <v>2015</v>
      </c>
      <c r="D1563" s="1">
        <v>3099100000</v>
      </c>
      <c r="E1563" s="7">
        <v>1816400000</v>
      </c>
      <c r="F1563" s="7">
        <v>245200000</v>
      </c>
      <c r="G1563">
        <v>0</v>
      </c>
      <c r="H1563" s="7">
        <v>488500000</v>
      </c>
      <c r="I1563">
        <f t="array" ref="I1563">D1563-E1563</f>
        <v>1282700000</v>
      </c>
      <c r="J1563">
        <f t="array" ref="J1563">SUM(F1563:H1563)</f>
        <v>733700000</v>
      </c>
      <c r="K1563">
        <f t="array" ref="K1563">I1563-J1563</f>
        <v>549000000</v>
      </c>
      <c r="L1563">
        <f t="array" ref="L1563">I1563/D1563</f>
        <v>0.41389435642605915</v>
      </c>
      <c r="M1563">
        <f t="array" ref="M1563">K1563/D1563</f>
        <v>0.17714820431738246</v>
      </c>
    </row>
    <row r="1564" spans="1:13">
      <c r="A1564" t="s">
        <v>6234</v>
      </c>
      <c r="B1564" t="s">
        <v>31</v>
      </c>
      <c r="C1564">
        <v>2016</v>
      </c>
      <c r="D1564" s="1">
        <v>3217800000</v>
      </c>
      <c r="E1564" s="7">
        <v>1856500000</v>
      </c>
      <c r="F1564" s="7">
        <v>253500000</v>
      </c>
      <c r="G1564">
        <v>0</v>
      </c>
      <c r="H1564" s="7">
        <v>557000000</v>
      </c>
      <c r="I1564">
        <f t="array" ref="I1564">D1564-E1564</f>
        <v>1361300000</v>
      </c>
      <c r="J1564">
        <f t="array" ref="J1564">SUM(F1564:H1564)</f>
        <v>810500000</v>
      </c>
      <c r="K1564">
        <f t="array" ref="K1564">I1564-J1564</f>
        <v>550800000</v>
      </c>
      <c r="L1564">
        <f t="array" ref="L1564">I1564/D1564</f>
        <v>0.42305301758965752</v>
      </c>
      <c r="M1564">
        <f t="array" ref="M1564">K1564/D1564</f>
        <v>0.17117285101622226</v>
      </c>
    </row>
    <row r="1565" spans="1:13">
      <c r="A1565" t="s">
        <v>6251</v>
      </c>
      <c r="B1565" t="s">
        <v>10</v>
      </c>
      <c r="C1565">
        <v>2012</v>
      </c>
      <c r="D1565" s="1">
        <v>10879855000</v>
      </c>
      <c r="E1565" s="7">
        <v>5817880000</v>
      </c>
      <c r="F1565">
        <v>0</v>
      </c>
      <c r="G1565">
        <v>0</v>
      </c>
      <c r="H1565" s="7">
        <v>3596708000</v>
      </c>
      <c r="I1565">
        <f t="array" ref="I1565">D1565-E1565</f>
        <v>5061975000</v>
      </c>
      <c r="J1565">
        <f t="array" ref="J1565">SUM(F1565:H1565)</f>
        <v>3596708000</v>
      </c>
      <c r="K1565">
        <f t="array" ref="K1565">I1565-J1565</f>
        <v>1465267000</v>
      </c>
      <c r="L1565">
        <f t="array" ref="L1565">I1565/D1565</f>
        <v>0.4652612557796037</v>
      </c>
      <c r="M1565">
        <f t="array" ref="M1565">K1565/D1565</f>
        <v>0.1346770706043417</v>
      </c>
    </row>
    <row r="1566" spans="1:13">
      <c r="A1566" t="s">
        <v>6251</v>
      </c>
      <c r="B1566" t="s">
        <v>19</v>
      </c>
      <c r="C1566">
        <v>2013</v>
      </c>
      <c r="D1566" s="1">
        <v>11419648000</v>
      </c>
      <c r="E1566" s="7">
        <v>5931469000</v>
      </c>
      <c r="F1566">
        <v>0</v>
      </c>
      <c r="G1566">
        <v>0</v>
      </c>
      <c r="H1566" s="7">
        <v>3841032000</v>
      </c>
      <c r="I1566">
        <f t="array" ref="I1566">D1566-E1566</f>
        <v>5488179000</v>
      </c>
      <c r="J1566">
        <f t="array" ref="J1566">SUM(F1566:H1566)</f>
        <v>3841032000</v>
      </c>
      <c r="K1566">
        <f t="array" ref="K1566">I1566-J1566</f>
        <v>1647147000</v>
      </c>
      <c r="L1566">
        <f t="array" ref="L1566">I1566/D1566</f>
        <v>0.48059090788087339</v>
      </c>
      <c r="M1566">
        <f t="array" ref="M1566">K1566/D1566</f>
        <v>0.14423798351753048</v>
      </c>
    </row>
    <row r="1567" spans="1:13">
      <c r="A1567" t="s">
        <v>6251</v>
      </c>
      <c r="B1567" t="s">
        <v>25</v>
      </c>
      <c r="C1567">
        <v>2015</v>
      </c>
      <c r="D1567" s="1">
        <v>12282161000</v>
      </c>
      <c r="E1567" s="7">
        <v>6288190000</v>
      </c>
      <c r="F1567">
        <v>0</v>
      </c>
      <c r="G1567">
        <v>0</v>
      </c>
      <c r="H1567" s="7">
        <v>4159885000</v>
      </c>
      <c r="I1567">
        <f t="array" ref="I1567">D1567-E1567</f>
        <v>5993971000</v>
      </c>
      <c r="J1567">
        <f t="array" ref="J1567">SUM(F1567:H1567)</f>
        <v>4159885000</v>
      </c>
      <c r="K1567">
        <f t="array" ref="K1567">I1567-J1567</f>
        <v>1834086000</v>
      </c>
      <c r="L1567">
        <f t="array" ref="L1567">I1567/D1567</f>
        <v>0.48802250678850406</v>
      </c>
      <c r="M1567">
        <f t="array" ref="M1567">K1567/D1567</f>
        <v>0.1493292589146161</v>
      </c>
    </row>
    <row r="1568" spans="1:13">
      <c r="A1568" t="s">
        <v>6251</v>
      </c>
      <c r="B1568" t="s">
        <v>31</v>
      </c>
      <c r="C1568">
        <v>2016</v>
      </c>
      <c r="D1568" s="1">
        <v>12376744000</v>
      </c>
      <c r="E1568" s="7">
        <v>6393800000</v>
      </c>
      <c r="F1568">
        <v>0</v>
      </c>
      <c r="G1568">
        <v>0</v>
      </c>
      <c r="H1568" s="7">
        <v>4178386000</v>
      </c>
      <c r="I1568">
        <f t="array" ref="I1568">D1568-E1568</f>
        <v>5982944000</v>
      </c>
      <c r="J1568">
        <f t="array" ref="J1568">SUM(F1568:H1568)</f>
        <v>4178386000</v>
      </c>
      <c r="K1568">
        <f t="array" ref="K1568">I1568-J1568</f>
        <v>1804558000</v>
      </c>
      <c r="L1568">
        <f t="array" ref="L1568">I1568/D1568</f>
        <v>0.48340209670653284</v>
      </c>
      <c r="M1568">
        <f t="array" ref="M1568">K1568/D1568</f>
        <v>0.14580232086888117</v>
      </c>
    </row>
    <row r="1569" spans="1:13">
      <c r="A1569" t="s">
        <v>6264</v>
      </c>
      <c r="B1569" t="s">
        <v>10</v>
      </c>
      <c r="C1569">
        <v>2013</v>
      </c>
      <c r="D1569" s="1">
        <v>13794000000</v>
      </c>
      <c r="E1569" s="7">
        <v>6799000000</v>
      </c>
      <c r="F1569">
        <v>0</v>
      </c>
      <c r="G1569" s="7">
        <v>237000000</v>
      </c>
      <c r="H1569" s="7">
        <v>2829000000</v>
      </c>
      <c r="I1569">
        <f t="array" ref="I1569">D1569-E1569</f>
        <v>6995000000</v>
      </c>
      <c r="J1569">
        <f t="array" ref="J1569">SUM(F1569:H1569)</f>
        <v>3066000000</v>
      </c>
      <c r="K1569">
        <f t="array" ref="K1569">I1569-J1569</f>
        <v>3929000000</v>
      </c>
      <c r="L1569">
        <f t="array" ref="L1569">I1569/D1569</f>
        <v>0.50710453820501666</v>
      </c>
      <c r="M1569">
        <f t="array" ref="M1569">K1569/D1569</f>
        <v>0.28483398579092362</v>
      </c>
    </row>
    <row r="1570" spans="1:13">
      <c r="A1570" t="s">
        <v>6264</v>
      </c>
      <c r="B1570" t="s">
        <v>19</v>
      </c>
      <c r="C1570">
        <v>2014</v>
      </c>
      <c r="D1570" s="1">
        <v>13783000000</v>
      </c>
      <c r="E1570" s="7">
        <v>6542000000</v>
      </c>
      <c r="F1570">
        <v>0</v>
      </c>
      <c r="G1570" s="7">
        <v>217000000</v>
      </c>
      <c r="H1570" s="7">
        <v>2899000000</v>
      </c>
      <c r="I1570">
        <f t="array" ref="I1570">D1570-E1570</f>
        <v>7241000000</v>
      </c>
      <c r="J1570">
        <f t="array" ref="J1570">SUM(F1570:H1570)</f>
        <v>3116000000</v>
      </c>
      <c r="K1570">
        <f t="array" ref="K1570">I1570-J1570</f>
        <v>4125000000</v>
      </c>
      <c r="L1570">
        <f t="array" ref="L1570">I1570/D1570</f>
        <v>0.52535732424000581</v>
      </c>
      <c r="M1570">
        <f t="array" ref="M1570">K1570/D1570</f>
        <v>0.29928172386272944</v>
      </c>
    </row>
    <row r="1571" spans="1:13">
      <c r="A1571" t="s">
        <v>6264</v>
      </c>
      <c r="B1571" t="s">
        <v>25</v>
      </c>
      <c r="C1571">
        <v>2015</v>
      </c>
      <c r="D1571" s="1">
        <v>13268000000</v>
      </c>
      <c r="E1571" s="7">
        <v>6868000000</v>
      </c>
      <c r="F1571">
        <v>0</v>
      </c>
      <c r="G1571" s="7">
        <v>222000000</v>
      </c>
      <c r="H1571" s="7">
        <v>2860000000</v>
      </c>
      <c r="I1571">
        <f t="array" ref="I1571">D1571-E1571</f>
        <v>6400000000</v>
      </c>
      <c r="J1571">
        <f t="array" ref="J1571">SUM(F1571:H1571)</f>
        <v>3082000000</v>
      </c>
      <c r="K1571">
        <f t="array" ref="K1571">I1571-J1571</f>
        <v>3318000000</v>
      </c>
      <c r="L1571">
        <f t="array" ref="L1571">I1571/D1571</f>
        <v>0.48236358154959302</v>
      </c>
      <c r="M1571">
        <f t="array" ref="M1571">K1571/D1571</f>
        <v>0.2500753693096171</v>
      </c>
    </row>
    <row r="1572" spans="1:13">
      <c r="A1572" t="s">
        <v>6264</v>
      </c>
      <c r="B1572" t="s">
        <v>31</v>
      </c>
      <c r="C1572">
        <v>2016</v>
      </c>
      <c r="D1572" s="1">
        <v>12488000000</v>
      </c>
      <c r="E1572" s="7">
        <v>6684000000</v>
      </c>
      <c r="F1572">
        <v>0</v>
      </c>
      <c r="G1572" s="7">
        <v>221000000</v>
      </c>
      <c r="H1572" s="7">
        <v>2851000000</v>
      </c>
      <c r="I1572">
        <f t="array" ref="I1572">D1572-E1572</f>
        <v>5804000000</v>
      </c>
      <c r="J1572">
        <f t="array" ref="J1572">SUM(F1572:H1572)</f>
        <v>3072000000</v>
      </c>
      <c r="K1572">
        <f t="array" ref="K1572">I1572-J1572</f>
        <v>2732000000</v>
      </c>
      <c r="L1572">
        <f t="array" ref="L1572">I1572/D1572</f>
        <v>0.46476617552850735</v>
      </c>
      <c r="M1572">
        <f t="array" ref="M1572">K1572/D1572</f>
        <v>0.21877001921844971</v>
      </c>
    </row>
    <row r="1573" spans="1:13">
      <c r="A1573" t="s">
        <v>6279</v>
      </c>
      <c r="B1573" t="s">
        <v>10</v>
      </c>
      <c r="C1573">
        <v>2012</v>
      </c>
      <c r="D1573" s="1">
        <v>138393000000</v>
      </c>
      <c r="E1573" s="7">
        <v>126485000000</v>
      </c>
      <c r="F1573">
        <v>0</v>
      </c>
      <c r="G1573" s="7">
        <v>1549000000</v>
      </c>
      <c r="H1573" s="7">
        <v>5229000000</v>
      </c>
      <c r="I1573">
        <f t="array" ref="I1573">D1573-E1573</f>
        <v>11908000000</v>
      </c>
      <c r="J1573">
        <f t="array" ref="J1573">SUM(F1573:H1573)</f>
        <v>6778000000</v>
      </c>
      <c r="K1573">
        <f t="array" ref="K1573">I1573-J1573</f>
        <v>5130000000</v>
      </c>
      <c r="L1573">
        <f t="array" ref="L1573">I1573/D1573</f>
        <v>8.6044814405352874E-2</v>
      </c>
      <c r="M1573">
        <f t="array" ref="M1573">K1573/D1573</f>
        <v>3.7068348832672175E-2</v>
      </c>
    </row>
    <row r="1574" spans="1:13">
      <c r="A1574" t="s">
        <v>6279</v>
      </c>
      <c r="B1574" t="s">
        <v>19</v>
      </c>
      <c r="C1574">
        <v>2013</v>
      </c>
      <c r="D1574" s="1">
        <v>138074000000</v>
      </c>
      <c r="E1574" s="7">
        <v>127316000000</v>
      </c>
      <c r="F1574">
        <v>0</v>
      </c>
      <c r="G1574" s="7">
        <v>1720000000</v>
      </c>
      <c r="H1574" s="7">
        <v>5081000000</v>
      </c>
      <c r="I1574">
        <f t="array" ref="I1574">D1574-E1574</f>
        <v>10758000000</v>
      </c>
      <c r="J1574">
        <f t="array" ref="J1574">SUM(F1574:H1574)</f>
        <v>6801000000</v>
      </c>
      <c r="K1574">
        <f t="array" ref="K1574">I1574-J1574</f>
        <v>3957000000</v>
      </c>
      <c r="L1574">
        <f t="array" ref="L1574">I1574/D1574</f>
        <v>7.7914741370569404E-2</v>
      </c>
      <c r="M1574">
        <f t="array" ref="M1574">K1574/D1574</f>
        <v>2.8658545417674579E-2</v>
      </c>
    </row>
    <row r="1575" spans="1:13">
      <c r="A1575" t="s">
        <v>6279</v>
      </c>
      <c r="B1575" t="s">
        <v>25</v>
      </c>
      <c r="C1575">
        <v>2014</v>
      </c>
      <c r="D1575" s="1">
        <v>130844000000</v>
      </c>
      <c r="E1575" s="7">
        <v>118141000000</v>
      </c>
      <c r="F1575">
        <v>0</v>
      </c>
      <c r="G1575" s="7">
        <v>1690000000</v>
      </c>
      <c r="H1575" s="7">
        <v>5111000000</v>
      </c>
      <c r="I1575">
        <f t="array" ref="I1575">D1575-E1575</f>
        <v>12703000000</v>
      </c>
      <c r="J1575">
        <f t="array" ref="J1575">SUM(F1575:H1575)</f>
        <v>6801000000</v>
      </c>
      <c r="K1575">
        <f t="array" ref="K1575">I1575-J1575</f>
        <v>5902000000</v>
      </c>
      <c r="L1575">
        <f t="array" ref="L1575">I1575/D1575</f>
        <v>9.7085078413989181E-2</v>
      </c>
      <c r="M1575">
        <f t="array" ref="M1575">K1575/D1575</f>
        <v>4.5107150499831862E-2</v>
      </c>
    </row>
    <row r="1576" spans="1:13">
      <c r="A1576" t="s">
        <v>6279</v>
      </c>
      <c r="B1576" t="s">
        <v>31</v>
      </c>
      <c r="C1576">
        <v>2015</v>
      </c>
      <c r="D1576" s="1">
        <v>87804000000</v>
      </c>
      <c r="E1576" s="7">
        <v>74651000000</v>
      </c>
      <c r="F1576">
        <v>0</v>
      </c>
      <c r="G1576" s="7">
        <v>1842000000</v>
      </c>
      <c r="H1576" s="7">
        <v>4953000000</v>
      </c>
      <c r="I1576">
        <f t="array" ref="I1576">D1576-E1576</f>
        <v>13153000000</v>
      </c>
      <c r="J1576">
        <f t="array" ref="J1576">SUM(F1576:H1576)</f>
        <v>6795000000</v>
      </c>
      <c r="K1576">
        <f t="array" ref="K1576">I1576-J1576</f>
        <v>6358000000</v>
      </c>
      <c r="L1576">
        <f t="array" ref="L1576">I1576/D1576</f>
        <v>0.14979955355109106</v>
      </c>
      <c r="M1576">
        <f t="array" ref="M1576">K1576/D1576</f>
        <v>7.2411279668352244E-2</v>
      </c>
    </row>
    <row r="1577" spans="1:13">
      <c r="A1577" t="s">
        <v>6293</v>
      </c>
      <c r="B1577" t="s">
        <v>10</v>
      </c>
      <c r="C1577">
        <v>2012</v>
      </c>
      <c r="D1577" s="1">
        <v>2567310000</v>
      </c>
      <c r="E1577" s="7">
        <v>2233284000</v>
      </c>
      <c r="F1577">
        <v>0</v>
      </c>
      <c r="G1577">
        <v>0</v>
      </c>
      <c r="H1577" s="7">
        <v>308143000</v>
      </c>
      <c r="I1577">
        <f t="array" ref="I1577">D1577-E1577</f>
        <v>334026000</v>
      </c>
      <c r="J1577">
        <f t="array" ref="J1577">SUM(F1577:H1577)</f>
        <v>308143000</v>
      </c>
      <c r="K1577">
        <f t="array" ref="K1577">I1577-J1577</f>
        <v>25883000</v>
      </c>
      <c r="L1577">
        <f t="array" ref="L1577">I1577/D1577</f>
        <v>0.13010738866751581</v>
      </c>
      <c r="M1577">
        <f t="array" ref="M1577">K1577/D1577</f>
        <v>1.0081758728007135E-2</v>
      </c>
    </row>
    <row r="1578" spans="1:13">
      <c r="A1578" t="s">
        <v>6293</v>
      </c>
      <c r="B1578" t="s">
        <v>19</v>
      </c>
      <c r="C1578">
        <v>2013</v>
      </c>
      <c r="D1578" s="1">
        <v>2770709000</v>
      </c>
      <c r="E1578" s="7">
        <v>2343829000</v>
      </c>
      <c r="F1578">
        <v>0</v>
      </c>
      <c r="G1578">
        <v>0</v>
      </c>
      <c r="H1578" s="7">
        <v>274217000</v>
      </c>
      <c r="I1578">
        <f t="array" ref="I1578">D1578-E1578</f>
        <v>426880000</v>
      </c>
      <c r="J1578">
        <f t="array" ref="J1578">SUM(F1578:H1578)</f>
        <v>274217000</v>
      </c>
      <c r="K1578">
        <f t="array" ref="K1578">I1578-J1578</f>
        <v>152663000</v>
      </c>
      <c r="L1578">
        <f t="array" ref="L1578">I1578/D1578</f>
        <v>0.15406886829327801</v>
      </c>
      <c r="M1578">
        <f t="array" ref="M1578">K1578/D1578</f>
        <v>5.5098893460121576E-2</v>
      </c>
    </row>
    <row r="1579" spans="1:13">
      <c r="A1579" t="s">
        <v>6293</v>
      </c>
      <c r="B1579" t="s">
        <v>25</v>
      </c>
      <c r="C1579">
        <v>2014</v>
      </c>
      <c r="D1579" s="1">
        <v>2994169000</v>
      </c>
      <c r="E1579" s="7">
        <v>2406587000</v>
      </c>
      <c r="F1579">
        <v>0</v>
      </c>
      <c r="G1579">
        <v>0</v>
      </c>
      <c r="H1579" s="7">
        <v>292358000</v>
      </c>
      <c r="I1579">
        <f t="array" ref="I1579">D1579-E1579</f>
        <v>587582000</v>
      </c>
      <c r="J1579">
        <f t="array" ref="J1579">SUM(F1579:H1579)</f>
        <v>292358000</v>
      </c>
      <c r="K1579">
        <f t="array" ref="K1579">I1579-J1579</f>
        <v>295224000</v>
      </c>
      <c r="L1579">
        <f t="array" ref="L1579">I1579/D1579</f>
        <v>0.19624209588703911</v>
      </c>
      <c r="M1579">
        <f t="array" ref="M1579">K1579/D1579</f>
        <v>9.8599644843026565E-2</v>
      </c>
    </row>
    <row r="1580" spans="1:13">
      <c r="A1580" t="s">
        <v>6293</v>
      </c>
      <c r="B1580" t="s">
        <v>31</v>
      </c>
      <c r="C1580">
        <v>2015</v>
      </c>
      <c r="D1580" s="1">
        <v>3422181000</v>
      </c>
      <c r="E1580" s="7">
        <v>2564648000</v>
      </c>
      <c r="F1580">
        <v>0</v>
      </c>
      <c r="G1580">
        <v>0</v>
      </c>
      <c r="H1580" s="7">
        <v>312694000</v>
      </c>
      <c r="I1580">
        <f t="array" ref="I1580">D1580-E1580</f>
        <v>857533000</v>
      </c>
      <c r="J1580">
        <f t="array" ref="J1580">SUM(F1580:H1580)</f>
        <v>312694000</v>
      </c>
      <c r="K1580">
        <f t="array" ref="K1580">I1580-J1580</f>
        <v>544839000</v>
      </c>
      <c r="L1580">
        <f t="array" ref="L1580">I1580/D1580</f>
        <v>0.25058084303547939</v>
      </c>
      <c r="M1580">
        <f t="array" ref="M1580">K1580/D1580</f>
        <v>0.15920811903286239</v>
      </c>
    </row>
    <row r="1581" spans="1:13">
      <c r="A1581" t="s">
        <v>6306</v>
      </c>
      <c r="B1581" t="s">
        <v>10</v>
      </c>
      <c r="C1581">
        <v>2013</v>
      </c>
      <c r="D1581" s="1">
        <v>2299176000</v>
      </c>
      <c r="E1581" s="7">
        <v>928565000</v>
      </c>
      <c r="F1581" s="7">
        <v>32210000</v>
      </c>
      <c r="G1581" s="7">
        <v>461627000</v>
      </c>
      <c r="H1581" s="7">
        <v>177366000</v>
      </c>
      <c r="I1581">
        <f t="array" ref="I1581">D1581-E1581</f>
        <v>1370611000</v>
      </c>
      <c r="J1581">
        <f t="array" ref="J1581">SUM(F1581:H1581)</f>
        <v>671203000</v>
      </c>
      <c r="K1581">
        <f t="array" ref="K1581">I1581-J1581</f>
        <v>699408000</v>
      </c>
      <c r="L1581">
        <f t="array" ref="L1581">I1581/D1581</f>
        <v>0.59613139663949166</v>
      </c>
      <c r="M1581">
        <f t="array" ref="M1581">K1581/D1581</f>
        <v>0.30419941753045437</v>
      </c>
    </row>
    <row r="1582" spans="1:13">
      <c r="A1582" t="s">
        <v>6306</v>
      </c>
      <c r="B1582" t="s">
        <v>19</v>
      </c>
      <c r="C1582">
        <v>2014</v>
      </c>
      <c r="D1582" s="1">
        <v>2312512000</v>
      </c>
      <c r="E1582" s="7">
        <v>953611000</v>
      </c>
      <c r="F1582">
        <v>0</v>
      </c>
      <c r="G1582" s="7">
        <v>481303000</v>
      </c>
      <c r="H1582" s="7">
        <v>169270000</v>
      </c>
      <c r="I1582">
        <f t="array" ref="I1582">D1582-E1582</f>
        <v>1358901000</v>
      </c>
      <c r="J1582">
        <f t="array" ref="J1582">SUM(F1582:H1582)</f>
        <v>650573000</v>
      </c>
      <c r="K1582">
        <f t="array" ref="K1582">I1582-J1582</f>
        <v>708328000</v>
      </c>
      <c r="L1582">
        <f t="array" ref="L1582">I1582/D1582</f>
        <v>0.58762981554257876</v>
      </c>
      <c r="M1582">
        <f t="array" ref="M1582">K1582/D1582</f>
        <v>0.30630241053884261</v>
      </c>
    </row>
    <row r="1583" spans="1:13">
      <c r="A1583" t="s">
        <v>6306</v>
      </c>
      <c r="B1583" t="s">
        <v>25</v>
      </c>
      <c r="C1583">
        <v>2015</v>
      </c>
      <c r="D1583" s="1">
        <v>2502267000</v>
      </c>
      <c r="E1583" s="7">
        <v>1011249000</v>
      </c>
      <c r="F1583">
        <v>0</v>
      </c>
      <c r="G1583" s="7">
        <v>542952000</v>
      </c>
      <c r="H1583" s="7">
        <v>175307000</v>
      </c>
      <c r="I1583">
        <f t="array" ref="I1583">D1583-E1583</f>
        <v>1491018000</v>
      </c>
      <c r="J1583">
        <f t="array" ref="J1583">SUM(F1583:H1583)</f>
        <v>718259000</v>
      </c>
      <c r="K1583">
        <f t="array" ref="K1583">I1583-J1583</f>
        <v>772759000</v>
      </c>
      <c r="L1583">
        <f t="array" ref="L1583">I1583/D1583</f>
        <v>0.59586686792416632</v>
      </c>
      <c r="M1583">
        <f t="array" ref="M1583">K1583/D1583</f>
        <v>0.308823558796883</v>
      </c>
    </row>
    <row r="1584" spans="1:13">
      <c r="A1584" t="s">
        <v>6306</v>
      </c>
      <c r="B1584" t="s">
        <v>31</v>
      </c>
      <c r="C1584">
        <v>2016</v>
      </c>
      <c r="D1584" s="1">
        <v>2506202000</v>
      </c>
      <c r="E1584" s="7">
        <v>1024336000</v>
      </c>
      <c r="F1584">
        <v>0</v>
      </c>
      <c r="G1584" s="7">
        <v>565059000</v>
      </c>
      <c r="H1584" s="7">
        <v>179279000</v>
      </c>
      <c r="I1584">
        <f t="array" ref="I1584">D1584-E1584</f>
        <v>1481866000</v>
      </c>
      <c r="J1584">
        <f t="array" ref="J1584">SUM(F1584:H1584)</f>
        <v>744338000</v>
      </c>
      <c r="K1584">
        <f t="array" ref="K1584">I1584-J1584</f>
        <v>737528000</v>
      </c>
      <c r="L1584">
        <f t="array" ref="L1584">I1584/D1584</f>
        <v>0.59127955368322271</v>
      </c>
      <c r="M1584">
        <f t="array" ref="M1584">K1584/D1584</f>
        <v>0.29428114732970445</v>
      </c>
    </row>
    <row r="1585" spans="1:13">
      <c r="A1585" t="s">
        <v>6324</v>
      </c>
      <c r="B1585" t="s">
        <v>10</v>
      </c>
      <c r="C1585">
        <v>2012</v>
      </c>
      <c r="D1585" s="1">
        <v>1407848000</v>
      </c>
      <c r="E1585" s="7">
        <v>516708000</v>
      </c>
      <c r="F1585">
        <v>0</v>
      </c>
      <c r="G1585" s="7">
        <v>98844000</v>
      </c>
      <c r="H1585" s="7">
        <v>220068000</v>
      </c>
      <c r="I1585">
        <f t="array" ref="I1585">D1585-E1585</f>
        <v>891140000</v>
      </c>
      <c r="J1585">
        <f t="array" ref="J1585">SUM(F1585:H1585)</f>
        <v>318912000</v>
      </c>
      <c r="K1585">
        <f t="array" ref="K1585">I1585-J1585</f>
        <v>572228000</v>
      </c>
      <c r="L1585">
        <f t="array" ref="L1585">I1585/D1585</f>
        <v>0.6329802649149624</v>
      </c>
      <c r="M1585">
        <f t="array" ref="M1585">K1585/D1585</f>
        <v>0.40645581057045932</v>
      </c>
    </row>
    <row r="1586" spans="1:13">
      <c r="A1586" t="s">
        <v>6324</v>
      </c>
      <c r="B1586" t="s">
        <v>19</v>
      </c>
      <c r="C1586">
        <v>2013</v>
      </c>
      <c r="D1586" s="1">
        <v>1595703000</v>
      </c>
      <c r="E1586" s="7">
        <v>622523000</v>
      </c>
      <c r="F1586">
        <v>0</v>
      </c>
      <c r="G1586" s="7">
        <v>129931000</v>
      </c>
      <c r="H1586" s="7">
        <v>228982000</v>
      </c>
      <c r="I1586">
        <f t="array" ref="I1586">D1586-E1586</f>
        <v>973180000</v>
      </c>
      <c r="J1586">
        <f t="array" ref="J1586">SUM(F1586:H1586)</f>
        <v>358913000</v>
      </c>
      <c r="K1586">
        <f t="array" ref="K1586">I1586-J1586</f>
        <v>614267000</v>
      </c>
      <c r="L1586">
        <f t="array" ref="L1586">I1586/D1586</f>
        <v>0.60987539661202617</v>
      </c>
      <c r="M1586">
        <f t="array" ref="M1586">K1586/D1586</f>
        <v>0.38495070824583272</v>
      </c>
    </row>
    <row r="1587" spans="1:13">
      <c r="A1587" t="s">
        <v>6324</v>
      </c>
      <c r="B1587" t="s">
        <v>25</v>
      </c>
      <c r="C1587">
        <v>2014</v>
      </c>
      <c r="D1587" s="1">
        <v>1746726000</v>
      </c>
      <c r="E1587" s="7">
        <v>716598000</v>
      </c>
      <c r="F1587">
        <v>0</v>
      </c>
      <c r="G1587" s="7">
        <v>142376000</v>
      </c>
      <c r="H1587" s="7">
        <v>227306000</v>
      </c>
      <c r="I1587">
        <f t="array" ref="I1587">D1587-E1587</f>
        <v>1030128000</v>
      </c>
      <c r="J1587">
        <f t="array" ref="J1587">SUM(F1587:H1587)</f>
        <v>369682000</v>
      </c>
      <c r="K1587">
        <f t="array" ref="K1587">I1587-J1587</f>
        <v>660446000</v>
      </c>
      <c r="L1587">
        <f t="array" ref="L1587">I1587/D1587</f>
        <v>0.58974790551008005</v>
      </c>
      <c r="M1587">
        <f t="array" ref="M1587">K1587/D1587</f>
        <v>0.37810509490326472</v>
      </c>
    </row>
    <row r="1588" spans="1:13">
      <c r="A1588" t="s">
        <v>6324</v>
      </c>
      <c r="B1588" t="s">
        <v>31</v>
      </c>
      <c r="C1588">
        <v>2015</v>
      </c>
      <c r="D1588" s="1">
        <v>2068010000</v>
      </c>
      <c r="E1588" s="7">
        <v>803274000</v>
      </c>
      <c r="F1588">
        <v>0</v>
      </c>
      <c r="G1588" s="7">
        <v>215484000</v>
      </c>
      <c r="H1588" s="7">
        <v>312690000</v>
      </c>
      <c r="I1588">
        <f t="array" ref="I1588">D1588-E1588</f>
        <v>1264736000</v>
      </c>
      <c r="J1588">
        <f t="array" ref="J1588">SUM(F1588:H1588)</f>
        <v>528174000</v>
      </c>
      <c r="K1588">
        <f t="array" ref="K1588">I1588-J1588</f>
        <v>736562000</v>
      </c>
      <c r="L1588">
        <f t="array" ref="L1588">I1588/D1588</f>
        <v>0.61157151077606009</v>
      </c>
      <c r="M1588">
        <f t="array" ref="M1588">K1588/D1588</f>
        <v>0.35616945759449908</v>
      </c>
    </row>
    <row r="1589" spans="1:13">
      <c r="A1589" t="s">
        <v>6341</v>
      </c>
      <c r="B1589" t="s">
        <v>10</v>
      </c>
      <c r="C1589">
        <v>2012</v>
      </c>
      <c r="D1589" s="1">
        <v>873592000</v>
      </c>
      <c r="E1589" s="7">
        <v>167600000</v>
      </c>
      <c r="F1589" s="7">
        <v>61694000</v>
      </c>
      <c r="G1589">
        <v>0</v>
      </c>
      <c r="H1589" s="7">
        <v>186971000</v>
      </c>
      <c r="I1589">
        <f t="array" ref="I1589">D1589-E1589</f>
        <v>705992000</v>
      </c>
      <c r="J1589">
        <f t="array" ref="J1589">SUM(F1589:H1589)</f>
        <v>248665000</v>
      </c>
      <c r="K1589">
        <f t="array" ref="K1589">I1589-J1589</f>
        <v>457327000</v>
      </c>
      <c r="L1589">
        <f t="array" ref="L1589">I1589/D1589</f>
        <v>0.80814842626763983</v>
      </c>
      <c r="M1589">
        <f t="array" ref="M1589">K1589/D1589</f>
        <v>0.52350181778221416</v>
      </c>
    </row>
    <row r="1590" spans="1:13">
      <c r="A1590" t="s">
        <v>6341</v>
      </c>
      <c r="B1590" t="s">
        <v>19</v>
      </c>
      <c r="C1590">
        <v>2013</v>
      </c>
      <c r="D1590" s="1">
        <v>965087000</v>
      </c>
      <c r="E1590" s="7">
        <v>187013000</v>
      </c>
      <c r="F1590" s="7">
        <v>70297000</v>
      </c>
      <c r="G1590">
        <v>0</v>
      </c>
      <c r="H1590" s="7">
        <v>179545000</v>
      </c>
      <c r="I1590">
        <f t="array" ref="I1590">D1590-E1590</f>
        <v>778074000</v>
      </c>
      <c r="J1590">
        <f t="array" ref="J1590">SUM(F1590:H1590)</f>
        <v>249842000</v>
      </c>
      <c r="K1590">
        <f t="array" ref="K1590">I1590-J1590</f>
        <v>528232000</v>
      </c>
      <c r="L1590">
        <f t="array" ref="L1590">I1590/D1590</f>
        <v>0.80622161525333991</v>
      </c>
      <c r="M1590">
        <f t="array" ref="M1590">K1590/D1590</f>
        <v>0.54734132777666678</v>
      </c>
    </row>
    <row r="1591" spans="1:13">
      <c r="A1591" t="s">
        <v>6341</v>
      </c>
      <c r="B1591" t="s">
        <v>25</v>
      </c>
      <c r="C1591">
        <v>2014</v>
      </c>
      <c r="D1591" s="1">
        <v>1010117000</v>
      </c>
      <c r="E1591" s="7">
        <v>188425000</v>
      </c>
      <c r="F1591" s="7">
        <v>67777000</v>
      </c>
      <c r="G1591">
        <v>0</v>
      </c>
      <c r="H1591" s="7">
        <v>189488000</v>
      </c>
      <c r="I1591">
        <f t="array" ref="I1591">D1591-E1591</f>
        <v>821692000</v>
      </c>
      <c r="J1591">
        <f t="array" ref="J1591">SUM(F1591:H1591)</f>
        <v>257265000</v>
      </c>
      <c r="K1591">
        <f t="array" ref="K1591">I1591-J1591</f>
        <v>564427000</v>
      </c>
      <c r="L1591">
        <f t="array" ref="L1591">I1591/D1591</f>
        <v>0.81346220289332816</v>
      </c>
      <c r="M1591">
        <f t="array" ref="M1591">K1591/D1591</f>
        <v>0.55877388460940658</v>
      </c>
    </row>
    <row r="1592" spans="1:13">
      <c r="A1592" t="s">
        <v>6341</v>
      </c>
      <c r="B1592" t="s">
        <v>31</v>
      </c>
      <c r="C1592">
        <v>2015</v>
      </c>
      <c r="D1592" s="1">
        <v>1059366000</v>
      </c>
      <c r="E1592" s="7">
        <v>192788000</v>
      </c>
      <c r="F1592" s="7">
        <v>63718000</v>
      </c>
      <c r="G1592">
        <v>0</v>
      </c>
      <c r="H1592" s="7">
        <v>196914000</v>
      </c>
      <c r="I1592">
        <f t="array" ref="I1592">D1592-E1592</f>
        <v>866578000</v>
      </c>
      <c r="J1592">
        <f t="array" ref="J1592">SUM(F1592:H1592)</f>
        <v>260632000</v>
      </c>
      <c r="K1592">
        <f t="array" ref="K1592">I1592-J1592</f>
        <v>605946000</v>
      </c>
      <c r="L1592">
        <f t="array" ref="L1592">I1592/D1592</f>
        <v>0.8180156810771726</v>
      </c>
      <c r="M1592">
        <f t="array" ref="M1592">K1592/D1592</f>
        <v>0.57198928415675032</v>
      </c>
    </row>
    <row r="1593" spans="1:13">
      <c r="A1593" t="s">
        <v>6358</v>
      </c>
      <c r="B1593" t="s">
        <v>10</v>
      </c>
      <c r="C1593">
        <v>2012</v>
      </c>
      <c r="D1593" s="1">
        <v>1527042000</v>
      </c>
      <c r="E1593" s="7">
        <v>279885000</v>
      </c>
      <c r="F1593" s="7">
        <v>765905000</v>
      </c>
      <c r="G1593">
        <v>0</v>
      </c>
      <c r="H1593" s="7">
        <v>432681000</v>
      </c>
      <c r="I1593">
        <f t="array" ref="I1593">D1593-E1593</f>
        <v>1247157000</v>
      </c>
      <c r="J1593">
        <f t="array" ref="J1593">SUM(F1593:H1593)</f>
        <v>1198586000</v>
      </c>
      <c r="K1593">
        <f t="array" ref="K1593">I1593-J1593</f>
        <v>48571000</v>
      </c>
      <c r="L1593">
        <f t="array" ref="L1593">I1593/D1593</f>
        <v>0.8167142750494093</v>
      </c>
      <c r="M1593">
        <f t="array" ref="M1593">K1593/D1593</f>
        <v>3.1807245642228567E-2</v>
      </c>
    </row>
    <row r="1594" spans="1:13">
      <c r="A1594" t="s">
        <v>6358</v>
      </c>
      <c r="B1594" t="s">
        <v>19</v>
      </c>
      <c r="C1594">
        <v>2013</v>
      </c>
      <c r="D1594" s="1">
        <v>1211975000</v>
      </c>
      <c r="E1594" s="7">
        <v>130277000</v>
      </c>
      <c r="F1594" s="7">
        <v>882097000</v>
      </c>
      <c r="G1594">
        <v>0</v>
      </c>
      <c r="H1594" s="7">
        <v>356188000</v>
      </c>
      <c r="I1594">
        <f t="array" ref="I1594">D1594-E1594</f>
        <v>1081698000</v>
      </c>
      <c r="J1594">
        <f t="array" ref="J1594">SUM(F1594:H1594)</f>
        <v>1238285000</v>
      </c>
      <c r="K1594">
        <f t="array" ref="K1594">I1594-J1594</f>
        <v>-156587000</v>
      </c>
      <c r="L1594">
        <f t="array" ref="L1594">I1594/D1594</f>
        <v>0.89250850883887867</v>
      </c>
      <c r="M1594">
        <f t="array" ref="M1594">K1594/D1594</f>
        <v>-0.12919985973308029</v>
      </c>
    </row>
    <row r="1595" spans="1:13">
      <c r="A1595" t="s">
        <v>6358</v>
      </c>
      <c r="B1595" t="s">
        <v>25</v>
      </c>
      <c r="C1595">
        <v>2014</v>
      </c>
      <c r="D1595" s="1">
        <v>580415000</v>
      </c>
      <c r="E1595" s="7">
        <v>60987000</v>
      </c>
      <c r="F1595" s="7">
        <v>855506000</v>
      </c>
      <c r="G1595">
        <v>0</v>
      </c>
      <c r="H1595" s="7">
        <v>305409000</v>
      </c>
      <c r="I1595">
        <f t="array" ref="I1595">D1595-E1595</f>
        <v>519428000</v>
      </c>
      <c r="J1595">
        <f t="array" ref="J1595">SUM(F1595:H1595)</f>
        <v>1160915000</v>
      </c>
      <c r="K1595">
        <f t="array" ref="K1595">I1595-J1595</f>
        <v>-641487000</v>
      </c>
      <c r="L1595">
        <f t="array" ref="L1595">I1595/D1595</f>
        <v>0.89492518284331035</v>
      </c>
      <c r="M1595">
        <f t="array" ref="M1595">K1595/D1595</f>
        <v>-1.1052212640955179</v>
      </c>
    </row>
    <row r="1596" spans="1:13">
      <c r="A1596" t="s">
        <v>6358</v>
      </c>
      <c r="B1596" t="s">
        <v>31</v>
      </c>
      <c r="C1596">
        <v>2015</v>
      </c>
      <c r="D1596" s="1">
        <v>1032336000</v>
      </c>
      <c r="E1596" s="7">
        <v>124512000</v>
      </c>
      <c r="F1596" s="7">
        <v>995922000</v>
      </c>
      <c r="G1596">
        <v>0</v>
      </c>
      <c r="H1596" s="7">
        <v>376575000</v>
      </c>
      <c r="I1596">
        <f t="array" ref="I1596">D1596-E1596</f>
        <v>907824000</v>
      </c>
      <c r="J1596">
        <f t="array" ref="J1596">SUM(F1596:H1596)</f>
        <v>1372497000</v>
      </c>
      <c r="K1596">
        <f t="array" ref="K1596">I1596-J1596</f>
        <v>-464673000</v>
      </c>
      <c r="L1596">
        <f t="array" ref="L1596">I1596/D1596</f>
        <v>0.87938810619798202</v>
      </c>
      <c r="M1596">
        <f t="array" ref="M1596">K1596/D1596</f>
        <v>-0.45011798484214444</v>
      </c>
    </row>
    <row r="1597" spans="1:13">
      <c r="A1597" t="s">
        <v>6375</v>
      </c>
      <c r="B1597" t="s">
        <v>10</v>
      </c>
      <c r="C1597">
        <v>2013</v>
      </c>
      <c r="D1597" s="1">
        <v>2514595000</v>
      </c>
      <c r="E1597" s="7">
        <v>1118240000</v>
      </c>
      <c r="F1597">
        <v>0</v>
      </c>
      <c r="G1597" s="7">
        <v>629908000</v>
      </c>
      <c r="H1597" s="7">
        <v>132447000</v>
      </c>
      <c r="I1597">
        <f t="array" ref="I1597">D1597-E1597</f>
        <v>1396355000</v>
      </c>
      <c r="J1597">
        <f t="array" ref="J1597">SUM(F1597:H1597)</f>
        <v>762355000</v>
      </c>
      <c r="K1597">
        <f t="array" ref="K1597">I1597-J1597</f>
        <v>634000000</v>
      </c>
      <c r="L1597">
        <f t="array" ref="L1597">I1597/D1597</f>
        <v>0.55530015767946728</v>
      </c>
      <c r="M1597">
        <f t="array" ref="M1597">K1597/D1597</f>
        <v>0.2521280762906154</v>
      </c>
    </row>
    <row r="1598" spans="1:13">
      <c r="A1598" t="s">
        <v>6375</v>
      </c>
      <c r="B1598" t="s">
        <v>19</v>
      </c>
      <c r="C1598">
        <v>2014</v>
      </c>
      <c r="D1598" s="1">
        <v>2772550000</v>
      </c>
      <c r="E1598" s="7">
        <v>1212480000</v>
      </c>
      <c r="F1598">
        <v>0</v>
      </c>
      <c r="G1598" s="7">
        <v>725216000</v>
      </c>
      <c r="H1598" s="7">
        <v>147481000</v>
      </c>
      <c r="I1598">
        <f t="array" ref="I1598">D1598-E1598</f>
        <v>1560070000</v>
      </c>
      <c r="J1598">
        <f t="array" ref="J1598">SUM(F1598:H1598)</f>
        <v>872697000</v>
      </c>
      <c r="K1598">
        <f t="array" ref="K1598">I1598-J1598</f>
        <v>687373000</v>
      </c>
      <c r="L1598">
        <f t="array" ref="L1598">I1598/D1598</f>
        <v>0.56268417161097184</v>
      </c>
      <c r="M1598">
        <f t="array" ref="M1598">K1598/D1598</f>
        <v>0.24792086707182917</v>
      </c>
    </row>
    <row r="1599" spans="1:13">
      <c r="A1599" t="s">
        <v>6375</v>
      </c>
      <c r="B1599" t="s">
        <v>25</v>
      </c>
      <c r="C1599">
        <v>2015</v>
      </c>
      <c r="D1599" s="1">
        <v>3285346000</v>
      </c>
      <c r="E1599" s="7">
        <v>1410205000</v>
      </c>
      <c r="F1599">
        <v>0</v>
      </c>
      <c r="G1599" s="7">
        <v>894057000</v>
      </c>
      <c r="H1599" s="7">
        <v>145992000</v>
      </c>
      <c r="I1599">
        <f t="array" ref="I1599">D1599-E1599</f>
        <v>1875141000</v>
      </c>
      <c r="J1599">
        <f t="array" ref="J1599">SUM(F1599:H1599)</f>
        <v>1040049000</v>
      </c>
      <c r="K1599">
        <f t="array" ref="K1599">I1599-J1599</f>
        <v>835092000</v>
      </c>
      <c r="L1599">
        <f t="array" ref="L1599">I1599/D1599</f>
        <v>0.570759061602644</v>
      </c>
      <c r="M1599">
        <f t="array" ref="M1599">K1599/D1599</f>
        <v>0.25418692582151164</v>
      </c>
    </row>
    <row r="1600" spans="1:13">
      <c r="A1600" t="s">
        <v>6375</v>
      </c>
      <c r="B1600" t="s">
        <v>31</v>
      </c>
      <c r="C1600">
        <v>2016</v>
      </c>
      <c r="D1600" s="1">
        <v>3442646000</v>
      </c>
      <c r="E1600" s="7">
        <v>1442073000</v>
      </c>
      <c r="F1600">
        <v>0</v>
      </c>
      <c r="G1600" s="7">
        <v>898924000</v>
      </c>
      <c r="H1600" s="7">
        <v>136863000</v>
      </c>
      <c r="I1600">
        <f t="array" ref="I1600">D1600-E1600</f>
        <v>2000573000</v>
      </c>
      <c r="J1600">
        <f t="array" ref="J1600">SUM(F1600:H1600)</f>
        <v>1035787000</v>
      </c>
      <c r="K1600">
        <f t="array" ref="K1600">I1600-J1600</f>
        <v>964786000</v>
      </c>
      <c r="L1600">
        <f t="array" ref="L1600">I1600/D1600</f>
        <v>0.58111493310668594</v>
      </c>
      <c r="M1600">
        <f t="array" ref="M1600">K1600/D1600</f>
        <v>0.28024548559451073</v>
      </c>
    </row>
    <row r="1601" spans="1:13">
      <c r="A1601" t="s">
        <v>6392</v>
      </c>
      <c r="B1601" t="s">
        <v>10</v>
      </c>
      <c r="C1601">
        <v>2012</v>
      </c>
      <c r="D1601" s="1">
        <v>115846000000</v>
      </c>
      <c r="E1601" s="7">
        <v>46275000000</v>
      </c>
      <c r="F1601">
        <v>0</v>
      </c>
      <c r="G1601" s="7">
        <v>16460000000</v>
      </c>
      <c r="H1601" s="7">
        <v>39951000000</v>
      </c>
      <c r="I1601">
        <f t="array" ref="I1601">D1601-E1601</f>
        <v>69571000000</v>
      </c>
      <c r="J1601">
        <f t="array" ref="J1601">SUM(F1601:H1601)</f>
        <v>56411000000</v>
      </c>
      <c r="K1601">
        <f t="array" ref="K1601">I1601-J1601</f>
        <v>13160000000</v>
      </c>
      <c r="L1601">
        <f t="array" ref="L1601">I1601/D1601</f>
        <v>0.60054727828323806</v>
      </c>
      <c r="M1601">
        <f t="array" ref="M1601">K1601/D1601</f>
        <v>0.11359908844500458</v>
      </c>
    </row>
    <row r="1602" spans="1:13">
      <c r="A1602" t="s">
        <v>6392</v>
      </c>
      <c r="B1602" t="s">
        <v>19</v>
      </c>
      <c r="C1602">
        <v>2013</v>
      </c>
      <c r="D1602" s="1">
        <v>120550000000</v>
      </c>
      <c r="E1602" s="7">
        <v>44887000000</v>
      </c>
      <c r="F1602">
        <v>0</v>
      </c>
      <c r="G1602" s="7">
        <v>16606000000</v>
      </c>
      <c r="H1602" s="7">
        <v>27089000000</v>
      </c>
      <c r="I1602">
        <f t="array" ref="I1602">D1602-E1602</f>
        <v>75663000000</v>
      </c>
      <c r="J1602">
        <f t="array" ref="J1602">SUM(F1602:H1602)</f>
        <v>43695000000</v>
      </c>
      <c r="K1602">
        <f t="array" ref="K1602">I1602-J1602</f>
        <v>31968000000</v>
      </c>
      <c r="L1602">
        <f t="array" ref="L1602">I1602/D1602</f>
        <v>0.62764827872252182</v>
      </c>
      <c r="M1602">
        <f t="array" ref="M1602">K1602/D1602</f>
        <v>0.26518457071754459</v>
      </c>
    </row>
    <row r="1603" spans="1:13">
      <c r="A1603" t="s">
        <v>6392</v>
      </c>
      <c r="B1603" t="s">
        <v>25</v>
      </c>
      <c r="C1603">
        <v>2014</v>
      </c>
      <c r="D1603" s="1">
        <v>127079000000</v>
      </c>
      <c r="E1603" s="7">
        <v>49931000000</v>
      </c>
      <c r="F1603">
        <v>0</v>
      </c>
      <c r="G1603" s="7">
        <v>16533000000</v>
      </c>
      <c r="H1603" s="7">
        <v>41016000000</v>
      </c>
      <c r="I1603">
        <f t="array" ref="I1603">D1603-E1603</f>
        <v>77148000000</v>
      </c>
      <c r="J1603">
        <f t="array" ref="J1603">SUM(F1603:H1603)</f>
        <v>57549000000</v>
      </c>
      <c r="K1603">
        <f t="array" ref="K1603">I1603-J1603</f>
        <v>19599000000</v>
      </c>
      <c r="L1603">
        <f t="array" ref="L1603">I1603/D1603</f>
        <v>0.60708693017729132</v>
      </c>
      <c r="M1603">
        <f t="array" ref="M1603">K1603/D1603</f>
        <v>0.15422689822866092</v>
      </c>
    </row>
    <row r="1604" spans="1:13">
      <c r="A1604" t="s">
        <v>6392</v>
      </c>
      <c r="B1604" t="s">
        <v>31</v>
      </c>
      <c r="C1604">
        <v>2015</v>
      </c>
      <c r="D1604" s="1">
        <v>131620000000</v>
      </c>
      <c r="E1604" s="7">
        <v>52557000000</v>
      </c>
      <c r="F1604">
        <v>0</v>
      </c>
      <c r="G1604" s="7">
        <v>16017000000</v>
      </c>
      <c r="H1604" s="7">
        <v>29986000000</v>
      </c>
      <c r="I1604">
        <f t="array" ref="I1604">D1604-E1604</f>
        <v>79063000000</v>
      </c>
      <c r="J1604">
        <f t="array" ref="J1604">SUM(F1604:H1604)</f>
        <v>46003000000</v>
      </c>
      <c r="K1604">
        <f t="array" ref="K1604">I1604-J1604</f>
        <v>33060000000</v>
      </c>
      <c r="L1604">
        <f t="array" ref="L1604">I1604/D1604</f>
        <v>0.60069138428810209</v>
      </c>
      <c r="M1604">
        <f t="array" ref="M1604">K1604/D1604</f>
        <v>0.25117763257863546</v>
      </c>
    </row>
    <row r="1605" spans="1:13">
      <c r="A1605" t="s">
        <v>6408</v>
      </c>
      <c r="B1605" t="s">
        <v>10</v>
      </c>
      <c r="C1605">
        <v>2012</v>
      </c>
      <c r="D1605" s="1">
        <v>1843641000</v>
      </c>
      <c r="E1605" s="7">
        <v>737614000</v>
      </c>
      <c r="F1605" s="7">
        <v>96004000</v>
      </c>
      <c r="G1605" s="7">
        <v>13829000</v>
      </c>
      <c r="H1605" s="7">
        <v>477270000</v>
      </c>
      <c r="I1605">
        <f t="array" ref="I1605">D1605-E1605</f>
        <v>1106027000</v>
      </c>
      <c r="J1605">
        <f t="array" ref="J1605">SUM(F1605:H1605)</f>
        <v>587103000</v>
      </c>
      <c r="K1605">
        <f t="array" ref="K1605">I1605-J1605</f>
        <v>518924000</v>
      </c>
      <c r="L1605">
        <f t="array" ref="L1605">I1605/D1605</f>
        <v>0.59991451698025811</v>
      </c>
      <c r="M1605">
        <f t="array" ref="M1605">K1605/D1605</f>
        <v>0.28146694502888575</v>
      </c>
    </row>
    <row r="1606" spans="1:13">
      <c r="A1606" t="s">
        <v>6408</v>
      </c>
      <c r="B1606" t="s">
        <v>19</v>
      </c>
      <c r="C1606">
        <v>2013</v>
      </c>
      <c r="D1606" s="1">
        <v>1904218000</v>
      </c>
      <c r="E1606" s="7">
        <v>783456000</v>
      </c>
      <c r="F1606" s="7">
        <v>100536000</v>
      </c>
      <c r="G1606" s="7">
        <v>9918000</v>
      </c>
      <c r="H1606" s="7">
        <v>492965000</v>
      </c>
      <c r="I1606">
        <f t="array" ref="I1606">D1606-E1606</f>
        <v>1120762000</v>
      </c>
      <c r="J1606">
        <f t="array" ref="J1606">SUM(F1606:H1606)</f>
        <v>603419000</v>
      </c>
      <c r="K1606">
        <f t="array" ref="K1606">I1606-J1606</f>
        <v>517343000</v>
      </c>
      <c r="L1606">
        <f t="array" ref="L1606">I1606/D1606</f>
        <v>0.58856811562541689</v>
      </c>
      <c r="M1606">
        <f t="array" ref="M1606">K1606/D1606</f>
        <v>0.27168265398184449</v>
      </c>
    </row>
    <row r="1607" spans="1:13">
      <c r="A1607" t="s">
        <v>6408</v>
      </c>
      <c r="B1607" t="s">
        <v>25</v>
      </c>
      <c r="C1607">
        <v>2014</v>
      </c>
      <c r="D1607" s="1">
        <v>1989344000</v>
      </c>
      <c r="E1607" s="7">
        <v>824913000</v>
      </c>
      <c r="F1607" s="7">
        <v>107726000</v>
      </c>
      <c r="G1607" s="7">
        <v>10634000</v>
      </c>
      <c r="H1607" s="7">
        <v>512707000</v>
      </c>
      <c r="I1607">
        <f t="array" ref="I1607">D1607-E1607</f>
        <v>1164431000</v>
      </c>
      <c r="J1607">
        <f t="array" ref="J1607">SUM(F1607:H1607)</f>
        <v>631067000</v>
      </c>
      <c r="K1607">
        <f t="array" ref="K1607">I1607-J1607</f>
        <v>533364000</v>
      </c>
      <c r="L1607">
        <f t="array" ref="L1607">I1607/D1607</f>
        <v>0.58533416040664665</v>
      </c>
      <c r="M1607">
        <f t="array" ref="M1607">K1607/D1607</f>
        <v>0.26811049270513293</v>
      </c>
    </row>
    <row r="1608" spans="1:13">
      <c r="A1608" t="s">
        <v>6408</v>
      </c>
      <c r="B1608" t="s">
        <v>31</v>
      </c>
      <c r="C1608">
        <v>2015</v>
      </c>
      <c r="D1608" s="1">
        <v>2042332000</v>
      </c>
      <c r="E1608" s="7">
        <v>842672000</v>
      </c>
      <c r="F1608" s="7">
        <v>118545000</v>
      </c>
      <c r="G1608" s="7">
        <v>10123000</v>
      </c>
      <c r="H1608" s="7">
        <v>495747000</v>
      </c>
      <c r="I1608">
        <f t="array" ref="I1608">D1608-E1608</f>
        <v>1199660000</v>
      </c>
      <c r="J1608">
        <f t="array" ref="J1608">SUM(F1608:H1608)</f>
        <v>624415000</v>
      </c>
      <c r="K1608">
        <f t="array" ref="K1608">I1608-J1608</f>
        <v>575245000</v>
      </c>
      <c r="L1608">
        <f t="array" ref="L1608">I1608/D1608</f>
        <v>0.58739715188323938</v>
      </c>
      <c r="M1608">
        <f t="array" ref="M1608">K1608/D1608</f>
        <v>0.28166086610795893</v>
      </c>
    </row>
    <row r="1609" spans="1:13">
      <c r="A1609" t="s">
        <v>6429</v>
      </c>
      <c r="B1609" t="s">
        <v>10</v>
      </c>
      <c r="C1609">
        <v>2013</v>
      </c>
      <c r="D1609" s="1">
        <v>15351000000</v>
      </c>
      <c r="E1609" s="7">
        <v>10988000000</v>
      </c>
      <c r="F1609" s="7">
        <v>1572000000</v>
      </c>
      <c r="G1609">
        <v>0</v>
      </c>
      <c r="H1609" s="7">
        <v>1525000000</v>
      </c>
      <c r="I1609">
        <f t="array" ref="I1609">D1609-E1609</f>
        <v>4363000000</v>
      </c>
      <c r="J1609">
        <f t="array" ref="J1609">SUM(F1609:H1609)</f>
        <v>3097000000</v>
      </c>
      <c r="K1609">
        <f t="array" ref="K1609">I1609-J1609</f>
        <v>1266000000</v>
      </c>
      <c r="L1609">
        <f t="array" ref="L1609">I1609/D1609</f>
        <v>0.28421601198618984</v>
      </c>
      <c r="M1609">
        <f t="array" ref="M1609">K1609/D1609</f>
        <v>8.2470197381278088E-2</v>
      </c>
    </row>
    <row r="1610" spans="1:13">
      <c r="A1610" t="s">
        <v>6429</v>
      </c>
      <c r="B1610" t="s">
        <v>19</v>
      </c>
      <c r="C1610">
        <v>2014</v>
      </c>
      <c r="D1610" s="1">
        <v>15130000000</v>
      </c>
      <c r="E1610" s="7">
        <v>10770000000</v>
      </c>
      <c r="F1610" s="7">
        <v>1661000000</v>
      </c>
      <c r="G1610">
        <v>0</v>
      </c>
      <c r="H1610" s="7">
        <v>908000000</v>
      </c>
      <c r="I1610">
        <f t="array" ref="I1610">D1610-E1610</f>
        <v>4360000000</v>
      </c>
      <c r="J1610">
        <f t="array" ref="J1610">SUM(F1610:H1610)</f>
        <v>2569000000</v>
      </c>
      <c r="K1610">
        <f t="array" ref="K1610">I1610-J1610</f>
        <v>1791000000</v>
      </c>
      <c r="L1610">
        <f t="array" ref="L1610">I1610/D1610</f>
        <v>0.28816920026437542</v>
      </c>
      <c r="M1610">
        <f t="array" ref="M1610">K1610/D1610</f>
        <v>0.11837409120951752</v>
      </c>
    </row>
    <row r="1611" spans="1:13">
      <c r="A1611" t="s">
        <v>6429</v>
      </c>
      <c r="B1611" t="s">
        <v>25</v>
      </c>
      <c r="C1611">
        <v>2015</v>
      </c>
      <c r="D1611" s="1">
        <v>14572000000</v>
      </c>
      <c r="E1611" s="7">
        <v>10351000000</v>
      </c>
      <c r="F1611" s="7">
        <v>1646000000</v>
      </c>
      <c r="G1611">
        <v>0</v>
      </c>
      <c r="H1611" s="7">
        <v>964000000</v>
      </c>
      <c r="I1611">
        <f t="array" ref="I1611">D1611-E1611</f>
        <v>4221000000</v>
      </c>
      <c r="J1611">
        <f t="array" ref="J1611">SUM(F1611:H1611)</f>
        <v>2610000000</v>
      </c>
      <c r="K1611">
        <f t="array" ref="K1611">I1611-J1611</f>
        <v>1611000000</v>
      </c>
      <c r="L1611">
        <f t="array" ref="L1611">I1611/D1611</f>
        <v>0.28966511117211091</v>
      </c>
      <c r="M1611">
        <f t="array" ref="M1611">K1611/D1611</f>
        <v>0.11055448805929179</v>
      </c>
    </row>
    <row r="1612" spans="1:13">
      <c r="A1612" t="s">
        <v>6429</v>
      </c>
      <c r="B1612" t="s">
        <v>31</v>
      </c>
      <c r="C1612">
        <v>2016</v>
      </c>
      <c r="D1612" s="1">
        <v>12994000000</v>
      </c>
      <c r="E1612" s="7">
        <v>9559000000</v>
      </c>
      <c r="F1612" s="7">
        <v>1627000000</v>
      </c>
      <c r="G1612">
        <v>0</v>
      </c>
      <c r="H1612" s="7">
        <v>1342000000</v>
      </c>
      <c r="I1612">
        <f t="array" ref="I1612">D1612-E1612</f>
        <v>3435000000</v>
      </c>
      <c r="J1612">
        <f t="array" ref="J1612">SUM(F1612:H1612)</f>
        <v>2969000000</v>
      </c>
      <c r="K1612">
        <f t="array" ref="K1612">I1612-J1612</f>
        <v>466000000</v>
      </c>
      <c r="L1612">
        <f t="array" ref="L1612">I1612/D1612</f>
        <v>0.26435277820532554</v>
      </c>
      <c r="M1612">
        <f t="array" ref="M1612">K1612/D1612</f>
        <v>3.5862705864245038E-2</v>
      </c>
    </row>
    <row r="1613" spans="1:13">
      <c r="A1613" t="s">
        <v>6443</v>
      </c>
      <c r="B1613" t="s">
        <v>10</v>
      </c>
      <c r="C1613">
        <v>2012</v>
      </c>
      <c r="D1613" s="1">
        <v>4246400000</v>
      </c>
      <c r="E1613" s="7">
        <v>2760500000</v>
      </c>
      <c r="F1613">
        <v>0</v>
      </c>
      <c r="G1613" s="7">
        <v>364200000</v>
      </c>
      <c r="H1613" s="7">
        <v>121400000</v>
      </c>
      <c r="I1613">
        <f t="array" ref="I1613">D1613-E1613</f>
        <v>1485900000</v>
      </c>
      <c r="J1613">
        <f t="array" ref="J1613">SUM(F1613:H1613)</f>
        <v>485600000</v>
      </c>
      <c r="K1613">
        <f t="array" ref="K1613">I1613-J1613</f>
        <v>1000300000</v>
      </c>
      <c r="L1613">
        <f t="array" ref="L1613">I1613/D1613</f>
        <v>0.34991993217784478</v>
      </c>
      <c r="M1613">
        <f t="array" ref="M1613">K1613/D1613</f>
        <v>0.23556424265259984</v>
      </c>
    </row>
    <row r="1614" spans="1:13">
      <c r="A1614" t="s">
        <v>6443</v>
      </c>
      <c r="B1614" t="s">
        <v>19</v>
      </c>
      <c r="C1614">
        <v>2013</v>
      </c>
      <c r="D1614" s="1">
        <v>4519000000</v>
      </c>
      <c r="E1614" s="7">
        <v>2982100000</v>
      </c>
      <c r="F1614">
        <v>0</v>
      </c>
      <c r="G1614" s="7">
        <v>340100000</v>
      </c>
      <c r="H1614" s="7">
        <v>116700000</v>
      </c>
      <c r="I1614">
        <f t="array" ref="I1614">D1614-E1614</f>
        <v>1536900000</v>
      </c>
      <c r="J1614">
        <f t="array" ref="J1614">SUM(F1614:H1614)</f>
        <v>456800000</v>
      </c>
      <c r="K1614">
        <f t="array" ref="K1614">I1614-J1614</f>
        <v>1080100000</v>
      </c>
      <c r="L1614">
        <f t="array" ref="L1614">I1614/D1614</f>
        <v>0.34009736667404294</v>
      </c>
      <c r="M1614">
        <f t="array" ref="M1614">K1614/D1614</f>
        <v>0.23901305598583758</v>
      </c>
    </row>
    <row r="1615" spans="1:13">
      <c r="A1615" t="s">
        <v>6443</v>
      </c>
      <c r="B1615" t="s">
        <v>25</v>
      </c>
      <c r="C1615">
        <v>2014</v>
      </c>
      <c r="D1615" s="1">
        <v>4997100000</v>
      </c>
      <c r="E1615" s="7">
        <v>3371800000</v>
      </c>
      <c r="F1615">
        <v>0</v>
      </c>
      <c r="G1615" s="7">
        <v>391400000</v>
      </c>
      <c r="H1615" s="7">
        <v>121800000</v>
      </c>
      <c r="I1615">
        <f t="array" ref="I1615">D1615-E1615</f>
        <v>1625300000</v>
      </c>
      <c r="J1615">
        <f t="array" ref="J1615">SUM(F1615:H1615)</f>
        <v>513200000</v>
      </c>
      <c r="K1615">
        <f t="array" ref="K1615">I1615-J1615</f>
        <v>1112100000</v>
      </c>
      <c r="L1615">
        <f t="array" ref="L1615">I1615/D1615</f>
        <v>0.32524864421364391</v>
      </c>
      <c r="M1615">
        <f t="array" ref="M1615">K1615/D1615</f>
        <v>0.22254907846551</v>
      </c>
    </row>
    <row r="1616" spans="1:13">
      <c r="A1616" t="s">
        <v>6443</v>
      </c>
      <c r="B1616" t="s">
        <v>31</v>
      </c>
      <c r="C1616">
        <v>2015</v>
      </c>
      <c r="D1616" s="1">
        <v>5926100000</v>
      </c>
      <c r="E1616" s="7">
        <v>3949400000</v>
      </c>
      <c r="F1616">
        <v>0</v>
      </c>
      <c r="G1616" s="7">
        <v>561800000</v>
      </c>
      <c r="H1616" s="7">
        <v>164400000</v>
      </c>
      <c r="I1616">
        <f t="array" ref="I1616">D1616-E1616</f>
        <v>1976700000</v>
      </c>
      <c r="J1616">
        <f t="array" ref="J1616">SUM(F1616:H1616)</f>
        <v>726200000</v>
      </c>
      <c r="K1616">
        <f t="array" ref="K1616">I1616-J1616</f>
        <v>1250500000</v>
      </c>
      <c r="L1616">
        <f t="array" ref="L1616">I1616/D1616</f>
        <v>0.33355832672415248</v>
      </c>
      <c r="M1616">
        <f t="array" ref="M1616">K1616/D1616</f>
        <v>0.21101567641450533</v>
      </c>
    </row>
    <row r="1617" spans="1:13">
      <c r="A1617" t="s">
        <v>6460</v>
      </c>
      <c r="B1617" t="s">
        <v>10</v>
      </c>
      <c r="C1617">
        <v>2012</v>
      </c>
      <c r="D1617" s="1">
        <v>91247000000</v>
      </c>
      <c r="E1617" s="7">
        <v>1727000000</v>
      </c>
      <c r="F1617">
        <v>0</v>
      </c>
      <c r="G1617" s="7">
        <v>8891000000</v>
      </c>
      <c r="H1617" s="7">
        <v>48724000000</v>
      </c>
      <c r="I1617">
        <f t="array" ref="I1617">D1617-E1617</f>
        <v>89520000000</v>
      </c>
      <c r="J1617">
        <f t="array" ref="J1617">SUM(F1617:H1617)</f>
        <v>57615000000</v>
      </c>
      <c r="K1617">
        <f t="array" ref="K1617">I1617-J1617</f>
        <v>31905000000</v>
      </c>
      <c r="L1617">
        <f t="array" ref="L1617">I1617/D1617</f>
        <v>0.98107335035672405</v>
      </c>
      <c r="M1617">
        <f t="array" ref="M1617">K1617/D1617</f>
        <v>0.3496553311341743</v>
      </c>
    </row>
    <row r="1618" spans="1:13">
      <c r="A1618" t="s">
        <v>6460</v>
      </c>
      <c r="B1618" t="s">
        <v>19</v>
      </c>
      <c r="C1618">
        <v>2013</v>
      </c>
      <c r="D1618" s="1">
        <v>88069000000</v>
      </c>
      <c r="E1618" s="7">
        <v>1337000000</v>
      </c>
      <c r="F1618">
        <v>0</v>
      </c>
      <c r="G1618" s="7">
        <v>3813000000</v>
      </c>
      <c r="H1618" s="7">
        <v>47338000000</v>
      </c>
      <c r="I1618">
        <f t="array" ref="I1618">D1618-E1618</f>
        <v>86732000000</v>
      </c>
      <c r="J1618">
        <f t="array" ref="J1618">SUM(F1618:H1618)</f>
        <v>51151000000</v>
      </c>
      <c r="K1618">
        <f t="array" ref="K1618">I1618-J1618</f>
        <v>35581000000</v>
      </c>
      <c r="L1618">
        <f t="array" ref="L1618">I1618/D1618</f>
        <v>0.98481872168413398</v>
      </c>
      <c r="M1618">
        <f t="array" ref="M1618">K1618/D1618</f>
        <v>0.40401276272013992</v>
      </c>
    </row>
    <row r="1619" spans="1:13">
      <c r="A1619" t="s">
        <v>6460</v>
      </c>
      <c r="B1619" t="s">
        <v>25</v>
      </c>
      <c r="C1619">
        <v>2014</v>
      </c>
      <c r="D1619" s="1">
        <v>88372000000</v>
      </c>
      <c r="E1619" s="7">
        <v>1096000000</v>
      </c>
      <c r="F1619">
        <v>0</v>
      </c>
      <c r="G1619" s="7">
        <v>2765000000</v>
      </c>
      <c r="H1619" s="7">
        <v>47667000000</v>
      </c>
      <c r="I1619">
        <f t="array" ref="I1619">D1619-E1619</f>
        <v>87276000000</v>
      </c>
      <c r="J1619">
        <f t="array" ref="J1619">SUM(F1619:H1619)</f>
        <v>50432000000</v>
      </c>
      <c r="K1619">
        <f t="array" ref="K1619">I1619-J1619</f>
        <v>36844000000</v>
      </c>
      <c r="L1619">
        <f t="array" ref="L1619">I1619/D1619</f>
        <v>0.9875978816819807</v>
      </c>
      <c r="M1619">
        <f t="array" ref="M1619">K1619/D1619</f>
        <v>0.41691938623093289</v>
      </c>
    </row>
    <row r="1620" spans="1:13">
      <c r="A1620" t="s">
        <v>6460</v>
      </c>
      <c r="B1620" t="s">
        <v>31</v>
      </c>
      <c r="C1620">
        <v>2015</v>
      </c>
      <c r="D1620" s="1">
        <v>90033000000</v>
      </c>
      <c r="E1620" s="7">
        <v>963000000</v>
      </c>
      <c r="F1620">
        <v>0</v>
      </c>
      <c r="G1620" s="7">
        <v>3688000000</v>
      </c>
      <c r="H1620" s="7">
        <v>48728000000</v>
      </c>
      <c r="I1620">
        <f t="array" ref="I1620">D1620-E1620</f>
        <v>89070000000</v>
      </c>
      <c r="J1620">
        <f t="array" ref="J1620">SUM(F1620:H1620)</f>
        <v>52416000000</v>
      </c>
      <c r="K1620">
        <f t="array" ref="K1620">I1620-J1620</f>
        <v>36654000000</v>
      </c>
      <c r="L1620">
        <f t="array" ref="L1620">I1620/D1620</f>
        <v>0.98930392189530503</v>
      </c>
      <c r="M1620">
        <f t="array" ref="M1620">K1620/D1620</f>
        <v>0.40711739029022692</v>
      </c>
    </row>
    <row r="1621" spans="1:13">
      <c r="A1621" t="s">
        <v>6476</v>
      </c>
      <c r="B1621" t="s">
        <v>10</v>
      </c>
      <c r="C1621">
        <v>2013</v>
      </c>
      <c r="D1621" s="1">
        <v>12917000000</v>
      </c>
      <c r="E1621" s="7">
        <v>8288000000</v>
      </c>
      <c r="F1621">
        <v>0</v>
      </c>
      <c r="G1621">
        <v>0</v>
      </c>
      <c r="H1621" s="7">
        <v>3682000000</v>
      </c>
      <c r="I1621">
        <f t="array" ref="I1621">D1621-E1621</f>
        <v>4629000000</v>
      </c>
      <c r="J1621">
        <f t="array" ref="J1621">SUM(F1621:H1621)</f>
        <v>3682000000</v>
      </c>
      <c r="K1621">
        <f t="array" ref="K1621">I1621-J1621</f>
        <v>947000000</v>
      </c>
      <c r="L1621">
        <f t="array" ref="L1621">I1621/D1621</f>
        <v>0.35836494542076336</v>
      </c>
      <c r="M1621">
        <f t="array" ref="M1621">K1621/D1621</f>
        <v>7.3314237051947048E-2</v>
      </c>
    </row>
    <row r="1622" spans="1:13">
      <c r="A1622" t="s">
        <v>6476</v>
      </c>
      <c r="B1622" t="s">
        <v>19</v>
      </c>
      <c r="C1622">
        <v>2014</v>
      </c>
      <c r="D1622" s="1">
        <v>14194000000</v>
      </c>
      <c r="E1622" s="7">
        <v>9150000000</v>
      </c>
      <c r="F1622">
        <v>0</v>
      </c>
      <c r="G1622">
        <v>0</v>
      </c>
      <c r="H1622" s="7">
        <v>4032000000</v>
      </c>
      <c r="I1622">
        <f t="array" ref="I1622">D1622-E1622</f>
        <v>5044000000</v>
      </c>
      <c r="J1622">
        <f t="array" ref="J1622">SUM(F1622:H1622)</f>
        <v>4032000000</v>
      </c>
      <c r="K1622">
        <f t="array" ref="K1622">I1622-J1622</f>
        <v>1012000000</v>
      </c>
      <c r="L1622">
        <f t="array" ref="L1622">I1622/D1622</f>
        <v>0.35536142031844442</v>
      </c>
      <c r="M1622">
        <f t="array" ref="M1622">K1622/D1622</f>
        <v>7.1297731435817954E-2</v>
      </c>
    </row>
    <row r="1623" spans="1:13">
      <c r="A1623" t="s">
        <v>6476</v>
      </c>
      <c r="B1623" t="s">
        <v>25</v>
      </c>
      <c r="C1623">
        <v>2015</v>
      </c>
      <c r="D1623" s="1">
        <v>15389000000</v>
      </c>
      <c r="E1623" s="7">
        <v>9973000000</v>
      </c>
      <c r="F1623">
        <v>0</v>
      </c>
      <c r="G1623">
        <v>0</v>
      </c>
      <c r="H1623" s="7">
        <v>4472000000</v>
      </c>
      <c r="I1623">
        <f t="array" ref="I1623">D1623-E1623</f>
        <v>5416000000</v>
      </c>
      <c r="J1623">
        <f t="array" ref="J1623">SUM(F1623:H1623)</f>
        <v>4472000000</v>
      </c>
      <c r="K1623">
        <f t="array" ref="K1623">I1623-J1623</f>
        <v>944000000</v>
      </c>
      <c r="L1623">
        <f t="array" ref="L1623">I1623/D1623</f>
        <v>0.35193969718630191</v>
      </c>
      <c r="M1623">
        <f t="array" ref="M1623">K1623/D1623</f>
        <v>6.1342517382545973E-2</v>
      </c>
    </row>
    <row r="1624" spans="1:13">
      <c r="A1624" t="s">
        <v>6476</v>
      </c>
      <c r="B1624" t="s">
        <v>31</v>
      </c>
      <c r="C1624">
        <v>2016</v>
      </c>
      <c r="D1624" s="1">
        <v>15724000000</v>
      </c>
      <c r="E1624" s="7">
        <v>10313000000</v>
      </c>
      <c r="F1624">
        <v>0</v>
      </c>
      <c r="G1624">
        <v>0</v>
      </c>
      <c r="H1624" s="7">
        <v>4477000000</v>
      </c>
      <c r="I1624">
        <f t="array" ref="I1624">D1624-E1624</f>
        <v>5411000000</v>
      </c>
      <c r="J1624">
        <f t="array" ref="J1624">SUM(F1624:H1624)</f>
        <v>4477000000</v>
      </c>
      <c r="K1624">
        <f t="array" ref="K1624">I1624-J1624</f>
        <v>934000000</v>
      </c>
      <c r="L1624">
        <f t="array" ref="L1624">I1624/D1624</f>
        <v>0.34412363266344442</v>
      </c>
      <c r="M1624">
        <f t="array" ref="M1624">K1624/D1624</f>
        <v>5.9399643856525054E-2</v>
      </c>
    </row>
    <row r="1625" spans="1:13">
      <c r="A1625" t="s">
        <v>6486</v>
      </c>
      <c r="B1625" t="s">
        <v>10</v>
      </c>
      <c r="C1625">
        <v>2013</v>
      </c>
      <c r="D1625" s="1">
        <v>18769000000</v>
      </c>
      <c r="E1625" s="7">
        <v>15471000000</v>
      </c>
      <c r="F1625">
        <v>0</v>
      </c>
      <c r="G1625" s="7">
        <v>25000000</v>
      </c>
      <c r="H1625" s="7">
        <v>1828000000</v>
      </c>
      <c r="I1625">
        <f t="array" ref="I1625">D1625-E1625</f>
        <v>3298000000</v>
      </c>
      <c r="J1625">
        <f t="array" ref="J1625">SUM(F1625:H1625)</f>
        <v>1853000000</v>
      </c>
      <c r="K1625">
        <f t="array" ref="K1625">I1625-J1625</f>
        <v>1445000000</v>
      </c>
      <c r="L1625">
        <f t="array" ref="L1625">I1625/D1625</f>
        <v>0.17571527518780969</v>
      </c>
      <c r="M1625">
        <f t="array" ref="M1625">K1625/D1625</f>
        <v>7.6988651499813529E-2</v>
      </c>
    </row>
    <row r="1626" spans="1:13">
      <c r="A1626" t="s">
        <v>6486</v>
      </c>
      <c r="B1626" t="s">
        <v>19</v>
      </c>
      <c r="C1626">
        <v>2014</v>
      </c>
      <c r="D1626" s="1">
        <v>19872000000</v>
      </c>
      <c r="E1626" s="7">
        <v>16477000000</v>
      </c>
      <c r="F1626">
        <v>0</v>
      </c>
      <c r="G1626" s="7">
        <v>33000000</v>
      </c>
      <c r="H1626" s="7">
        <v>2038000000</v>
      </c>
      <c r="I1626">
        <f t="array" ref="I1626">D1626-E1626</f>
        <v>3395000000</v>
      </c>
      <c r="J1626">
        <f t="array" ref="J1626">SUM(F1626:H1626)</f>
        <v>2071000000</v>
      </c>
      <c r="K1626">
        <f t="array" ref="K1626">I1626-J1626</f>
        <v>1324000000</v>
      </c>
      <c r="L1626">
        <f t="array" ref="L1626">I1626/D1626</f>
        <v>0.17084339774557167</v>
      </c>
      <c r="M1626">
        <f t="array" ref="M1626">K1626/D1626</f>
        <v>6.662640901771337E-2</v>
      </c>
    </row>
    <row r="1627" spans="1:13">
      <c r="A1627" t="s">
        <v>6486</v>
      </c>
      <c r="B1627" t="s">
        <v>25</v>
      </c>
      <c r="C1627">
        <v>2015</v>
      </c>
      <c r="D1627" s="1">
        <v>20891000000</v>
      </c>
      <c r="E1627" s="7">
        <v>17201000000</v>
      </c>
      <c r="F1627">
        <v>0</v>
      </c>
      <c r="G1627" s="7">
        <v>74000000</v>
      </c>
      <c r="H1627" s="7">
        <v>2130000000</v>
      </c>
      <c r="I1627">
        <f t="array" ref="I1627">D1627-E1627</f>
        <v>3690000000</v>
      </c>
      <c r="J1627">
        <f t="array" ref="J1627">SUM(F1627:H1627)</f>
        <v>2204000000</v>
      </c>
      <c r="K1627">
        <f t="array" ref="K1627">I1627-J1627</f>
        <v>1486000000</v>
      </c>
      <c r="L1627">
        <f t="array" ref="L1627">I1627/D1627</f>
        <v>0.17663108515628739</v>
      </c>
      <c r="M1627">
        <f t="array" ref="M1627">K1627/D1627</f>
        <v>7.1131109090038766E-2</v>
      </c>
    </row>
    <row r="1628" spans="1:13">
      <c r="A1628" t="s">
        <v>6486</v>
      </c>
      <c r="B1628" t="s">
        <v>31</v>
      </c>
      <c r="C1628">
        <v>2016</v>
      </c>
      <c r="D1628" s="1">
        <v>20718000000</v>
      </c>
      <c r="E1628" s="7">
        <v>17036000000</v>
      </c>
      <c r="F1628">
        <v>0</v>
      </c>
      <c r="G1628" s="7">
        <v>71000000</v>
      </c>
      <c r="H1628" s="7">
        <v>2084000000</v>
      </c>
      <c r="I1628">
        <f t="array" ref="I1628">D1628-E1628</f>
        <v>3682000000</v>
      </c>
      <c r="J1628">
        <f t="array" ref="J1628">SUM(F1628:H1628)</f>
        <v>2155000000</v>
      </c>
      <c r="K1628">
        <f t="array" ref="K1628">I1628-J1628</f>
        <v>1527000000</v>
      </c>
      <c r="L1628">
        <f t="array" ref="L1628">I1628/D1628</f>
        <v>0.17771985712906652</v>
      </c>
      <c r="M1628">
        <f t="array" ref="M1628">K1628/D1628</f>
        <v>7.3704025485085436E-2</v>
      </c>
    </row>
    <row r="1629" spans="1:13">
      <c r="A1629" t="s">
        <v>6498</v>
      </c>
      <c r="B1629" t="s">
        <v>10</v>
      </c>
      <c r="C1629">
        <v>2013</v>
      </c>
      <c r="D1629" s="1">
        <v>13983000000</v>
      </c>
      <c r="E1629" s="7">
        <v>9112000000</v>
      </c>
      <c r="F1629">
        <v>0</v>
      </c>
      <c r="G1629" s="7">
        <v>1333000000</v>
      </c>
      <c r="H1629" s="7">
        <v>1468000000</v>
      </c>
      <c r="I1629">
        <f t="array" ref="I1629">D1629-E1629</f>
        <v>4871000000</v>
      </c>
      <c r="J1629">
        <f t="array" ref="J1629">SUM(F1629:H1629)</f>
        <v>2801000000</v>
      </c>
      <c r="K1629">
        <f t="array" ref="K1629">I1629-J1629</f>
        <v>2070000000</v>
      </c>
      <c r="L1629">
        <f t="array" ref="L1629">I1629/D1629</f>
        <v>0.34835156976328396</v>
      </c>
      <c r="M1629">
        <f t="array" ref="M1629">K1629/D1629</f>
        <v>0.14803690195237074</v>
      </c>
    </row>
    <row r="1630" spans="1:13">
      <c r="A1630" t="s">
        <v>6498</v>
      </c>
      <c r="B1630" t="s">
        <v>19</v>
      </c>
      <c r="C1630">
        <v>2014</v>
      </c>
      <c r="D1630" s="1">
        <v>13996000000</v>
      </c>
      <c r="E1630" s="7">
        <v>9002000000</v>
      </c>
      <c r="F1630">
        <v>0</v>
      </c>
      <c r="G1630" s="7">
        <v>1292000000</v>
      </c>
      <c r="H1630" s="7">
        <v>1481000000</v>
      </c>
      <c r="I1630">
        <f t="array" ref="I1630">D1630-E1630</f>
        <v>4994000000</v>
      </c>
      <c r="J1630">
        <f t="array" ref="J1630">SUM(F1630:H1630)</f>
        <v>2773000000</v>
      </c>
      <c r="K1630">
        <f t="array" ref="K1630">I1630-J1630</f>
        <v>2221000000</v>
      </c>
      <c r="L1630">
        <f t="array" ref="L1630">I1630/D1630</f>
        <v>0.35681623320948841</v>
      </c>
      <c r="M1630">
        <f t="array" ref="M1630">K1630/D1630</f>
        <v>0.15868819662760789</v>
      </c>
    </row>
    <row r="1631" spans="1:13">
      <c r="A1631" t="s">
        <v>6498</v>
      </c>
      <c r="B1631" t="s">
        <v>25</v>
      </c>
      <c r="C1631">
        <v>2015</v>
      </c>
      <c r="D1631" s="1">
        <v>12961000000</v>
      </c>
      <c r="E1631" s="7">
        <v>8231000000</v>
      </c>
      <c r="F1631">
        <v>0</v>
      </c>
      <c r="G1631" s="7">
        <v>1245000000</v>
      </c>
      <c r="H1631" s="7">
        <v>1343000000</v>
      </c>
      <c r="I1631">
        <f t="array" ref="I1631">D1631-E1631</f>
        <v>4730000000</v>
      </c>
      <c r="J1631">
        <f t="array" ref="J1631">SUM(F1631:H1631)</f>
        <v>2588000000</v>
      </c>
      <c r="K1631">
        <f t="array" ref="K1631">I1631-J1631</f>
        <v>2142000000</v>
      </c>
      <c r="L1631">
        <f t="array" ref="L1631">I1631/D1631</f>
        <v>0.36494097677648329</v>
      </c>
      <c r="M1631">
        <f t="array" ref="M1631">K1631/D1631</f>
        <v>0.16526502584677108</v>
      </c>
    </row>
    <row r="1632" spans="1:13">
      <c r="A1632" t="s">
        <v>6498</v>
      </c>
      <c r="B1632" t="s">
        <v>31</v>
      </c>
      <c r="C1632">
        <v>2016</v>
      </c>
      <c r="D1632" s="1">
        <v>13609000000</v>
      </c>
      <c r="E1632" s="7">
        <v>8486000000</v>
      </c>
      <c r="F1632">
        <v>0</v>
      </c>
      <c r="G1632" s="7">
        <v>1301000000</v>
      </c>
      <c r="H1632" s="7">
        <v>1410000000</v>
      </c>
      <c r="I1632">
        <f t="array" ref="I1632">D1632-E1632</f>
        <v>5123000000</v>
      </c>
      <c r="J1632">
        <f t="array" ref="J1632">SUM(F1632:H1632)</f>
        <v>2711000000</v>
      </c>
      <c r="K1632">
        <f t="array" ref="K1632">I1632-J1632</f>
        <v>2412000000</v>
      </c>
      <c r="L1632">
        <f t="array" ref="L1632">I1632/D1632</f>
        <v>0.37644206040120509</v>
      </c>
      <c r="M1632">
        <f t="array" ref="M1632">K1632/D1632</f>
        <v>0.17723565287677273</v>
      </c>
    </row>
    <row r="1633" spans="1:13">
      <c r="A1633" t="s">
        <v>6513</v>
      </c>
      <c r="B1633" t="s">
        <v>10</v>
      </c>
      <c r="C1633">
        <v>2012</v>
      </c>
      <c r="D1633" s="1">
        <v>7486000000</v>
      </c>
      <c r="E1633" s="7">
        <v>4523000000</v>
      </c>
      <c r="F1633">
        <v>0</v>
      </c>
      <c r="G1633" s="7">
        <v>756000000</v>
      </c>
      <c r="H1633" s="7">
        <v>595000000</v>
      </c>
      <c r="I1633">
        <f t="array" ref="I1633">D1633-E1633</f>
        <v>2963000000</v>
      </c>
      <c r="J1633">
        <f t="array" ref="J1633">SUM(F1633:H1633)</f>
        <v>1351000000</v>
      </c>
      <c r="K1633">
        <f t="array" ref="K1633">I1633-J1633</f>
        <v>1612000000</v>
      </c>
      <c r="L1633">
        <f t="array" ref="L1633">I1633/D1633</f>
        <v>0.39580550360673256</v>
      </c>
      <c r="M1633">
        <f t="array" ref="M1633">K1633/D1633</f>
        <v>0.21533529254608602</v>
      </c>
    </row>
    <row r="1634" spans="1:13">
      <c r="A1634" t="s">
        <v>6513</v>
      </c>
      <c r="B1634" t="s">
        <v>19</v>
      </c>
      <c r="C1634">
        <v>2013</v>
      </c>
      <c r="D1634" s="1">
        <v>6860000000</v>
      </c>
      <c r="E1634" s="7">
        <v>4124000000</v>
      </c>
      <c r="F1634">
        <v>0</v>
      </c>
      <c r="G1634" s="7">
        <v>815000000</v>
      </c>
      <c r="H1634" s="7">
        <v>546000000</v>
      </c>
      <c r="I1634">
        <f t="array" ref="I1634">D1634-E1634</f>
        <v>2736000000</v>
      </c>
      <c r="J1634">
        <f t="array" ref="J1634">SUM(F1634:H1634)</f>
        <v>1361000000</v>
      </c>
      <c r="K1634">
        <f t="array" ref="K1634">I1634-J1634</f>
        <v>1375000000</v>
      </c>
      <c r="L1634">
        <f t="array" ref="L1634">I1634/D1634</f>
        <v>0.39883381924198252</v>
      </c>
      <c r="M1634">
        <f t="array" ref="M1634">K1634/D1634</f>
        <v>0.20043731778425655</v>
      </c>
    </row>
    <row r="1635" spans="1:13">
      <c r="A1635" t="s">
        <v>6513</v>
      </c>
      <c r="B1635" t="s">
        <v>25</v>
      </c>
      <c r="C1635">
        <v>2014</v>
      </c>
      <c r="D1635" s="1">
        <v>7637000000</v>
      </c>
      <c r="E1635" s="7">
        <v>4508000000</v>
      </c>
      <c r="F1635">
        <v>0</v>
      </c>
      <c r="G1635" s="7">
        <v>1176000000</v>
      </c>
      <c r="H1635" s="7">
        <v>384000000</v>
      </c>
      <c r="I1635">
        <f t="array" ref="I1635">D1635-E1635</f>
        <v>3129000000</v>
      </c>
      <c r="J1635">
        <f t="array" ref="J1635">SUM(F1635:H1635)</f>
        <v>1560000000</v>
      </c>
      <c r="K1635">
        <f t="array" ref="K1635">I1635-J1635</f>
        <v>1569000000</v>
      </c>
      <c r="L1635">
        <f t="array" ref="L1635">I1635/D1635</f>
        <v>0.40971585701191565</v>
      </c>
      <c r="M1635">
        <f t="array" ref="M1635">K1635/D1635</f>
        <v>0.2054471651171926</v>
      </c>
    </row>
    <row r="1636" spans="1:13">
      <c r="A1636" t="s">
        <v>6513</v>
      </c>
      <c r="B1636" t="s">
        <v>31</v>
      </c>
      <c r="C1636">
        <v>2015</v>
      </c>
      <c r="D1636" s="1">
        <v>7360000000</v>
      </c>
      <c r="E1636" s="7">
        <v>3434000000</v>
      </c>
      <c r="F1636">
        <v>0</v>
      </c>
      <c r="G1636" s="7">
        <v>1738000000</v>
      </c>
      <c r="H1636" s="7">
        <v>864000000</v>
      </c>
      <c r="I1636">
        <f t="array" ref="I1636">D1636-E1636</f>
        <v>3926000000</v>
      </c>
      <c r="J1636">
        <f t="array" ref="J1636">SUM(F1636:H1636)</f>
        <v>2602000000</v>
      </c>
      <c r="K1636">
        <f t="array" ref="K1636">I1636-J1636</f>
        <v>1324000000</v>
      </c>
      <c r="L1636">
        <f t="array" ref="L1636">I1636/D1636</f>
        <v>0.53342391304347825</v>
      </c>
      <c r="M1636">
        <f t="array" ref="M1636">K1636/D1636</f>
        <v>0.17989130434782608</v>
      </c>
    </row>
    <row r="1637" spans="1:13">
      <c r="A1637" t="s">
        <v>6523</v>
      </c>
      <c r="B1637" t="s">
        <v>10</v>
      </c>
      <c r="C1637">
        <v>2013</v>
      </c>
      <c r="D1637" s="1">
        <v>468651000000</v>
      </c>
      <c r="E1637" s="7">
        <v>352297000000</v>
      </c>
      <c r="F1637">
        <v>0</v>
      </c>
      <c r="G1637">
        <v>0</v>
      </c>
      <c r="H1637" s="7">
        <v>88629000000</v>
      </c>
      <c r="I1637">
        <f t="array" ref="I1637">D1637-E1637</f>
        <v>116354000000</v>
      </c>
      <c r="J1637">
        <f t="array" ref="J1637">SUM(F1637:H1637)</f>
        <v>88629000000</v>
      </c>
      <c r="K1637">
        <f t="array" ref="K1637">I1637-J1637</f>
        <v>27725000000</v>
      </c>
      <c r="L1637">
        <f t="array" ref="L1637">I1637/D1637</f>
        <v>0.24827430219929117</v>
      </c>
      <c r="M1637">
        <f t="array" ref="M1637">K1637/D1637</f>
        <v>5.9159161081487076E-2</v>
      </c>
    </row>
    <row r="1638" spans="1:13">
      <c r="A1638" t="s">
        <v>6523</v>
      </c>
      <c r="B1638" t="s">
        <v>19</v>
      </c>
      <c r="C1638">
        <v>2014</v>
      </c>
      <c r="D1638" s="1">
        <v>476294000000</v>
      </c>
      <c r="E1638" s="7">
        <v>358069000000</v>
      </c>
      <c r="F1638">
        <v>0</v>
      </c>
      <c r="G1638">
        <v>0</v>
      </c>
      <c r="H1638" s="7">
        <v>91353000000</v>
      </c>
      <c r="I1638">
        <f t="array" ref="I1638">D1638-E1638</f>
        <v>118225000000</v>
      </c>
      <c r="J1638">
        <f t="array" ref="J1638">SUM(F1638:H1638)</f>
        <v>91353000000</v>
      </c>
      <c r="K1638">
        <f t="array" ref="K1638">I1638-J1638</f>
        <v>26872000000</v>
      </c>
      <c r="L1638">
        <f t="array" ref="L1638">I1638/D1638</f>
        <v>0.24821853728999316</v>
      </c>
      <c r="M1638">
        <f t="array" ref="M1638">K1638/D1638</f>
        <v>5.6418934523634563E-2</v>
      </c>
    </row>
    <row r="1639" spans="1:13">
      <c r="A1639" t="s">
        <v>6523</v>
      </c>
      <c r="B1639" t="s">
        <v>25</v>
      </c>
      <c r="C1639">
        <v>2015</v>
      </c>
      <c r="D1639" s="1">
        <v>485651000000</v>
      </c>
      <c r="E1639" s="7">
        <v>365086000000</v>
      </c>
      <c r="F1639">
        <v>0</v>
      </c>
      <c r="G1639">
        <v>0</v>
      </c>
      <c r="H1639" s="7">
        <v>93418000000</v>
      </c>
      <c r="I1639">
        <f t="array" ref="I1639">D1639-E1639</f>
        <v>120565000000</v>
      </c>
      <c r="J1639">
        <f t="array" ref="J1639">SUM(F1639:H1639)</f>
        <v>93418000000</v>
      </c>
      <c r="K1639">
        <f t="array" ref="K1639">I1639-J1639</f>
        <v>27147000000</v>
      </c>
      <c r="L1639">
        <f t="array" ref="L1639">I1639/D1639</f>
        <v>0.24825440491216944</v>
      </c>
      <c r="M1639">
        <f t="array" ref="M1639">K1639/D1639</f>
        <v>5.5898165555100264E-2</v>
      </c>
    </row>
    <row r="1640" spans="1:13">
      <c r="A1640" t="s">
        <v>6523</v>
      </c>
      <c r="B1640" t="s">
        <v>31</v>
      </c>
      <c r="C1640">
        <v>2016</v>
      </c>
      <c r="D1640" s="1">
        <v>482130000000</v>
      </c>
      <c r="E1640" s="7">
        <v>360984000000</v>
      </c>
      <c r="F1640">
        <v>0</v>
      </c>
      <c r="G1640">
        <v>0</v>
      </c>
      <c r="H1640" s="7">
        <v>97041000000</v>
      </c>
      <c r="I1640">
        <f t="array" ref="I1640">D1640-E1640</f>
        <v>121146000000</v>
      </c>
      <c r="J1640">
        <f t="array" ref="J1640">SUM(F1640:H1640)</f>
        <v>97041000000</v>
      </c>
      <c r="K1640">
        <f t="array" ref="K1640">I1640-J1640</f>
        <v>24105000000</v>
      </c>
      <c r="L1640">
        <f t="array" ref="L1640">I1640/D1640</f>
        <v>0.25127247837720118</v>
      </c>
      <c r="M1640">
        <f t="array" ref="M1640">K1640/D1640</f>
        <v>4.9996888805923713E-2</v>
      </c>
    </row>
    <row r="1641" spans="1:13">
      <c r="A1641" t="s">
        <v>6536</v>
      </c>
      <c r="B1641" t="s">
        <v>10</v>
      </c>
      <c r="C1641">
        <v>2014</v>
      </c>
      <c r="D1641" s="1">
        <v>9895100000</v>
      </c>
      <c r="E1641" s="7">
        <v>7961500000</v>
      </c>
      <c r="F1641">
        <v>0</v>
      </c>
      <c r="G1641" s="7">
        <v>86000000</v>
      </c>
      <c r="H1641" s="7">
        <v>937600000</v>
      </c>
      <c r="I1641">
        <f t="array" ref="I1641">D1641-E1641</f>
        <v>1933600000</v>
      </c>
      <c r="J1641">
        <f t="array" ref="J1641">SUM(F1641:H1641)</f>
        <v>1023600000</v>
      </c>
      <c r="K1641">
        <f t="array" ref="K1641">I1641-J1641</f>
        <v>910000000</v>
      </c>
      <c r="L1641">
        <f t="array" ref="L1641">I1641/D1641</f>
        <v>0.19540984931936009</v>
      </c>
      <c r="M1641">
        <f t="array" ref="M1641">K1641/D1641</f>
        <v>9.1964709805863507E-2</v>
      </c>
    </row>
    <row r="1642" spans="1:13">
      <c r="A1642" t="s">
        <v>6536</v>
      </c>
      <c r="B1642" t="s">
        <v>19</v>
      </c>
      <c r="C1642">
        <v>2015</v>
      </c>
      <c r="D1642" s="1">
        <v>11124800000</v>
      </c>
      <c r="E1642" s="7">
        <v>8986500000</v>
      </c>
      <c r="F1642">
        <v>0</v>
      </c>
      <c r="G1642" s="7">
        <v>118900000</v>
      </c>
      <c r="H1642" s="7">
        <v>1026100000</v>
      </c>
      <c r="I1642">
        <f t="array" ref="I1642">D1642-E1642</f>
        <v>2138300000</v>
      </c>
      <c r="J1642">
        <f t="array" ref="J1642">SUM(F1642:H1642)</f>
        <v>1145000000</v>
      </c>
      <c r="K1642">
        <f t="array" ref="K1642">I1642-J1642</f>
        <v>993300000</v>
      </c>
      <c r="L1642">
        <f t="array" ref="L1642">I1642/D1642</f>
        <v>0.19221019703725012</v>
      </c>
      <c r="M1642">
        <f t="array" ref="M1642">K1642/D1642</f>
        <v>8.9286998417949084E-2</v>
      </c>
    </row>
    <row r="1643" spans="1:13">
      <c r="A1643" t="s">
        <v>6536</v>
      </c>
      <c r="B1643" t="s">
        <v>25</v>
      </c>
      <c r="C1643">
        <v>2016</v>
      </c>
      <c r="D1643" s="1">
        <v>14171800000</v>
      </c>
      <c r="E1643" s="7">
        <v>11413200000</v>
      </c>
      <c r="F1643">
        <v>0</v>
      </c>
      <c r="G1643" s="7">
        <v>211800000</v>
      </c>
      <c r="H1643" s="7">
        <v>1750100000</v>
      </c>
      <c r="I1643">
        <f t="array" ref="I1643">D1643-E1643</f>
        <v>2758600000</v>
      </c>
      <c r="J1643">
        <f t="array" ref="J1643">SUM(F1643:H1643)</f>
        <v>1961900000</v>
      </c>
      <c r="K1643">
        <f t="array" ref="K1643">I1643-J1643</f>
        <v>796700000</v>
      </c>
      <c r="L1643">
        <f t="array" ref="L1643">I1643/D1643</f>
        <v>0.19465417237048221</v>
      </c>
      <c r="M1643">
        <f t="array" ref="M1643">K1643/D1643</f>
        <v>5.6217276563315884E-2</v>
      </c>
    </row>
    <row r="1644" spans="1:13">
      <c r="A1644" t="s">
        <v>6547</v>
      </c>
      <c r="B1644" t="s">
        <v>10</v>
      </c>
      <c r="C1644">
        <v>2012</v>
      </c>
      <c r="D1644" s="1">
        <v>5664800000</v>
      </c>
      <c r="E1644" s="7">
        <v>3194200000</v>
      </c>
      <c r="F1644">
        <v>0</v>
      </c>
      <c r="G1644">
        <v>0</v>
      </c>
      <c r="H1644" s="7">
        <v>1140600000</v>
      </c>
      <c r="I1644">
        <f t="array" ref="I1644">D1644-E1644</f>
        <v>2470600000</v>
      </c>
      <c r="J1644">
        <f t="array" ref="J1644">SUM(F1644:H1644)</f>
        <v>1140600000</v>
      </c>
      <c r="K1644">
        <f t="array" ref="K1644">I1644-J1644</f>
        <v>1330000000</v>
      </c>
      <c r="L1644">
        <f t="array" ref="L1644">I1644/D1644</f>
        <v>0.43613190227369014</v>
      </c>
      <c r="M1644">
        <f t="array" ref="M1644">K1644/D1644</f>
        <v>0.23478322270865698</v>
      </c>
    </row>
    <row r="1645" spans="1:13">
      <c r="A1645" t="s">
        <v>6547</v>
      </c>
      <c r="B1645" t="s">
        <v>19</v>
      </c>
      <c r="C1645">
        <v>2013</v>
      </c>
      <c r="D1645" s="1">
        <v>5542000000</v>
      </c>
      <c r="E1645" s="7">
        <v>3235000000</v>
      </c>
      <c r="F1645">
        <v>0</v>
      </c>
      <c r="G1645">
        <v>0</v>
      </c>
      <c r="H1645" s="7">
        <v>1199600000</v>
      </c>
      <c r="I1645">
        <f t="array" ref="I1645">D1645-E1645</f>
        <v>2307000000</v>
      </c>
      <c r="J1645">
        <f t="array" ref="J1645">SUM(F1645:H1645)</f>
        <v>1199600000</v>
      </c>
      <c r="K1645">
        <f t="array" ref="K1645">I1645-J1645</f>
        <v>1107400000</v>
      </c>
      <c r="L1645">
        <f t="array" ref="L1645">I1645/D1645</f>
        <v>0.41627571273908337</v>
      </c>
      <c r="M1645">
        <f t="array" ref="M1645">K1645/D1645</f>
        <v>0.19981955972573079</v>
      </c>
    </row>
    <row r="1646" spans="1:13">
      <c r="A1646" t="s">
        <v>6547</v>
      </c>
      <c r="B1646" t="s">
        <v>25</v>
      </c>
      <c r="C1646">
        <v>2014</v>
      </c>
      <c r="D1646" s="1">
        <v>5607200000</v>
      </c>
      <c r="E1646" s="7">
        <v>3297400000</v>
      </c>
      <c r="F1646">
        <v>0</v>
      </c>
      <c r="G1646">
        <v>0</v>
      </c>
      <c r="H1646" s="7">
        <v>1169300000</v>
      </c>
      <c r="I1646">
        <f t="array" ref="I1646">D1646-E1646</f>
        <v>2309800000</v>
      </c>
      <c r="J1646">
        <f t="array" ref="J1646">SUM(F1646:H1646)</f>
        <v>1169300000</v>
      </c>
      <c r="K1646">
        <f t="array" ref="K1646">I1646-J1646</f>
        <v>1140500000</v>
      </c>
      <c r="L1646">
        <f t="array" ref="L1646">I1646/D1646</f>
        <v>0.41193465544300184</v>
      </c>
      <c r="M1646">
        <f t="array" ref="M1646">K1646/D1646</f>
        <v>0.20339920102725068</v>
      </c>
    </row>
    <row r="1647" spans="1:13">
      <c r="A1647" t="s">
        <v>6547</v>
      </c>
      <c r="B1647" t="s">
        <v>31</v>
      </c>
      <c r="C1647">
        <v>2015</v>
      </c>
      <c r="D1647" s="1">
        <v>5483700000</v>
      </c>
      <c r="E1647" s="7">
        <v>3199400000</v>
      </c>
      <c r="F1647">
        <v>0</v>
      </c>
      <c r="G1647">
        <v>0</v>
      </c>
      <c r="H1647" s="7">
        <v>1174900000</v>
      </c>
      <c r="I1647">
        <f t="array" ref="I1647">D1647-E1647</f>
        <v>2284300000</v>
      </c>
      <c r="J1647">
        <f t="array" ref="J1647">SUM(F1647:H1647)</f>
        <v>1174900000</v>
      </c>
      <c r="K1647">
        <f t="array" ref="K1647">I1647-J1647</f>
        <v>1109400000</v>
      </c>
      <c r="L1647">
        <f t="array" ref="L1647">I1647/D1647</f>
        <v>0.41656181045644364</v>
      </c>
      <c r="M1647">
        <f t="array" ref="M1647">K1647/D1647</f>
        <v>0.20230866021117128</v>
      </c>
    </row>
    <row r="1648" spans="1:13">
      <c r="A1648" t="s">
        <v>6560</v>
      </c>
      <c r="B1648" t="s">
        <v>10</v>
      </c>
      <c r="C1648">
        <v>2012</v>
      </c>
      <c r="D1648" s="1">
        <v>5989000000</v>
      </c>
      <c r="E1648" s="7">
        <v>4993000000</v>
      </c>
      <c r="F1648" s="7">
        <v>32000000</v>
      </c>
      <c r="G1648">
        <v>0</v>
      </c>
      <c r="H1648" s="7">
        <v>320000000</v>
      </c>
      <c r="I1648">
        <f t="array" ref="I1648">D1648-E1648</f>
        <v>996000000</v>
      </c>
      <c r="J1648">
        <f t="array" ref="J1648">SUM(F1648:H1648)</f>
        <v>352000000</v>
      </c>
      <c r="K1648">
        <f t="array" ref="K1648">I1648-J1648</f>
        <v>644000000</v>
      </c>
      <c r="L1648">
        <f t="array" ref="L1648">I1648/D1648</f>
        <v>0.16630489230255469</v>
      </c>
      <c r="M1648">
        <f t="array" ref="M1648">K1648/D1648</f>
        <v>0.10753047253297712</v>
      </c>
    </row>
    <row r="1649" spans="1:13">
      <c r="A1649" t="s">
        <v>6560</v>
      </c>
      <c r="B1649" t="s">
        <v>19</v>
      </c>
      <c r="C1649">
        <v>2013</v>
      </c>
      <c r="D1649" s="1">
        <v>7254000000</v>
      </c>
      <c r="E1649" s="7">
        <v>5716000000</v>
      </c>
      <c r="F1649" s="7">
        <v>33000000</v>
      </c>
      <c r="G1649">
        <v>0</v>
      </c>
      <c r="H1649" s="7">
        <v>494000000</v>
      </c>
      <c r="I1649">
        <f t="array" ref="I1649">D1649-E1649</f>
        <v>1538000000</v>
      </c>
      <c r="J1649">
        <f t="array" ref="J1649">SUM(F1649:H1649)</f>
        <v>527000000</v>
      </c>
      <c r="K1649">
        <f t="array" ref="K1649">I1649-J1649</f>
        <v>1011000000</v>
      </c>
      <c r="L1649">
        <f t="array" ref="L1649">I1649/D1649</f>
        <v>0.21202095395643783</v>
      </c>
      <c r="M1649">
        <f t="array" ref="M1649">K1649/D1649</f>
        <v>0.13937138130686519</v>
      </c>
    </row>
    <row r="1650" spans="1:13">
      <c r="A1650" t="s">
        <v>6560</v>
      </c>
      <c r="B1650" t="s">
        <v>25</v>
      </c>
      <c r="C1650">
        <v>2014</v>
      </c>
      <c r="D1650" s="1">
        <v>7403000000</v>
      </c>
      <c r="E1650" s="7">
        <v>5763000000</v>
      </c>
      <c r="F1650" s="7">
        <v>27000000</v>
      </c>
      <c r="G1650">
        <v>0</v>
      </c>
      <c r="H1650" s="7">
        <v>249000000</v>
      </c>
      <c r="I1650">
        <f t="array" ref="I1650">D1650-E1650</f>
        <v>1640000000</v>
      </c>
      <c r="J1650">
        <f t="array" ref="J1650">SUM(F1650:H1650)</f>
        <v>276000000</v>
      </c>
      <c r="K1650">
        <f t="array" ref="K1650">I1650-J1650</f>
        <v>1364000000</v>
      </c>
      <c r="L1650">
        <f t="array" ref="L1650">I1650/D1650</f>
        <v>0.22153181142779954</v>
      </c>
      <c r="M1650">
        <f t="array" ref="M1650">K1650/D1650</f>
        <v>0.18424962852897475</v>
      </c>
    </row>
    <row r="1651" spans="1:13">
      <c r="A1651" t="s">
        <v>6560</v>
      </c>
      <c r="B1651" t="s">
        <v>31</v>
      </c>
      <c r="C1651">
        <v>2015</v>
      </c>
      <c r="D1651" s="1">
        <v>7082000000</v>
      </c>
      <c r="E1651" s="7">
        <v>5694000000</v>
      </c>
      <c r="F1651" s="7">
        <v>24000000</v>
      </c>
      <c r="G1651">
        <v>0</v>
      </c>
      <c r="H1651" s="7">
        <v>420000000</v>
      </c>
      <c r="I1651">
        <f t="array" ref="I1651">D1651-E1651</f>
        <v>1388000000</v>
      </c>
      <c r="J1651">
        <f t="array" ref="J1651">SUM(F1651:H1651)</f>
        <v>444000000</v>
      </c>
      <c r="K1651">
        <f t="array" ref="K1651">I1651-J1651</f>
        <v>944000000</v>
      </c>
      <c r="L1651">
        <f t="array" ref="L1651">I1651/D1651</f>
        <v>0.19598983338040102</v>
      </c>
      <c r="M1651">
        <f t="array" ref="M1651">K1651/D1651</f>
        <v>0.13329567918667043</v>
      </c>
    </row>
    <row r="1652" spans="1:13">
      <c r="A1652" t="s">
        <v>6571</v>
      </c>
      <c r="B1652" t="s">
        <v>10</v>
      </c>
      <c r="C1652">
        <v>2012</v>
      </c>
      <c r="D1652" s="1">
        <v>4534000000</v>
      </c>
      <c r="E1652" s="7">
        <v>2093000000</v>
      </c>
      <c r="F1652">
        <v>0</v>
      </c>
      <c r="G1652" s="7">
        <v>185000000</v>
      </c>
      <c r="H1652" s="7">
        <v>1389000000</v>
      </c>
      <c r="I1652">
        <f t="array" ref="I1652">D1652-E1652</f>
        <v>2441000000</v>
      </c>
      <c r="J1652">
        <f t="array" ref="J1652">SUM(F1652:H1652)</f>
        <v>1574000000</v>
      </c>
      <c r="K1652">
        <f t="array" ref="K1652">I1652-J1652</f>
        <v>867000000</v>
      </c>
      <c r="L1652">
        <f t="array" ref="L1652">I1652/D1652</f>
        <v>0.53837670930745474</v>
      </c>
      <c r="M1652">
        <f t="array" ref="M1652">K1652/D1652</f>
        <v>0.19122187913542127</v>
      </c>
    </row>
    <row r="1653" spans="1:13">
      <c r="A1653" t="s">
        <v>6571</v>
      </c>
      <c r="B1653" t="s">
        <v>19</v>
      </c>
      <c r="C1653">
        <v>2013</v>
      </c>
      <c r="D1653" s="1">
        <v>5009000000</v>
      </c>
      <c r="E1653" s="7">
        <v>2394000000</v>
      </c>
      <c r="F1653">
        <v>0</v>
      </c>
      <c r="G1653" s="7">
        <v>216000000</v>
      </c>
      <c r="H1653" s="7">
        <v>1471000000</v>
      </c>
      <c r="I1653">
        <f t="array" ref="I1653">D1653-E1653</f>
        <v>2615000000</v>
      </c>
      <c r="J1653">
        <f t="array" ref="J1653">SUM(F1653:H1653)</f>
        <v>1687000000</v>
      </c>
      <c r="K1653">
        <f t="array" ref="K1653">I1653-J1653</f>
        <v>928000000</v>
      </c>
      <c r="L1653">
        <f t="array" ref="L1653">I1653/D1653</f>
        <v>0.52206029147534438</v>
      </c>
      <c r="M1653">
        <f t="array" ref="M1653">K1653/D1653</f>
        <v>0.18526652026352566</v>
      </c>
    </row>
    <row r="1654" spans="1:13">
      <c r="A1654" t="s">
        <v>6571</v>
      </c>
      <c r="B1654" t="s">
        <v>25</v>
      </c>
      <c r="C1654">
        <v>2014</v>
      </c>
      <c r="D1654" s="1">
        <v>5281000000</v>
      </c>
      <c r="E1654" s="7">
        <v>2504000000</v>
      </c>
      <c r="F1654">
        <v>0</v>
      </c>
      <c r="G1654" s="7">
        <v>233000000</v>
      </c>
      <c r="H1654" s="7">
        <v>1557000000</v>
      </c>
      <c r="I1654">
        <f t="array" ref="I1654">D1654-E1654</f>
        <v>2777000000</v>
      </c>
      <c r="J1654">
        <f t="array" ref="J1654">SUM(F1654:H1654)</f>
        <v>1790000000</v>
      </c>
      <c r="K1654">
        <f t="array" ref="K1654">I1654-J1654</f>
        <v>987000000</v>
      </c>
      <c r="L1654">
        <f t="array" ref="L1654">I1654/D1654</f>
        <v>0.52584737739064569</v>
      </c>
      <c r="M1654">
        <f t="array" ref="M1654">K1654/D1654</f>
        <v>0.1868964211323613</v>
      </c>
    </row>
    <row r="1655" spans="1:13">
      <c r="A1655" t="s">
        <v>6571</v>
      </c>
      <c r="B1655" t="s">
        <v>31</v>
      </c>
      <c r="C1655">
        <v>2015</v>
      </c>
      <c r="D1655" s="1">
        <v>5536000000</v>
      </c>
      <c r="E1655" s="7">
        <v>2700000000</v>
      </c>
      <c r="F1655">
        <v>0</v>
      </c>
      <c r="G1655" s="7">
        <v>234000000</v>
      </c>
      <c r="H1655" s="7">
        <v>1574000000</v>
      </c>
      <c r="I1655">
        <f t="array" ref="I1655">D1655-E1655</f>
        <v>2836000000</v>
      </c>
      <c r="J1655">
        <f t="array" ref="J1655">SUM(F1655:H1655)</f>
        <v>1808000000</v>
      </c>
      <c r="K1655">
        <f t="array" ref="K1655">I1655-J1655</f>
        <v>1028000000</v>
      </c>
      <c r="L1655">
        <f t="array" ref="L1655">I1655/D1655</f>
        <v>0.51228323699421963</v>
      </c>
      <c r="M1655">
        <f t="array" ref="M1655">K1655/D1655</f>
        <v>0.18569364161849711</v>
      </c>
    </row>
    <row r="1656" spans="1:13">
      <c r="A1656" t="s">
        <v>6582</v>
      </c>
      <c r="B1656" t="s">
        <v>10</v>
      </c>
      <c r="C1656">
        <v>2012</v>
      </c>
      <c r="D1656" s="1">
        <v>5154284000</v>
      </c>
      <c r="E1656" s="7">
        <v>3251575000</v>
      </c>
      <c r="F1656">
        <v>0</v>
      </c>
      <c r="G1656" s="7">
        <v>373199000</v>
      </c>
      <c r="H1656" s="7">
        <v>481677000</v>
      </c>
      <c r="I1656">
        <f t="array" ref="I1656">D1656-E1656</f>
        <v>1902709000</v>
      </c>
      <c r="J1656">
        <f t="array" ref="J1656">SUM(F1656:H1656)</f>
        <v>854876000</v>
      </c>
      <c r="K1656">
        <f t="array" ref="K1656">I1656-J1656</f>
        <v>1047833000</v>
      </c>
      <c r="L1656">
        <f t="array" ref="L1656">I1656/D1656</f>
        <v>0.36915098197926227</v>
      </c>
      <c r="M1656">
        <f t="array" ref="M1656">K1656/D1656</f>
        <v>0.20329360974288571</v>
      </c>
    </row>
    <row r="1657" spans="1:13">
      <c r="A1657" t="s">
        <v>6582</v>
      </c>
      <c r="B1657" t="s">
        <v>19</v>
      </c>
      <c r="C1657">
        <v>2013</v>
      </c>
      <c r="D1657" s="1">
        <v>5620936000</v>
      </c>
      <c r="E1657" s="7">
        <v>3478822000</v>
      </c>
      <c r="F1657">
        <v>0</v>
      </c>
      <c r="G1657" s="7">
        <v>371051000</v>
      </c>
      <c r="H1657" s="7">
        <v>465926000</v>
      </c>
      <c r="I1657">
        <f t="array" ref="I1657">D1657-E1657</f>
        <v>2142114000</v>
      </c>
      <c r="J1657">
        <f t="array" ref="J1657">SUM(F1657:H1657)</f>
        <v>836977000</v>
      </c>
      <c r="K1657">
        <f t="array" ref="K1657">I1657-J1657</f>
        <v>1305137000</v>
      </c>
      <c r="L1657">
        <f t="array" ref="L1657">I1657/D1657</f>
        <v>0.38109560400616554</v>
      </c>
      <c r="M1657">
        <f t="array" ref="M1657">K1657/D1657</f>
        <v>0.23219211177640164</v>
      </c>
    </row>
    <row r="1658" spans="1:13">
      <c r="A1658" t="s">
        <v>6582</v>
      </c>
      <c r="B1658" t="s">
        <v>25</v>
      </c>
      <c r="C1658">
        <v>2014</v>
      </c>
      <c r="D1658" s="1">
        <v>5433661000</v>
      </c>
      <c r="E1658" s="7">
        <v>3316311000</v>
      </c>
      <c r="F1658">
        <v>0</v>
      </c>
      <c r="G1658" s="7">
        <v>314119000</v>
      </c>
      <c r="H1658" s="7">
        <v>502901000</v>
      </c>
      <c r="I1658">
        <f t="array" ref="I1658">D1658-E1658</f>
        <v>2117350000</v>
      </c>
      <c r="J1658">
        <f t="array" ref="J1658">SUM(F1658:H1658)</f>
        <v>817020000</v>
      </c>
      <c r="K1658">
        <f t="array" ref="K1658">I1658-J1658</f>
        <v>1300330000</v>
      </c>
      <c r="L1658">
        <f t="array" ref="L1658">I1658/D1658</f>
        <v>0.38967281911771823</v>
      </c>
      <c r="M1658">
        <f t="array" ref="M1658">K1658/D1658</f>
        <v>0.23931010786282031</v>
      </c>
    </row>
    <row r="1659" spans="1:13">
      <c r="A1659" t="s">
        <v>6582</v>
      </c>
      <c r="B1659" t="s">
        <v>31</v>
      </c>
      <c r="C1659">
        <v>2015</v>
      </c>
      <c r="D1659" s="1">
        <v>4075883000</v>
      </c>
      <c r="E1659" s="7">
        <v>2530374000</v>
      </c>
      <c r="F1659">
        <v>0</v>
      </c>
      <c r="G1659" s="7">
        <v>322629000</v>
      </c>
      <c r="H1659" s="7">
        <v>475328000</v>
      </c>
      <c r="I1659">
        <f t="array" ref="I1659">D1659-E1659</f>
        <v>1545509000</v>
      </c>
      <c r="J1659">
        <f t="array" ref="J1659">SUM(F1659:H1659)</f>
        <v>797957000</v>
      </c>
      <c r="K1659">
        <f t="array" ref="K1659">I1659-J1659</f>
        <v>747552000</v>
      </c>
      <c r="L1659">
        <f t="array" ref="L1659">I1659/D1659</f>
        <v>0.37918384801526445</v>
      </c>
      <c r="M1659">
        <f t="array" ref="M1659">K1659/D1659</f>
        <v>0.18340860127731831</v>
      </c>
    </row>
    <row r="1660" spans="1:13">
      <c r="A1660" t="s">
        <v>6600</v>
      </c>
      <c r="B1660" t="s">
        <v>10</v>
      </c>
      <c r="C1660">
        <v>2012</v>
      </c>
      <c r="D1660" s="1">
        <v>1623938000</v>
      </c>
      <c r="E1660" s="7">
        <v>337903000</v>
      </c>
      <c r="F1660">
        <v>0</v>
      </c>
      <c r="G1660" s="7">
        <v>513916000</v>
      </c>
      <c r="H1660" s="7">
        <v>188302000</v>
      </c>
      <c r="I1660">
        <f t="array" ref="I1660">D1660-E1660</f>
        <v>1286035000</v>
      </c>
      <c r="J1660">
        <f t="array" ref="J1660">SUM(F1660:H1660)</f>
        <v>702218000</v>
      </c>
      <c r="K1660">
        <f t="array" ref="K1660">I1660-J1660</f>
        <v>583817000</v>
      </c>
      <c r="L1660">
        <f t="array" ref="L1660">I1660/D1660</f>
        <v>0.79192370644692101</v>
      </c>
      <c r="M1660">
        <f t="array" ref="M1660">K1660/D1660</f>
        <v>0.35950695162007418</v>
      </c>
    </row>
    <row r="1661" spans="1:13">
      <c r="A1661" t="s">
        <v>6600</v>
      </c>
      <c r="B1661" t="s">
        <v>19</v>
      </c>
      <c r="C1661">
        <v>2013</v>
      </c>
      <c r="D1661" s="1">
        <v>1998051000</v>
      </c>
      <c r="E1661" s="7">
        <v>406198000</v>
      </c>
      <c r="F1661">
        <v>0</v>
      </c>
      <c r="G1661" s="7">
        <v>615874000</v>
      </c>
      <c r="H1661" s="7">
        <v>72143000</v>
      </c>
      <c r="I1661">
        <f t="array" ref="I1661">D1661-E1661</f>
        <v>1591853000</v>
      </c>
      <c r="J1661">
        <f t="array" ref="J1661">SUM(F1661:H1661)</f>
        <v>688017000</v>
      </c>
      <c r="K1661">
        <f t="array" ref="K1661">I1661-J1661</f>
        <v>903836000</v>
      </c>
      <c r="L1661">
        <f t="array" ref="L1661">I1661/D1661</f>
        <v>0.79670288696334579</v>
      </c>
      <c r="M1661">
        <f t="array" ref="M1661">K1661/D1661</f>
        <v>0.45235882367366997</v>
      </c>
    </row>
    <row r="1662" spans="1:13">
      <c r="A1662" t="s">
        <v>6600</v>
      </c>
      <c r="B1662" t="s">
        <v>25</v>
      </c>
      <c r="C1662">
        <v>2014</v>
      </c>
      <c r="D1662" s="1">
        <v>2424176000</v>
      </c>
      <c r="E1662" s="7">
        <v>572831000</v>
      </c>
      <c r="F1662">
        <v>0</v>
      </c>
      <c r="G1662" s="7">
        <v>806021000</v>
      </c>
      <c r="H1662" s="7">
        <v>225070000</v>
      </c>
      <c r="I1662">
        <f t="array" ref="I1662">D1662-E1662</f>
        <v>1851345000</v>
      </c>
      <c r="J1662">
        <f t="array" ref="J1662">SUM(F1662:H1662)</f>
        <v>1031091000</v>
      </c>
      <c r="K1662">
        <f t="array" ref="K1662">I1662-J1662</f>
        <v>820254000</v>
      </c>
      <c r="L1662">
        <f t="array" ref="L1662">I1662/D1662</f>
        <v>0.76370073790021842</v>
      </c>
      <c r="M1662">
        <f t="array" ref="M1662">K1662/D1662</f>
        <v>0.33836404617486521</v>
      </c>
    </row>
    <row r="1663" spans="1:13">
      <c r="A1663" t="s">
        <v>6600</v>
      </c>
      <c r="B1663" t="s">
        <v>31</v>
      </c>
      <c r="C1663">
        <v>2015</v>
      </c>
      <c r="D1663" s="1">
        <v>1452619000</v>
      </c>
      <c r="E1663" s="7">
        <v>519874000</v>
      </c>
      <c r="F1663">
        <v>0</v>
      </c>
      <c r="G1663" s="7">
        <v>778923000</v>
      </c>
      <c r="H1663" s="7">
        <v>179867000</v>
      </c>
      <c r="I1663">
        <f t="array" ref="I1663">D1663-E1663</f>
        <v>932745000</v>
      </c>
      <c r="J1663">
        <f t="array" ref="J1663">SUM(F1663:H1663)</f>
        <v>958790000</v>
      </c>
      <c r="K1663">
        <f t="array" ref="K1663">I1663-J1663</f>
        <v>-26045000</v>
      </c>
      <c r="L1663">
        <f t="array" ref="L1663">I1663/D1663</f>
        <v>0.64211262554048931</v>
      </c>
      <c r="M1663">
        <f t="array" ref="M1663">K1663/D1663</f>
        <v>-1.7929684246178797E-2</v>
      </c>
    </row>
    <row r="1664" spans="1:13">
      <c r="A1664" t="s">
        <v>6617</v>
      </c>
      <c r="B1664" t="s">
        <v>10</v>
      </c>
      <c r="C1664">
        <v>2012</v>
      </c>
      <c r="D1664" s="1">
        <v>10128223000</v>
      </c>
      <c r="E1664" s="7">
        <v>6710036000</v>
      </c>
      <c r="F1664">
        <v>0</v>
      </c>
      <c r="G1664" s="7">
        <v>926053000</v>
      </c>
      <c r="H1664" s="7">
        <v>669451000</v>
      </c>
      <c r="I1664">
        <f t="array" ref="I1664">D1664-E1664</f>
        <v>3418187000</v>
      </c>
      <c r="J1664">
        <f t="array" ref="J1664">SUM(F1664:H1664)</f>
        <v>1595504000</v>
      </c>
      <c r="K1664">
        <f t="array" ref="K1664">I1664-J1664</f>
        <v>1822683000</v>
      </c>
      <c r="L1664">
        <f t="array" ref="L1664">I1664/D1664</f>
        <v>0.3374912854900608</v>
      </c>
      <c r="M1664">
        <f t="array" ref="M1664">K1664/D1664</f>
        <v>0.17996078877805119</v>
      </c>
    </row>
    <row r="1665" spans="1:13">
      <c r="A1665" t="s">
        <v>6617</v>
      </c>
      <c r="B1665" t="s">
        <v>19</v>
      </c>
      <c r="C1665">
        <v>2013</v>
      </c>
      <c r="D1665" s="1">
        <v>10914922000</v>
      </c>
      <c r="E1665" s="7">
        <v>7408278000</v>
      </c>
      <c r="F1665">
        <v>0</v>
      </c>
      <c r="G1665" s="7">
        <v>977863000</v>
      </c>
      <c r="H1665" s="7">
        <v>681226000</v>
      </c>
      <c r="I1665">
        <f t="array" ref="I1665">D1665-E1665</f>
        <v>3506644000</v>
      </c>
      <c r="J1665">
        <f t="array" ref="J1665">SUM(F1665:H1665)</f>
        <v>1659089000</v>
      </c>
      <c r="K1665">
        <f t="array" ref="K1665">I1665-J1665</f>
        <v>1847555000</v>
      </c>
      <c r="L1665">
        <f t="array" ref="L1665">I1665/D1665</f>
        <v>0.3212706421539247</v>
      </c>
      <c r="M1665">
        <f t="array" ref="M1665">K1665/D1665</f>
        <v>0.16926873137526774</v>
      </c>
    </row>
    <row r="1666" spans="1:13">
      <c r="A1666" t="s">
        <v>6617</v>
      </c>
      <c r="B1666" t="s">
        <v>25</v>
      </c>
      <c r="C1666">
        <v>2014</v>
      </c>
      <c r="D1666" s="1">
        <v>11686135000</v>
      </c>
      <c r="E1666" s="7">
        <v>7951352000</v>
      </c>
      <c r="F1666">
        <v>0</v>
      </c>
      <c r="G1666" s="7">
        <v>1019045000</v>
      </c>
      <c r="H1666" s="7">
        <v>767608000</v>
      </c>
      <c r="I1666">
        <f t="array" ref="I1666">D1666-E1666</f>
        <v>3734783000</v>
      </c>
      <c r="J1666">
        <f t="array" ref="J1666">SUM(F1666:H1666)</f>
        <v>1786653000</v>
      </c>
      <c r="K1666">
        <f t="array" ref="K1666">I1666-J1666</f>
        <v>1948130000</v>
      </c>
      <c r="L1666">
        <f t="array" ref="L1666">I1666/D1666</f>
        <v>0.31959095115707631</v>
      </c>
      <c r="M1666">
        <f t="array" ref="M1666">K1666/D1666</f>
        <v>0.16670438943243424</v>
      </c>
    </row>
    <row r="1667" spans="1:13">
      <c r="A1667" t="s">
        <v>6617</v>
      </c>
      <c r="B1667" t="s">
        <v>31</v>
      </c>
      <c r="C1667">
        <v>2015</v>
      </c>
      <c r="D1667" s="1">
        <v>11024486000</v>
      </c>
      <c r="E1667" s="7">
        <v>7033633000</v>
      </c>
      <c r="F1667">
        <v>0</v>
      </c>
      <c r="G1667" s="7">
        <v>1124524000</v>
      </c>
      <c r="H1667" s="7">
        <v>865817000</v>
      </c>
      <c r="I1667">
        <f t="array" ref="I1667">D1667-E1667</f>
        <v>3990853000</v>
      </c>
      <c r="J1667">
        <f t="array" ref="J1667">SUM(F1667:H1667)</f>
        <v>1990341000</v>
      </c>
      <c r="K1667">
        <f t="array" ref="K1667">I1667-J1667</f>
        <v>2000512000</v>
      </c>
      <c r="L1667">
        <f t="array" ref="L1667">I1667/D1667</f>
        <v>0.36199900838914395</v>
      </c>
      <c r="M1667">
        <f t="array" ref="M1667">K1667/D1667</f>
        <v>0.1814607955418511</v>
      </c>
    </row>
    <row r="1668" spans="1:13">
      <c r="A1668" t="s">
        <v>6634</v>
      </c>
      <c r="B1668" t="s">
        <v>10</v>
      </c>
      <c r="C1668">
        <v>2012</v>
      </c>
      <c r="D1668" s="1">
        <v>7232397000</v>
      </c>
      <c r="E1668" s="7">
        <v>5165169000</v>
      </c>
      <c r="F1668">
        <v>0</v>
      </c>
      <c r="G1668" s="7">
        <v>1173955000</v>
      </c>
      <c r="H1668">
        <v>0</v>
      </c>
      <c r="I1668">
        <f t="array" ref="I1668">D1668-E1668</f>
        <v>2067228000</v>
      </c>
      <c r="J1668">
        <f t="array" ref="J1668">SUM(F1668:H1668)</f>
        <v>1173955000</v>
      </c>
      <c r="K1668">
        <f t="array" ref="K1668">I1668-J1668</f>
        <v>893273000</v>
      </c>
      <c r="L1668">
        <f t="array" ref="L1668">I1668/D1668</f>
        <v>0.28582888909444543</v>
      </c>
      <c r="M1668">
        <f t="array" ref="M1668">K1668/D1668</f>
        <v>0.12350995112685324</v>
      </c>
    </row>
    <row r="1669" spans="1:13">
      <c r="A1669" t="s">
        <v>6634</v>
      </c>
      <c r="B1669" t="s">
        <v>19</v>
      </c>
      <c r="C1669">
        <v>2013</v>
      </c>
      <c r="D1669" s="1">
        <v>7541234000</v>
      </c>
      <c r="E1669" s="7">
        <v>5106489000</v>
      </c>
      <c r="F1669">
        <v>0</v>
      </c>
      <c r="G1669" s="7">
        <v>1213178000</v>
      </c>
      <c r="H1669">
        <v>0</v>
      </c>
      <c r="I1669">
        <f t="array" ref="I1669">D1669-E1669</f>
        <v>2434745000</v>
      </c>
      <c r="J1669">
        <f t="array" ref="J1669">SUM(F1669:H1669)</f>
        <v>1213178000</v>
      </c>
      <c r="K1669">
        <f t="array" ref="K1669">I1669-J1669</f>
        <v>1221567000</v>
      </c>
      <c r="L1669">
        <f t="array" ref="L1669">I1669/D1669</f>
        <v>0.32285763841832782</v>
      </c>
      <c r="M1669">
        <f t="array" ref="M1669">K1669/D1669</f>
        <v>0.16198502791452965</v>
      </c>
    </row>
    <row r="1670" spans="1:13">
      <c r="A1670" t="s">
        <v>6634</v>
      </c>
      <c r="B1670" t="s">
        <v>25</v>
      </c>
      <c r="C1670">
        <v>2014</v>
      </c>
      <c r="D1670" s="1">
        <v>6602267000</v>
      </c>
      <c r="E1670" s="7">
        <v>4239474000</v>
      </c>
      <c r="F1670">
        <v>0</v>
      </c>
      <c r="G1670" s="7">
        <v>1341315000</v>
      </c>
      <c r="H1670">
        <v>0</v>
      </c>
      <c r="I1670">
        <f t="array" ref="I1670">D1670-E1670</f>
        <v>2362793000</v>
      </c>
      <c r="J1670">
        <f t="array" ref="J1670">SUM(F1670:H1670)</f>
        <v>1341315000</v>
      </c>
      <c r="K1670">
        <f t="array" ref="K1670">I1670-J1670</f>
        <v>1021478000</v>
      </c>
      <c r="L1670">
        <f t="array" ref="L1670">I1670/D1670</f>
        <v>0.35787601440535499</v>
      </c>
      <c r="M1670">
        <f t="array" ref="M1670">K1670/D1670</f>
        <v>0.15471625125127475</v>
      </c>
    </row>
    <row r="1671" spans="1:13">
      <c r="A1671" t="s">
        <v>6634</v>
      </c>
      <c r="B1671" t="s">
        <v>31</v>
      </c>
      <c r="C1671">
        <v>2015</v>
      </c>
      <c r="D1671" s="1">
        <v>9308926000</v>
      </c>
      <c r="E1671" s="7">
        <v>6199645000</v>
      </c>
      <c r="F1671">
        <v>0</v>
      </c>
      <c r="G1671" s="7">
        <v>1966939000</v>
      </c>
      <c r="H1671">
        <v>0</v>
      </c>
      <c r="I1671">
        <f t="array" ref="I1671">D1671-E1671</f>
        <v>3109281000</v>
      </c>
      <c r="J1671">
        <f t="array" ref="J1671">SUM(F1671:H1671)</f>
        <v>1966939000</v>
      </c>
      <c r="K1671">
        <f t="array" ref="K1671">I1671-J1671</f>
        <v>1142342000</v>
      </c>
      <c r="L1671">
        <f t="array" ref="L1671">I1671/D1671</f>
        <v>0.33401071186944659</v>
      </c>
      <c r="M1671">
        <f t="array" ref="M1671">K1671/D1671</f>
        <v>0.12271469340286946</v>
      </c>
    </row>
    <row r="1672" spans="1:13">
      <c r="A1672" t="s">
        <v>6647</v>
      </c>
      <c r="B1672" t="s">
        <v>10</v>
      </c>
      <c r="C1672">
        <v>2013</v>
      </c>
      <c r="D1672" s="1">
        <v>2168652000</v>
      </c>
      <c r="E1672" s="7">
        <v>737206000</v>
      </c>
      <c r="F1672" s="7">
        <v>475522000</v>
      </c>
      <c r="G1672" s="7">
        <v>9508000</v>
      </c>
      <c r="H1672" s="7">
        <v>365684000</v>
      </c>
      <c r="I1672">
        <f t="array" ref="I1672">D1672-E1672</f>
        <v>1431446000</v>
      </c>
      <c r="J1672">
        <f t="array" ref="J1672">SUM(F1672:H1672)</f>
        <v>850714000</v>
      </c>
      <c r="K1672">
        <f t="array" ref="K1672">I1672-J1672</f>
        <v>580732000</v>
      </c>
      <c r="L1672">
        <f t="array" ref="L1672">I1672/D1672</f>
        <v>0.66006256421039433</v>
      </c>
      <c r="M1672">
        <f t="array" ref="M1672">K1672/D1672</f>
        <v>0.26778478059181465</v>
      </c>
    </row>
    <row r="1673" spans="1:13">
      <c r="A1673" t="s">
        <v>6647</v>
      </c>
      <c r="B1673" t="s">
        <v>19</v>
      </c>
      <c r="C1673">
        <v>2014</v>
      </c>
      <c r="D1673" s="1">
        <v>2382531000</v>
      </c>
      <c r="E1673" s="7">
        <v>743253000</v>
      </c>
      <c r="F1673" s="7">
        <v>492447000</v>
      </c>
      <c r="G1673" s="7">
        <v>9887000</v>
      </c>
      <c r="H1673" s="7">
        <v>378607000</v>
      </c>
      <c r="I1673">
        <f t="array" ref="I1673">D1673-E1673</f>
        <v>1639278000</v>
      </c>
      <c r="J1673">
        <f t="array" ref="J1673">SUM(F1673:H1673)</f>
        <v>880941000</v>
      </c>
      <c r="K1673">
        <f t="array" ref="K1673">I1673-J1673</f>
        <v>758337000</v>
      </c>
      <c r="L1673">
        <f t="array" ref="L1673">I1673/D1673</f>
        <v>0.68804057533773955</v>
      </c>
      <c r="M1673">
        <f t="array" ref="M1673">K1673/D1673</f>
        <v>0.3182905070280303</v>
      </c>
    </row>
    <row r="1674" spans="1:13">
      <c r="A1674" t="s">
        <v>6647</v>
      </c>
      <c r="B1674" t="s">
        <v>25</v>
      </c>
      <c r="C1674">
        <v>2015</v>
      </c>
      <c r="D1674" s="1">
        <v>2377344000</v>
      </c>
      <c r="E1674" s="7">
        <v>708823000</v>
      </c>
      <c r="F1674" s="7">
        <v>525745000</v>
      </c>
      <c r="G1674" s="7">
        <v>9537000</v>
      </c>
      <c r="H1674" s="7">
        <v>353670000</v>
      </c>
      <c r="I1674">
        <f t="array" ref="I1674">D1674-E1674</f>
        <v>1668521000</v>
      </c>
      <c r="J1674">
        <f t="array" ref="J1674">SUM(F1674:H1674)</f>
        <v>888952000</v>
      </c>
      <c r="K1674">
        <f t="array" ref="K1674">I1674-J1674</f>
        <v>779569000</v>
      </c>
      <c r="L1674">
        <f t="array" ref="L1674">I1674/D1674</f>
        <v>0.70184247630969687</v>
      </c>
      <c r="M1674">
        <f t="array" ref="M1674">K1674/D1674</f>
        <v>0.32791594317019329</v>
      </c>
    </row>
    <row r="1675" spans="1:13">
      <c r="A1675" t="s">
        <v>6647</v>
      </c>
      <c r="B1675" t="s">
        <v>31</v>
      </c>
      <c r="C1675">
        <v>2016</v>
      </c>
      <c r="D1675" s="1">
        <v>2213881000</v>
      </c>
      <c r="E1675" s="7">
        <v>671907000</v>
      </c>
      <c r="F1675" s="7">
        <v>533891000</v>
      </c>
      <c r="G1675" s="7">
        <v>6550000</v>
      </c>
      <c r="H1675" s="7">
        <v>331652000</v>
      </c>
      <c r="I1675">
        <f t="array" ref="I1675">D1675-E1675</f>
        <v>1541974000</v>
      </c>
      <c r="J1675">
        <f t="array" ref="J1675">SUM(F1675:H1675)</f>
        <v>872093000</v>
      </c>
      <c r="K1675">
        <f t="array" ref="K1675">I1675-J1675</f>
        <v>669881000</v>
      </c>
      <c r="L1675">
        <f t="array" ref="L1675">I1675/D1675</f>
        <v>0.69650265755024776</v>
      </c>
      <c r="M1675">
        <f t="array" ref="M1675">K1675/D1675</f>
        <v>0.30258220744475428</v>
      </c>
    </row>
    <row r="1676" spans="1:13">
      <c r="A1676" t="s">
        <v>6668</v>
      </c>
      <c r="B1676" t="s">
        <v>10</v>
      </c>
      <c r="C1676">
        <v>2012</v>
      </c>
      <c r="D1676" s="1">
        <v>451509000000</v>
      </c>
      <c r="E1676" s="7">
        <v>302056000000</v>
      </c>
      <c r="F1676">
        <v>0</v>
      </c>
      <c r="G1676" s="7">
        <v>15888000000</v>
      </c>
      <c r="H1676" s="7">
        <v>81844000000</v>
      </c>
      <c r="I1676">
        <f t="array" ref="I1676">D1676-E1676</f>
        <v>149453000000</v>
      </c>
      <c r="J1676">
        <f t="array" ref="J1676">SUM(F1676:H1676)</f>
        <v>97732000000</v>
      </c>
      <c r="K1676">
        <f t="array" ref="K1676">I1676-J1676</f>
        <v>51721000000</v>
      </c>
      <c r="L1676">
        <f t="array" ref="L1676">I1676/D1676</f>
        <v>0.33100779829416466</v>
      </c>
      <c r="M1676">
        <f t="array" ref="M1676">K1676/D1676</f>
        <v>0.11455142643889712</v>
      </c>
    </row>
    <row r="1677" spans="1:13">
      <c r="A1677" t="s">
        <v>6668</v>
      </c>
      <c r="B1677" t="s">
        <v>19</v>
      </c>
      <c r="C1677">
        <v>2013</v>
      </c>
      <c r="D1677" s="1">
        <v>420836000000</v>
      </c>
      <c r="E1677" s="7">
        <v>284681000000</v>
      </c>
      <c r="F1677">
        <v>0</v>
      </c>
      <c r="G1677" s="7">
        <v>17182000000</v>
      </c>
      <c r="H1677" s="7">
        <v>76696000000</v>
      </c>
      <c r="I1677">
        <f t="array" ref="I1677">D1677-E1677</f>
        <v>136155000000</v>
      </c>
      <c r="J1677">
        <f t="array" ref="J1677">SUM(F1677:H1677)</f>
        <v>93878000000</v>
      </c>
      <c r="K1677">
        <f t="array" ref="K1677">I1677-J1677</f>
        <v>42277000000</v>
      </c>
      <c r="L1677">
        <f t="array" ref="L1677">I1677/D1677</f>
        <v>0.323534583543233</v>
      </c>
      <c r="M1677">
        <f t="array" ref="M1677">K1677/D1677</f>
        <v>0.10045956144436312</v>
      </c>
    </row>
    <row r="1678" spans="1:13">
      <c r="A1678" t="s">
        <v>6668</v>
      </c>
      <c r="B1678" t="s">
        <v>25</v>
      </c>
      <c r="C1678">
        <v>2014</v>
      </c>
      <c r="D1678" s="1">
        <v>394105000000</v>
      </c>
      <c r="E1678" s="7">
        <v>266831000000</v>
      </c>
      <c r="F1678">
        <v>0</v>
      </c>
      <c r="G1678" s="7">
        <v>17297000000</v>
      </c>
      <c r="H1678" s="7">
        <v>74226000000</v>
      </c>
      <c r="I1678">
        <f t="array" ref="I1678">D1678-E1678</f>
        <v>127274000000</v>
      </c>
      <c r="J1678">
        <f t="array" ref="J1678">SUM(F1678:H1678)</f>
        <v>91523000000</v>
      </c>
      <c r="K1678">
        <f t="array" ref="K1678">I1678-J1678</f>
        <v>35751000000</v>
      </c>
      <c r="L1678">
        <f t="array" ref="L1678">I1678/D1678</f>
        <v>0.3229443929917154</v>
      </c>
      <c r="M1678">
        <f t="array" ref="M1678">K1678/D1678</f>
        <v>9.0714403521904061E-2</v>
      </c>
    </row>
    <row r="1679" spans="1:13">
      <c r="A1679" t="s">
        <v>6668</v>
      </c>
      <c r="B1679" t="s">
        <v>31</v>
      </c>
      <c r="C1679">
        <v>2015</v>
      </c>
      <c r="D1679" s="1">
        <v>259488000000</v>
      </c>
      <c r="E1679" s="7">
        <v>165590000000</v>
      </c>
      <c r="F1679">
        <v>0</v>
      </c>
      <c r="G1679" s="7">
        <v>18048000000</v>
      </c>
      <c r="H1679" s="7">
        <v>61444000000</v>
      </c>
      <c r="I1679">
        <f t="array" ref="I1679">D1679-E1679</f>
        <v>93898000000</v>
      </c>
      <c r="J1679">
        <f t="array" ref="J1679">SUM(F1679:H1679)</f>
        <v>79492000000</v>
      </c>
      <c r="K1679">
        <f t="array" ref="K1679">I1679-J1679</f>
        <v>14406000000</v>
      </c>
      <c r="L1679">
        <f t="array" ref="L1679">I1679/D1679</f>
        <v>0.36185873720557404</v>
      </c>
      <c r="M1679">
        <f t="array" ref="M1679">K1679/D1679</f>
        <v>5.551701812800592E-2</v>
      </c>
    </row>
    <row r="1680" spans="1:13">
      <c r="A1680" t="s">
        <v>6685</v>
      </c>
      <c r="B1680" t="s">
        <v>10</v>
      </c>
      <c r="C1680">
        <v>2012</v>
      </c>
      <c r="D1680" s="1">
        <v>2928429000</v>
      </c>
      <c r="E1680" s="7">
        <v>1372042000</v>
      </c>
      <c r="F1680">
        <v>0</v>
      </c>
      <c r="G1680">
        <v>0</v>
      </c>
      <c r="H1680" s="7">
        <v>1148731000</v>
      </c>
      <c r="I1680">
        <f t="array" ref="I1680">D1680-E1680</f>
        <v>1556387000</v>
      </c>
      <c r="J1680">
        <f t="array" ref="J1680">SUM(F1680:H1680)</f>
        <v>1148731000</v>
      </c>
      <c r="K1680">
        <f t="array" ref="K1680">I1680-J1680</f>
        <v>407656000</v>
      </c>
      <c r="L1680">
        <f t="array" ref="L1680">I1680/D1680</f>
        <v>0.53147506734839733</v>
      </c>
      <c r="M1680">
        <f t="array" ref="M1680">K1680/D1680</f>
        <v>0.13920637993955121</v>
      </c>
    </row>
    <row r="1681" spans="1:13">
      <c r="A1681" t="s">
        <v>6685</v>
      </c>
      <c r="B1681" t="s">
        <v>19</v>
      </c>
      <c r="C1681">
        <v>2013</v>
      </c>
      <c r="D1681" s="1">
        <v>2950800000</v>
      </c>
      <c r="E1681" s="7">
        <v>1373400000</v>
      </c>
      <c r="F1681">
        <v>0</v>
      </c>
      <c r="G1681">
        <v>0</v>
      </c>
      <c r="H1681" s="7">
        <v>1144800000</v>
      </c>
      <c r="I1681">
        <f t="array" ref="I1681">D1681-E1681</f>
        <v>1577400000</v>
      </c>
      <c r="J1681">
        <f t="array" ref="J1681">SUM(F1681:H1681)</f>
        <v>1144800000</v>
      </c>
      <c r="K1681">
        <f t="array" ref="K1681">I1681-J1681</f>
        <v>432600000</v>
      </c>
      <c r="L1681">
        <f t="array" ref="L1681">I1681/D1681</f>
        <v>0.53456689711264738</v>
      </c>
      <c r="M1681">
        <f t="array" ref="M1681">K1681/D1681</f>
        <v>0.14660431069540464</v>
      </c>
    </row>
    <row r="1682" spans="1:13">
      <c r="A1682" t="s">
        <v>6685</v>
      </c>
      <c r="B1682" t="s">
        <v>25</v>
      </c>
      <c r="C1682">
        <v>2014</v>
      </c>
      <c r="D1682" s="1">
        <v>2922600000</v>
      </c>
      <c r="E1682" s="7">
        <v>1322800000</v>
      </c>
      <c r="F1682">
        <v>0</v>
      </c>
      <c r="G1682">
        <v>0</v>
      </c>
      <c r="H1682" s="7">
        <v>1143100000</v>
      </c>
      <c r="I1682">
        <f t="array" ref="I1682">D1682-E1682</f>
        <v>1599800000</v>
      </c>
      <c r="J1682">
        <f t="array" ref="J1682">SUM(F1682:H1682)</f>
        <v>1143100000</v>
      </c>
      <c r="K1682">
        <f t="array" ref="K1682">I1682-J1682</f>
        <v>456700000</v>
      </c>
      <c r="L1682">
        <f t="array" ref="L1682">I1682/D1682</f>
        <v>0.54738931088756582</v>
      </c>
      <c r="M1682">
        <f t="array" ref="M1682">K1682/D1682</f>
        <v>0.15626496954766303</v>
      </c>
    </row>
    <row r="1683" spans="1:13">
      <c r="A1683" t="s">
        <v>6685</v>
      </c>
      <c r="B1683" t="s">
        <v>31</v>
      </c>
      <c r="C1683">
        <v>2015</v>
      </c>
      <c r="D1683" s="1">
        <v>2674300000</v>
      </c>
      <c r="E1683" s="7">
        <v>1157100000</v>
      </c>
      <c r="F1683">
        <v>0</v>
      </c>
      <c r="G1683">
        <v>0</v>
      </c>
      <c r="H1683" s="7">
        <v>1077300000</v>
      </c>
      <c r="I1683">
        <f t="array" ref="I1683">D1683-E1683</f>
        <v>1517200000</v>
      </c>
      <c r="J1683">
        <f t="array" ref="J1683">SUM(F1683:H1683)</f>
        <v>1077300000</v>
      </c>
      <c r="K1683">
        <f t="array" ref="K1683">I1683-J1683</f>
        <v>439900000</v>
      </c>
      <c r="L1683">
        <f t="array" ref="L1683">I1683/D1683</f>
        <v>0.56732602924129683</v>
      </c>
      <c r="M1683">
        <f t="array" ref="M1683">K1683/D1683</f>
        <v>0.16449164267284896</v>
      </c>
    </row>
    <row r="1684" spans="1:13">
      <c r="A1684" t="s">
        <v>6698</v>
      </c>
      <c r="B1684" t="s">
        <v>10</v>
      </c>
      <c r="C1684">
        <v>2012</v>
      </c>
      <c r="D1684" s="1">
        <v>20421000000</v>
      </c>
      <c r="E1684" s="7">
        <v>13634000000</v>
      </c>
      <c r="F1684" s="7">
        <v>655000000</v>
      </c>
      <c r="G1684" s="7">
        <v>301000000</v>
      </c>
      <c r="H1684" s="7">
        <v>4398000000</v>
      </c>
      <c r="I1684">
        <f t="array" ref="I1684">D1684-E1684</f>
        <v>6787000000</v>
      </c>
      <c r="J1684">
        <f t="array" ref="J1684">SUM(F1684:H1684)</f>
        <v>5354000000</v>
      </c>
      <c r="K1684">
        <f t="array" ref="K1684">I1684-J1684</f>
        <v>1433000000</v>
      </c>
      <c r="L1684">
        <f t="array" ref="L1684">I1684/D1684</f>
        <v>0.33235394936584889</v>
      </c>
      <c r="M1684">
        <f t="array" ref="M1684">K1684/D1684</f>
        <v>7.0172861270261011E-2</v>
      </c>
    </row>
    <row r="1685" spans="1:13">
      <c r="A1685" t="s">
        <v>6698</v>
      </c>
      <c r="B1685" t="s">
        <v>19</v>
      </c>
      <c r="C1685">
        <v>2013</v>
      </c>
      <c r="D1685" s="1">
        <v>20006000000</v>
      </c>
      <c r="E1685" s="7">
        <v>13521000000</v>
      </c>
      <c r="F1685" s="7">
        <v>603000000</v>
      </c>
      <c r="G1685" s="7">
        <v>305000000</v>
      </c>
      <c r="H1685" s="7">
        <v>4219000000</v>
      </c>
      <c r="I1685">
        <f t="array" ref="I1685">D1685-E1685</f>
        <v>6485000000</v>
      </c>
      <c r="J1685">
        <f t="array" ref="J1685">SUM(F1685:H1685)</f>
        <v>5127000000</v>
      </c>
      <c r="K1685">
        <f t="array" ref="K1685">I1685-J1685</f>
        <v>1358000000</v>
      </c>
      <c r="L1685">
        <f t="array" ref="L1685">I1685/D1685</f>
        <v>0.32415275417374789</v>
      </c>
      <c r="M1685">
        <f t="array" ref="M1685">K1685/D1685</f>
        <v>6.7879636109167252E-2</v>
      </c>
    </row>
    <row r="1686" spans="1:13">
      <c r="A1686" t="s">
        <v>6698</v>
      </c>
      <c r="B1686" t="s">
        <v>25</v>
      </c>
      <c r="C1686">
        <v>2014</v>
      </c>
      <c r="D1686" s="1">
        <v>19540000000</v>
      </c>
      <c r="E1686" s="7">
        <v>13294000000</v>
      </c>
      <c r="F1686" s="7">
        <v>577000000</v>
      </c>
      <c r="G1686" s="7">
        <v>315000000</v>
      </c>
      <c r="H1686" s="7">
        <v>4020000000</v>
      </c>
      <c r="I1686">
        <f t="array" ref="I1686">D1686-E1686</f>
        <v>6246000000</v>
      </c>
      <c r="J1686">
        <f t="array" ref="J1686">SUM(F1686:H1686)</f>
        <v>4912000000</v>
      </c>
      <c r="K1686">
        <f t="array" ref="K1686">I1686-J1686</f>
        <v>1334000000</v>
      </c>
      <c r="L1686">
        <f t="array" ref="L1686">I1686/D1686</f>
        <v>0.31965199590583421</v>
      </c>
      <c r="M1686">
        <f t="array" ref="M1686">K1686/D1686</f>
        <v>6.8270214943705221E-2</v>
      </c>
    </row>
    <row r="1687" spans="1:13">
      <c r="A1687" t="s">
        <v>6698</v>
      </c>
      <c r="B1687" t="s">
        <v>31</v>
      </c>
      <c r="C1687">
        <v>2015</v>
      </c>
      <c r="D1687" s="1">
        <v>18045000000</v>
      </c>
      <c r="E1687" s="7">
        <v>12782000000</v>
      </c>
      <c r="F1687" s="7">
        <v>563000000</v>
      </c>
      <c r="G1687" s="7">
        <v>310000000</v>
      </c>
      <c r="H1687" s="7">
        <v>3792000000</v>
      </c>
      <c r="I1687">
        <f t="array" ref="I1687">D1687-E1687</f>
        <v>5263000000</v>
      </c>
      <c r="J1687">
        <f t="array" ref="J1687">SUM(F1687:H1687)</f>
        <v>4665000000</v>
      </c>
      <c r="K1687">
        <f t="array" ref="K1687">I1687-J1687</f>
        <v>598000000</v>
      </c>
      <c r="L1687">
        <f t="array" ref="L1687">I1687/D1687</f>
        <v>0.29165973954003876</v>
      </c>
      <c r="M1687">
        <f t="array" ref="M1687">K1687/D1687</f>
        <v>3.3139373787752842E-2</v>
      </c>
    </row>
    <row r="1688" spans="1:13">
      <c r="A1688" t="s">
        <v>6713</v>
      </c>
      <c r="B1688" t="s">
        <v>10</v>
      </c>
      <c r="C1688">
        <v>2012</v>
      </c>
      <c r="D1688" s="1">
        <v>3791000000</v>
      </c>
      <c r="E1688" s="7">
        <v>2289000000</v>
      </c>
      <c r="F1688" s="7">
        <v>106000000</v>
      </c>
      <c r="G1688">
        <v>0</v>
      </c>
      <c r="H1688" s="7">
        <v>936000000</v>
      </c>
      <c r="I1688">
        <f t="array" ref="I1688">D1688-E1688</f>
        <v>1502000000</v>
      </c>
      <c r="J1688">
        <f t="array" ref="J1688">SUM(F1688:H1688)</f>
        <v>1042000000</v>
      </c>
      <c r="K1688">
        <f t="array" ref="K1688">I1688-J1688</f>
        <v>460000000</v>
      </c>
      <c r="L1688">
        <f t="array" ref="L1688">I1688/D1688</f>
        <v>0.39620152993933</v>
      </c>
      <c r="M1688">
        <f t="array" ref="M1688">K1688/D1688</f>
        <v>0.12134001582695858</v>
      </c>
    </row>
    <row r="1689" spans="1:13">
      <c r="A1689" t="s">
        <v>6713</v>
      </c>
      <c r="B1689" t="s">
        <v>19</v>
      </c>
      <c r="C1689">
        <v>2013</v>
      </c>
      <c r="D1689" s="1">
        <v>3837000000</v>
      </c>
      <c r="E1689" s="7">
        <v>2338000000</v>
      </c>
      <c r="F1689" s="7">
        <v>104000000</v>
      </c>
      <c r="G1689">
        <v>0</v>
      </c>
      <c r="H1689" s="7">
        <v>990000000</v>
      </c>
      <c r="I1689">
        <f t="array" ref="I1689">D1689-E1689</f>
        <v>1499000000</v>
      </c>
      <c r="J1689">
        <f t="array" ref="J1689">SUM(F1689:H1689)</f>
        <v>1094000000</v>
      </c>
      <c r="K1689">
        <f t="array" ref="K1689">I1689-J1689</f>
        <v>405000000</v>
      </c>
      <c r="L1689">
        <f t="array" ref="L1689">I1689/D1689</f>
        <v>0.39066979410998176</v>
      </c>
      <c r="M1689">
        <f t="array" ref="M1689">K1689/D1689</f>
        <v>0.1055512118842846</v>
      </c>
    </row>
    <row r="1690" spans="1:13">
      <c r="A1690" t="s">
        <v>6713</v>
      </c>
      <c r="B1690" t="s">
        <v>25</v>
      </c>
      <c r="C1690">
        <v>2014</v>
      </c>
      <c r="D1690" s="1">
        <v>3916000000</v>
      </c>
      <c r="E1690" s="7">
        <v>2403000000</v>
      </c>
      <c r="F1690" s="7">
        <v>104000000</v>
      </c>
      <c r="G1690">
        <v>0</v>
      </c>
      <c r="H1690" s="7">
        <v>920000000</v>
      </c>
      <c r="I1690">
        <f t="array" ref="I1690">D1690-E1690</f>
        <v>1513000000</v>
      </c>
      <c r="J1690">
        <f t="array" ref="J1690">SUM(F1690:H1690)</f>
        <v>1024000000</v>
      </c>
      <c r="K1690">
        <f t="array" ref="K1690">I1690-J1690</f>
        <v>489000000</v>
      </c>
      <c r="L1690">
        <f t="array" ref="L1690">I1690/D1690</f>
        <v>0.38636363636363635</v>
      </c>
      <c r="M1690">
        <f t="array" ref="M1690">K1690/D1690</f>
        <v>0.12487231869254341</v>
      </c>
    </row>
    <row r="1691" spans="1:13">
      <c r="A1691" t="s">
        <v>6713</v>
      </c>
      <c r="B1691" t="s">
        <v>31</v>
      </c>
      <c r="C1691">
        <v>2015</v>
      </c>
      <c r="D1691" s="1">
        <v>3653000000</v>
      </c>
      <c r="E1691" s="7">
        <v>2249000000</v>
      </c>
      <c r="F1691" s="7">
        <v>95000000</v>
      </c>
      <c r="G1691">
        <v>0</v>
      </c>
      <c r="H1691" s="7">
        <v>854000000</v>
      </c>
      <c r="I1691">
        <f t="array" ref="I1691">D1691-E1691</f>
        <v>1404000000</v>
      </c>
      <c r="J1691">
        <f t="array" ref="J1691">SUM(F1691:H1691)</f>
        <v>949000000</v>
      </c>
      <c r="K1691">
        <f t="array" ref="K1691">I1691-J1691</f>
        <v>455000000</v>
      </c>
      <c r="L1691">
        <f t="array" ref="L1691">I1691/D1691</f>
        <v>0.38434163701067614</v>
      </c>
      <c r="M1691">
        <f t="array" ref="M1691">K1691/D1691</f>
        <v>0.12455516014234876</v>
      </c>
    </row>
    <row r="1692" spans="1:13">
      <c r="A1692" t="s">
        <v>6724</v>
      </c>
      <c r="B1692" t="s">
        <v>10</v>
      </c>
      <c r="C1692">
        <v>2012</v>
      </c>
      <c r="D1692" s="1">
        <v>4986566000</v>
      </c>
      <c r="E1692" s="7">
        <v>1620566000</v>
      </c>
      <c r="F1692" s="7">
        <v>885824000</v>
      </c>
      <c r="G1692" s="7">
        <v>35819000</v>
      </c>
      <c r="H1692" s="7">
        <v>1641819000</v>
      </c>
      <c r="I1692">
        <f t="array" ref="I1692">D1692-E1692</f>
        <v>3366000000</v>
      </c>
      <c r="J1692">
        <f t="array" ref="J1692">SUM(F1692:H1692)</f>
        <v>2563462000</v>
      </c>
      <c r="K1692">
        <f t="array" ref="K1692">I1692-J1692</f>
        <v>802538000</v>
      </c>
      <c r="L1692">
        <f t="array" ref="L1692">I1692/D1692</f>
        <v>0.67501362661198105</v>
      </c>
      <c r="M1692">
        <f t="array" ref="M1692">K1692/D1692</f>
        <v>0.16094001362861737</v>
      </c>
    </row>
    <row r="1693" spans="1:13">
      <c r="A1693" t="s">
        <v>6724</v>
      </c>
      <c r="B1693" t="s">
        <v>19</v>
      </c>
      <c r="C1693">
        <v>2013</v>
      </c>
      <c r="D1693" s="1">
        <v>4680380000</v>
      </c>
      <c r="E1693" s="7">
        <v>1349380000</v>
      </c>
      <c r="F1693" s="7">
        <v>957587000</v>
      </c>
      <c r="G1693" s="7">
        <v>44841000</v>
      </c>
      <c r="H1693" s="7">
        <v>1751275000</v>
      </c>
      <c r="I1693">
        <f t="array" ref="I1693">D1693-E1693</f>
        <v>3331000000</v>
      </c>
      <c r="J1693">
        <f t="array" ref="J1693">SUM(F1693:H1693)</f>
        <v>2753703000</v>
      </c>
      <c r="K1693">
        <f t="array" ref="K1693">I1693-J1693</f>
        <v>577297000</v>
      </c>
      <c r="L1693">
        <f t="array" ref="L1693">I1693/D1693</f>
        <v>0.71169434960409195</v>
      </c>
      <c r="M1693">
        <f t="array" ref="M1693">K1693/D1693</f>
        <v>0.12334404471431806</v>
      </c>
    </row>
    <row r="1694" spans="1:13">
      <c r="A1694" t="s">
        <v>6724</v>
      </c>
      <c r="B1694" t="s">
        <v>25</v>
      </c>
      <c r="C1694">
        <v>2014</v>
      </c>
      <c r="D1694" s="1">
        <v>4618133000</v>
      </c>
      <c r="E1694" s="7">
        <v>1387375000</v>
      </c>
      <c r="F1694" s="7">
        <v>1156386000</v>
      </c>
      <c r="G1694" s="7">
        <v>66750000</v>
      </c>
      <c r="H1694" s="7">
        <v>1770710000</v>
      </c>
      <c r="I1694">
        <f t="array" ref="I1694">D1694-E1694</f>
        <v>3230758000</v>
      </c>
      <c r="J1694">
        <f t="array" ref="J1694">SUM(F1694:H1694)</f>
        <v>2993846000</v>
      </c>
      <c r="K1694">
        <f t="array" ref="K1694">I1694-J1694</f>
        <v>236912000</v>
      </c>
      <c r="L1694">
        <f t="array" ref="L1694">I1694/D1694</f>
        <v>0.6995809778540375</v>
      </c>
      <c r="M1694">
        <f t="array" ref="M1694">K1694/D1694</f>
        <v>5.1300384809185876E-2</v>
      </c>
    </row>
    <row r="1695" spans="1:13">
      <c r="A1695" t="s">
        <v>6724</v>
      </c>
      <c r="B1695" t="s">
        <v>31</v>
      </c>
      <c r="C1695">
        <v>2015</v>
      </c>
      <c r="D1695" s="1">
        <v>4968301000</v>
      </c>
      <c r="E1695" s="7">
        <v>2077748000</v>
      </c>
      <c r="F1695" s="7">
        <v>1177923000</v>
      </c>
      <c r="G1695" s="7">
        <v>79042000</v>
      </c>
      <c r="H1695" s="7">
        <v>1768522000</v>
      </c>
      <c r="I1695">
        <f t="array" ref="I1695">D1695-E1695</f>
        <v>2890553000</v>
      </c>
      <c r="J1695">
        <f t="array" ref="J1695">SUM(F1695:H1695)</f>
        <v>3025487000</v>
      </c>
      <c r="K1695">
        <f t="array" ref="K1695">I1695-J1695</f>
        <v>-134934000</v>
      </c>
      <c r="L1695">
        <f t="array" ref="L1695">I1695/D1695</f>
        <v>0.58179908986995754</v>
      </c>
      <c r="M1695">
        <f t="array" ref="M1695">K1695/D1695</f>
        <v>-2.7158982517363581E-2</v>
      </c>
    </row>
    <row r="1696" spans="1:13">
      <c r="A1696" t="s">
        <v>6745</v>
      </c>
      <c r="B1696" t="s">
        <v>10</v>
      </c>
      <c r="C1696">
        <v>2012</v>
      </c>
      <c r="D1696" s="1">
        <v>13633000000</v>
      </c>
      <c r="E1696" s="7">
        <v>9852000000</v>
      </c>
      <c r="F1696">
        <v>0</v>
      </c>
      <c r="G1696">
        <v>0</v>
      </c>
      <c r="H1696" s="7">
        <v>1450000000</v>
      </c>
      <c r="I1696">
        <f t="array" ref="I1696">D1696-E1696</f>
        <v>3781000000</v>
      </c>
      <c r="J1696">
        <f t="array" ref="J1696">SUM(F1696:H1696)</f>
        <v>1450000000</v>
      </c>
      <c r="K1696">
        <f t="array" ref="K1696">I1696-J1696</f>
        <v>2331000000</v>
      </c>
      <c r="L1696">
        <f t="array" ref="L1696">I1696/D1696</f>
        <v>0.2773417442969266</v>
      </c>
      <c r="M1696">
        <f t="array" ref="M1696">K1696/D1696</f>
        <v>0.17098217560331549</v>
      </c>
    </row>
    <row r="1697" spans="1:13">
      <c r="A1697" t="s">
        <v>6745</v>
      </c>
      <c r="B1697" t="s">
        <v>19</v>
      </c>
      <c r="C1697">
        <v>2013</v>
      </c>
      <c r="D1697" s="1">
        <v>13084000000</v>
      </c>
      <c r="E1697" s="7">
        <v>9501000000</v>
      </c>
      <c r="F1697">
        <v>0</v>
      </c>
      <c r="G1697">
        <v>0</v>
      </c>
      <c r="H1697" s="7">
        <v>1454000000</v>
      </c>
      <c r="I1697">
        <f t="array" ref="I1697">D1697-E1697</f>
        <v>3583000000</v>
      </c>
      <c r="J1697">
        <f t="array" ref="J1697">SUM(F1697:H1697)</f>
        <v>1454000000</v>
      </c>
      <c r="K1697">
        <f t="array" ref="K1697">I1697-J1697</f>
        <v>2129000000</v>
      </c>
      <c r="L1697">
        <f t="array" ref="L1697">I1697/D1697</f>
        <v>0.27384591867930297</v>
      </c>
      <c r="M1697">
        <f t="array" ref="M1697">K1697/D1697</f>
        <v>0.16271782329562826</v>
      </c>
    </row>
    <row r="1698" spans="1:13">
      <c r="A1698" t="s">
        <v>6745</v>
      </c>
      <c r="B1698" t="s">
        <v>25</v>
      </c>
      <c r="C1698">
        <v>2014</v>
      </c>
      <c r="D1698" s="1">
        <v>13279000000</v>
      </c>
      <c r="E1698" s="7">
        <v>9682000000</v>
      </c>
      <c r="F1698">
        <v>0</v>
      </c>
      <c r="G1698">
        <v>0</v>
      </c>
      <c r="H1698" s="7">
        <v>1505000000</v>
      </c>
      <c r="I1698">
        <f t="array" ref="I1698">D1698-E1698</f>
        <v>3597000000</v>
      </c>
      <c r="J1698">
        <f t="array" ref="J1698">SUM(F1698:H1698)</f>
        <v>1505000000</v>
      </c>
      <c r="K1698">
        <f t="array" ref="K1698">I1698-J1698</f>
        <v>2092000000</v>
      </c>
      <c r="L1698">
        <f t="array" ref="L1698">I1698/D1698</f>
        <v>0.27087883123729195</v>
      </c>
      <c r="M1698">
        <f t="array" ref="M1698">K1698/D1698</f>
        <v>0.15754198358310115</v>
      </c>
    </row>
    <row r="1699" spans="1:13">
      <c r="A1699" t="s">
        <v>6745</v>
      </c>
      <c r="B1699" t="s">
        <v>31</v>
      </c>
      <c r="C1699">
        <v>2015</v>
      </c>
      <c r="D1699" s="1">
        <v>13105000000</v>
      </c>
      <c r="E1699" s="7">
        <v>9359000000</v>
      </c>
      <c r="F1699">
        <v>0</v>
      </c>
      <c r="G1699">
        <v>0</v>
      </c>
      <c r="H1699" s="7">
        <v>1746000000</v>
      </c>
      <c r="I1699">
        <f t="array" ref="I1699">D1699-E1699</f>
        <v>3746000000</v>
      </c>
      <c r="J1699">
        <f t="array" ref="J1699">SUM(F1699:H1699)</f>
        <v>1746000000</v>
      </c>
      <c r="K1699">
        <f t="array" ref="K1699">I1699-J1699</f>
        <v>2000000000</v>
      </c>
      <c r="L1699">
        <f t="array" ref="L1699">I1699/D1699</f>
        <v>0.28584509729111024</v>
      </c>
      <c r="M1699">
        <f t="array" ref="M1699">K1699/D1699</f>
        <v>0.15261350629530712</v>
      </c>
    </row>
    <row r="1700" spans="1:13">
      <c r="A1700" t="s">
        <v>6758</v>
      </c>
      <c r="B1700" t="s">
        <v>10</v>
      </c>
      <c r="C1700">
        <v>2012</v>
      </c>
      <c r="D1700" s="1">
        <v>4471700000</v>
      </c>
      <c r="E1700" s="7">
        <v>1125200000</v>
      </c>
      <c r="F1700" s="7">
        <v>225600000</v>
      </c>
      <c r="G1700">
        <v>0</v>
      </c>
      <c r="H1700" s="7">
        <v>1822100000</v>
      </c>
      <c r="I1700">
        <f t="array" ref="I1700">D1700-E1700</f>
        <v>3346500000</v>
      </c>
      <c r="J1700">
        <f t="array" ref="J1700">SUM(F1700:H1700)</f>
        <v>2047700000</v>
      </c>
      <c r="K1700">
        <f t="array" ref="K1700">I1700-J1700</f>
        <v>1298800000</v>
      </c>
      <c r="L1700">
        <f t="array" ref="L1700">I1700/D1700</f>
        <v>0.74837310195227769</v>
      </c>
      <c r="M1700">
        <f t="array" ref="M1700">K1700/D1700</f>
        <v>0.29044882259543353</v>
      </c>
    </row>
    <row r="1701" spans="1:13">
      <c r="A1701" t="s">
        <v>6758</v>
      </c>
      <c r="B1701" t="s">
        <v>19</v>
      </c>
      <c r="C1701">
        <v>2013</v>
      </c>
      <c r="D1701" s="1">
        <v>4623400000</v>
      </c>
      <c r="E1701" s="7">
        <v>1266700000</v>
      </c>
      <c r="F1701" s="7">
        <v>203000000</v>
      </c>
      <c r="G1701" s="7">
        <v>78500000</v>
      </c>
      <c r="H1701" s="7">
        <v>1796300000</v>
      </c>
      <c r="I1701">
        <f t="array" ref="I1701">D1701-E1701</f>
        <v>3356700000</v>
      </c>
      <c r="J1701">
        <f t="array" ref="J1701">SUM(F1701:H1701)</f>
        <v>2077800000</v>
      </c>
      <c r="K1701">
        <f t="array" ref="K1701">I1701-J1701</f>
        <v>1278900000</v>
      </c>
      <c r="L1701">
        <f t="array" ref="L1701">I1701/D1701</f>
        <v>0.72602413808020072</v>
      </c>
      <c r="M1701">
        <f t="array" ref="M1701">K1701/D1701</f>
        <v>0.27661461262274517</v>
      </c>
    </row>
    <row r="1702" spans="1:13">
      <c r="A1702" t="s">
        <v>6758</v>
      </c>
      <c r="B1702" t="s">
        <v>25</v>
      </c>
      <c r="C1702">
        <v>2014</v>
      </c>
      <c r="D1702" s="1">
        <v>4673300000</v>
      </c>
      <c r="E1702" s="7">
        <v>1242800000</v>
      </c>
      <c r="F1702" s="7">
        <v>187400000</v>
      </c>
      <c r="G1702" s="7">
        <v>92500000</v>
      </c>
      <c r="H1702" s="7">
        <v>1772200000</v>
      </c>
      <c r="I1702">
        <f t="array" ref="I1702">D1702-E1702</f>
        <v>3430500000</v>
      </c>
      <c r="J1702">
        <f t="array" ref="J1702">SUM(F1702:H1702)</f>
        <v>2052100000</v>
      </c>
      <c r="K1702">
        <f t="array" ref="K1702">I1702-J1702</f>
        <v>1378400000</v>
      </c>
      <c r="L1702">
        <f t="array" ref="L1702">I1702/D1702</f>
        <v>0.73406372370701645</v>
      </c>
      <c r="M1702">
        <f t="array" ref="M1702">K1702/D1702</f>
        <v>0.29495217512250443</v>
      </c>
    </row>
    <row r="1703" spans="1:13">
      <c r="A1703" t="s">
        <v>6758</v>
      </c>
      <c r="B1703" t="s">
        <v>31</v>
      </c>
      <c r="C1703">
        <v>2015</v>
      </c>
      <c r="D1703" s="1">
        <v>5997800000</v>
      </c>
      <c r="E1703" s="7">
        <v>1800600000</v>
      </c>
      <c r="F1703" s="7">
        <v>268800000</v>
      </c>
      <c r="G1703" s="7">
        <v>337400000</v>
      </c>
      <c r="H1703" s="7">
        <v>2291900000</v>
      </c>
      <c r="I1703">
        <f t="array" ref="I1703">D1703-E1703</f>
        <v>4197200000</v>
      </c>
      <c r="J1703">
        <f t="array" ref="J1703">SUM(F1703:H1703)</f>
        <v>2898100000</v>
      </c>
      <c r="K1703">
        <f t="array" ref="K1703">I1703-J1703</f>
        <v>1299100000</v>
      </c>
      <c r="L1703">
        <f t="array" ref="L1703">I1703/D1703</f>
        <v>0.69978992297175635</v>
      </c>
      <c r="M1703">
        <f t="array" ref="M1703">K1703/D1703</f>
        <v>0.21659608523125146</v>
      </c>
    </row>
    <row r="1704" spans="1:13">
      <c r="A1704" t="s">
        <v>6778</v>
      </c>
      <c r="B1704" t="s">
        <v>10</v>
      </c>
      <c r="C1704">
        <v>2012</v>
      </c>
      <c r="D1704" s="1">
        <v>2458592000</v>
      </c>
      <c r="E1704" s="7">
        <v>80146000</v>
      </c>
      <c r="F1704">
        <v>0</v>
      </c>
      <c r="G1704" s="7">
        <v>31237000</v>
      </c>
      <c r="H1704" s="7">
        <v>1579007000</v>
      </c>
      <c r="I1704">
        <f t="array" ref="I1704">D1704-E1704</f>
        <v>2378446000</v>
      </c>
      <c r="J1704">
        <f t="array" ref="J1704">SUM(F1704:H1704)</f>
        <v>1610244000</v>
      </c>
      <c r="K1704">
        <f t="array" ref="K1704">I1704-J1704</f>
        <v>768202000</v>
      </c>
      <c r="L1704">
        <f t="array" ref="L1704">I1704/D1704</f>
        <v>0.96740166729575305</v>
      </c>
      <c r="M1704">
        <f t="array" ref="M1704">K1704/D1704</f>
        <v>0.31245607241868517</v>
      </c>
    </row>
    <row r="1705" spans="1:13">
      <c r="A1705" t="s">
        <v>6778</v>
      </c>
      <c r="B1705" t="s">
        <v>19</v>
      </c>
      <c r="C1705">
        <v>2013</v>
      </c>
      <c r="D1705" s="1">
        <v>2278812000</v>
      </c>
      <c r="E1705" s="7">
        <v>58913000</v>
      </c>
      <c r="F1705">
        <v>0</v>
      </c>
      <c r="G1705" t="s">
        <v>6823</v>
      </c>
      <c r="H1705" s="7">
        <v>1700064000</v>
      </c>
      <c r="I1705">
        <f t="array" ref="I1705">D1705-E1705</f>
        <v>2219899000</v>
      </c>
      <c r="J1705">
        <f t="array" ref="J1705">SUM(F1705:H1705)</f>
        <v>1700064000</v>
      </c>
      <c r="K1705">
        <f t="array" ref="K1705">I1705-J1705</f>
        <v>519835000</v>
      </c>
      <c r="L1705">
        <f t="array" ref="L1705">I1705/D1705</f>
        <v>0.97414749439620296</v>
      </c>
      <c r="M1705">
        <f t="array" ref="M1705">K1705/D1705</f>
        <v>0.22811666780761203</v>
      </c>
    </row>
    <row r="1706" spans="1:13">
      <c r="A1706" t="s">
        <v>6778</v>
      </c>
      <c r="B1706" t="s">
        <v>25</v>
      </c>
      <c r="C1706">
        <v>2014</v>
      </c>
      <c r="D1706" s="1">
        <v>2361631000</v>
      </c>
      <c r="E1706" s="7">
        <v>49736000</v>
      </c>
      <c r="F1706">
        <v>0</v>
      </c>
      <c r="G1706" t="s">
        <v>6824</v>
      </c>
      <c r="H1706" s="7">
        <v>1654369000</v>
      </c>
      <c r="I1706">
        <f t="array" ref="I1706">D1706-E1706</f>
        <v>2311895000</v>
      </c>
      <c r="J1706">
        <f t="array" ref="J1706">SUM(F1706:H1706)</f>
        <v>1654369000</v>
      </c>
      <c r="K1706">
        <f t="array" ref="K1706">I1706-J1706</f>
        <v>657526000</v>
      </c>
      <c r="L1706">
        <f t="array" ref="L1706">I1706/D1706</f>
        <v>0.97893997834547397</v>
      </c>
      <c r="M1706">
        <f t="array" ref="M1706">K1706/D1706</f>
        <v>0.27842029512654604</v>
      </c>
    </row>
    <row r="1707" spans="1:13">
      <c r="A1707" t="s">
        <v>6778</v>
      </c>
      <c r="B1707" t="s">
        <v>31</v>
      </c>
      <c r="C1707">
        <v>2015</v>
      </c>
      <c r="D1707" s="1">
        <v>2210591000</v>
      </c>
      <c r="E1707" s="7">
        <v>49344000</v>
      </c>
      <c r="F1707">
        <v>0</v>
      </c>
      <c r="G1707" s="7">
        <v>49282000</v>
      </c>
      <c r="H1707" s="7">
        <v>1591239000</v>
      </c>
      <c r="I1707">
        <f t="array" ref="I1707">D1707-E1707</f>
        <v>2161247000</v>
      </c>
      <c r="J1707">
        <f t="array" ref="J1707">SUM(F1707:H1707)</f>
        <v>1640521000</v>
      </c>
      <c r="K1707">
        <f t="array" ref="K1707">I1707-J1707</f>
        <v>520726000</v>
      </c>
      <c r="L1707">
        <f t="array" ref="L1707">I1707/D1707</f>
        <v>0.97767836745919978</v>
      </c>
      <c r="M1707">
        <f t="array" ref="M1707">K1707/D1707</f>
        <v>0.23555963088603907</v>
      </c>
    </row>
    <row r="1708" spans="1:13">
      <c r="A1708" t="s">
        <v>6795</v>
      </c>
      <c r="B1708" t="s">
        <v>10</v>
      </c>
      <c r="C1708">
        <v>2013</v>
      </c>
      <c r="D1708" s="1">
        <v>4561000000</v>
      </c>
      <c r="E1708" s="7">
        <v>1669000000</v>
      </c>
      <c r="F1708" s="7">
        <v>399000000</v>
      </c>
      <c r="G1708" s="7">
        <v>60000000</v>
      </c>
      <c r="H1708" s="7">
        <v>1613000000</v>
      </c>
      <c r="I1708">
        <f t="array" ref="I1708">D1708-E1708</f>
        <v>2892000000</v>
      </c>
      <c r="J1708">
        <f t="array" ref="J1708">SUM(F1708:H1708)</f>
        <v>2072000000</v>
      </c>
      <c r="K1708">
        <f t="array" ref="K1708">I1708-J1708</f>
        <v>820000000</v>
      </c>
      <c r="L1708">
        <f t="array" ref="L1708">I1708/D1708</f>
        <v>0.63407147555360666</v>
      </c>
      <c r="M1708">
        <f t="array" ref="M1708">K1708/D1708</f>
        <v>0.17978513483885114</v>
      </c>
    </row>
    <row r="1709" spans="1:13">
      <c r="A1709" t="s">
        <v>6795</v>
      </c>
      <c r="B1709" t="s">
        <v>19</v>
      </c>
      <c r="C1709">
        <v>2014</v>
      </c>
      <c r="D1709" s="1">
        <v>4785000000</v>
      </c>
      <c r="E1709" s="7">
        <v>1717000000</v>
      </c>
      <c r="F1709" s="7">
        <v>396000000</v>
      </c>
      <c r="G1709" s="7">
        <v>60000000</v>
      </c>
      <c r="H1709" s="7">
        <v>1643000000</v>
      </c>
      <c r="I1709">
        <f t="array" ref="I1709">D1709-E1709</f>
        <v>3068000000</v>
      </c>
      <c r="J1709">
        <f t="array" ref="J1709">SUM(F1709:H1709)</f>
        <v>2099000000</v>
      </c>
      <c r="K1709">
        <f t="array" ref="K1709">I1709-J1709</f>
        <v>969000000</v>
      </c>
      <c r="L1709">
        <f t="array" ref="L1709">I1709/D1709</f>
        <v>0.64117032392894457</v>
      </c>
      <c r="M1709">
        <f t="array" ref="M1709">K1709/D1709</f>
        <v>0.2025078369905956</v>
      </c>
    </row>
    <row r="1710" spans="1:13">
      <c r="A1710" t="s">
        <v>6795</v>
      </c>
      <c r="B1710" t="s">
        <v>25</v>
      </c>
      <c r="C1710">
        <v>2015</v>
      </c>
      <c r="D1710" s="1">
        <v>4765000000</v>
      </c>
      <c r="E1710" s="7">
        <v>1738000000</v>
      </c>
      <c r="F1710" s="7">
        <v>364000000</v>
      </c>
      <c r="G1710" s="7">
        <v>61000000</v>
      </c>
      <c r="H1710" s="7">
        <v>1532000000</v>
      </c>
      <c r="I1710">
        <f t="array" ref="I1710">D1710-E1710</f>
        <v>3027000000</v>
      </c>
      <c r="J1710">
        <f t="array" ref="J1710">SUM(F1710:H1710)</f>
        <v>1957000000</v>
      </c>
      <c r="K1710">
        <f t="array" ref="K1710">I1710-J1710</f>
        <v>1070000000</v>
      </c>
      <c r="L1710">
        <f t="array" ref="L1710">I1710/D1710</f>
        <v>0.63525708289611749</v>
      </c>
      <c r="M1710">
        <f t="array" ref="M1710">K1710/D1710</f>
        <v>0.22455403987408185</v>
      </c>
    </row>
    <row r="1711" spans="1:13">
      <c r="A1711" t="s">
        <v>6795</v>
      </c>
      <c r="B1711" t="s">
        <v>31</v>
      </c>
      <c r="C1711">
        <v>2016</v>
      </c>
      <c r="D1711" s="1">
        <v>4888000000</v>
      </c>
      <c r="E1711" s="7">
        <v>1666000000</v>
      </c>
      <c r="F1711" s="7">
        <v>376000000</v>
      </c>
      <c r="G1711" s="7">
        <v>85000000</v>
      </c>
      <c r="H1711" s="7">
        <v>1364000000</v>
      </c>
      <c r="I1711">
        <f t="array" ref="I1711">D1711-E1711</f>
        <v>3222000000</v>
      </c>
      <c r="J1711">
        <f t="array" ref="J1711">SUM(F1711:H1711)</f>
        <v>1825000000</v>
      </c>
      <c r="K1711">
        <f t="array" ref="K1711">I1711-J1711</f>
        <v>1397000000</v>
      </c>
      <c r="L1711">
        <f t="array" ref="L1711">I1711/D1711</f>
        <v>0.6591653027823241</v>
      </c>
      <c r="M1711">
        <f t="array" ref="M1711">K1711/D1711</f>
        <v>0.28580196399345337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02CA-97C9-4319-9BD6-5937BC361505}">
  <dimension ref="A1:N434"/>
  <sheetViews>
    <sheetView topLeftCell="I22" workbookViewId="0">
      <selection activeCell="M84" sqref="M84"/>
    </sheetView>
  </sheetViews>
  <sheetFormatPr defaultRowHeight="15"/>
  <cols>
    <col min="1" max="1" width="13.140625" bestFit="1" customWidth="1"/>
    <col min="6" max="6" width="13.140625" bestFit="1" customWidth="1"/>
    <col min="7" max="7" width="28.7109375" bestFit="1" customWidth="1"/>
    <col min="8" max="8" width="34.140625" customWidth="1"/>
    <col min="9" max="9" width="7" bestFit="1" customWidth="1"/>
    <col min="10" max="10" width="27.7109375" bestFit="1" customWidth="1"/>
    <col min="11" max="11" width="39.140625" bestFit="1" customWidth="1"/>
    <col min="12" max="12" width="10.28515625" bestFit="1" customWidth="1"/>
    <col min="13" max="13" width="27.7109375" bestFit="1" customWidth="1"/>
    <col min="14" max="14" width="35.5703125" bestFit="1" customWidth="1"/>
    <col min="15" max="15" width="10.7109375" bestFit="1" customWidth="1"/>
    <col min="16" max="16" width="27.7109375" bestFit="1" customWidth="1"/>
    <col min="17" max="17" width="8.140625" bestFit="1" customWidth="1"/>
    <col min="18" max="18" width="11.28515625" bestFit="1" customWidth="1"/>
  </cols>
  <sheetData>
    <row r="1" spans="1:14">
      <c r="D1" t="s">
        <v>6837</v>
      </c>
    </row>
    <row r="2" spans="1:14">
      <c r="D2" s="3" t="s">
        <v>4355</v>
      </c>
    </row>
    <row r="3" spans="1:14">
      <c r="A3" s="2" t="s">
        <v>6812</v>
      </c>
      <c r="D3" s="3" t="s">
        <v>4109</v>
      </c>
      <c r="F3" s="2" t="s">
        <v>6812</v>
      </c>
      <c r="G3" t="s">
        <v>6858</v>
      </c>
      <c r="H3" t="s">
        <v>7</v>
      </c>
      <c r="J3" s="2" t="s">
        <v>6812</v>
      </c>
      <c r="K3" t="s">
        <v>6863</v>
      </c>
      <c r="M3" s="2" t="s">
        <v>6812</v>
      </c>
      <c r="N3" t="s">
        <v>6862</v>
      </c>
    </row>
    <row r="4" spans="1:14">
      <c r="A4" s="3" t="s">
        <v>4355</v>
      </c>
      <c r="D4" s="3" t="s">
        <v>4645</v>
      </c>
      <c r="F4" s="3" t="s">
        <v>4355</v>
      </c>
      <c r="G4" s="4">
        <v>14804750000</v>
      </c>
      <c r="H4" t="str">
        <f t="array" ref="H4">INDEX('projectdata-nyse'!N:N,MATCH(F4,'projectdata-nyse'!B:B,0),0)</f>
        <v>Materials</v>
      </c>
      <c r="J4" s="3" t="s">
        <v>42</v>
      </c>
      <c r="K4" s="8">
        <v>18308306191.558441</v>
      </c>
      <c r="M4" s="3" t="s">
        <v>42</v>
      </c>
      <c r="N4" s="8">
        <v>1409739576750</v>
      </c>
    </row>
    <row r="5" spans="1:14">
      <c r="A5" s="3" t="s">
        <v>4109</v>
      </c>
      <c r="D5" s="3" t="s">
        <v>9</v>
      </c>
      <c r="F5" s="3" t="s">
        <v>4109</v>
      </c>
      <c r="G5" s="4">
        <v>13220000000</v>
      </c>
      <c r="H5" t="str">
        <f t="array" ref="H5">INDEX('projectdata-nyse'!N:N,MATCH(F5,'projectdata-nyse'!B:B,0),0)</f>
        <v>Consumer Discretionary</v>
      </c>
      <c r="J5" s="3" t="s">
        <v>198</v>
      </c>
      <c r="K5" s="8">
        <v>43407926143.939392</v>
      </c>
      <c r="M5" s="3" t="s">
        <v>198</v>
      </c>
      <c r="N5" s="8">
        <v>1432461562750</v>
      </c>
    </row>
    <row r="6" spans="1:14">
      <c r="A6" s="3" t="s">
        <v>4645</v>
      </c>
      <c r="D6" s="3" t="s">
        <v>37</v>
      </c>
      <c r="F6" s="3" t="s">
        <v>4645</v>
      </c>
      <c r="G6" s="4">
        <v>18153000000</v>
      </c>
      <c r="H6" t="str">
        <f t="array" ref="H6">INDEX('projectdata-nyse'!N:N,MATCH(F6,'projectdata-nyse'!B:B,0),0)</f>
        <v>Energy</v>
      </c>
      <c r="J6" s="3" t="s">
        <v>608</v>
      </c>
      <c r="K6" s="8">
        <v>38984796516.129036</v>
      </c>
      <c r="M6" s="3" t="s">
        <v>608</v>
      </c>
      <c r="N6" s="8">
        <v>1208528692000</v>
      </c>
    </row>
    <row r="7" spans="1:14">
      <c r="A7" s="3" t="s">
        <v>9</v>
      </c>
      <c r="D7" s="3" t="s">
        <v>56</v>
      </c>
      <c r="F7" s="3" t="s">
        <v>9</v>
      </c>
      <c r="G7" s="4">
        <v>33809500000</v>
      </c>
      <c r="H7" t="str">
        <f t="array" ref="H7">INDEX('projectdata-nyse'!N:N,MATCH(F7,'projectdata-nyse'!B:B,0),0)</f>
        <v>Industrials</v>
      </c>
      <c r="J7" s="3" t="s">
        <v>293</v>
      </c>
      <c r="K7" s="8">
        <v>20825589774.390244</v>
      </c>
      <c r="M7" s="3" t="s">
        <v>293</v>
      </c>
      <c r="N7" s="8">
        <v>853849180750</v>
      </c>
    </row>
    <row r="8" spans="1:14">
      <c r="A8" s="3" t="s">
        <v>37</v>
      </c>
      <c r="D8" s="3" t="s">
        <v>79</v>
      </c>
      <c r="F8" s="3" t="s">
        <v>37</v>
      </c>
      <c r="G8" s="4">
        <v>8069924000</v>
      </c>
      <c r="H8" t="str">
        <f t="array" ref="H8">INDEX('projectdata-nyse'!N:N,MATCH(F8,'projectdata-nyse'!B:B,0),0)</f>
        <v>Consumer Discretionary</v>
      </c>
      <c r="J8" s="3" t="s">
        <v>84</v>
      </c>
      <c r="K8" s="8">
        <v>23308131640.625</v>
      </c>
      <c r="M8" s="3" t="s">
        <v>84</v>
      </c>
      <c r="N8" s="8">
        <v>1118790318750</v>
      </c>
    </row>
    <row r="9" spans="1:14">
      <c r="A9" s="3" t="s">
        <v>56</v>
      </c>
      <c r="D9" s="3" t="s">
        <v>98</v>
      </c>
      <c r="F9" s="3" t="s">
        <v>56</v>
      </c>
      <c r="G9" s="4">
        <v>200764750000</v>
      </c>
      <c r="H9" t="str">
        <f t="array" ref="H9">INDEX('projectdata-nyse'!N:N,MATCH(F9,'projectdata-nyse'!B:B,0),0)</f>
        <v>Information Technology</v>
      </c>
      <c r="J9" s="3" t="s">
        <v>17</v>
      </c>
      <c r="K9" s="8">
        <v>16547665399.193548</v>
      </c>
      <c r="M9" s="3" t="s">
        <v>17</v>
      </c>
      <c r="N9" s="8">
        <v>1025955254750</v>
      </c>
    </row>
    <row r="10" spans="1:14">
      <c r="A10" s="3" t="s">
        <v>79</v>
      </c>
      <c r="D10" s="3" t="s">
        <v>120</v>
      </c>
      <c r="F10" s="3" t="s">
        <v>79</v>
      </c>
      <c r="G10" s="4">
        <v>19997250000</v>
      </c>
      <c r="H10" t="str">
        <f t="array" ref="H10">INDEX('projectdata-nyse'!N:N,MATCH(F10,'projectdata-nyse'!B:B,0),0)</f>
        <v>Health Care</v>
      </c>
      <c r="J10" s="3" t="s">
        <v>62</v>
      </c>
      <c r="K10" s="8">
        <v>15870553901.129942</v>
      </c>
      <c r="M10" s="3" t="s">
        <v>62</v>
      </c>
      <c r="N10" s="8">
        <v>936362680166.66663</v>
      </c>
    </row>
    <row r="11" spans="1:14">
      <c r="A11" s="3" t="s">
        <v>98</v>
      </c>
      <c r="D11" s="3" t="s">
        <v>142</v>
      </c>
      <c r="F11" s="3" t="s">
        <v>98</v>
      </c>
      <c r="G11" s="4">
        <v>122584945750</v>
      </c>
      <c r="H11" t="str">
        <f t="array" ref="H11">INDEX('projectdata-nyse'!N:N,MATCH(F11,'projectdata-nyse'!B:B,0),0)</f>
        <v>Health Care</v>
      </c>
      <c r="J11" s="3" t="s">
        <v>379</v>
      </c>
      <c r="K11" s="8">
        <v>11833432777.777779</v>
      </c>
      <c r="M11" s="3" t="s">
        <v>379</v>
      </c>
      <c r="N11" s="8">
        <v>284002386666.66669</v>
      </c>
    </row>
    <row r="12" spans="1:14">
      <c r="A12" s="3" t="s">
        <v>120</v>
      </c>
      <c r="D12" s="3" t="s">
        <v>168</v>
      </c>
      <c r="F12" s="3" t="s">
        <v>120</v>
      </c>
      <c r="G12" s="4">
        <v>19839750000</v>
      </c>
      <c r="H12" t="str">
        <f t="array" ref="H12">INDEX('projectdata-nyse'!N:N,MATCH(F12,'projectdata-nyse'!B:B,0),0)</f>
        <v>Health Care</v>
      </c>
      <c r="J12" s="3" t="s">
        <v>323</v>
      </c>
      <c r="K12" s="8">
        <v>2511715663.4615383</v>
      </c>
      <c r="M12" s="3" t="s">
        <v>323</v>
      </c>
      <c r="N12" s="8">
        <v>65304607250</v>
      </c>
    </row>
    <row r="13" spans="1:14">
      <c r="A13" s="3" t="s">
        <v>142</v>
      </c>
      <c r="D13" s="3" t="s">
        <v>194</v>
      </c>
      <c r="F13" s="3" t="s">
        <v>142</v>
      </c>
      <c r="G13" s="4">
        <v>4713061500</v>
      </c>
      <c r="H13" t="str">
        <f t="array" ref="H13">INDEX('projectdata-nyse'!N:N,MATCH(F13,'projectdata-nyse'!B:B,0),0)</f>
        <v>Information Technology</v>
      </c>
      <c r="J13" s="3" t="s">
        <v>1703</v>
      </c>
      <c r="K13" s="8">
        <v>57537392650</v>
      </c>
      <c r="M13" s="3" t="s">
        <v>1703</v>
      </c>
      <c r="N13" s="8">
        <v>287686963250</v>
      </c>
    </row>
    <row r="14" spans="1:14">
      <c r="A14" s="3" t="s">
        <v>168</v>
      </c>
      <c r="D14" s="3" t="s">
        <v>209</v>
      </c>
      <c r="F14" s="3" t="s">
        <v>168</v>
      </c>
      <c r="G14" s="4">
        <v>3088740750</v>
      </c>
      <c r="H14" t="str">
        <f t="array" ref="H14">INDEX('projectdata-nyse'!N:N,MATCH(F14,'projectdata-nyse'!B:B,0),0)</f>
        <v>Information Technology</v>
      </c>
      <c r="J14" s="3" t="s">
        <v>257</v>
      </c>
      <c r="K14" s="8">
        <v>11135678864.583334</v>
      </c>
      <c r="M14" s="3" t="s">
        <v>257</v>
      </c>
      <c r="N14" s="8">
        <v>267256292750</v>
      </c>
    </row>
    <row r="15" spans="1:14">
      <c r="A15" s="3" t="s">
        <v>194</v>
      </c>
      <c r="D15" s="3" t="s">
        <v>227</v>
      </c>
      <c r="F15" s="3" t="s">
        <v>194</v>
      </c>
      <c r="G15" s="4">
        <v>82316500000</v>
      </c>
      <c r="H15" t="str">
        <f t="array" ref="H15">INDEX('projectdata-nyse'!N:N,MATCH(F15,'projectdata-nyse'!B:B,0),0)</f>
        <v>Consumer Staples</v>
      </c>
      <c r="J15" s="3" t="s">
        <v>6813</v>
      </c>
      <c r="K15" s="8">
        <v>20674273292.635662</v>
      </c>
      <c r="M15" s="3" t="s">
        <v>6813</v>
      </c>
      <c r="N15" s="8">
        <v>8889937515833.334</v>
      </c>
    </row>
    <row r="16" spans="1:14">
      <c r="A16" s="3" t="s">
        <v>209</v>
      </c>
      <c r="D16" s="3" t="s">
        <v>252</v>
      </c>
      <c r="F16" s="3" t="s">
        <v>209</v>
      </c>
      <c r="G16" s="4">
        <v>4925784750</v>
      </c>
      <c r="H16" t="str">
        <f t="array" ref="H16">INDEX('projectdata-nyse'!N:N,MATCH(F16,'projectdata-nyse'!B:B,0),0)</f>
        <v>Information Technology</v>
      </c>
    </row>
    <row r="17" spans="1:8">
      <c r="A17" s="3" t="s">
        <v>227</v>
      </c>
      <c r="D17" s="3" t="s">
        <v>271</v>
      </c>
      <c r="F17" s="3" t="s">
        <v>227</v>
      </c>
      <c r="G17" s="4">
        <v>2400600000</v>
      </c>
      <c r="H17" t="str">
        <f t="array" ref="H17">INDEX('projectdata-nyse'!N:N,MATCH(F17,'projectdata-nyse'!B:B,0),0)</f>
        <v>Information Technology</v>
      </c>
    </row>
    <row r="18" spans="1:8">
      <c r="A18" s="3" t="s">
        <v>252</v>
      </c>
      <c r="D18" s="3" t="s">
        <v>289</v>
      </c>
      <c r="F18" s="3" t="s">
        <v>252</v>
      </c>
      <c r="G18" s="4">
        <v>5942500000</v>
      </c>
      <c r="H18" t="str">
        <f t="array" ref="H18">INDEX('projectdata-nyse'!N:N,MATCH(F18,'projectdata-nyse'!B:B,0),0)</f>
        <v>Utilities</v>
      </c>
    </row>
    <row r="19" spans="1:8">
      <c r="A19" s="3" t="s">
        <v>271</v>
      </c>
      <c r="D19" s="3" t="s">
        <v>304</v>
      </c>
      <c r="F19" s="3" t="s">
        <v>271</v>
      </c>
      <c r="G19" s="4">
        <v>15647575000</v>
      </c>
      <c r="H19" t="str">
        <f t="array" ref="H19">INDEX('projectdata-nyse'!N:N,MATCH(F19,'projectdata-nyse'!B:B,0),0)</f>
        <v>Utilities</v>
      </c>
    </row>
    <row r="20" spans="1:8">
      <c r="A20" s="3" t="s">
        <v>289</v>
      </c>
      <c r="D20" s="3" t="s">
        <v>318</v>
      </c>
      <c r="F20" s="3" t="s">
        <v>289</v>
      </c>
      <c r="G20" s="4">
        <v>23225750000</v>
      </c>
      <c r="H20" t="str">
        <f t="array" ref="H20">INDEX('projectdata-nyse'!N:N,MATCH(F20,'projectdata-nyse'!B:B,0),0)</f>
        <v>Financials</v>
      </c>
    </row>
    <row r="21" spans="1:8">
      <c r="A21" s="3" t="s">
        <v>304</v>
      </c>
      <c r="D21" s="3" t="s">
        <v>337</v>
      </c>
      <c r="F21" s="3" t="s">
        <v>304</v>
      </c>
      <c r="G21" s="4">
        <v>65705250000</v>
      </c>
      <c r="H21" t="str">
        <f t="array" ref="H21">INDEX('projectdata-nyse'!N:N,MATCH(F21,'projectdata-nyse'!B:B,0),0)</f>
        <v>Financials</v>
      </c>
    </row>
    <row r="22" spans="1:8">
      <c r="A22" s="3" t="s">
        <v>318</v>
      </c>
      <c r="D22" s="3" t="s">
        <v>352</v>
      </c>
      <c r="F22" s="3" t="s">
        <v>318</v>
      </c>
      <c r="G22" s="4">
        <v>974559250</v>
      </c>
      <c r="H22" t="str">
        <f t="array" ref="H22">INDEX('projectdata-nyse'!N:N,MATCH(F22,'projectdata-nyse'!B:B,0),0)</f>
        <v>Real Estate</v>
      </c>
    </row>
    <row r="23" spans="1:8">
      <c r="A23" s="3" t="s">
        <v>337</v>
      </c>
      <c r="D23" s="3" t="s">
        <v>374</v>
      </c>
      <c r="F23" s="3" t="s">
        <v>337</v>
      </c>
      <c r="G23" s="4">
        <v>9321646000</v>
      </c>
      <c r="H23" t="str">
        <f t="array" ref="H23">INDEX('projectdata-nyse'!N:N,MATCH(F23,'projectdata-nyse'!B:B,0),0)</f>
        <v>Financials</v>
      </c>
    </row>
    <row r="24" spans="1:8">
      <c r="A24" s="3" t="s">
        <v>352</v>
      </c>
      <c r="D24" s="3" t="s">
        <v>393</v>
      </c>
      <c r="F24" s="3" t="s">
        <v>352</v>
      </c>
      <c r="G24" s="4">
        <v>1778297750</v>
      </c>
      <c r="H24" t="str">
        <f t="array" ref="H24">INDEX('projectdata-nyse'!N:N,MATCH(F24,'projectdata-nyse'!B:B,0),0)</f>
        <v>Information Technology</v>
      </c>
    </row>
    <row r="25" spans="1:8">
      <c r="A25" s="3" t="s">
        <v>374</v>
      </c>
      <c r="D25" s="3" t="s">
        <v>410</v>
      </c>
      <c r="F25" s="3" t="s">
        <v>374</v>
      </c>
      <c r="G25" s="4">
        <v>2752576750</v>
      </c>
      <c r="H25" t="str">
        <f t="array" ref="H25">INDEX('projectdata-nyse'!N:N,MATCH(F25,'projectdata-nyse'!B:B,0),0)</f>
        <v>Materials</v>
      </c>
    </row>
    <row r="26" spans="1:8">
      <c r="A26" s="3" t="s">
        <v>393</v>
      </c>
      <c r="D26" s="3" t="s">
        <v>426</v>
      </c>
      <c r="F26" s="3" t="s">
        <v>393</v>
      </c>
      <c r="G26" s="4">
        <v>5194750000</v>
      </c>
      <c r="H26" t="str">
        <f t="array" ref="H26">INDEX('projectdata-nyse'!N:N,MATCH(F26,'projectdata-nyse'!B:B,0),0)</f>
        <v>Industrials</v>
      </c>
    </row>
    <row r="27" spans="1:8">
      <c r="A27" s="3" t="s">
        <v>410</v>
      </c>
      <c r="D27" s="3" t="s">
        <v>440</v>
      </c>
      <c r="F27" s="3" t="s">
        <v>410</v>
      </c>
      <c r="G27" s="4">
        <v>34678500000</v>
      </c>
      <c r="H27" t="str">
        <f t="array" ref="H27">INDEX('projectdata-nyse'!N:N,MATCH(F27,'projectdata-nyse'!B:B,0),0)</f>
        <v>Financials</v>
      </c>
    </row>
    <row r="28" spans="1:8">
      <c r="A28" s="3" t="s">
        <v>426</v>
      </c>
      <c r="D28" s="3" t="s">
        <v>461</v>
      </c>
      <c r="F28" s="3" t="s">
        <v>426</v>
      </c>
      <c r="G28" s="4">
        <v>2123500000</v>
      </c>
      <c r="H28" t="str">
        <f t="array" ref="H28">INDEX('projectdata-nyse'!N:N,MATCH(F28,'projectdata-nyse'!B:B,0),0)</f>
        <v>Industrials</v>
      </c>
    </row>
    <row r="29" spans="1:8">
      <c r="A29" s="3" t="s">
        <v>440</v>
      </c>
      <c r="D29" s="3" t="s">
        <v>483</v>
      </c>
      <c r="F29" s="3" t="s">
        <v>440</v>
      </c>
      <c r="G29" s="4">
        <v>2368336500</v>
      </c>
      <c r="H29" t="str">
        <f t="array" ref="H29">INDEX('projectdata-nyse'!N:N,MATCH(F29,'projectdata-nyse'!B:B,0),0)</f>
        <v>Health Care</v>
      </c>
    </row>
    <row r="30" spans="1:8">
      <c r="A30" s="3" t="s">
        <v>461</v>
      </c>
      <c r="D30" s="3" t="s">
        <v>501</v>
      </c>
      <c r="F30" s="3" t="s">
        <v>461</v>
      </c>
      <c r="G30" s="4">
        <v>9266250000</v>
      </c>
      <c r="H30" t="str">
        <f t="array" ref="H30">INDEX('projectdata-nyse'!N:N,MATCH(F30,'projectdata-nyse'!B:B,0),0)</f>
        <v>Information Technology</v>
      </c>
    </row>
    <row r="31" spans="1:8">
      <c r="A31" s="3" t="s">
        <v>483</v>
      </c>
      <c r="D31" s="3" t="s">
        <v>518</v>
      </c>
      <c r="F31" s="3" t="s">
        <v>483</v>
      </c>
      <c r="G31" s="4">
        <v>3731152000</v>
      </c>
      <c r="H31" t="str">
        <f t="array" ref="H31">INDEX('projectdata-nyse'!N:N,MATCH(F31,'projectdata-nyse'!B:B,0),0)</f>
        <v>Industrials</v>
      </c>
    </row>
    <row r="32" spans="1:8">
      <c r="A32" s="3" t="s">
        <v>501</v>
      </c>
      <c r="D32" s="3" t="s">
        <v>536</v>
      </c>
      <c r="F32" s="3" t="s">
        <v>501</v>
      </c>
      <c r="G32" s="4">
        <v>20848000000</v>
      </c>
      <c r="H32" t="str">
        <f t="array" ref="H32">INDEX('projectdata-nyse'!N:N,MATCH(F32,'projectdata-nyse'!B:B,0),0)</f>
        <v>Health Care</v>
      </c>
    </row>
    <row r="33" spans="1:11">
      <c r="A33" s="3" t="s">
        <v>518</v>
      </c>
      <c r="D33" s="3" t="s">
        <v>554</v>
      </c>
      <c r="F33" s="3" t="s">
        <v>518</v>
      </c>
      <c r="G33" s="4">
        <v>11496250000</v>
      </c>
      <c r="H33" t="str">
        <f t="array" ref="H33">INDEX('projectdata-nyse'!N:N,MATCH(F33,'projectdata-nyse'!B:B,0),0)</f>
        <v>Financials</v>
      </c>
    </row>
    <row r="34" spans="1:11">
      <c r="A34" s="3" t="s">
        <v>536</v>
      </c>
      <c r="D34" s="3" t="s">
        <v>568</v>
      </c>
      <c r="F34" s="3" t="s">
        <v>536</v>
      </c>
      <c r="G34" s="4">
        <v>3777232750</v>
      </c>
      <c r="H34" t="str">
        <f t="array" ref="H34">INDEX('projectdata-nyse'!N:N,MATCH(F34,'projectdata-nyse'!B:B,0),0)</f>
        <v>Real Estate</v>
      </c>
    </row>
    <row r="35" spans="1:11">
      <c r="A35" s="3" t="s">
        <v>554</v>
      </c>
      <c r="D35" s="3" t="s">
        <v>586</v>
      </c>
      <c r="F35" s="3" t="s">
        <v>554</v>
      </c>
      <c r="G35" s="4">
        <v>101608250000</v>
      </c>
      <c r="H35" t="str">
        <f t="array" ref="H35">INDEX('projectdata-nyse'!N:N,MATCH(F35,'projectdata-nyse'!B:B,0),0)</f>
        <v>Consumer Discretionary</v>
      </c>
      <c r="J35" t="s">
        <v>6868</v>
      </c>
      <c r="K35" t="s">
        <v>198</v>
      </c>
    </row>
    <row r="36" spans="1:11">
      <c r="A36" s="3" t="s">
        <v>568</v>
      </c>
      <c r="D36" s="3" t="s">
        <v>603</v>
      </c>
      <c r="F36" s="3" t="s">
        <v>568</v>
      </c>
      <c r="G36" s="4">
        <v>19774350000</v>
      </c>
      <c r="H36" t="str">
        <f t="array" ref="H36">INDEX('projectdata-nyse'!N:N,MATCH(F36,'projectdata-nyse'!B:B,0),0)</f>
        <v>Consumer Discretionary</v>
      </c>
      <c r="J36" s="4">
        <v>18100500000</v>
      </c>
      <c r="K36" s="4">
        <v>82316500000</v>
      </c>
    </row>
    <row r="37" spans="1:11">
      <c r="A37" s="3" t="s">
        <v>586</v>
      </c>
      <c r="D37" s="3" t="s">
        <v>622</v>
      </c>
      <c r="F37" s="3" t="s">
        <v>586</v>
      </c>
      <c r="G37" s="4">
        <v>71387825000</v>
      </c>
      <c r="H37" t="str">
        <f t="array" ref="H37">INDEX('projectdata-nyse'!N:N,MATCH(F37,'projectdata-nyse'!B:B,0),0)</f>
        <v>Health Care</v>
      </c>
      <c r="J37" s="4">
        <v>5030463250</v>
      </c>
      <c r="K37" s="4">
        <v>12221850000</v>
      </c>
    </row>
    <row r="38" spans="1:11">
      <c r="A38" s="3" t="s">
        <v>603</v>
      </c>
      <c r="D38" s="3" t="s">
        <v>638</v>
      </c>
      <c r="F38" s="3" t="s">
        <v>603</v>
      </c>
      <c r="G38" s="4">
        <v>12568250000</v>
      </c>
      <c r="H38" t="str">
        <f t="array" ref="H38">INDEX('projectdata-nyse'!N:N,MATCH(F38,'projectdata-nyse'!B:B,0),0)</f>
        <v>Energy</v>
      </c>
      <c r="J38" s="4">
        <v>6923750000</v>
      </c>
      <c r="K38" s="4">
        <v>3202150000</v>
      </c>
    </row>
    <row r="39" spans="1:11">
      <c r="A39" s="3" t="s">
        <v>622</v>
      </c>
      <c r="D39" s="3" t="s">
        <v>656</v>
      </c>
      <c r="F39" s="3" t="s">
        <v>622</v>
      </c>
      <c r="G39" s="4">
        <v>12404500000</v>
      </c>
      <c r="H39" t="str">
        <f t="array" ref="H39">INDEX('projectdata-nyse'!N:N,MATCH(F39,'projectdata-nyse'!B:B,0),0)</f>
        <v>Energy</v>
      </c>
      <c r="J39" s="4">
        <v>133858500000</v>
      </c>
      <c r="K39" s="4">
        <v>16954000000</v>
      </c>
    </row>
    <row r="40" spans="1:11">
      <c r="A40" s="3" t="s">
        <v>638</v>
      </c>
      <c r="D40" s="3" t="s">
        <v>670</v>
      </c>
      <c r="F40" s="3" t="s">
        <v>638</v>
      </c>
      <c r="G40" s="4">
        <v>10009675000</v>
      </c>
      <c r="H40" t="str">
        <f t="array" ref="H40">INDEX('projectdata-nyse'!N:N,MATCH(F40,'projectdata-nyse'!B:B,0),0)</f>
        <v>Materials</v>
      </c>
      <c r="J40" s="4">
        <v>123773750000</v>
      </c>
      <c r="K40" s="4">
        <v>5615750000</v>
      </c>
    </row>
    <row r="41" spans="1:11">
      <c r="A41" s="3" t="s">
        <v>656</v>
      </c>
      <c r="D41" s="3" t="s">
        <v>691</v>
      </c>
      <c r="F41" s="3" t="s">
        <v>656</v>
      </c>
      <c r="G41" s="4">
        <v>4955250000</v>
      </c>
      <c r="H41" t="str">
        <f t="array" ref="H41">INDEX('projectdata-nyse'!N:N,MATCH(F41,'projectdata-nyse'!B:B,0),0)</f>
        <v>Information Technology</v>
      </c>
      <c r="K41" s="4">
        <v>113178500000</v>
      </c>
    </row>
    <row r="42" spans="1:11">
      <c r="A42" s="3" t="s">
        <v>670</v>
      </c>
      <c r="D42" s="3" t="s">
        <v>709</v>
      </c>
      <c r="F42" s="3" t="s">
        <v>670</v>
      </c>
      <c r="G42" s="4">
        <v>23293000000</v>
      </c>
      <c r="H42" t="str">
        <f t="array" ref="H42">INDEX('projectdata-nyse'!N:N,MATCH(F42,'projectdata-nyse'!B:B,0),0)</f>
        <v>Industrials</v>
      </c>
      <c r="K42" s="4">
        <v>45573750</v>
      </c>
    </row>
    <row r="43" spans="1:11">
      <c r="A43" s="3" t="s">
        <v>691</v>
      </c>
      <c r="D43" s="3" t="s">
        <v>721</v>
      </c>
      <c r="F43" s="3" t="s">
        <v>691</v>
      </c>
      <c r="G43" s="4">
        <v>4627750000</v>
      </c>
      <c r="H43" t="str">
        <f t="array" ref="H43">INDEX('projectdata-nyse'!N:N,MATCH(F43,'projectdata-nyse'!B:B,0),0)</f>
        <v>Information Technology</v>
      </c>
      <c r="K43" s="4">
        <v>8090750000</v>
      </c>
    </row>
    <row r="44" spans="1:11">
      <c r="A44" s="3" t="s">
        <v>709</v>
      </c>
      <c r="D44" s="3" t="s">
        <v>735</v>
      </c>
      <c r="F44" s="3" t="s">
        <v>709</v>
      </c>
      <c r="G44" s="4">
        <v>10032000000</v>
      </c>
      <c r="H44" t="str">
        <f t="array" ref="H44">INDEX('projectdata-nyse'!N:N,MATCH(F44,'projectdata-nyse'!B:B,0),0)</f>
        <v>Information Technology</v>
      </c>
      <c r="K44" s="4">
        <v>149236000000</v>
      </c>
    </row>
    <row r="45" spans="1:11">
      <c r="A45" s="3" t="s">
        <v>721</v>
      </c>
      <c r="D45" s="3" t="s">
        <v>753</v>
      </c>
      <c r="F45" s="3" t="s">
        <v>721</v>
      </c>
      <c r="G45" s="4">
        <v>6075175000</v>
      </c>
      <c r="H45" t="str">
        <f t="array" ref="H45">INDEX('projectdata-nyse'!N:N,MATCH(F45,'projectdata-nyse'!B:B,0),0)</f>
        <v>Materials</v>
      </c>
      <c r="K45" s="4">
        <v>6210000000</v>
      </c>
    </row>
    <row r="46" spans="1:11">
      <c r="A46" s="3" t="s">
        <v>735</v>
      </c>
      <c r="D46" s="3" t="s">
        <v>771</v>
      </c>
      <c r="F46" s="3" t="s">
        <v>735</v>
      </c>
      <c r="G46" s="4">
        <v>2975731500</v>
      </c>
      <c r="H46" t="str">
        <f t="array" ref="H46">INDEX('projectdata-nyse'!N:N,MATCH(F46,'projectdata-nyse'!B:B,0),0)</f>
        <v>Utilities</v>
      </c>
      <c r="K46" s="4">
        <v>10798300000</v>
      </c>
    </row>
    <row r="47" spans="1:11">
      <c r="A47" s="3" t="s">
        <v>753</v>
      </c>
      <c r="D47" s="3" t="s">
        <v>788</v>
      </c>
      <c r="F47" s="3" t="s">
        <v>753</v>
      </c>
      <c r="G47" s="4">
        <v>34736250000</v>
      </c>
      <c r="H47" t="str">
        <f t="array" ref="H47">INDEX('projectdata-nyse'!N:N,MATCH(F47,'projectdata-nyse'!B:B,0),0)</f>
        <v>Financials</v>
      </c>
      <c r="K47" s="4">
        <v>17469275000</v>
      </c>
    </row>
    <row r="48" spans="1:11">
      <c r="A48" s="3" t="s">
        <v>771</v>
      </c>
      <c r="D48" s="3" t="s">
        <v>804</v>
      </c>
      <c r="F48" s="3" t="s">
        <v>771</v>
      </c>
      <c r="G48" s="4">
        <v>2620150000</v>
      </c>
      <c r="H48" t="str">
        <f t="array" ref="H48">INDEX('projectdata-nyse'!N:N,MATCH(F48,'projectdata-nyse'!B:B,0),0)</f>
        <v>Industrials</v>
      </c>
      <c r="K48" s="4">
        <v>9213749250</v>
      </c>
    </row>
    <row r="49" spans="1:11">
      <c r="A49" s="3" t="s">
        <v>788</v>
      </c>
      <c r="D49" s="3" t="s">
        <v>821</v>
      </c>
      <c r="F49" s="3" t="s">
        <v>788</v>
      </c>
      <c r="G49" s="4">
        <v>9861464750</v>
      </c>
      <c r="H49" t="str">
        <f t="array" ref="H49">INDEX('projectdata-nyse'!N:N,MATCH(F49,'projectdata-nyse'!B:B,0),0)</f>
        <v>Consumer Discretionary</v>
      </c>
      <c r="K49" s="4">
        <v>7149681250</v>
      </c>
    </row>
    <row r="50" spans="1:11">
      <c r="A50" s="3" t="s">
        <v>804</v>
      </c>
      <c r="D50" s="3" t="s">
        <v>839</v>
      </c>
      <c r="F50" s="3" t="s">
        <v>804</v>
      </c>
      <c r="G50" s="4">
        <v>92017500000</v>
      </c>
      <c r="H50" t="str">
        <f t="array" ref="H50">INDEX('projectdata-nyse'!N:N,MATCH(F50,'projectdata-nyse'!B:B,0),0)</f>
        <v>Industrials</v>
      </c>
      <c r="K50" s="4">
        <v>14273500000</v>
      </c>
    </row>
    <row r="51" spans="1:11">
      <c r="A51" s="3" t="s">
        <v>821</v>
      </c>
      <c r="D51" s="3" t="s">
        <v>855</v>
      </c>
      <c r="F51" s="3" t="s">
        <v>821</v>
      </c>
      <c r="G51" s="4">
        <v>97503000000</v>
      </c>
      <c r="H51" t="str">
        <f t="array" ref="H51">INDEX('projectdata-nyse'!N:N,MATCH(F51,'projectdata-nyse'!B:B,0),0)</f>
        <v>Financials</v>
      </c>
      <c r="K51" s="4">
        <v>19019500000</v>
      </c>
    </row>
    <row r="52" spans="1:11">
      <c r="A52" s="3" t="s">
        <v>839</v>
      </c>
      <c r="D52" s="3" t="s">
        <v>872</v>
      </c>
      <c r="F52" s="3" t="s">
        <v>839</v>
      </c>
      <c r="G52" s="4">
        <v>11009000000</v>
      </c>
      <c r="H52" t="str">
        <f t="array" ref="H52">INDEX('projectdata-nyse'!N:N,MATCH(F52,'projectdata-nyse'!B:B,0),0)</f>
        <v>Health Care</v>
      </c>
      <c r="K52" s="4">
        <v>46290750000</v>
      </c>
    </row>
    <row r="53" spans="1:11">
      <c r="A53" s="3" t="s">
        <v>855</v>
      </c>
      <c r="D53" s="3" t="s">
        <v>888</v>
      </c>
      <c r="F53" s="3" t="s">
        <v>855</v>
      </c>
      <c r="G53" s="4">
        <v>11600902750</v>
      </c>
      <c r="H53" t="str">
        <f t="array" ref="H53">INDEX('projectdata-nyse'!N:N,MATCH(F53,'projectdata-nyse'!B:B,0),0)</f>
        <v>Consumer Discretionary</v>
      </c>
      <c r="K53" s="4">
        <v>103322250000</v>
      </c>
    </row>
    <row r="54" spans="1:11">
      <c r="A54" s="3" t="s">
        <v>872</v>
      </c>
      <c r="D54" s="3" t="s">
        <v>905</v>
      </c>
      <c r="F54" s="3" t="s">
        <v>872</v>
      </c>
      <c r="G54" s="4">
        <v>10406000000</v>
      </c>
      <c r="H54" t="str">
        <f t="array" ref="H54">INDEX('projectdata-nyse'!N:N,MATCH(F54,'projectdata-nyse'!B:B,0),0)</f>
        <v>Financials</v>
      </c>
      <c r="K54" s="4">
        <v>33548500000</v>
      </c>
    </row>
    <row r="55" spans="1:11">
      <c r="A55" s="3" t="s">
        <v>888</v>
      </c>
      <c r="D55" s="3" t="s">
        <v>922</v>
      </c>
      <c r="F55" s="3" t="s">
        <v>888</v>
      </c>
      <c r="G55" s="4">
        <v>41483750000</v>
      </c>
      <c r="H55" t="str">
        <f t="array" ref="H55">INDEX('projectdata-nyse'!N:N,MATCH(F55,'projectdata-nyse'!B:B,0),0)</f>
        <v>Consumer Discretionary</v>
      </c>
      <c r="K55" s="4">
        <v>4145650000</v>
      </c>
    </row>
    <row r="56" spans="1:11">
      <c r="A56" s="3" t="s">
        <v>905</v>
      </c>
      <c r="D56" s="3" t="s">
        <v>939</v>
      </c>
      <c r="F56" s="3" t="s">
        <v>905</v>
      </c>
      <c r="G56" s="4">
        <v>3375775000</v>
      </c>
      <c r="H56" t="str">
        <f t="array" ref="H56">INDEX('projectdata-nyse'!N:N,MATCH(F56,'projectdata-nyse'!B:B,0),0)</f>
        <v>Health Care</v>
      </c>
      <c r="K56" s="4">
        <v>4268600000</v>
      </c>
    </row>
    <row r="57" spans="1:11">
      <c r="A57" s="3" t="s">
        <v>922</v>
      </c>
      <c r="D57" s="3" t="s">
        <v>956</v>
      </c>
      <c r="F57" s="3" t="s">
        <v>922</v>
      </c>
      <c r="G57" s="4">
        <v>9816250000</v>
      </c>
      <c r="H57" t="str">
        <f t="array" ref="H57">INDEX('projectdata-nyse'!N:N,MATCH(F57,'projectdata-nyse'!B:B,0),0)</f>
        <v>Health Care</v>
      </c>
      <c r="K57" s="4">
        <v>2373640250</v>
      </c>
    </row>
    <row r="58" spans="1:11">
      <c r="A58" s="3" t="s">
        <v>939</v>
      </c>
      <c r="D58" s="3" t="s">
        <v>977</v>
      </c>
      <c r="F58" s="3" t="s">
        <v>939</v>
      </c>
      <c r="G58" s="4">
        <v>18124500000</v>
      </c>
      <c r="H58" t="str">
        <f t="array" ref="H58">INDEX('projectdata-nyse'!N:N,MATCH(F58,'projectdata-nyse'!B:B,0),0)</f>
        <v>Energy</v>
      </c>
      <c r="K58" s="4">
        <v>24760000000</v>
      </c>
    </row>
    <row r="59" spans="1:11">
      <c r="A59" s="3" t="s">
        <v>956</v>
      </c>
      <c r="D59" s="3" t="s">
        <v>994</v>
      </c>
      <c r="F59" s="3" t="s">
        <v>956</v>
      </c>
      <c r="G59" s="4">
        <v>9712025000</v>
      </c>
      <c r="H59" t="str">
        <f t="array" ref="H59">INDEX('projectdata-nyse'!N:N,MATCH(F59,'projectdata-nyse'!B:B,0),0)</f>
        <v>Health Care</v>
      </c>
      <c r="K59" s="4">
        <v>64738250000</v>
      </c>
    </row>
    <row r="60" spans="1:11">
      <c r="A60" s="3" t="s">
        <v>977</v>
      </c>
      <c r="D60" s="3" t="s">
        <v>1011</v>
      </c>
      <c r="F60" s="3" t="s">
        <v>977</v>
      </c>
      <c r="G60" s="4">
        <v>8442700000</v>
      </c>
      <c r="H60" t="str">
        <f t="array" ref="H60">INDEX('projectdata-nyse'!N:N,MATCH(F60,'projectdata-nyse'!B:B,0),0)</f>
        <v>Materials</v>
      </c>
      <c r="K60" s="4">
        <v>3472114250</v>
      </c>
    </row>
    <row r="61" spans="1:11">
      <c r="A61" s="3" t="s">
        <v>994</v>
      </c>
      <c r="D61" s="3" t="s">
        <v>1032</v>
      </c>
      <c r="F61" s="3" t="s">
        <v>994</v>
      </c>
      <c r="G61" s="4">
        <v>16611250000</v>
      </c>
      <c r="H61" t="str">
        <f t="array" ref="H61">INDEX('projectdata-nyse'!N:N,MATCH(F61,'projectdata-nyse'!B:B,0),0)</f>
        <v>Health Care</v>
      </c>
      <c r="K61" s="4">
        <v>77249000000</v>
      </c>
    </row>
    <row r="62" spans="1:11">
      <c r="A62" s="3" t="s">
        <v>1011</v>
      </c>
      <c r="D62" s="3" t="s">
        <v>1046</v>
      </c>
      <c r="F62" s="3" t="s">
        <v>1011</v>
      </c>
      <c r="G62" s="4">
        <v>7312250000</v>
      </c>
      <c r="H62" t="str">
        <f t="array" ref="H62">INDEX('projectdata-nyse'!N:N,MATCH(F62,'projectdata-nyse'!B:B,0),0)</f>
        <v>Health Care</v>
      </c>
      <c r="K62" s="4">
        <v>6253050000</v>
      </c>
    </row>
    <row r="63" spans="1:11">
      <c r="A63" s="3" t="s">
        <v>1032</v>
      </c>
      <c r="D63" s="3" t="s">
        <v>1063</v>
      </c>
      <c r="F63" s="3" t="s">
        <v>1032</v>
      </c>
      <c r="G63" s="4">
        <v>8208975000</v>
      </c>
      <c r="H63" t="str">
        <f t="array" ref="H63">INDEX('projectdata-nyse'!N:N,MATCH(F63,'projectdata-nyse'!B:B,0),0)</f>
        <v>Consumer Discretionary</v>
      </c>
      <c r="K63" s="4">
        <v>5060050000</v>
      </c>
    </row>
    <row r="64" spans="1:11">
      <c r="A64" s="3" t="s">
        <v>1046</v>
      </c>
      <c r="D64" s="3" t="s">
        <v>1081</v>
      </c>
      <c r="F64" s="3" t="s">
        <v>1046</v>
      </c>
      <c r="G64" s="4">
        <v>2217636000</v>
      </c>
      <c r="H64" t="str">
        <f t="array" ref="H64">INDEX('projectdata-nyse'!N:N,MATCH(F64,'projectdata-nyse'!B:B,0),0)</f>
        <v>Real Estate</v>
      </c>
      <c r="K64" s="4">
        <v>47493904000</v>
      </c>
    </row>
    <row r="65" spans="1:11">
      <c r="A65" s="3" t="s">
        <v>1063</v>
      </c>
      <c r="D65" s="3" t="s">
        <v>1102</v>
      </c>
      <c r="F65" s="3" t="s">
        <v>1063</v>
      </c>
      <c r="G65" s="4">
        <v>12221850000</v>
      </c>
      <c r="H65" t="str">
        <f t="array" ref="H65">INDEX('projectdata-nyse'!N:N,MATCH(F65,'projectdata-nyse'!B:B,0),0)</f>
        <v>Consumer Staples</v>
      </c>
      <c r="K65" s="4">
        <v>4201225000</v>
      </c>
    </row>
    <row r="66" spans="1:11">
      <c r="A66" s="3" t="s">
        <v>1081</v>
      </c>
      <c r="D66" s="3" t="s">
        <v>1120</v>
      </c>
      <c r="F66" s="3" t="s">
        <v>1081</v>
      </c>
      <c r="G66" s="4">
        <v>104063500000</v>
      </c>
      <c r="H66" t="str">
        <f t="array" ref="H66">INDEX('projectdata-nyse'!N:N,MATCH(F66,'projectdata-nyse'!B:B,0),0)</f>
        <v>Health Care</v>
      </c>
      <c r="K66" s="4">
        <v>37552000000</v>
      </c>
    </row>
    <row r="67" spans="1:11">
      <c r="A67" s="3" t="s">
        <v>1102</v>
      </c>
      <c r="D67" s="3" t="s">
        <v>1137</v>
      </c>
      <c r="F67" s="3" t="s">
        <v>1102</v>
      </c>
      <c r="G67" s="4">
        <v>49097000000</v>
      </c>
      <c r="H67" t="str">
        <f t="array" ref="H67">INDEX('projectdata-nyse'!N:N,MATCH(F67,'projectdata-nyse'!B:B,0),0)</f>
        <v>Industrials</v>
      </c>
      <c r="K67" s="4">
        <v>14556000000</v>
      </c>
    </row>
    <row r="68" spans="1:11">
      <c r="A68" s="3" t="s">
        <v>1120</v>
      </c>
      <c r="D68" s="3" t="s">
        <v>1151</v>
      </c>
      <c r="F68" s="3" t="s">
        <v>1120</v>
      </c>
      <c r="G68" s="4">
        <v>18838750000</v>
      </c>
      <c r="H68" t="str">
        <f t="array" ref="H68">INDEX('projectdata-nyse'!N:N,MATCH(F68,'projectdata-nyse'!B:B,0),0)</f>
        <v>Financials</v>
      </c>
      <c r="K68" s="4">
        <v>478181500000</v>
      </c>
    </row>
    <row r="69" spans="1:11">
      <c r="A69" s="3" t="s">
        <v>1137</v>
      </c>
      <c r="D69" s="3" t="s">
        <v>1168</v>
      </c>
      <c r="F69" s="3" t="s">
        <v>1137</v>
      </c>
      <c r="G69" s="4">
        <v>8401155250</v>
      </c>
      <c r="H69" t="str">
        <f t="array" ref="H69">INDEX('projectdata-nyse'!N:N,MATCH(F69,'projectdata-nyse'!B:B,0),0)</f>
        <v>Real Estate</v>
      </c>
    </row>
    <row r="70" spans="1:11">
      <c r="A70" s="3" t="s">
        <v>1151</v>
      </c>
      <c r="D70" s="3" t="s">
        <v>1190</v>
      </c>
      <c r="F70" s="3" t="s">
        <v>1151</v>
      </c>
      <c r="G70" s="4">
        <v>3125259500</v>
      </c>
      <c r="H70" t="str">
        <f t="array" ref="H70">INDEX('projectdata-nyse'!N:N,MATCH(F70,'projectdata-nyse'!B:B,0),0)</f>
        <v>Real Estate</v>
      </c>
    </row>
    <row r="71" spans="1:11">
      <c r="A71" s="3" t="s">
        <v>1168</v>
      </c>
      <c r="D71" s="3" t="s">
        <v>1209</v>
      </c>
      <c r="F71" s="3" t="s">
        <v>1168</v>
      </c>
      <c r="G71" s="4">
        <v>15860750000</v>
      </c>
      <c r="H71" t="str">
        <f t="array" ref="H71">INDEX('projectdata-nyse'!N:N,MATCH(F71,'projectdata-nyse'!B:B,0),0)</f>
        <v>Consumer Discretionary</v>
      </c>
    </row>
    <row r="72" spans="1:11">
      <c r="A72" s="3" t="s">
        <v>1190</v>
      </c>
      <c r="D72" s="3" t="s">
        <v>1231</v>
      </c>
      <c r="F72" s="3" t="s">
        <v>1190</v>
      </c>
      <c r="G72" s="4">
        <v>8662375000</v>
      </c>
      <c r="H72" t="str">
        <f t="array" ref="H72">INDEX('projectdata-nyse'!N:N,MATCH(F72,'projectdata-nyse'!B:B,0),0)</f>
        <v>Health Care</v>
      </c>
    </row>
    <row r="73" spans="1:11">
      <c r="A73" s="3" t="s">
        <v>1209</v>
      </c>
      <c r="D73" s="3" t="s">
        <v>1245</v>
      </c>
      <c r="F73" s="3" t="s">
        <v>1209</v>
      </c>
      <c r="G73" s="4">
        <v>3883797750</v>
      </c>
      <c r="H73" t="str">
        <f t="array" ref="H73">INDEX('projectdata-nyse'!N:N,MATCH(F73,'projectdata-nyse'!B:B,0),0)</f>
        <v>Health Care</v>
      </c>
    </row>
    <row r="74" spans="1:11">
      <c r="A74" s="3" t="s">
        <v>1231</v>
      </c>
      <c r="D74" s="3" t="s">
        <v>1263</v>
      </c>
      <c r="F74" s="3" t="s">
        <v>1231</v>
      </c>
      <c r="G74" s="4">
        <v>5157550000</v>
      </c>
      <c r="H74" t="str">
        <f t="array" ref="H74">INDEX('projectdata-nyse'!N:N,MATCH(F74,'projectdata-nyse'!B:B,0),0)</f>
        <v>Materials</v>
      </c>
    </row>
    <row r="75" spans="1:11">
      <c r="A75" s="3" t="s">
        <v>1245</v>
      </c>
      <c r="D75" s="3" t="s">
        <v>1277</v>
      </c>
      <c r="F75" s="3" t="s">
        <v>1245</v>
      </c>
      <c r="G75" s="4">
        <v>5316000000</v>
      </c>
      <c r="H75" t="str">
        <f t="array" ref="H75">INDEX('projectdata-nyse'!N:N,MATCH(F75,'projectdata-nyse'!B:B,0),0)</f>
        <v>Financials</v>
      </c>
    </row>
    <row r="76" spans="1:11">
      <c r="A76" s="3" t="s">
        <v>1263</v>
      </c>
      <c r="D76" s="3" t="s">
        <v>1295</v>
      </c>
      <c r="F76" s="3" t="s">
        <v>1263</v>
      </c>
      <c r="G76" s="4">
        <v>3202150000</v>
      </c>
      <c r="H76" t="str">
        <f t="array" ref="H76">INDEX('projectdata-nyse'!N:N,MATCH(F76,'projectdata-nyse'!B:B,0),0)</f>
        <v>Consumer Staples</v>
      </c>
    </row>
    <row r="77" spans="1:11">
      <c r="A77" s="3" t="s">
        <v>1277</v>
      </c>
      <c r="D77" s="3" t="s">
        <v>1309</v>
      </c>
      <c r="F77" s="3" t="s">
        <v>1277</v>
      </c>
      <c r="G77" s="4">
        <v>16821250000</v>
      </c>
      <c r="H77" t="str">
        <f t="array" ref="H77">INDEX('projectdata-nyse'!N:N,MATCH(F77,'projectdata-nyse'!B:B,0),0)</f>
        <v>Energy</v>
      </c>
    </row>
    <row r="78" spans="1:11">
      <c r="A78" s="3" t="s">
        <v>1295</v>
      </c>
      <c r="D78" s="3" t="s">
        <v>1327</v>
      </c>
      <c r="F78" s="3" t="s">
        <v>1295</v>
      </c>
      <c r="G78" s="4">
        <v>12764335000</v>
      </c>
      <c r="H78" t="str">
        <f t="array" ref="H78">INDEX('projectdata-nyse'!N:N,MATCH(F78,'projectdata-nyse'!B:B,0),0)</f>
        <v>Industrials</v>
      </c>
    </row>
    <row r="79" spans="1:11">
      <c r="A79" s="3" t="s">
        <v>1309</v>
      </c>
      <c r="D79" s="3" t="s">
        <v>1340</v>
      </c>
      <c r="F79" s="3" t="s">
        <v>1309</v>
      </c>
      <c r="G79" s="4">
        <v>14005000000</v>
      </c>
      <c r="H79" t="str">
        <f t="array" ref="H79">INDEX('projectdata-nyse'!N:N,MATCH(F79,'projectdata-nyse'!B:B,0),0)</f>
        <v>Consumer Discretionary</v>
      </c>
    </row>
    <row r="80" spans="1:11">
      <c r="A80" s="3" t="s">
        <v>1327</v>
      </c>
      <c r="D80" s="3" t="s">
        <v>1350</v>
      </c>
      <c r="F80" s="3" t="s">
        <v>1327</v>
      </c>
      <c r="G80" s="4">
        <v>33572250000</v>
      </c>
      <c r="H80" t="str">
        <f t="array" ref="H80">INDEX('projectdata-nyse'!N:N,MATCH(F80,'projectdata-nyse'!B:B,0),0)</f>
        <v>Health Care</v>
      </c>
    </row>
    <row r="81" spans="1:8">
      <c r="A81" s="3" t="s">
        <v>1340</v>
      </c>
      <c r="D81" s="3" t="s">
        <v>1363</v>
      </c>
      <c r="F81" s="3" t="s">
        <v>1340</v>
      </c>
      <c r="G81" s="4">
        <v>4682250000</v>
      </c>
      <c r="H81" t="str">
        <f t="array" ref="H81">INDEX('projectdata-nyse'!N:N,MATCH(F81,'projectdata-nyse'!B:B,0),0)</f>
        <v>Financials</v>
      </c>
    </row>
    <row r="82" spans="1:8">
      <c r="A82" s="3" t="s">
        <v>1350</v>
      </c>
      <c r="D82" s="3" t="s">
        <v>1379</v>
      </c>
      <c r="F82" s="3" t="s">
        <v>1350</v>
      </c>
      <c r="G82" s="4">
        <v>16954000000</v>
      </c>
      <c r="H82" t="str">
        <f t="array" ref="H82">INDEX('projectdata-nyse'!N:N,MATCH(F82,'projectdata-nyse'!B:B,0),0)</f>
        <v>Consumer Staples</v>
      </c>
    </row>
    <row r="83" spans="1:8">
      <c r="A83" s="3" t="s">
        <v>1363</v>
      </c>
      <c r="D83" s="3" t="s">
        <v>1396</v>
      </c>
      <c r="F83" s="3" t="s">
        <v>1363</v>
      </c>
      <c r="G83" s="4">
        <v>5615750000</v>
      </c>
      <c r="H83" t="str">
        <f t="array" ref="H83">INDEX('projectdata-nyse'!N:N,MATCH(F83,'projectdata-nyse'!B:B,0),0)</f>
        <v>Consumer Staples</v>
      </c>
    </row>
    <row r="84" spans="1:8">
      <c r="A84" s="3" t="s">
        <v>1379</v>
      </c>
      <c r="D84" s="3" t="s">
        <v>1414</v>
      </c>
      <c r="F84" s="3" t="s">
        <v>1379</v>
      </c>
      <c r="G84" s="4">
        <v>2763000000</v>
      </c>
      <c r="H84" t="str">
        <f t="array" ref="H84">INDEX('projectdata-nyse'!N:N,MATCH(F84,'projectdata-nyse'!B:B,0),0)</f>
        <v>Financials</v>
      </c>
    </row>
    <row r="85" spans="1:8">
      <c r="A85" s="3" t="s">
        <v>1396</v>
      </c>
      <c r="D85" s="3" t="s">
        <v>1432</v>
      </c>
      <c r="F85" s="3" t="s">
        <v>1396</v>
      </c>
      <c r="G85" s="4">
        <v>3932116750</v>
      </c>
      <c r="H85" t="str">
        <f t="array" ref="H85">INDEX('projectdata-nyse'!N:N,MATCH(F85,'projectdata-nyse'!B:B,0),0)</f>
        <v>Consumer Discretionary</v>
      </c>
    </row>
    <row r="86" spans="1:8">
      <c r="A86" s="3" t="s">
        <v>1414</v>
      </c>
      <c r="D86" s="3" t="s">
        <v>1447</v>
      </c>
      <c r="F86" s="3" t="s">
        <v>1414</v>
      </c>
      <c r="G86" s="4">
        <v>18285250000</v>
      </c>
      <c r="H86" t="str">
        <f t="array" ref="H86">INDEX('projectdata-nyse'!N:N,MATCH(F86,'projectdata-nyse'!B:B,0),0)</f>
        <v>Industrials</v>
      </c>
    </row>
    <row r="87" spans="1:8">
      <c r="A87" s="3" t="s">
        <v>1432</v>
      </c>
      <c r="D87" s="3" t="s">
        <v>1462</v>
      </c>
      <c r="F87" s="3" t="s">
        <v>1432</v>
      </c>
      <c r="G87" s="4">
        <v>6650000000</v>
      </c>
      <c r="H87" t="str">
        <f t="array" ref="H87">INDEX('projectdata-nyse'!N:N,MATCH(F87,'projectdata-nyse'!B:B,0),0)</f>
        <v>Utilities</v>
      </c>
    </row>
    <row r="88" spans="1:8">
      <c r="A88" s="3" t="s">
        <v>1447</v>
      </c>
      <c r="D88" s="3" t="s">
        <v>1478</v>
      </c>
      <c r="F88" s="3" t="s">
        <v>1447</v>
      </c>
      <c r="G88" s="4">
        <v>14573250000</v>
      </c>
      <c r="H88" t="str">
        <f t="array" ref="H88">INDEX('projectdata-nyse'!N:N,MATCH(F88,'projectdata-nyse'!B:B,0),0)</f>
        <v>Health Care</v>
      </c>
    </row>
    <row r="89" spans="1:8">
      <c r="A89" s="3" t="s">
        <v>1462</v>
      </c>
      <c r="D89" s="3" t="s">
        <v>1495</v>
      </c>
      <c r="F89" s="3" t="s">
        <v>1462</v>
      </c>
      <c r="G89" s="4">
        <v>8042500000</v>
      </c>
      <c r="H89" t="str">
        <f t="array" ref="H89">INDEX('projectdata-nyse'!N:N,MATCH(F89,'projectdata-nyse'!B:B,0),0)</f>
        <v>Utilities</v>
      </c>
    </row>
    <row r="90" spans="1:8">
      <c r="A90" s="3" t="s">
        <v>1478</v>
      </c>
      <c r="D90" s="3" t="s">
        <v>1512</v>
      </c>
      <c r="F90" s="3" t="s">
        <v>1478</v>
      </c>
      <c r="G90" s="4">
        <v>24213500000</v>
      </c>
      <c r="H90" t="str">
        <f t="array" ref="H90">INDEX('projectdata-nyse'!N:N,MATCH(F90,'projectdata-nyse'!B:B,0),0)</f>
        <v>Financials</v>
      </c>
    </row>
    <row r="91" spans="1:8">
      <c r="A91" s="3" t="s">
        <v>1495</v>
      </c>
      <c r="D91" s="3" t="s">
        <v>1524</v>
      </c>
      <c r="F91" s="3" t="s">
        <v>1495</v>
      </c>
      <c r="G91" s="4">
        <v>1620246250</v>
      </c>
      <c r="H91" t="str">
        <f t="array" ref="H91">INDEX('projectdata-nyse'!N:N,MATCH(F91,'projectdata-nyse'!B:B,0),0)</f>
        <v>Energy</v>
      </c>
    </row>
    <row r="92" spans="1:8">
      <c r="A92" s="3" t="s">
        <v>1512</v>
      </c>
      <c r="D92" s="3" t="s">
        <v>1549</v>
      </c>
      <c r="F92" s="3" t="s">
        <v>1512</v>
      </c>
      <c r="G92" s="4">
        <v>4989000000</v>
      </c>
      <c r="H92" t="str">
        <f t="array" ref="H92">INDEX('projectdata-nyse'!N:N,MATCH(F92,'projectdata-nyse'!B:B,0),0)</f>
        <v>Industrials</v>
      </c>
    </row>
    <row r="93" spans="1:8">
      <c r="A93" s="3" t="s">
        <v>1524</v>
      </c>
      <c r="D93" s="3" t="s">
        <v>1566</v>
      </c>
      <c r="F93" s="3" t="s">
        <v>1524</v>
      </c>
      <c r="G93" s="4">
        <v>1767343750</v>
      </c>
      <c r="H93" t="str">
        <f t="array" ref="H93">INDEX('projectdata-nyse'!N:N,MATCH(F93,'projectdata-nyse'!B:B,0),0)</f>
        <v>Health Care</v>
      </c>
    </row>
    <row r="94" spans="1:8">
      <c r="A94" s="3" t="s">
        <v>1549</v>
      </c>
      <c r="D94" s="3" t="s">
        <v>1587</v>
      </c>
      <c r="F94" s="3" t="s">
        <v>1549</v>
      </c>
      <c r="G94" s="4">
        <v>113178500000</v>
      </c>
      <c r="H94" t="str">
        <f t="array" ref="H94">INDEX('projectdata-nyse'!N:N,MATCH(F94,'projectdata-nyse'!B:B,0),0)</f>
        <v>Consumer Staples</v>
      </c>
    </row>
    <row r="95" spans="1:8">
      <c r="A95" s="3" t="s">
        <v>1566</v>
      </c>
      <c r="D95" s="3" t="s">
        <v>1606</v>
      </c>
      <c r="F95" s="3" t="s">
        <v>1566</v>
      </c>
      <c r="G95" s="4">
        <v>45573750</v>
      </c>
      <c r="H95" t="str">
        <f t="array" ref="H95">INDEX('projectdata-nyse'!N:N,MATCH(F95,'projectdata-nyse'!B:B,0),0)</f>
        <v>Consumer Staples</v>
      </c>
    </row>
    <row r="96" spans="1:8">
      <c r="A96" s="3" t="s">
        <v>1587</v>
      </c>
      <c r="D96" s="3" t="s">
        <v>1623</v>
      </c>
      <c r="F96" s="3" t="s">
        <v>1587</v>
      </c>
      <c r="G96" s="4">
        <v>8090750000</v>
      </c>
      <c r="H96" t="str">
        <f t="array" ref="H96">INDEX('projectdata-nyse'!N:N,MATCH(F96,'projectdata-nyse'!B:B,0),0)</f>
        <v>Consumer Staples</v>
      </c>
    </row>
    <row r="97" spans="1:8">
      <c r="A97" s="3" t="s">
        <v>1606</v>
      </c>
      <c r="D97" s="3" t="s">
        <v>1648</v>
      </c>
      <c r="F97" s="3" t="s">
        <v>1606</v>
      </c>
      <c r="G97" s="4">
        <v>4790500000</v>
      </c>
      <c r="H97" t="str">
        <f t="array" ref="H97">INDEX('projectdata-nyse'!N:N,MATCH(F97,'projectdata-nyse'!B:B,0),0)</f>
        <v>Information Technology</v>
      </c>
    </row>
    <row r="98" spans="1:8">
      <c r="A98" s="3" t="s">
        <v>1623</v>
      </c>
      <c r="D98" s="3" t="s">
        <v>1660</v>
      </c>
      <c r="F98" s="3" t="s">
        <v>1623</v>
      </c>
      <c r="G98" s="4">
        <v>48539250000</v>
      </c>
      <c r="H98" t="str">
        <f t="array" ref="H98">INDEX('projectdata-nyse'!N:N,MATCH(F98,'projectdata-nyse'!B:B,0),0)</f>
        <v>Information Technology</v>
      </c>
    </row>
    <row r="99" spans="1:8">
      <c r="A99" s="3" t="s">
        <v>1648</v>
      </c>
      <c r="D99" s="3" t="s">
        <v>1681</v>
      </c>
      <c r="F99" s="3" t="s">
        <v>1648</v>
      </c>
      <c r="G99" s="4">
        <v>4160096500</v>
      </c>
      <c r="H99" t="str">
        <f t="array" ref="H99">INDEX('projectdata-nyse'!N:N,MATCH(F99,'projectdata-nyse'!B:B,0),0)</f>
        <v>Information Technology</v>
      </c>
    </row>
    <row r="100" spans="1:8">
      <c r="A100" s="3" t="s">
        <v>1660</v>
      </c>
      <c r="D100" s="3" t="s">
        <v>1698</v>
      </c>
      <c r="F100" s="3" t="s">
        <v>1660</v>
      </c>
      <c r="G100" s="4">
        <v>11893750000</v>
      </c>
      <c r="H100" t="str">
        <f t="array" ref="H100">INDEX('projectdata-nyse'!N:N,MATCH(F100,'projectdata-nyse'!B:B,0),0)</f>
        <v>Industrials</v>
      </c>
    </row>
    <row r="101" spans="1:8">
      <c r="A101" s="3" t="s">
        <v>1681</v>
      </c>
      <c r="D101" s="3" t="s">
        <v>1716</v>
      </c>
      <c r="F101" s="3" t="s">
        <v>1681</v>
      </c>
      <c r="G101" s="4">
        <v>4455538000</v>
      </c>
      <c r="H101" t="str">
        <f t="array" ref="H101">INDEX('projectdata-nyse'!N:N,MATCH(F101,'projectdata-nyse'!B:B,0),0)</f>
        <v>Industrials</v>
      </c>
    </row>
    <row r="102" spans="1:8">
      <c r="A102" s="3" t="s">
        <v>1698</v>
      </c>
      <c r="D102" s="3" t="s">
        <v>1733</v>
      </c>
      <c r="F102" s="3" t="s">
        <v>1698</v>
      </c>
      <c r="G102" s="4">
        <v>18100500000</v>
      </c>
      <c r="H102" t="str">
        <f t="array" ref="H102">INDEX('projectdata-nyse'!N:N,MATCH(F102,'projectdata-nyse'!B:B,0),0)</f>
        <v>Telecommunications Services</v>
      </c>
    </row>
    <row r="103" spans="1:8">
      <c r="A103" s="3" t="s">
        <v>1716</v>
      </c>
      <c r="D103" s="3" t="s">
        <v>1754</v>
      </c>
      <c r="F103" s="3" t="s">
        <v>1716</v>
      </c>
      <c r="G103" s="4">
        <v>9717093000</v>
      </c>
      <c r="H103" t="str">
        <f t="array" ref="H103">INDEX('projectdata-nyse'!N:N,MATCH(F103,'projectdata-nyse'!B:B,0),0)</f>
        <v>Information Technology</v>
      </c>
    </row>
    <row r="104" spans="1:8">
      <c r="A104" s="3" t="s">
        <v>1733</v>
      </c>
      <c r="D104" s="3" t="s">
        <v>1764</v>
      </c>
      <c r="F104" s="3" t="s">
        <v>1733</v>
      </c>
      <c r="G104" s="4">
        <v>3188787250</v>
      </c>
      <c r="H104" t="str">
        <f t="array" ref="H104">INDEX('projectdata-nyse'!N:N,MATCH(F104,'projectdata-nyse'!B:B,0),0)</f>
        <v>Information Technology</v>
      </c>
    </row>
    <row r="105" spans="1:8">
      <c r="A105" s="3" t="s">
        <v>1754</v>
      </c>
      <c r="D105" s="3" t="s">
        <v>1781</v>
      </c>
      <c r="F105" s="3" t="s">
        <v>1754</v>
      </c>
      <c r="G105" s="4">
        <v>149236000000</v>
      </c>
      <c r="H105" t="str">
        <f t="array" ref="H105">INDEX('projectdata-nyse'!N:N,MATCH(F105,'projectdata-nyse'!B:B,0),0)</f>
        <v>Consumer Staples</v>
      </c>
    </row>
    <row r="106" spans="1:8">
      <c r="A106" s="3" t="s">
        <v>1764</v>
      </c>
      <c r="D106" s="3" t="s">
        <v>1798</v>
      </c>
      <c r="F106" s="3" t="s">
        <v>1764</v>
      </c>
      <c r="G106" s="4">
        <v>195291250000</v>
      </c>
      <c r="H106" t="str">
        <f t="array" ref="H106">INDEX('projectdata-nyse'!N:N,MATCH(F106,'projectdata-nyse'!B:B,0),0)</f>
        <v>Energy</v>
      </c>
    </row>
    <row r="107" spans="1:8">
      <c r="A107" s="3" t="s">
        <v>1781</v>
      </c>
      <c r="D107" s="3" t="s">
        <v>1812</v>
      </c>
      <c r="F107" s="3" t="s">
        <v>1781</v>
      </c>
      <c r="G107" s="4">
        <v>2150863250</v>
      </c>
      <c r="H107" t="str">
        <f t="array" ref="H107">INDEX('projectdata-nyse'!N:N,MATCH(F107,'projectdata-nyse'!B:B,0),0)</f>
        <v>Energy</v>
      </c>
    </row>
    <row r="108" spans="1:8">
      <c r="A108" s="3" t="s">
        <v>1798</v>
      </c>
      <c r="D108" s="3" t="s">
        <v>1828</v>
      </c>
      <c r="F108" s="3" t="s">
        <v>1798</v>
      </c>
      <c r="G108" s="4">
        <v>12518500000</v>
      </c>
      <c r="H108" t="str">
        <f t="array" ref="H108">INDEX('projectdata-nyse'!N:N,MATCH(F108,'projectdata-nyse'!B:B,0),0)</f>
        <v>Utilities</v>
      </c>
    </row>
    <row r="109" spans="1:8">
      <c r="A109" s="3" t="s">
        <v>1812</v>
      </c>
      <c r="D109" s="3" t="s">
        <v>1845</v>
      </c>
      <c r="F109" s="3" t="s">
        <v>1812</v>
      </c>
      <c r="G109" s="4">
        <v>39619500000</v>
      </c>
      <c r="H109" t="str">
        <f t="array" ref="H109">INDEX('projectdata-nyse'!N:N,MATCH(F109,'projectdata-nyse'!B:B,0),0)</f>
        <v>Industrials</v>
      </c>
    </row>
    <row r="110" spans="1:8">
      <c r="A110" s="3" t="s">
        <v>1828</v>
      </c>
      <c r="D110" s="3" t="s">
        <v>1862</v>
      </c>
      <c r="F110" s="3" t="s">
        <v>1828</v>
      </c>
      <c r="G110" s="4">
        <v>26782000000</v>
      </c>
      <c r="H110" t="str">
        <f t="array" ref="H110">INDEX('projectdata-nyse'!N:N,MATCH(F110,'projectdata-nyse'!B:B,0),0)</f>
        <v>Materials</v>
      </c>
    </row>
    <row r="111" spans="1:8">
      <c r="A111" s="3" t="s">
        <v>1845</v>
      </c>
      <c r="D111" s="3" t="s">
        <v>1878</v>
      </c>
      <c r="F111" s="3" t="s">
        <v>1845</v>
      </c>
      <c r="G111" s="4">
        <v>32342275000</v>
      </c>
      <c r="H111" t="str">
        <f t="array" ref="H111">INDEX('projectdata-nyse'!N:N,MATCH(F111,'projectdata-nyse'!B:B,0),0)</f>
        <v>Industrials</v>
      </c>
    </row>
    <row r="112" spans="1:8">
      <c r="A112" s="3" t="s">
        <v>1862</v>
      </c>
      <c r="D112" s="3" t="s">
        <v>1895</v>
      </c>
      <c r="F112" s="3" t="s">
        <v>1862</v>
      </c>
      <c r="G112" s="4">
        <v>9491750000</v>
      </c>
      <c r="H112" t="str">
        <f t="array" ref="H112">INDEX('projectdata-nyse'!N:N,MATCH(F112,'projectdata-nyse'!B:B,0),0)</f>
        <v>Financials</v>
      </c>
    </row>
    <row r="113" spans="1:8">
      <c r="A113" s="3" t="s">
        <v>1878</v>
      </c>
      <c r="D113" s="3" t="s">
        <v>1912</v>
      </c>
      <c r="F113" s="3" t="s">
        <v>1878</v>
      </c>
      <c r="G113" s="4">
        <v>18201111250</v>
      </c>
      <c r="H113" t="str">
        <f t="array" ref="H113">INDEX('projectdata-nyse'!N:N,MATCH(F113,'projectdata-nyse'!B:B,0),0)</f>
        <v>Consumer Discretionary</v>
      </c>
    </row>
    <row r="114" spans="1:8">
      <c r="A114" s="3" t="s">
        <v>1895</v>
      </c>
      <c r="D114" s="3" t="s">
        <v>1926</v>
      </c>
      <c r="F114" s="3" t="s">
        <v>1895</v>
      </c>
      <c r="G114" s="4">
        <v>7364250000</v>
      </c>
      <c r="H114" t="str">
        <f t="array" ref="H114">INDEX('projectdata-nyse'!N:N,MATCH(F114,'projectdata-nyse'!B:B,0),0)</f>
        <v>Health Care</v>
      </c>
    </row>
    <row r="115" spans="1:8">
      <c r="A115" s="3" t="s">
        <v>1912</v>
      </c>
      <c r="D115" s="3" t="s">
        <v>1943</v>
      </c>
      <c r="F115" s="3" t="s">
        <v>1912</v>
      </c>
      <c r="G115" s="4">
        <v>9316400000</v>
      </c>
      <c r="H115" t="str">
        <f t="array" ref="H115">INDEX('projectdata-nyse'!N:N,MATCH(F115,'projectdata-nyse'!B:B,0),0)</f>
        <v>Consumer Discretionary</v>
      </c>
    </row>
    <row r="116" spans="1:8">
      <c r="A116" s="3" t="s">
        <v>1926</v>
      </c>
      <c r="D116" s="3" t="s">
        <v>1963</v>
      </c>
      <c r="F116" s="3" t="s">
        <v>1926</v>
      </c>
      <c r="G116" s="4">
        <v>19065150000</v>
      </c>
      <c r="H116" t="str">
        <f t="array" ref="H116">INDEX('projectdata-nyse'!N:N,MATCH(F116,'projectdata-nyse'!B:B,0),0)</f>
        <v>Industrials</v>
      </c>
    </row>
    <row r="117" spans="1:8">
      <c r="A117" s="3" t="s">
        <v>1943</v>
      </c>
      <c r="D117" s="3" t="s">
        <v>1979</v>
      </c>
      <c r="F117" s="3" t="s">
        <v>1943</v>
      </c>
      <c r="G117" s="4">
        <v>50487750000</v>
      </c>
      <c r="H117" t="str">
        <f t="array" ref="H117">INDEX('projectdata-nyse'!N:N,MATCH(F117,'projectdata-nyse'!B:B,0),0)</f>
        <v>Consumer Discretionary</v>
      </c>
    </row>
    <row r="118" spans="1:8">
      <c r="A118" s="3" t="s">
        <v>1963</v>
      </c>
      <c r="D118" s="3" t="s">
        <v>1980</v>
      </c>
      <c r="F118" s="3" t="s">
        <v>1963</v>
      </c>
      <c r="G118" s="4">
        <v>6172750000</v>
      </c>
      <c r="H118" t="str">
        <f t="array" ref="H118">INDEX('projectdata-nyse'!N:N,MATCH(F118,'projectdata-nyse'!B:B,0),0)</f>
        <v>Consumer Discretionary</v>
      </c>
    </row>
    <row r="119" spans="1:8">
      <c r="A119" s="3" t="s">
        <v>1979</v>
      </c>
      <c r="D119" s="3" t="s">
        <v>1996</v>
      </c>
      <c r="F119" s="3" t="s">
        <v>1979</v>
      </c>
      <c r="G119" s="4">
        <v>6172750000</v>
      </c>
      <c r="H119" t="str">
        <f t="array" ref="H119">INDEX('projectdata-nyse'!N:N,MATCH(F119,'projectdata-nyse'!B:B,0),0)</f>
        <v>Consumer Discretionary</v>
      </c>
    </row>
    <row r="120" spans="1:8">
      <c r="A120" s="3" t="s">
        <v>1980</v>
      </c>
      <c r="D120" s="3" t="s">
        <v>2013</v>
      </c>
      <c r="F120" s="3" t="s">
        <v>1980</v>
      </c>
      <c r="G120" s="4">
        <v>15594000000</v>
      </c>
      <c r="H120" t="str">
        <f t="array" ref="H120">INDEX('projectdata-nyse'!N:N,MATCH(F120,'projectdata-nyse'!B:B,0),0)</f>
        <v>Consumer Discretionary</v>
      </c>
    </row>
    <row r="121" spans="1:8">
      <c r="A121" s="3" t="s">
        <v>1996</v>
      </c>
      <c r="D121" s="3" t="s">
        <v>2027</v>
      </c>
      <c r="F121" s="3" t="s">
        <v>1996</v>
      </c>
      <c r="G121" s="4">
        <v>1535275000</v>
      </c>
      <c r="H121" t="str">
        <f t="array" ref="H121">INDEX('projectdata-nyse'!N:N,MATCH(F121,'projectdata-nyse'!B:B,0),0)</f>
        <v>Real Estate</v>
      </c>
    </row>
    <row r="122" spans="1:8">
      <c r="A122" s="3" t="s">
        <v>2013</v>
      </c>
      <c r="D122" s="3" t="s">
        <v>2041</v>
      </c>
      <c r="F122" s="3" t="s">
        <v>2013</v>
      </c>
      <c r="G122" s="4">
        <v>9833850000</v>
      </c>
      <c r="H122" t="str">
        <f t="array" ref="H122">INDEX('projectdata-nyse'!N:N,MATCH(F122,'projectdata-nyse'!B:B,0),0)</f>
        <v>Consumer Discretionary</v>
      </c>
    </row>
    <row r="123" spans="1:8">
      <c r="A123" s="3" t="s">
        <v>2027</v>
      </c>
      <c r="D123" s="3" t="s">
        <v>2054</v>
      </c>
      <c r="F123" s="3" t="s">
        <v>2027</v>
      </c>
      <c r="G123" s="4">
        <v>1610750000</v>
      </c>
      <c r="H123" t="str">
        <f t="array" ref="H123">INDEX('projectdata-nyse'!N:N,MATCH(F123,'projectdata-nyse'!B:B,0),0)</f>
        <v>Industrials</v>
      </c>
    </row>
    <row r="124" spans="1:8">
      <c r="A124" s="3" t="s">
        <v>2041</v>
      </c>
      <c r="D124" s="3" t="s">
        <v>2071</v>
      </c>
      <c r="F124" s="3" t="s">
        <v>2041</v>
      </c>
      <c r="G124" s="4">
        <v>7164619250</v>
      </c>
      <c r="H124" t="str">
        <f t="array" ref="H124">INDEX('projectdata-nyse'!N:N,MATCH(F124,'projectdata-nyse'!B:B,0),0)</f>
        <v>Industrials</v>
      </c>
    </row>
    <row r="125" spans="1:8">
      <c r="A125" s="3" t="s">
        <v>2054</v>
      </c>
      <c r="D125" s="3" t="s">
        <v>2088</v>
      </c>
      <c r="F125" s="3" t="s">
        <v>2054</v>
      </c>
      <c r="G125" s="4">
        <v>6210000000</v>
      </c>
      <c r="H125" t="str">
        <f t="array" ref="H125">INDEX('projectdata-nyse'!N:N,MATCH(F125,'projectdata-nyse'!B:B,0),0)</f>
        <v>Consumer Staples</v>
      </c>
    </row>
    <row r="126" spans="1:8">
      <c r="A126" s="3" t="s">
        <v>2071</v>
      </c>
      <c r="D126" s="3" t="s">
        <v>2104</v>
      </c>
      <c r="F126" s="3" t="s">
        <v>2071</v>
      </c>
      <c r="G126" s="4">
        <v>6476025000</v>
      </c>
      <c r="H126" t="str">
        <f t="array" ref="H126">INDEX('projectdata-nyse'!N:N,MATCH(F126,'projectdata-nyse'!B:B,0),0)</f>
        <v>Consumer Discretionary</v>
      </c>
    </row>
    <row r="127" spans="1:8">
      <c r="A127" s="3" t="s">
        <v>2088</v>
      </c>
      <c r="D127" s="3" t="s">
        <v>2121</v>
      </c>
      <c r="F127" s="3" t="s">
        <v>2088</v>
      </c>
      <c r="G127" s="4">
        <v>22013000000</v>
      </c>
      <c r="H127" t="str">
        <f t="array" ref="H127">INDEX('projectdata-nyse'!N:N,MATCH(F127,'projectdata-nyse'!B:B,0),0)</f>
        <v>Utilities</v>
      </c>
    </row>
    <row r="128" spans="1:8">
      <c r="A128" s="3" t="s">
        <v>2104</v>
      </c>
      <c r="D128" s="3" t="s">
        <v>2138</v>
      </c>
      <c r="F128" s="3" t="s">
        <v>2104</v>
      </c>
      <c r="G128" s="4">
        <v>11631818250</v>
      </c>
      <c r="H128" t="str">
        <f t="array" ref="H128">INDEX('projectdata-nyse'!N:N,MATCH(F128,'projectdata-nyse'!B:B,0),0)</f>
        <v>Health Care</v>
      </c>
    </row>
    <row r="129" spans="1:8">
      <c r="A129" s="3" t="s">
        <v>2121</v>
      </c>
      <c r="D129" s="3" t="s">
        <v>2162</v>
      </c>
      <c r="F129" s="3" t="s">
        <v>2121</v>
      </c>
      <c r="G129" s="4">
        <v>14094250000</v>
      </c>
      <c r="H129" t="str">
        <f t="array" ref="H129">INDEX('projectdata-nyse'!N:N,MATCH(F129,'projectdata-nyse'!B:B,0),0)</f>
        <v>Energy</v>
      </c>
    </row>
    <row r="130" spans="1:8">
      <c r="A130" s="3" t="s">
        <v>2138</v>
      </c>
      <c r="D130" s="3" t="s">
        <v>2178</v>
      </c>
      <c r="F130" s="3" t="s">
        <v>2138</v>
      </c>
      <c r="G130" s="4">
        <v>4070750000</v>
      </c>
      <c r="H130" t="str">
        <f t="array" ref="H130">INDEX('projectdata-nyse'!N:N,MATCH(F130,'projectdata-nyse'!B:B,0),0)</f>
        <v>Information Technology</v>
      </c>
    </row>
    <row r="131" spans="1:8">
      <c r="A131" s="3" t="s">
        <v>2162</v>
      </c>
      <c r="D131" s="3" t="s">
        <v>2190</v>
      </c>
      <c r="F131" s="3" t="s">
        <v>2162</v>
      </c>
      <c r="G131" s="4">
        <v>8654500000</v>
      </c>
      <c r="H131" t="str">
        <f t="array" ref="H131">INDEX('projectdata-nyse'!N:N,MATCH(F131,'projectdata-nyse'!B:B,0),0)</f>
        <v>Information Technology</v>
      </c>
    </row>
    <row r="132" spans="1:8">
      <c r="A132" s="3" t="s">
        <v>2178</v>
      </c>
      <c r="D132" s="3" t="s">
        <v>2207</v>
      </c>
      <c r="F132" s="3" t="s">
        <v>2178</v>
      </c>
      <c r="G132" s="4">
        <v>13229425000</v>
      </c>
      <c r="H132" t="str">
        <f t="array" ref="H132">INDEX('projectdata-nyse'!N:N,MATCH(F132,'projectdata-nyse'!B:B,0),0)</f>
        <v>Materials</v>
      </c>
    </row>
    <row r="133" spans="1:8">
      <c r="A133" s="3" t="s">
        <v>2190</v>
      </c>
      <c r="D133" s="3" t="s">
        <v>2222</v>
      </c>
      <c r="F133" s="3" t="s">
        <v>2190</v>
      </c>
      <c r="G133" s="4">
        <v>12475500000</v>
      </c>
      <c r="H133" t="str">
        <f t="array" ref="H133">INDEX('projectdata-nyse'!N:N,MATCH(F133,'projectdata-nyse'!B:B,0),0)</f>
        <v>Utilities</v>
      </c>
    </row>
    <row r="134" spans="1:8">
      <c r="A134" s="3" t="s">
        <v>2207</v>
      </c>
      <c r="D134" s="3" t="s">
        <v>2236</v>
      </c>
      <c r="F134" s="3" t="s">
        <v>2207</v>
      </c>
      <c r="G134" s="4">
        <v>2369225000</v>
      </c>
      <c r="H134" t="str">
        <f t="array" ref="H134">INDEX('projectdata-nyse'!N:N,MATCH(F134,'projectdata-nyse'!B:B,0),0)</f>
        <v>Industrials</v>
      </c>
    </row>
    <row r="135" spans="1:8">
      <c r="A135" s="3" t="s">
        <v>2222</v>
      </c>
      <c r="D135" s="3" t="s">
        <v>2249</v>
      </c>
      <c r="F135" s="3" t="s">
        <v>2222</v>
      </c>
      <c r="G135" s="4">
        <v>12345000000</v>
      </c>
      <c r="H135" t="str">
        <f t="array" ref="H135">INDEX('projectdata-nyse'!N:N,MATCH(F135,'projectdata-nyse'!B:B,0),0)</f>
        <v>Utilities</v>
      </c>
    </row>
    <row r="136" spans="1:8">
      <c r="A136" s="3" t="s">
        <v>2236</v>
      </c>
      <c r="D136" s="3" t="s">
        <v>2265</v>
      </c>
      <c r="F136" s="3" t="s">
        <v>2236</v>
      </c>
      <c r="G136" s="4">
        <v>10798300000</v>
      </c>
      <c r="H136" t="str">
        <f t="array" ref="H136">INDEX('projectdata-nyse'!N:N,MATCH(F136,'projectdata-nyse'!B:B,0),0)</f>
        <v>Consumer Staples</v>
      </c>
    </row>
    <row r="137" spans="1:8">
      <c r="A137" s="3" t="s">
        <v>2249</v>
      </c>
      <c r="D137" s="3" t="s">
        <v>2278</v>
      </c>
      <c r="F137" s="3" t="s">
        <v>2249</v>
      </c>
      <c r="G137" s="4">
        <v>9156750000</v>
      </c>
      <c r="H137" t="str">
        <f t="array" ref="H137">INDEX('projectdata-nyse'!N:N,MATCH(F137,'projectdata-nyse'!B:B,0),0)</f>
        <v>Materials</v>
      </c>
    </row>
    <row r="138" spans="1:8">
      <c r="A138" s="3" t="s">
        <v>2265</v>
      </c>
      <c r="D138" s="3" t="s">
        <v>2295</v>
      </c>
      <c r="F138" s="3" t="s">
        <v>2265</v>
      </c>
      <c r="G138" s="4">
        <v>18293250000</v>
      </c>
      <c r="H138" t="str">
        <f t="array" ref="H138">INDEX('projectdata-nyse'!N:N,MATCH(F138,'projectdata-nyse'!B:B,0),0)</f>
        <v>Industrials</v>
      </c>
    </row>
    <row r="139" spans="1:8">
      <c r="A139" s="3" t="s">
        <v>2278</v>
      </c>
      <c r="D139" s="3" t="s">
        <v>2308</v>
      </c>
      <c r="F139" s="3" t="s">
        <v>2278</v>
      </c>
      <c r="G139" s="4">
        <v>13240630500</v>
      </c>
      <c r="H139" t="str">
        <f t="array" ref="H139">INDEX('projectdata-nyse'!N:N,MATCH(F139,'projectdata-nyse'!B:B,0),0)</f>
        <v>Energy</v>
      </c>
    </row>
    <row r="140" spans="1:8">
      <c r="A140" s="3" t="s">
        <v>2295</v>
      </c>
      <c r="D140" s="3" t="s">
        <v>2325</v>
      </c>
      <c r="F140" s="3" t="s">
        <v>2295</v>
      </c>
      <c r="G140" s="4">
        <v>2302446250</v>
      </c>
      <c r="H140" t="str">
        <f t="array" ref="H140">INDEX('projectdata-nyse'!N:N,MATCH(F140,'projectdata-nyse'!B:B,0),0)</f>
        <v>Real Estate</v>
      </c>
    </row>
    <row r="141" spans="1:8">
      <c r="A141" s="3" t="s">
        <v>2308</v>
      </c>
      <c r="D141" s="3" t="s">
        <v>2341</v>
      </c>
      <c r="F141" s="3" t="s">
        <v>2308</v>
      </c>
      <c r="G141" s="4">
        <v>2373729250</v>
      </c>
      <c r="H141" t="str">
        <f t="array" ref="H141">INDEX('projectdata-nyse'!N:N,MATCH(F141,'projectdata-nyse'!B:B,0),0)</f>
        <v>Real Estate</v>
      </c>
    </row>
    <row r="142" spans="1:8">
      <c r="A142" s="3" t="s">
        <v>2325</v>
      </c>
      <c r="D142" s="3" t="s">
        <v>2358</v>
      </c>
      <c r="F142" s="3" t="s">
        <v>2325</v>
      </c>
      <c r="G142" s="4">
        <v>2014821000</v>
      </c>
      <c r="H142" t="str">
        <f t="array" ref="H142">INDEX('projectdata-nyse'!N:N,MATCH(F142,'projectdata-nyse'!B:B,0),0)</f>
        <v>Energy</v>
      </c>
    </row>
    <row r="143" spans="1:8">
      <c r="A143" s="3" t="s">
        <v>2341</v>
      </c>
      <c r="D143" s="3" t="s">
        <v>2376</v>
      </c>
      <c r="F143" s="3" t="s">
        <v>2341</v>
      </c>
      <c r="G143" s="4">
        <v>7317918500</v>
      </c>
      <c r="H143" t="str">
        <f t="array" ref="H143">INDEX('projectdata-nyse'!N:N,MATCH(F143,'projectdata-nyse'!B:B,0),0)</f>
        <v>Utilities</v>
      </c>
    </row>
    <row r="144" spans="1:8">
      <c r="A144" s="3" t="s">
        <v>2358</v>
      </c>
      <c r="D144" s="3" t="s">
        <v>2387</v>
      </c>
      <c r="F144" s="3" t="s">
        <v>2358</v>
      </c>
      <c r="G144" s="4">
        <v>827772000</v>
      </c>
      <c r="H144" t="str">
        <f t="array" ref="H144">INDEX('projectdata-nyse'!N:N,MATCH(F144,'projectdata-nyse'!B:B,0),0)</f>
        <v>Real Estate</v>
      </c>
    </row>
    <row r="145" spans="1:8">
      <c r="A145" s="3" t="s">
        <v>2376</v>
      </c>
      <c r="D145" s="3" t="s">
        <v>2403</v>
      </c>
      <c r="F145" s="3" t="s">
        <v>2376</v>
      </c>
      <c r="G145" s="4">
        <v>1474750000</v>
      </c>
      <c r="H145" t="str">
        <f t="array" ref="H145">INDEX('projectdata-nyse'!N:N,MATCH(F145,'projectdata-nyse'!B:B,0),0)</f>
        <v>Financials</v>
      </c>
    </row>
    <row r="146" spans="1:8">
      <c r="A146" s="3" t="s">
        <v>2387</v>
      </c>
      <c r="D146" s="3" t="s">
        <v>2420</v>
      </c>
      <c r="F146" s="3" t="s">
        <v>2387</v>
      </c>
      <c r="G146" s="4">
        <v>20441000000</v>
      </c>
      <c r="H146" t="str">
        <f t="array" ref="H146">INDEX('projectdata-nyse'!N:N,MATCH(F146,'projectdata-nyse'!B:B,0),0)</f>
        <v>Industrials</v>
      </c>
    </row>
    <row r="147" spans="1:8">
      <c r="A147" s="3" t="s">
        <v>2403</v>
      </c>
      <c r="D147" s="3" t="s">
        <v>2437</v>
      </c>
      <c r="F147" s="3" t="s">
        <v>2403</v>
      </c>
      <c r="G147" s="4">
        <v>11425299500</v>
      </c>
      <c r="H147" t="str">
        <f t="array" ref="H147">INDEX('projectdata-nyse'!N:N,MATCH(F147,'projectdata-nyse'!B:B,0),0)</f>
        <v>Utilities</v>
      </c>
    </row>
    <row r="148" spans="1:8">
      <c r="A148" s="3" t="s">
        <v>2420</v>
      </c>
      <c r="D148" s="3" t="s">
        <v>2453</v>
      </c>
      <c r="F148" s="3" t="s">
        <v>2420</v>
      </c>
      <c r="G148" s="4">
        <v>2190425000</v>
      </c>
      <c r="H148" t="str">
        <f t="array" ref="H148">INDEX('projectdata-nyse'!N:N,MATCH(F148,'projectdata-nyse'!B:B,0),0)</f>
        <v>Health Care</v>
      </c>
    </row>
    <row r="149" spans="1:8">
      <c r="A149" s="3" t="s">
        <v>2437</v>
      </c>
      <c r="D149" s="3" t="s">
        <v>2470</v>
      </c>
      <c r="F149" s="3" t="s">
        <v>2437</v>
      </c>
      <c r="G149" s="4">
        <v>28281000000</v>
      </c>
      <c r="H149" t="str">
        <f t="array" ref="H149">INDEX('projectdata-nyse'!N:N,MATCH(F149,'projectdata-nyse'!B:B,0),0)</f>
        <v>Utilities</v>
      </c>
    </row>
    <row r="150" spans="1:8">
      <c r="A150" s="3" t="s">
        <v>2453</v>
      </c>
      <c r="D150" s="3" t="s">
        <v>2487</v>
      </c>
      <c r="F150" s="3" t="s">
        <v>2453</v>
      </c>
      <c r="G150" s="4">
        <v>6313456250</v>
      </c>
      <c r="H150" t="str">
        <f t="array" ref="H150">INDEX('projectdata-nyse'!N:N,MATCH(F150,'projectdata-nyse'!B:B,0),0)</f>
        <v>Industrials</v>
      </c>
    </row>
    <row r="151" spans="1:8">
      <c r="A151" s="3" t="s">
        <v>2470</v>
      </c>
      <c r="D151" s="3" t="s">
        <v>2504</v>
      </c>
      <c r="F151" s="3" t="s">
        <v>2470</v>
      </c>
      <c r="G151" s="4">
        <v>6495156250</v>
      </c>
      <c r="H151" t="str">
        <f t="array" ref="H151">INDEX('projectdata-nyse'!N:N,MATCH(F151,'projectdata-nyse'!B:B,0),0)</f>
        <v>Consumer Discretionary</v>
      </c>
    </row>
    <row r="152" spans="1:8">
      <c r="A152" s="3" t="s">
        <v>2487</v>
      </c>
      <c r="D152" s="3" t="s">
        <v>2518</v>
      </c>
      <c r="F152" s="3" t="s">
        <v>2487</v>
      </c>
      <c r="G152" s="4">
        <v>589858500</v>
      </c>
      <c r="H152" t="str">
        <f t="array" ref="H152">INDEX('projectdata-nyse'!N:N,MATCH(F152,'projectdata-nyse'!B:B,0),0)</f>
        <v>Real Estate</v>
      </c>
    </row>
    <row r="153" spans="1:8">
      <c r="A153" s="3" t="s">
        <v>2504</v>
      </c>
      <c r="D153" s="3" t="s">
        <v>2531</v>
      </c>
      <c r="F153" s="3" t="s">
        <v>2504</v>
      </c>
      <c r="G153" s="4">
        <v>148088000000</v>
      </c>
      <c r="H153" t="str">
        <f t="array" ref="H153">INDEX('projectdata-nyse'!N:N,MATCH(F153,'projectdata-nyse'!B:B,0),0)</f>
        <v>Consumer Discretionary</v>
      </c>
    </row>
    <row r="154" spans="1:8">
      <c r="A154" s="3" t="s">
        <v>2518</v>
      </c>
      <c r="D154" s="3" t="s">
        <v>2546</v>
      </c>
      <c r="F154" s="3" t="s">
        <v>2518</v>
      </c>
      <c r="G154" s="4">
        <v>3722709000</v>
      </c>
      <c r="H154" t="str">
        <f t="array" ref="H154">INDEX('projectdata-nyse'!N:N,MATCH(F154,'projectdata-nyse'!B:B,0),0)</f>
        <v>Industrials</v>
      </c>
    </row>
    <row r="155" spans="1:8">
      <c r="A155" s="3" t="s">
        <v>2531</v>
      </c>
      <c r="D155" s="3" t="s">
        <v>2563</v>
      </c>
      <c r="F155" s="3" t="s">
        <v>2531</v>
      </c>
      <c r="G155" s="4">
        <v>16476000000</v>
      </c>
      <c r="H155" t="str">
        <f t="array" ref="H155">INDEX('projectdata-nyse'!N:N,MATCH(F155,'projectdata-nyse'!B:B,0),0)</f>
        <v>Information Technology</v>
      </c>
    </row>
    <row r="156" spans="1:8">
      <c r="A156" s="3" t="s">
        <v>2546</v>
      </c>
      <c r="D156" s="3" t="s">
        <v>2581</v>
      </c>
      <c r="F156" s="3" t="s">
        <v>2546</v>
      </c>
      <c r="G156" s="4">
        <v>3857850000</v>
      </c>
      <c r="H156" t="str">
        <f t="array" ref="H156">INDEX('projectdata-nyse'!N:N,MATCH(F156,'projectdata-nyse'!B:B,0),0)</f>
        <v>Industrials</v>
      </c>
    </row>
    <row r="157" spans="1:8">
      <c r="A157" s="3" t="s">
        <v>2563</v>
      </c>
      <c r="D157" s="3" t="s">
        <v>2598</v>
      </c>
      <c r="F157" s="3" t="s">
        <v>2563</v>
      </c>
      <c r="G157" s="4">
        <v>19061500000</v>
      </c>
      <c r="H157" t="str">
        <f t="array" ref="H157">INDEX('projectdata-nyse'!N:N,MATCH(F157,'projectdata-nyse'!B:B,0),0)</f>
        <v>Materials</v>
      </c>
    </row>
    <row r="158" spans="1:8">
      <c r="A158" s="3" t="s">
        <v>2581</v>
      </c>
      <c r="D158" s="3" t="s">
        <v>2615</v>
      </c>
      <c r="F158" s="3" t="s">
        <v>2581</v>
      </c>
      <c r="G158" s="4">
        <v>46918000000</v>
      </c>
      <c r="H158" t="str">
        <f t="array" ref="H158">INDEX('projectdata-nyse'!N:N,MATCH(F158,'projectdata-nyse'!B:B,0),0)</f>
        <v>Industrials</v>
      </c>
    </row>
    <row r="159" spans="1:8">
      <c r="A159" s="3" t="s">
        <v>2598</v>
      </c>
      <c r="D159" s="3" t="s">
        <v>2632</v>
      </c>
      <c r="F159" s="3" t="s">
        <v>2598</v>
      </c>
      <c r="G159" s="4">
        <v>15055500000</v>
      </c>
      <c r="H159" t="str">
        <f t="array" ref="H159">INDEX('projectdata-nyse'!N:N,MATCH(F159,'projectdata-nyse'!B:B,0),0)</f>
        <v>Utilities</v>
      </c>
    </row>
    <row r="160" spans="1:8">
      <c r="A160" s="3" t="s">
        <v>2615</v>
      </c>
      <c r="D160" s="3" t="s">
        <v>2645</v>
      </c>
      <c r="F160" s="3" t="s">
        <v>2615</v>
      </c>
      <c r="G160" s="4">
        <v>1782054250</v>
      </c>
      <c r="H160" t="str">
        <f t="array" ref="H160">INDEX('projectdata-nyse'!N:N,MATCH(F160,'projectdata-nyse'!B:B,0),0)</f>
        <v>Information Technology</v>
      </c>
    </row>
    <row r="161" spans="1:8">
      <c r="A161" s="3" t="s">
        <v>2632</v>
      </c>
      <c r="D161" s="3" t="s">
        <v>2658</v>
      </c>
      <c r="F161" s="3" t="s">
        <v>2632</v>
      </c>
      <c r="G161" s="4">
        <v>6217050000</v>
      </c>
      <c r="H161" t="str">
        <f t="array" ref="H161">INDEX('projectdata-nyse'!N:N,MATCH(F161,'projectdata-nyse'!B:B,0),0)</f>
        <v>Information Technology</v>
      </c>
    </row>
    <row r="162" spans="1:8">
      <c r="A162" s="3" t="s">
        <v>2645</v>
      </c>
      <c r="D162" s="3" t="s">
        <v>2675</v>
      </c>
      <c r="F162" s="3" t="s">
        <v>2645</v>
      </c>
      <c r="G162" s="4">
        <v>4892500000</v>
      </c>
      <c r="H162" t="str">
        <f t="array" ref="H162">INDEX('projectdata-nyse'!N:N,MATCH(F162,'projectdata-nyse'!B:B,0),0)</f>
        <v>Information Technology</v>
      </c>
    </row>
    <row r="163" spans="1:8">
      <c r="A163" s="3" t="s">
        <v>2658</v>
      </c>
      <c r="D163" s="3" t="s">
        <v>2693</v>
      </c>
      <c r="F163" s="3" t="s">
        <v>2658</v>
      </c>
      <c r="G163" s="4">
        <v>6812500000</v>
      </c>
      <c r="H163" t="str">
        <f t="array" ref="H163">INDEX('projectdata-nyse'!N:N,MATCH(F163,'projectdata-nyse'!B:B,0),0)</f>
        <v>Consumer Discretionary</v>
      </c>
    </row>
    <row r="164" spans="1:8">
      <c r="A164" s="3" t="s">
        <v>2675</v>
      </c>
      <c r="D164" s="3" t="s">
        <v>2707</v>
      </c>
      <c r="F164" s="3" t="s">
        <v>2675</v>
      </c>
      <c r="G164" s="4">
        <v>1497362750</v>
      </c>
      <c r="H164" t="str">
        <f t="array" ref="H164">INDEX('projectdata-nyse'!N:N,MATCH(F164,'projectdata-nyse'!B:B,0),0)</f>
        <v>Information Technology</v>
      </c>
    </row>
    <row r="165" spans="1:8">
      <c r="A165" s="3" t="s">
        <v>2693</v>
      </c>
      <c r="D165" s="3" t="s">
        <v>2720</v>
      </c>
      <c r="F165" s="3" t="s">
        <v>2693</v>
      </c>
      <c r="G165" s="4">
        <v>21508430750</v>
      </c>
      <c r="H165" t="str">
        <f t="array" ref="H165">INDEX('projectdata-nyse'!N:N,MATCH(F165,'projectdata-nyse'!B:B,0),0)</f>
        <v>Industrials</v>
      </c>
    </row>
    <row r="166" spans="1:8">
      <c r="A166" s="3" t="s">
        <v>2707</v>
      </c>
      <c r="D166" s="3" t="s">
        <v>2737</v>
      </c>
      <c r="F166" s="3" t="s">
        <v>2707</v>
      </c>
      <c r="G166" s="4">
        <v>4596249000</v>
      </c>
      <c r="H166" t="str">
        <f t="array" ref="H166">INDEX('projectdata-nyse'!N:N,MATCH(F166,'projectdata-nyse'!B:B,0),0)</f>
        <v>Industrials</v>
      </c>
    </row>
    <row r="167" spans="1:8">
      <c r="A167" s="3" t="s">
        <v>2720</v>
      </c>
      <c r="D167" s="3" t="s">
        <v>2755</v>
      </c>
      <c r="F167" s="3" t="s">
        <v>2720</v>
      </c>
      <c r="G167" s="4">
        <v>3268950000</v>
      </c>
      <c r="H167" t="str">
        <f t="array" ref="H167">INDEX('projectdata-nyse'!N:N,MATCH(F167,'projectdata-nyse'!B:B,0),0)</f>
        <v>Materials</v>
      </c>
    </row>
    <row r="168" spans="1:8">
      <c r="A168" s="3" t="s">
        <v>2737</v>
      </c>
      <c r="D168" s="3" t="s">
        <v>2772</v>
      </c>
      <c r="F168" s="3" t="s">
        <v>2737</v>
      </c>
      <c r="G168" s="4">
        <v>717276500</v>
      </c>
      <c r="H168" t="str">
        <f t="array" ref="H168">INDEX('projectdata-nyse'!N:N,MATCH(F168,'projectdata-nyse'!B:B,0),0)</f>
        <v>Real Estate</v>
      </c>
    </row>
    <row r="169" spans="1:8">
      <c r="A169" s="3" t="s">
        <v>2755</v>
      </c>
      <c r="D169" s="3" t="s">
        <v>2783</v>
      </c>
      <c r="F169" s="3" t="s">
        <v>2755</v>
      </c>
      <c r="G169" s="4">
        <v>3412085750</v>
      </c>
      <c r="H169" t="str">
        <f t="array" ref="H169">INDEX('projectdata-nyse'!N:N,MATCH(F169,'projectdata-nyse'!B:B,0),0)</f>
        <v>Information Technology</v>
      </c>
    </row>
    <row r="170" spans="1:8">
      <c r="A170" s="3" t="s">
        <v>2772</v>
      </c>
      <c r="D170" s="3" t="s">
        <v>2796</v>
      </c>
      <c r="F170" s="3" t="s">
        <v>2772</v>
      </c>
      <c r="G170" s="4">
        <v>5030463250</v>
      </c>
      <c r="H170" t="str">
        <f t="array" ref="H170">INDEX('projectdata-nyse'!N:N,MATCH(F170,'projectdata-nyse'!B:B,0),0)</f>
        <v>Telecommunications Services</v>
      </c>
    </row>
    <row r="171" spans="1:8">
      <c r="A171" s="3" t="s">
        <v>2783</v>
      </c>
      <c r="D171" s="3" t="s">
        <v>2813</v>
      </c>
      <c r="F171" s="3" t="s">
        <v>2783</v>
      </c>
      <c r="G171" s="4">
        <v>31151000000</v>
      </c>
      <c r="H171" t="str">
        <f t="array" ref="H171">INDEX('projectdata-nyse'!N:N,MATCH(F171,'projectdata-nyse'!B:B,0),0)</f>
        <v>Industrials</v>
      </c>
    </row>
    <row r="172" spans="1:8">
      <c r="A172" s="3" t="s">
        <v>2796</v>
      </c>
      <c r="D172" s="3" t="s">
        <v>2829</v>
      </c>
      <c r="F172" s="3" t="s">
        <v>2796</v>
      </c>
      <c r="G172" s="4">
        <v>2462945750</v>
      </c>
      <c r="H172" t="str">
        <f t="array" ref="H172">INDEX('projectdata-nyse'!N:N,MATCH(F172,'projectdata-nyse'!B:B,0),0)</f>
        <v>Real Estate</v>
      </c>
    </row>
    <row r="173" spans="1:8">
      <c r="A173" s="3" t="s">
        <v>2813</v>
      </c>
      <c r="D173" s="3" t="s">
        <v>2841</v>
      </c>
      <c r="F173" s="3" t="s">
        <v>2813</v>
      </c>
      <c r="G173" s="4">
        <v>19608250000</v>
      </c>
      <c r="H173" t="str">
        <f t="array" ref="H173">INDEX('projectdata-nyse'!N:N,MATCH(F173,'projectdata-nyse'!B:B,0),0)</f>
        <v>Health Care</v>
      </c>
    </row>
    <row r="174" spans="1:8">
      <c r="A174" s="3" t="s">
        <v>2829</v>
      </c>
      <c r="D174" s="3" t="s">
        <v>2861</v>
      </c>
      <c r="F174" s="3" t="s">
        <v>2829</v>
      </c>
      <c r="G174" s="4">
        <v>17469275000</v>
      </c>
      <c r="H174" t="str">
        <f t="array" ref="H174">INDEX('projectdata-nyse'!N:N,MATCH(F174,'projectdata-nyse'!B:B,0),0)</f>
        <v>Consumer Staples</v>
      </c>
    </row>
    <row r="175" spans="1:8">
      <c r="A175" s="3" t="s">
        <v>2841</v>
      </c>
      <c r="D175" s="3" t="s">
        <v>2874</v>
      </c>
      <c r="F175" s="3" t="s">
        <v>2841</v>
      </c>
      <c r="G175" s="4">
        <v>9008750000</v>
      </c>
      <c r="H175" t="str">
        <f t="array" ref="H175">INDEX('projectdata-nyse'!N:N,MATCH(F175,'projectdata-nyse'!B:B,0),0)</f>
        <v>Information Technology</v>
      </c>
    </row>
    <row r="176" spans="1:8">
      <c r="A176" s="3" t="s">
        <v>2861</v>
      </c>
      <c r="D176" s="3" t="s">
        <v>2891</v>
      </c>
      <c r="F176" s="3" t="s">
        <v>2861</v>
      </c>
      <c r="G176" s="4">
        <v>157523000000</v>
      </c>
      <c r="H176" t="str">
        <f t="array" ref="H176">INDEX('projectdata-nyse'!N:N,MATCH(F176,'projectdata-nyse'!B:B,0),0)</f>
        <v>Consumer Discretionary</v>
      </c>
    </row>
    <row r="177" spans="1:8">
      <c r="A177" s="3" t="s">
        <v>2874</v>
      </c>
      <c r="D177" s="3" t="s">
        <v>2904</v>
      </c>
      <c r="F177" s="3" t="s">
        <v>2874</v>
      </c>
      <c r="G177" s="4">
        <v>14428350500</v>
      </c>
      <c r="H177" t="str">
        <f t="array" ref="H177">INDEX('projectdata-nyse'!N:N,MATCH(F177,'projectdata-nyse'!B:B,0),0)</f>
        <v>Consumer Discretionary</v>
      </c>
    </row>
    <row r="178" spans="1:8">
      <c r="A178" s="3" t="s">
        <v>2891</v>
      </c>
      <c r="D178" s="3" t="s">
        <v>2913</v>
      </c>
      <c r="F178" s="3" t="s">
        <v>2891</v>
      </c>
      <c r="G178" s="4">
        <v>2650506750</v>
      </c>
      <c r="H178" t="str">
        <f t="array" ref="H178">INDEX('projectdata-nyse'!N:N,MATCH(F178,'projectdata-nyse'!B:B,0),0)</f>
        <v>Information Technology</v>
      </c>
    </row>
    <row r="179" spans="1:8">
      <c r="A179" s="3" t="s">
        <v>2904</v>
      </c>
      <c r="D179" s="3" t="s">
        <v>2933</v>
      </c>
      <c r="F179" s="3" t="s">
        <v>2904</v>
      </c>
      <c r="G179" s="4">
        <v>16007750000</v>
      </c>
      <c r="H179" t="str">
        <f t="array" ref="H179">INDEX('projectdata-nyse'!N:N,MATCH(F179,'projectdata-nyse'!B:B,0),0)</f>
        <v>Consumer Discretionary</v>
      </c>
    </row>
    <row r="180" spans="1:8">
      <c r="A180" s="3" t="s">
        <v>2913</v>
      </c>
      <c r="D180" s="3" t="s">
        <v>2947</v>
      </c>
      <c r="F180" s="3" t="s">
        <v>2913</v>
      </c>
      <c r="G180" s="4">
        <v>2759613500</v>
      </c>
      <c r="H180" t="str">
        <f t="array" ref="H180">INDEX('projectdata-nyse'!N:N,MATCH(F180,'projectdata-nyse'!B:B,0),0)</f>
        <v>Consumer Discretionary</v>
      </c>
    </row>
    <row r="181" spans="1:8">
      <c r="A181" s="3" t="s">
        <v>2933</v>
      </c>
      <c r="D181" s="3" t="s">
        <v>2961</v>
      </c>
      <c r="F181" s="3" t="s">
        <v>2933</v>
      </c>
      <c r="G181" s="4">
        <v>17319750000</v>
      </c>
      <c r="H181" t="str">
        <f t="array" ref="H181">INDEX('projectdata-nyse'!N:N,MATCH(F181,'projectdata-nyse'!B:B,0),0)</f>
        <v>Consumer Discretionary</v>
      </c>
    </row>
    <row r="182" spans="1:8">
      <c r="A182" s="3" t="s">
        <v>2947</v>
      </c>
      <c r="D182" s="3" t="s">
        <v>2973</v>
      </c>
      <c r="F182" s="3" t="s">
        <v>2947</v>
      </c>
      <c r="G182" s="4">
        <v>9581535000</v>
      </c>
      <c r="H182" t="str">
        <f t="array" ref="H182">INDEX('projectdata-nyse'!N:N,MATCH(F182,'projectdata-nyse'!B:B,0),0)</f>
        <v>Industrials</v>
      </c>
    </row>
    <row r="183" spans="1:8">
      <c r="A183" s="3" t="s">
        <v>2961</v>
      </c>
      <c r="D183" s="3" t="s">
        <v>2986</v>
      </c>
      <c r="F183" s="3" t="s">
        <v>2961</v>
      </c>
      <c r="G183" s="4">
        <v>25448000000</v>
      </c>
      <c r="H183" t="str">
        <f t="array" ref="H183">INDEX('projectdata-nyse'!N:N,MATCH(F183,'projectdata-nyse'!B:B,0),0)</f>
        <v>Energy</v>
      </c>
    </row>
    <row r="184" spans="1:8">
      <c r="A184" s="3" t="s">
        <v>2973</v>
      </c>
      <c r="D184" s="3" t="s">
        <v>3011</v>
      </c>
      <c r="F184" s="3" t="s">
        <v>2973</v>
      </c>
      <c r="G184" s="4">
        <v>5678324500</v>
      </c>
      <c r="H184" t="str">
        <f t="array" ref="H184">INDEX('projectdata-nyse'!N:N,MATCH(F184,'projectdata-nyse'!B:B,0),0)</f>
        <v>Consumer Discretionary</v>
      </c>
    </row>
    <row r="185" spans="1:8">
      <c r="A185" s="3" t="s">
        <v>2986</v>
      </c>
      <c r="D185" s="3" t="s">
        <v>3028</v>
      </c>
      <c r="F185" s="3" t="s">
        <v>2986</v>
      </c>
      <c r="G185" s="4">
        <v>4223964000</v>
      </c>
      <c r="H185" t="str">
        <f t="array" ref="H185">INDEX('projectdata-nyse'!N:N,MATCH(F185,'projectdata-nyse'!B:B,0),0)</f>
        <v>Consumer Discretionary</v>
      </c>
    </row>
    <row r="186" spans="1:8">
      <c r="A186" s="3" t="s">
        <v>3011</v>
      </c>
      <c r="D186" s="3" t="s">
        <v>3042</v>
      </c>
      <c r="F186" s="3" t="s">
        <v>3011</v>
      </c>
      <c r="G186" s="4">
        <v>3004577250</v>
      </c>
      <c r="H186" t="str">
        <f t="array" ref="H186">INDEX('projectdata-nyse'!N:N,MATCH(F186,'projectdata-nyse'!B:B,0),0)</f>
        <v>Financials</v>
      </c>
    </row>
    <row r="187" spans="1:8">
      <c r="A187" s="3" t="s">
        <v>3028</v>
      </c>
      <c r="D187" s="3" t="s">
        <v>3059</v>
      </c>
      <c r="F187" s="3" t="s">
        <v>3028</v>
      </c>
      <c r="G187" s="4">
        <v>5428074000</v>
      </c>
      <c r="H187" t="str">
        <f t="array" ref="H187">INDEX('projectdata-nyse'!N:N,MATCH(F187,'projectdata-nyse'!B:B,0),0)</f>
        <v>Consumer Discretionary</v>
      </c>
    </row>
    <row r="188" spans="1:8">
      <c r="A188" s="3" t="s">
        <v>3042</v>
      </c>
      <c r="D188" s="3" t="s">
        <v>3076</v>
      </c>
      <c r="F188" s="3" t="s">
        <v>3042</v>
      </c>
      <c r="G188" s="4">
        <v>35947750000</v>
      </c>
      <c r="H188" t="str">
        <f t="array" ref="H188">INDEX('projectdata-nyse'!N:N,MATCH(F188,'projectdata-nyse'!B:B,0),0)</f>
        <v>Health Care</v>
      </c>
    </row>
    <row r="189" spans="1:8">
      <c r="A189" s="3" t="s">
        <v>3059</v>
      </c>
      <c r="D189" s="3" t="s">
        <v>3089</v>
      </c>
      <c r="F189" s="3" t="s">
        <v>3059</v>
      </c>
      <c r="G189" s="4">
        <v>2923872000</v>
      </c>
      <c r="H189" t="str">
        <f t="array" ref="H189">INDEX('projectdata-nyse'!N:N,MATCH(F189,'projectdata-nyse'!B:B,0),0)</f>
        <v>Real Estate</v>
      </c>
    </row>
    <row r="190" spans="1:8">
      <c r="A190" s="3" t="s">
        <v>3076</v>
      </c>
      <c r="D190" s="3" t="s">
        <v>3109</v>
      </c>
      <c r="F190" s="3" t="s">
        <v>3076</v>
      </c>
      <c r="G190" s="4">
        <v>1861430000</v>
      </c>
      <c r="H190" t="str">
        <f t="array" ref="H190">INDEX('projectdata-nyse'!N:N,MATCH(F190,'projectdata-nyse'!B:B,0),0)</f>
        <v>Real Estate</v>
      </c>
    </row>
    <row r="191" spans="1:8">
      <c r="A191" s="3" t="s">
        <v>3089</v>
      </c>
      <c r="D191" s="3" t="s">
        <v>3123</v>
      </c>
      <c r="F191" s="3" t="s">
        <v>3089</v>
      </c>
      <c r="G191" s="4">
        <v>81315250000</v>
      </c>
      <c r="H191" t="str">
        <f t="array" ref="H191">INDEX('projectdata-nyse'!N:N,MATCH(F191,'projectdata-nyse'!B:B,0),0)</f>
        <v>Consumer Discretionary</v>
      </c>
    </row>
    <row r="192" spans="1:8">
      <c r="A192" s="3" t="s">
        <v>3109</v>
      </c>
      <c r="D192" s="3" t="s">
        <v>3135</v>
      </c>
      <c r="F192" s="3" t="s">
        <v>3109</v>
      </c>
      <c r="G192" s="4">
        <v>10380750000</v>
      </c>
      <c r="H192" t="str">
        <f t="array" ref="H192">INDEX('projectdata-nyse'!N:N,MATCH(F192,'projectdata-nyse'!B:B,0),0)</f>
        <v>Energy</v>
      </c>
    </row>
    <row r="193" spans="1:8">
      <c r="A193" s="3" t="s">
        <v>3123</v>
      </c>
      <c r="D193" s="3" t="s">
        <v>3149</v>
      </c>
      <c r="F193" s="3" t="s">
        <v>3123</v>
      </c>
      <c r="G193" s="4">
        <v>19937500000</v>
      </c>
      <c r="H193" t="str">
        <f t="array" ref="H193">INDEX('projectdata-nyse'!N:N,MATCH(F193,'projectdata-nyse'!B:B,0),0)</f>
        <v>Financials</v>
      </c>
    </row>
    <row r="194" spans="1:8">
      <c r="A194" s="3" t="s">
        <v>3135</v>
      </c>
      <c r="D194" s="3" t="s">
        <v>3170</v>
      </c>
      <c r="F194" s="3" t="s">
        <v>3135</v>
      </c>
      <c r="G194" s="4">
        <v>5926072000</v>
      </c>
      <c r="H194" t="str">
        <f t="array" ref="H194">INDEX('projectdata-nyse'!N:N,MATCH(F194,'projectdata-nyse'!B:B,0),0)</f>
        <v>Consumer Discretionary</v>
      </c>
    </row>
    <row r="195" spans="1:8">
      <c r="A195" s="3" t="s">
        <v>3149</v>
      </c>
      <c r="D195" s="3" t="s">
        <v>3182</v>
      </c>
      <c r="F195" s="3" t="s">
        <v>3149</v>
      </c>
      <c r="G195" s="4">
        <v>2640175000</v>
      </c>
      <c r="H195" t="str">
        <f t="array" ref="H195">INDEX('projectdata-nyse'!N:N,MATCH(F195,'projectdata-nyse'!B:B,0),0)</f>
        <v>Health Care</v>
      </c>
    </row>
    <row r="196" spans="1:8">
      <c r="A196" s="3" t="s">
        <v>3170</v>
      </c>
      <c r="D196" s="3" t="s">
        <v>3204</v>
      </c>
      <c r="F196" s="3" t="s">
        <v>3170</v>
      </c>
      <c r="G196" s="4">
        <v>39311000000</v>
      </c>
      <c r="H196" t="str">
        <f t="array" ref="H196">INDEX('projectdata-nyse'!N:N,MATCH(F196,'projectdata-nyse'!B:B,0),0)</f>
        <v>Industrials</v>
      </c>
    </row>
    <row r="197" spans="1:8">
      <c r="A197" s="3" t="s">
        <v>3182</v>
      </c>
      <c r="D197" s="3" t="s">
        <v>3219</v>
      </c>
      <c r="F197" s="3" t="s">
        <v>3182</v>
      </c>
      <c r="G197" s="4">
        <v>2972379000</v>
      </c>
      <c r="H197" t="str">
        <f t="array" ref="H197">INDEX('projectdata-nyse'!N:N,MATCH(F197,'projectdata-nyse'!B:B,0),0)</f>
        <v>Energy</v>
      </c>
    </row>
    <row r="198" spans="1:8">
      <c r="A198" s="3" t="s">
        <v>3204</v>
      </c>
      <c r="D198" s="3" t="s">
        <v>3239</v>
      </c>
      <c r="F198" s="3" t="s">
        <v>3204</v>
      </c>
      <c r="G198" s="4">
        <v>52451000000</v>
      </c>
      <c r="H198" t="str">
        <f t="array" ref="H198">INDEX('projectdata-nyse'!N:N,MATCH(F198,'projectdata-nyse'!B:B,0),0)</f>
        <v>Information Technology</v>
      </c>
    </row>
    <row r="199" spans="1:8">
      <c r="A199" s="3" t="s">
        <v>3219</v>
      </c>
      <c r="D199" s="3" t="s">
        <v>3260</v>
      </c>
      <c r="F199" s="3" t="s">
        <v>3219</v>
      </c>
      <c r="G199" s="4">
        <v>67162500000</v>
      </c>
      <c r="H199" t="str">
        <f t="array" ref="H199">INDEX('projectdata-nyse'!N:N,MATCH(F199,'projectdata-nyse'!B:B,0),0)</f>
        <v>Information Technology</v>
      </c>
    </row>
    <row r="200" spans="1:8">
      <c r="A200" s="3" t="s">
        <v>3239</v>
      </c>
      <c r="D200" s="3" t="s">
        <v>3273</v>
      </c>
      <c r="F200" s="3" t="s">
        <v>3239</v>
      </c>
      <c r="G200" s="4">
        <v>2987055000</v>
      </c>
      <c r="H200" t="str">
        <f t="array" ref="H200">INDEX('projectdata-nyse'!N:N,MATCH(F200,'projectdata-nyse'!B:B,0),0)</f>
        <v>Financials</v>
      </c>
    </row>
    <row r="201" spans="1:8">
      <c r="A201" s="3" t="s">
        <v>3260</v>
      </c>
      <c r="D201" s="3" t="s">
        <v>3291</v>
      </c>
      <c r="F201" s="3" t="s">
        <v>3260</v>
      </c>
      <c r="G201" s="4">
        <v>9213749250</v>
      </c>
      <c r="H201" t="str">
        <f t="array" ref="H201">INDEX('projectdata-nyse'!N:N,MATCH(F201,'projectdata-nyse'!B:B,0),0)</f>
        <v>Consumer Staples</v>
      </c>
    </row>
    <row r="202" spans="1:8">
      <c r="A202" s="3" t="s">
        <v>3273</v>
      </c>
      <c r="D202" s="3" t="s">
        <v>3304</v>
      </c>
      <c r="F202" s="3" t="s">
        <v>3273</v>
      </c>
      <c r="G202" s="4">
        <v>5668500000</v>
      </c>
      <c r="H202" t="str">
        <f t="array" ref="H202">INDEX('projectdata-nyse'!N:N,MATCH(F202,'projectdata-nyse'!B:B,0),0)</f>
        <v>Information Technology</v>
      </c>
    </row>
    <row r="203" spans="1:8">
      <c r="A203" s="3" t="s">
        <v>3291</v>
      </c>
      <c r="D203" s="3" t="s">
        <v>3320</v>
      </c>
      <c r="F203" s="3" t="s">
        <v>3291</v>
      </c>
      <c r="G203" s="4">
        <v>9875430750</v>
      </c>
      <c r="H203" t="str">
        <f t="array" ref="H203">INDEX('projectdata-nyse'!N:N,MATCH(F203,'projectdata-nyse'!B:B,0),0)</f>
        <v>Health Care</v>
      </c>
    </row>
    <row r="204" spans="1:8">
      <c r="A204" s="3" t="s">
        <v>3304</v>
      </c>
      <c r="D204" s="3" t="s">
        <v>3333</v>
      </c>
      <c r="F204" s="3" t="s">
        <v>3304</v>
      </c>
      <c r="G204" s="4">
        <v>5241500000</v>
      </c>
      <c r="H204" t="str">
        <f t="array" ref="H204">INDEX('projectdata-nyse'!N:N,MATCH(F204,'projectdata-nyse'!B:B,0),0)</f>
        <v>Real Estate</v>
      </c>
    </row>
    <row r="205" spans="1:8">
      <c r="A205" s="3" t="s">
        <v>3320</v>
      </c>
      <c r="D205" s="3" t="s">
        <v>3346</v>
      </c>
      <c r="F205" s="3" t="s">
        <v>3320</v>
      </c>
      <c r="G205" s="4">
        <v>7149681250</v>
      </c>
      <c r="H205" t="str">
        <f t="array" ref="H205">INDEX('projectdata-nyse'!N:N,MATCH(F205,'projectdata-nyse'!B:B,0),0)</f>
        <v>Consumer Staples</v>
      </c>
    </row>
    <row r="206" spans="1:8">
      <c r="A206" s="3" t="s">
        <v>3333</v>
      </c>
      <c r="D206" s="3" t="s">
        <v>3363</v>
      </c>
      <c r="F206" s="3" t="s">
        <v>3333</v>
      </c>
      <c r="G206" s="4">
        <v>49620250000</v>
      </c>
      <c r="H206" t="str">
        <f t="array" ref="H206">INDEX('projectdata-nyse'!N:N,MATCH(F206,'projectdata-nyse'!B:B,0),0)</f>
        <v>Health Care</v>
      </c>
    </row>
    <row r="207" spans="1:8">
      <c r="A207" s="3" t="s">
        <v>3346</v>
      </c>
      <c r="D207" s="3" t="s">
        <v>3380</v>
      </c>
      <c r="F207" s="3" t="s">
        <v>3346</v>
      </c>
      <c r="G207" s="4">
        <v>93943750000</v>
      </c>
      <c r="H207" t="str">
        <f t="array" ref="H207">INDEX('projectdata-nyse'!N:N,MATCH(F207,'projectdata-nyse'!B:B,0),0)</f>
        <v>Information Technology</v>
      </c>
    </row>
    <row r="208" spans="1:8">
      <c r="A208" s="3" t="s">
        <v>3363</v>
      </c>
      <c r="D208" s="3" t="s">
        <v>3397</v>
      </c>
      <c r="F208" s="3" t="s">
        <v>3363</v>
      </c>
      <c r="G208" s="4">
        <v>1439523750</v>
      </c>
      <c r="H208" t="str">
        <f t="array" ref="H208">INDEX('projectdata-nyse'!N:N,MATCH(F208,'projectdata-nyse'!B:B,0),0)</f>
        <v>Health Care</v>
      </c>
    </row>
    <row r="209" spans="1:8">
      <c r="A209" s="3" t="s">
        <v>3380</v>
      </c>
      <c r="D209" s="3" t="s">
        <v>3417</v>
      </c>
      <c r="F209" s="3" t="s">
        <v>3380</v>
      </c>
      <c r="G209" s="4">
        <v>2971516000</v>
      </c>
      <c r="H209" t="str">
        <f t="array" ref="H209">INDEX('projectdata-nyse'!N:N,MATCH(F209,'projectdata-nyse'!B:B,0),0)</f>
        <v>Materials</v>
      </c>
    </row>
    <row r="210" spans="1:8">
      <c r="A210" s="3" t="s">
        <v>3397</v>
      </c>
      <c r="D210" s="3" t="s">
        <v>3436</v>
      </c>
      <c r="F210" s="3" t="s">
        <v>3397</v>
      </c>
      <c r="G210" s="4">
        <v>1975167750</v>
      </c>
      <c r="H210" t="str">
        <f t="array" ref="H210">INDEX('projectdata-nyse'!N:N,MATCH(F210,'projectdata-nyse'!B:B,0),0)</f>
        <v>Health Care</v>
      </c>
    </row>
    <row r="211" spans="1:8">
      <c r="A211" s="3" t="s">
        <v>3417</v>
      </c>
      <c r="D211" s="3" t="s">
        <v>3455</v>
      </c>
      <c r="F211" s="3" t="s">
        <v>3417</v>
      </c>
      <c r="G211" s="4">
        <v>55830000000</v>
      </c>
      <c r="H211" t="str">
        <f t="array" ref="H211">INDEX('projectdata-nyse'!N:N,MATCH(F211,'projectdata-nyse'!B:B,0),0)</f>
        <v>Information Technology</v>
      </c>
    </row>
    <row r="212" spans="1:8">
      <c r="A212" s="3" t="s">
        <v>3436</v>
      </c>
      <c r="D212" s="3" t="s">
        <v>3469</v>
      </c>
      <c r="F212" s="3" t="s">
        <v>3436</v>
      </c>
      <c r="G212" s="4">
        <v>4268750000</v>
      </c>
      <c r="H212" t="str">
        <f t="array" ref="H212">INDEX('projectdata-nyse'!N:N,MATCH(F212,'projectdata-nyse'!B:B,0),0)</f>
        <v>Information Technology</v>
      </c>
    </row>
    <row r="213" spans="1:8">
      <c r="A213" s="3" t="s">
        <v>3455</v>
      </c>
      <c r="D213" s="3" t="s">
        <v>3479</v>
      </c>
      <c r="F213" s="3" t="s">
        <v>3455</v>
      </c>
      <c r="G213" s="4">
        <v>22829250000</v>
      </c>
      <c r="H213" t="str">
        <f t="array" ref="H213">INDEX('projectdata-nyse'!N:N,MATCH(F213,'projectdata-nyse'!B:B,0),0)</f>
        <v>Materials</v>
      </c>
    </row>
    <row r="214" spans="1:8">
      <c r="A214" s="3" t="s">
        <v>3469</v>
      </c>
      <c r="D214" s="3" t="s">
        <v>3496</v>
      </c>
      <c r="F214" s="3" t="s">
        <v>3469</v>
      </c>
      <c r="G214" s="4">
        <v>7307350000</v>
      </c>
      <c r="H214" t="str">
        <f t="array" ref="H214">INDEX('projectdata-nyse'!N:N,MATCH(F214,'projectdata-nyse'!B:B,0),0)</f>
        <v>Consumer Discretionary</v>
      </c>
    </row>
    <row r="215" spans="1:8">
      <c r="A215" s="3" t="s">
        <v>3479</v>
      </c>
      <c r="D215" s="3" t="s">
        <v>3513</v>
      </c>
      <c r="F215" s="3" t="s">
        <v>3479</v>
      </c>
      <c r="G215" s="4">
        <v>3038561750</v>
      </c>
      <c r="H215" t="str">
        <f t="array" ref="H215">INDEX('projectdata-nyse'!N:N,MATCH(F215,'projectdata-nyse'!B:B,0),0)</f>
        <v>Real Estate</v>
      </c>
    </row>
    <row r="216" spans="1:8">
      <c r="A216" s="3" t="s">
        <v>3496</v>
      </c>
      <c r="D216" s="3" t="s">
        <v>3526</v>
      </c>
      <c r="F216" s="3" t="s">
        <v>3496</v>
      </c>
      <c r="G216" s="4">
        <v>2371400000</v>
      </c>
      <c r="H216" t="str">
        <f t="array" ref="H216">INDEX('projectdata-nyse'!N:N,MATCH(F216,'projectdata-nyse'!B:B,0),0)</f>
        <v>Health Care</v>
      </c>
    </row>
    <row r="217" spans="1:8">
      <c r="A217" s="3" t="s">
        <v>3513</v>
      </c>
      <c r="D217" s="3" t="s">
        <v>3535</v>
      </c>
      <c r="F217" s="3" t="s">
        <v>3513</v>
      </c>
      <c r="G217" s="4">
        <v>13905750000</v>
      </c>
      <c r="H217" t="str">
        <f t="array" ref="H217">INDEX('projectdata-nyse'!N:N,MATCH(F217,'projectdata-nyse'!B:B,0),0)</f>
        <v>Industrials</v>
      </c>
    </row>
    <row r="218" spans="1:8">
      <c r="A218" s="3" t="s">
        <v>3526</v>
      </c>
      <c r="D218" s="3" t="s">
        <v>3553</v>
      </c>
      <c r="F218" s="3" t="s">
        <v>3526</v>
      </c>
      <c r="G218" s="4">
        <v>4741250000</v>
      </c>
      <c r="H218" t="str">
        <f t="array" ref="H218">INDEX('projectdata-nyse'!N:N,MATCH(F218,'projectdata-nyse'!B:B,0),0)</f>
        <v>Financials</v>
      </c>
    </row>
    <row r="219" spans="1:8">
      <c r="A219" s="3" t="s">
        <v>3535</v>
      </c>
      <c r="D219" s="3" t="s">
        <v>3569</v>
      </c>
      <c r="F219" s="3" t="s">
        <v>3535</v>
      </c>
      <c r="G219" s="4">
        <v>5748159500</v>
      </c>
      <c r="H219" t="str">
        <f t="array" ref="H219">INDEX('projectdata-nyse'!N:N,MATCH(F219,'projectdata-nyse'!B:B,0),0)</f>
        <v>Industrials</v>
      </c>
    </row>
    <row r="220" spans="1:8">
      <c r="A220" s="3" t="s">
        <v>3553</v>
      </c>
      <c r="D220" s="3" t="s">
        <v>3586</v>
      </c>
      <c r="F220" s="3" t="s">
        <v>3553</v>
      </c>
      <c r="G220" s="4">
        <v>11898130500</v>
      </c>
      <c r="H220" t="str">
        <f t="array" ref="H220">INDEX('projectdata-nyse'!N:N,MATCH(F220,'projectdata-nyse'!B:B,0),0)</f>
        <v>Industrials</v>
      </c>
    </row>
    <row r="221" spans="1:8">
      <c r="A221" s="3" t="s">
        <v>3569</v>
      </c>
      <c r="D221" s="3" t="s">
        <v>3598</v>
      </c>
      <c r="F221" s="3" t="s">
        <v>3569</v>
      </c>
      <c r="G221" s="4">
        <v>4629850000</v>
      </c>
      <c r="H221" t="str">
        <f t="array" ref="H221">INDEX('projectdata-nyse'!N:N,MATCH(F221,'projectdata-nyse'!B:B,0),0)</f>
        <v>Information Technology</v>
      </c>
    </row>
    <row r="222" spans="1:8">
      <c r="A222" s="3" t="s">
        <v>3586</v>
      </c>
      <c r="D222" s="3" t="s">
        <v>3612</v>
      </c>
      <c r="F222" s="3" t="s">
        <v>3586</v>
      </c>
      <c r="G222" s="4">
        <v>93119250000</v>
      </c>
      <c r="H222" t="str">
        <f t="array" ref="H222">INDEX('projectdata-nyse'!N:N,MATCH(F222,'projectdata-nyse'!B:B,0),0)</f>
        <v>Financials</v>
      </c>
    </row>
    <row r="223" spans="1:8">
      <c r="A223" s="3" t="s">
        <v>3598</v>
      </c>
      <c r="D223" s="3" t="s">
        <v>3625</v>
      </c>
      <c r="F223" s="3" t="s">
        <v>3598</v>
      </c>
      <c r="G223" s="4">
        <v>13154250000</v>
      </c>
      <c r="H223" t="str">
        <f t="array" ref="H223">INDEX('projectdata-nyse'!N:N,MATCH(F223,'projectdata-nyse'!B:B,0),0)</f>
        <v>Consumer Discretionary</v>
      </c>
    </row>
    <row r="224" spans="1:8">
      <c r="A224" s="3" t="s">
        <v>3612</v>
      </c>
      <c r="D224" s="3" t="s">
        <v>3642</v>
      </c>
      <c r="F224" s="3" t="s">
        <v>3612</v>
      </c>
      <c r="G224" s="4">
        <v>14273500000</v>
      </c>
      <c r="H224" t="str">
        <f t="array" ref="H224">INDEX('projectdata-nyse'!N:N,MATCH(F224,'projectdata-nyse'!B:B,0),0)</f>
        <v>Consumer Staples</v>
      </c>
    </row>
    <row r="225" spans="1:8">
      <c r="A225" s="3" t="s">
        <v>3625</v>
      </c>
      <c r="D225" s="3" t="s">
        <v>3658</v>
      </c>
      <c r="F225" s="3" t="s">
        <v>3625</v>
      </c>
      <c r="G225" s="4">
        <v>1550217750</v>
      </c>
      <c r="H225" t="str">
        <f t="array" ref="H225">INDEX('projectdata-nyse'!N:N,MATCH(F225,'projectdata-nyse'!B:B,0),0)</f>
        <v>Financials</v>
      </c>
    </row>
    <row r="226" spans="1:8">
      <c r="A226" s="3" t="s">
        <v>3642</v>
      </c>
      <c r="D226" s="3" t="s">
        <v>3675</v>
      </c>
      <c r="F226" s="3" t="s">
        <v>3642</v>
      </c>
      <c r="G226" s="4">
        <v>953891500</v>
      </c>
      <c r="H226" t="str">
        <f t="array" ref="H226">INDEX('projectdata-nyse'!N:N,MATCH(F226,'projectdata-nyse'!B:B,0),0)</f>
        <v>Real Estate</v>
      </c>
    </row>
    <row r="227" spans="1:8">
      <c r="A227" s="3" t="s">
        <v>3658</v>
      </c>
      <c r="D227" s="3" t="s">
        <v>3687</v>
      </c>
      <c r="F227" s="3" t="s">
        <v>3658</v>
      </c>
      <c r="G227" s="4">
        <v>2892682750</v>
      </c>
      <c r="H227" t="str">
        <f t="array" ref="H227">INDEX('projectdata-nyse'!N:N,MATCH(F227,'projectdata-nyse'!B:B,0),0)</f>
        <v>Information Technology</v>
      </c>
    </row>
    <row r="228" spans="1:8">
      <c r="A228" s="3" t="s">
        <v>3675</v>
      </c>
      <c r="D228" s="3" t="s">
        <v>3704</v>
      </c>
      <c r="F228" s="3" t="s">
        <v>3675</v>
      </c>
      <c r="G228" s="4">
        <v>19019500000</v>
      </c>
      <c r="H228" t="str">
        <f t="array" ref="H228">INDEX('projectdata-nyse'!N:N,MATCH(F228,'projectdata-nyse'!B:B,0),0)</f>
        <v>Consumer Staples</v>
      </c>
    </row>
    <row r="229" spans="1:8">
      <c r="A229" s="3" t="s">
        <v>3687</v>
      </c>
      <c r="D229" s="3" t="s">
        <v>3720</v>
      </c>
      <c r="F229" s="3" t="s">
        <v>3687</v>
      </c>
      <c r="G229" s="4">
        <v>14439250000</v>
      </c>
      <c r="H229" t="str">
        <f t="array" ref="H229">INDEX('projectdata-nyse'!N:N,MATCH(F229,'projectdata-nyse'!B:B,0),0)</f>
        <v>Energy</v>
      </c>
    </row>
    <row r="230" spans="1:8">
      <c r="A230" s="3" t="s">
        <v>3704</v>
      </c>
      <c r="D230" s="3" t="s">
        <v>3733</v>
      </c>
      <c r="F230" s="3" t="s">
        <v>3704</v>
      </c>
      <c r="G230" s="4">
        <v>13238877000</v>
      </c>
      <c r="H230" t="str">
        <f t="array" ref="H230">INDEX('projectdata-nyse'!N:N,MATCH(F230,'projectdata-nyse'!B:B,0),0)</f>
        <v>Consumer Discretionary</v>
      </c>
    </row>
    <row r="231" spans="1:8">
      <c r="A231" s="3" t="s">
        <v>3720</v>
      </c>
      <c r="D231" s="3" t="s">
        <v>3752</v>
      </c>
      <c r="F231" s="3" t="s">
        <v>3720</v>
      </c>
      <c r="G231" s="4">
        <v>46290750000</v>
      </c>
      <c r="H231" t="str">
        <f t="array" ref="H231">INDEX('projectdata-nyse'!N:N,MATCH(F231,'projectdata-nyse'!B:B,0),0)</f>
        <v>Consumer Staples</v>
      </c>
    </row>
    <row r="232" spans="1:8">
      <c r="A232" s="3" t="s">
        <v>3733</v>
      </c>
      <c r="D232" s="3" t="s">
        <v>3770</v>
      </c>
      <c r="F232" s="3" t="s">
        <v>3733</v>
      </c>
      <c r="G232" s="4">
        <v>3644033000</v>
      </c>
      <c r="H232" t="str">
        <f t="array" ref="H232">INDEX('projectdata-nyse'!N:N,MATCH(F232,'projectdata-nyse'!B:B,0),0)</f>
        <v>Consumer Discretionary</v>
      </c>
    </row>
    <row r="233" spans="1:8">
      <c r="A233" s="3" t="s">
        <v>3752</v>
      </c>
      <c r="D233" s="3" t="s">
        <v>3786</v>
      </c>
      <c r="F233" s="3" t="s">
        <v>3752</v>
      </c>
      <c r="G233" s="4">
        <v>103322250000</v>
      </c>
      <c r="H233" t="str">
        <f t="array" ref="H233">INDEX('projectdata-nyse'!N:N,MATCH(F233,'projectdata-nyse'!B:B,0),0)</f>
        <v>Consumer Staples</v>
      </c>
    </row>
    <row r="234" spans="1:8">
      <c r="A234" s="3" t="s">
        <v>3770</v>
      </c>
      <c r="D234" s="3" t="s">
        <v>3802</v>
      </c>
      <c r="F234" s="3" t="s">
        <v>3770</v>
      </c>
      <c r="G234" s="4">
        <v>19134250000</v>
      </c>
      <c r="H234" t="str">
        <f t="array" ref="H234">INDEX('projectdata-nyse'!N:N,MATCH(F234,'projectdata-nyse'!B:B,0),0)</f>
        <v>Consumer Discretionary</v>
      </c>
    </row>
    <row r="235" spans="1:8">
      <c r="A235" s="3" t="s">
        <v>3786</v>
      </c>
      <c r="D235" s="3" t="s">
        <v>3814</v>
      </c>
      <c r="F235" s="3" t="s">
        <v>3786</v>
      </c>
      <c r="G235" s="4">
        <v>2424850000</v>
      </c>
      <c r="H235" t="str">
        <f t="array" ref="H235">INDEX('projectdata-nyse'!N:N,MATCH(F235,'projectdata-nyse'!B:B,0),0)</f>
        <v>Industrials</v>
      </c>
    </row>
    <row r="236" spans="1:8">
      <c r="A236" s="3" t="s">
        <v>3802</v>
      </c>
      <c r="D236" s="3" t="s">
        <v>3831</v>
      </c>
      <c r="F236" s="3" t="s">
        <v>3802</v>
      </c>
      <c r="G236" s="4">
        <v>11210000000</v>
      </c>
      <c r="H236" t="str">
        <f t="array" ref="H236">INDEX('projectdata-nyse'!N:N,MATCH(F236,'projectdata-nyse'!B:B,0),0)</f>
        <v>Consumer Discretionary</v>
      </c>
    </row>
    <row r="237" spans="1:8">
      <c r="A237" s="3" t="s">
        <v>3814</v>
      </c>
      <c r="D237" s="3" t="s">
        <v>3844</v>
      </c>
      <c r="F237" s="3" t="s">
        <v>3814</v>
      </c>
      <c r="G237" s="4">
        <v>3647800000</v>
      </c>
      <c r="H237" t="str">
        <f t="array" ref="H237">INDEX('projectdata-nyse'!N:N,MATCH(F237,'projectdata-nyse'!B:B,0),0)</f>
        <v>Industrials</v>
      </c>
    </row>
    <row r="238" spans="1:8">
      <c r="A238" s="3" t="s">
        <v>3831</v>
      </c>
      <c r="D238" s="3" t="s">
        <v>3860</v>
      </c>
      <c r="F238" s="3" t="s">
        <v>3831</v>
      </c>
      <c r="G238" s="4">
        <v>8534728500</v>
      </c>
      <c r="H238" t="str">
        <f t="array" ref="H238">INDEX('projectdata-nyse'!N:N,MATCH(F238,'projectdata-nyse'!B:B,0),0)</f>
        <v>Consumer Discretionary</v>
      </c>
    </row>
    <row r="239" spans="1:8">
      <c r="A239" s="3" t="s">
        <v>3844</v>
      </c>
      <c r="D239" s="3" t="s">
        <v>3878</v>
      </c>
      <c r="F239" s="3" t="s">
        <v>3844</v>
      </c>
      <c r="G239" s="4">
        <v>6542850000</v>
      </c>
      <c r="H239" t="str">
        <f t="array" ref="H239">INDEX('projectdata-nyse'!N:N,MATCH(F239,'projectdata-nyse'!B:B,0),0)</f>
        <v>Health Care</v>
      </c>
    </row>
    <row r="240" spans="1:8">
      <c r="A240" s="3" t="s">
        <v>3860</v>
      </c>
      <c r="D240" s="3" t="s">
        <v>3886</v>
      </c>
      <c r="F240" s="3" t="s">
        <v>3860</v>
      </c>
      <c r="G240" s="4">
        <v>5779538750</v>
      </c>
      <c r="H240" t="str">
        <f t="array" ref="H240">INDEX('projectdata-nyse'!N:N,MATCH(F240,'projectdata-nyse'!B:B,0),0)</f>
        <v>Consumer Discretionary</v>
      </c>
    </row>
    <row r="241" spans="1:8">
      <c r="A241" s="3" t="s">
        <v>3878</v>
      </c>
      <c r="D241" s="3" t="s">
        <v>3906</v>
      </c>
      <c r="F241" s="3" t="s">
        <v>3878</v>
      </c>
      <c r="G241" s="4">
        <v>11494750000</v>
      </c>
      <c r="H241" t="str">
        <f t="array" ref="H241">INDEX('projectdata-nyse'!N:N,MATCH(F241,'projectdata-nyse'!B:B,0),0)</f>
        <v>Industrials</v>
      </c>
    </row>
    <row r="242" spans="1:8">
      <c r="A242" s="3" t="s">
        <v>3886</v>
      </c>
      <c r="D242" s="3" t="s">
        <v>3923</v>
      </c>
      <c r="F242" s="3" t="s">
        <v>3886</v>
      </c>
      <c r="G242" s="4">
        <v>1392424250</v>
      </c>
      <c r="H242" t="str">
        <f t="array" ref="H242">INDEX('projectdata-nyse'!N:N,MATCH(F242,'projectdata-nyse'!B:B,0),0)</f>
        <v>Information Technology</v>
      </c>
    </row>
    <row r="243" spans="1:8">
      <c r="A243" s="3" t="s">
        <v>3906</v>
      </c>
      <c r="D243" s="3" t="s">
        <v>3936</v>
      </c>
      <c r="F243" s="3" t="s">
        <v>3906</v>
      </c>
      <c r="G243" s="4">
        <v>21322700000</v>
      </c>
      <c r="H243" t="str">
        <f t="array" ref="H243">INDEX('projectdata-nyse'!N:N,MATCH(F243,'projectdata-nyse'!B:B,0),0)</f>
        <v>Health Care</v>
      </c>
    </row>
    <row r="244" spans="1:8">
      <c r="A244" s="3" t="s">
        <v>3923</v>
      </c>
      <c r="D244" s="3" t="s">
        <v>3953</v>
      </c>
      <c r="F244" s="3" t="s">
        <v>3923</v>
      </c>
      <c r="G244" s="4">
        <v>43272000000</v>
      </c>
      <c r="H244" t="str">
        <f t="array" ref="H244">INDEX('projectdata-nyse'!N:N,MATCH(F244,'projectdata-nyse'!B:B,0),0)</f>
        <v>Industrials</v>
      </c>
    </row>
    <row r="245" spans="1:8">
      <c r="A245" s="3" t="s">
        <v>3936</v>
      </c>
      <c r="D245" s="3" t="s">
        <v>3970</v>
      </c>
      <c r="F245" s="3" t="s">
        <v>3936</v>
      </c>
      <c r="G245" s="4">
        <v>3243800000</v>
      </c>
      <c r="H245" t="str">
        <f t="array" ref="H245">INDEX('projectdata-nyse'!N:N,MATCH(F245,'projectdata-nyse'!B:B,0),0)</f>
        <v>Utilities</v>
      </c>
    </row>
    <row r="246" spans="1:8">
      <c r="A246" s="3" t="s">
        <v>3953</v>
      </c>
      <c r="D246" s="3" t="s">
        <v>3988</v>
      </c>
      <c r="F246" s="3" t="s">
        <v>3953</v>
      </c>
      <c r="G246" s="4">
        <v>54808750000</v>
      </c>
      <c r="H246" t="str">
        <f t="array" ref="H246">INDEX('projectdata-nyse'!N:N,MATCH(F246,'projectdata-nyse'!B:B,0),0)</f>
        <v>Consumer Discretionary</v>
      </c>
    </row>
    <row r="247" spans="1:8">
      <c r="A247" s="3" t="s">
        <v>3970</v>
      </c>
      <c r="D247" s="3" t="s">
        <v>4006</v>
      </c>
      <c r="F247" s="3" t="s">
        <v>3970</v>
      </c>
      <c r="G247" s="4">
        <v>4837857500</v>
      </c>
      <c r="H247" t="str">
        <f t="array" ref="H247">INDEX('projectdata-nyse'!N:N,MATCH(F247,'projectdata-nyse'!B:B,0),0)</f>
        <v>Information Technology</v>
      </c>
    </row>
    <row r="248" spans="1:8">
      <c r="A248" s="3" t="s">
        <v>3988</v>
      </c>
      <c r="D248" s="3" t="s">
        <v>4022</v>
      </c>
      <c r="F248" s="3" t="s">
        <v>3988</v>
      </c>
      <c r="G248" s="4">
        <v>9535196750</v>
      </c>
      <c r="H248" t="str">
        <f t="array" ref="H248">INDEX('projectdata-nyse'!N:N,MATCH(F248,'projectdata-nyse'!B:B,0),0)</f>
        <v>Financials</v>
      </c>
    </row>
    <row r="249" spans="1:8">
      <c r="A249" s="3" t="s">
        <v>4006</v>
      </c>
      <c r="D249" s="3" t="s">
        <v>4039</v>
      </c>
      <c r="F249" s="3" t="s">
        <v>4006</v>
      </c>
      <c r="G249" s="4">
        <v>19137250000</v>
      </c>
      <c r="H249" t="str">
        <f t="array" ref="H249">INDEX('projectdata-nyse'!N:N,MATCH(F249,'projectdata-nyse'!B:B,0),0)</f>
        <v>Industrials</v>
      </c>
    </row>
    <row r="250" spans="1:8">
      <c r="A250" s="3" t="s">
        <v>4022</v>
      </c>
      <c r="D250" s="3" t="s">
        <v>4052</v>
      </c>
      <c r="F250" s="3" t="s">
        <v>4022</v>
      </c>
      <c r="G250" s="4">
        <v>6923750000</v>
      </c>
      <c r="H250" t="str">
        <f t="array" ref="H250">INDEX('projectdata-nyse'!N:N,MATCH(F250,'projectdata-nyse'!B:B,0),0)</f>
        <v>Telecommunications Services</v>
      </c>
    </row>
    <row r="251" spans="1:8">
      <c r="A251" s="3" t="s">
        <v>4039</v>
      </c>
      <c r="D251" s="3" t="s">
        <v>4065</v>
      </c>
      <c r="F251" s="3" t="s">
        <v>4039</v>
      </c>
      <c r="G251" s="4">
        <v>41939250000</v>
      </c>
      <c r="H251" t="str">
        <f t="array" ref="H251">INDEX('projectdata-nyse'!N:N,MATCH(F251,'projectdata-nyse'!B:B,0),0)</f>
        <v>Materials</v>
      </c>
    </row>
    <row r="252" spans="1:8">
      <c r="A252" s="3" t="s">
        <v>4052</v>
      </c>
      <c r="D252" s="3" t="s">
        <v>4075</v>
      </c>
      <c r="F252" s="3" t="s">
        <v>4052</v>
      </c>
      <c r="G252" s="4">
        <v>27700250000</v>
      </c>
      <c r="H252" t="str">
        <f t="array" ref="H252">INDEX('projectdata-nyse'!N:N,MATCH(F252,'projectdata-nyse'!B:B,0),0)</f>
        <v>Consumer Discretionary</v>
      </c>
    </row>
    <row r="253" spans="1:8">
      <c r="A253" s="3" t="s">
        <v>4065</v>
      </c>
      <c r="D253" s="3" t="s">
        <v>4092</v>
      </c>
      <c r="F253" s="3" t="s">
        <v>4065</v>
      </c>
      <c r="G253" s="4">
        <v>9549000000</v>
      </c>
      <c r="H253" t="str">
        <f t="array" ref="H253">INDEX('projectdata-nyse'!N:N,MATCH(F253,'projectdata-nyse'!B:B,0),0)</f>
        <v>Information Technology</v>
      </c>
    </row>
    <row r="254" spans="1:8">
      <c r="A254" s="3" t="s">
        <v>4075</v>
      </c>
      <c r="D254" s="3" t="s">
        <v>4121</v>
      </c>
      <c r="F254" s="3" t="s">
        <v>4075</v>
      </c>
      <c r="G254" s="4">
        <v>786622250</v>
      </c>
      <c r="H254" t="str">
        <f t="array" ref="H254">INDEX('projectdata-nyse'!N:N,MATCH(F254,'projectdata-nyse'!B:B,0),0)</f>
        <v>Real Estate</v>
      </c>
    </row>
    <row r="255" spans="1:8">
      <c r="A255" s="3" t="s">
        <v>4092</v>
      </c>
      <c r="D255" s="3" t="s">
        <v>4132</v>
      </c>
      <c r="F255" s="3" t="s">
        <v>4092</v>
      </c>
      <c r="G255" s="4">
        <v>1055097000</v>
      </c>
      <c r="H255" t="str">
        <f t="array" ref="H255">INDEX('projectdata-nyse'!N:N,MATCH(F255,'projectdata-nyse'!B:B,0),0)</f>
        <v>Real Estate</v>
      </c>
    </row>
    <row r="256" spans="1:8">
      <c r="A256" s="3" t="s">
        <v>4121</v>
      </c>
      <c r="D256" s="3" t="s">
        <v>4145</v>
      </c>
      <c r="F256" s="3" t="s">
        <v>4121</v>
      </c>
      <c r="G256" s="4">
        <v>7066500000</v>
      </c>
      <c r="H256" t="str">
        <f t="array" ref="H256">INDEX('projectdata-nyse'!N:N,MATCH(F256,'projectdata-nyse'!B:B,0),0)</f>
        <v>Industrials</v>
      </c>
    </row>
    <row r="257" spans="1:8">
      <c r="A257" s="3" t="s">
        <v>4132</v>
      </c>
      <c r="D257" s="3" t="s">
        <v>4158</v>
      </c>
      <c r="F257" s="3" t="s">
        <v>4132</v>
      </c>
      <c r="G257" s="4">
        <v>6158051250</v>
      </c>
      <c r="H257" t="str">
        <f t="array" ref="H257">INDEX('projectdata-nyse'!N:N,MATCH(F257,'projectdata-nyse'!B:B,0),0)</f>
        <v>Consumer Discretionary</v>
      </c>
    </row>
    <row r="258" spans="1:8">
      <c r="A258" s="3" t="s">
        <v>4145</v>
      </c>
      <c r="D258" s="3" t="s">
        <v>4179</v>
      </c>
      <c r="F258" s="3" t="s">
        <v>4145</v>
      </c>
      <c r="G258" s="4">
        <v>27131750000</v>
      </c>
      <c r="H258" t="str">
        <f t="array" ref="H258">INDEX('projectdata-nyse'!N:N,MATCH(F258,'projectdata-nyse'!B:B,0),0)</f>
        <v>Consumer Discretionary</v>
      </c>
    </row>
    <row r="259" spans="1:8">
      <c r="A259" s="3" t="s">
        <v>4158</v>
      </c>
      <c r="D259" s="3" t="s">
        <v>4195</v>
      </c>
      <c r="F259" s="3" t="s">
        <v>4158</v>
      </c>
      <c r="G259" s="4">
        <v>1958302500</v>
      </c>
      <c r="H259" t="str">
        <f t="array" ref="H259">INDEX('projectdata-nyse'!N:N,MATCH(F259,'projectdata-nyse'!B:B,0),0)</f>
        <v>Information Technology</v>
      </c>
    </row>
    <row r="260" spans="1:8">
      <c r="A260" s="3" t="s">
        <v>4179</v>
      </c>
      <c r="D260" s="3" t="s">
        <v>4213</v>
      </c>
      <c r="F260" s="3" t="s">
        <v>4179</v>
      </c>
      <c r="G260" s="4">
        <v>157379250000</v>
      </c>
      <c r="H260" t="str">
        <f t="array" ref="H260">INDEX('projectdata-nyse'!N:N,MATCH(F260,'projectdata-nyse'!B:B,0),0)</f>
        <v>Health Care</v>
      </c>
    </row>
    <row r="261" spans="1:8">
      <c r="A261" s="3" t="s">
        <v>4195</v>
      </c>
      <c r="D261" s="3" t="s">
        <v>4229</v>
      </c>
      <c r="F261" s="3" t="s">
        <v>4195</v>
      </c>
      <c r="G261" s="4">
        <v>3130400000</v>
      </c>
      <c r="H261" t="str">
        <f t="array" ref="H261">INDEX('projectdata-nyse'!N:N,MATCH(F261,'projectdata-nyse'!B:B,0),0)</f>
        <v>Financials</v>
      </c>
    </row>
    <row r="262" spans="1:8">
      <c r="A262" s="3" t="s">
        <v>4213</v>
      </c>
      <c r="D262" s="3" t="s">
        <v>4246</v>
      </c>
      <c r="F262" s="3" t="s">
        <v>4213</v>
      </c>
      <c r="G262" s="4">
        <v>33548500000</v>
      </c>
      <c r="H262" t="str">
        <f t="array" ref="H262">INDEX('projectdata-nyse'!N:N,MATCH(F262,'projectdata-nyse'!B:B,0),0)</f>
        <v>Consumer Staples</v>
      </c>
    </row>
    <row r="263" spans="1:8">
      <c r="A263" s="3" t="s">
        <v>4229</v>
      </c>
      <c r="D263" s="3" t="s">
        <v>4260</v>
      </c>
      <c r="F263" s="3" t="s">
        <v>4229</v>
      </c>
      <c r="G263" s="4">
        <v>69904000000</v>
      </c>
      <c r="H263" t="str">
        <f t="array" ref="H263">INDEX('projectdata-nyse'!N:N,MATCH(F263,'projectdata-nyse'!B:B,0),0)</f>
        <v>Financials</v>
      </c>
    </row>
    <row r="264" spans="1:8">
      <c r="A264" s="3" t="s">
        <v>4246</v>
      </c>
      <c r="D264" s="3" t="s">
        <v>4277</v>
      </c>
      <c r="F264" s="3" t="s">
        <v>4246</v>
      </c>
      <c r="G264" s="4">
        <v>7252935750</v>
      </c>
      <c r="H264" t="str">
        <f t="array" ref="H264">INDEX('projectdata-nyse'!N:N,MATCH(F264,'projectdata-nyse'!B:B,0),0)</f>
        <v>Consumer Discretionary</v>
      </c>
    </row>
    <row r="265" spans="1:8">
      <c r="A265" s="3" t="s">
        <v>4260</v>
      </c>
      <c r="D265" s="3" t="s">
        <v>4289</v>
      </c>
      <c r="F265" s="3" t="s">
        <v>4260</v>
      </c>
      <c r="G265" s="4">
        <v>4145650000</v>
      </c>
      <c r="H265" t="str">
        <f t="array" ref="H265">INDEX('projectdata-nyse'!N:N,MATCH(F265,'projectdata-nyse'!B:B,0),0)</f>
        <v>Consumer Staples</v>
      </c>
    </row>
    <row r="266" spans="1:8">
      <c r="A266" s="3" t="s">
        <v>4277</v>
      </c>
      <c r="D266" s="3" t="s">
        <v>4303</v>
      </c>
      <c r="F266" s="3" t="s">
        <v>4277</v>
      </c>
      <c r="G266" s="4">
        <v>4268600000</v>
      </c>
      <c r="H266" t="str">
        <f t="array" ref="H266">INDEX('projectdata-nyse'!N:N,MATCH(F266,'projectdata-nyse'!B:B,0),0)</f>
        <v>Consumer Staples</v>
      </c>
    </row>
    <row r="267" spans="1:8">
      <c r="A267" s="3" t="s">
        <v>4289</v>
      </c>
      <c r="D267" s="3" t="s">
        <v>4316</v>
      </c>
      <c r="F267" s="3" t="s">
        <v>4289</v>
      </c>
      <c r="G267" s="4">
        <v>2671243250</v>
      </c>
      <c r="H267" t="str">
        <f t="array" ref="H267">INDEX('projectdata-nyse'!N:N,MATCH(F267,'projectdata-nyse'!B:B,0),0)</f>
        <v>Materials</v>
      </c>
    </row>
    <row r="268" spans="1:8">
      <c r="A268" s="3" t="s">
        <v>4303</v>
      </c>
      <c r="D268" s="3" t="s">
        <v>4332</v>
      </c>
      <c r="F268" s="3" t="s">
        <v>4303</v>
      </c>
      <c r="G268" s="4">
        <v>12507250000</v>
      </c>
      <c r="H268" t="str">
        <f t="array" ref="H268">INDEX('projectdata-nyse'!N:N,MATCH(F268,'projectdata-nyse'!B:B,0),0)</f>
        <v>Financials</v>
      </c>
    </row>
    <row r="269" spans="1:8">
      <c r="A269" s="3" t="s">
        <v>4316</v>
      </c>
      <c r="D269" s="3" t="s">
        <v>4341</v>
      </c>
      <c r="F269" s="3" t="s">
        <v>4316</v>
      </c>
      <c r="G269" s="4">
        <v>30768750000</v>
      </c>
      <c r="H269" t="str">
        <f t="array" ref="H269">INDEX('projectdata-nyse'!N:N,MATCH(F269,'projectdata-nyse'!B:B,0),0)</f>
        <v>Industrials</v>
      </c>
    </row>
    <row r="270" spans="1:8">
      <c r="A270" s="3" t="s">
        <v>4332</v>
      </c>
      <c r="D270" s="3" t="s">
        <v>4370</v>
      </c>
      <c r="F270" s="3" t="s">
        <v>4332</v>
      </c>
      <c r="G270" s="4">
        <v>2373640250</v>
      </c>
      <c r="H270" t="str">
        <f t="array" ref="H270">INDEX('projectdata-nyse'!N:N,MATCH(F270,'projectdata-nyse'!B:B,0),0)</f>
        <v>Consumer Staples</v>
      </c>
    </row>
    <row r="271" spans="1:8">
      <c r="A271" s="3" t="s">
        <v>4341</v>
      </c>
      <c r="D271" s="3" t="s">
        <v>4382</v>
      </c>
      <c r="F271" s="3" t="s">
        <v>4341</v>
      </c>
      <c r="G271" s="4">
        <v>24760000000</v>
      </c>
      <c r="H271" t="str">
        <f t="array" ref="H271">INDEX('projectdata-nyse'!N:N,MATCH(F271,'projectdata-nyse'!B:B,0),0)</f>
        <v>Consumer Staples</v>
      </c>
    </row>
    <row r="272" spans="1:8">
      <c r="A272" s="3" t="s">
        <v>4370</v>
      </c>
      <c r="D272" s="3" t="s">
        <v>4398</v>
      </c>
      <c r="F272" s="3" t="s">
        <v>4370</v>
      </c>
      <c r="G272" s="4">
        <v>8772000000</v>
      </c>
      <c r="H272" t="str">
        <f t="array" ref="H272">INDEX('projectdata-nyse'!N:N,MATCH(F272,'projectdata-nyse'!B:B,0),0)</f>
        <v>Materials</v>
      </c>
    </row>
    <row r="273" spans="1:8">
      <c r="A273" s="3" t="s">
        <v>4382</v>
      </c>
      <c r="D273" s="3" t="s">
        <v>4415</v>
      </c>
      <c r="F273" s="3" t="s">
        <v>4382</v>
      </c>
      <c r="G273" s="4">
        <v>88067750000</v>
      </c>
      <c r="H273" t="str">
        <f t="array" ref="H273">INDEX('projectdata-nyse'!N:N,MATCH(F273,'projectdata-nyse'!B:B,0),0)</f>
        <v>Energy</v>
      </c>
    </row>
    <row r="274" spans="1:8">
      <c r="A274" s="3" t="s">
        <v>4398</v>
      </c>
      <c r="D274" s="3" t="s">
        <v>4431</v>
      </c>
      <c r="F274" s="3" t="s">
        <v>4398</v>
      </c>
      <c r="G274" s="4">
        <v>43258750000</v>
      </c>
      <c r="H274" t="str">
        <f t="array" ref="H274">INDEX('projectdata-nyse'!N:N,MATCH(F274,'projectdata-nyse'!B:B,0),0)</f>
        <v>Health Care</v>
      </c>
    </row>
    <row r="275" spans="1:8">
      <c r="A275" s="3" t="s">
        <v>4415</v>
      </c>
      <c r="D275" s="3" t="s">
        <v>4449</v>
      </c>
      <c r="F275" s="3" t="s">
        <v>4415</v>
      </c>
      <c r="G275" s="4">
        <v>9914750000</v>
      </c>
      <c r="H275" t="str">
        <f t="array" ref="H275">INDEX('projectdata-nyse'!N:N,MATCH(F275,'projectdata-nyse'!B:B,0),0)</f>
        <v>Energy</v>
      </c>
    </row>
    <row r="276" spans="1:8">
      <c r="A276" s="3" t="s">
        <v>4431</v>
      </c>
      <c r="D276" s="3" t="s">
        <v>4466</v>
      </c>
      <c r="F276" s="3" t="s">
        <v>4431</v>
      </c>
      <c r="G276" s="4">
        <v>85895500000</v>
      </c>
      <c r="H276" t="str">
        <f t="array" ref="H276">INDEX('projectdata-nyse'!N:N,MATCH(F276,'projectdata-nyse'!B:B,0),0)</f>
        <v>Information Technology</v>
      </c>
    </row>
    <row r="277" spans="1:8">
      <c r="A277" s="3" t="s">
        <v>4449</v>
      </c>
      <c r="D277" s="3" t="s">
        <v>4487</v>
      </c>
      <c r="F277" s="3" t="s">
        <v>4449</v>
      </c>
      <c r="G277" s="4">
        <v>4790881250</v>
      </c>
      <c r="H277" t="str">
        <f t="array" ref="H277">INDEX('projectdata-nyse'!N:N,MATCH(F277,'projectdata-nyse'!B:B,0),0)</f>
        <v>Financials</v>
      </c>
    </row>
    <row r="278" spans="1:8">
      <c r="A278" s="3" t="s">
        <v>4466</v>
      </c>
      <c r="D278" s="3" t="s">
        <v>4504</v>
      </c>
      <c r="F278" s="3" t="s">
        <v>4466</v>
      </c>
      <c r="G278" s="4">
        <v>2442164750</v>
      </c>
      <c r="H278" t="str">
        <f t="array" ref="H278">INDEX('projectdata-nyse'!N:N,MATCH(F278,'projectdata-nyse'!B:B,0),0)</f>
        <v>Health Care</v>
      </c>
    </row>
    <row r="279" spans="1:8">
      <c r="A279" s="3" t="s">
        <v>4487</v>
      </c>
      <c r="D279" s="3" t="s">
        <v>4521</v>
      </c>
      <c r="F279" s="3" t="s">
        <v>4487</v>
      </c>
      <c r="G279" s="4">
        <v>13505500000</v>
      </c>
      <c r="H279" t="str">
        <f t="array" ref="H279">INDEX('projectdata-nyse'!N:N,MATCH(F279,'projectdata-nyse'!B:B,0),0)</f>
        <v>Information Technology</v>
      </c>
    </row>
    <row r="280" spans="1:8">
      <c r="A280" s="3" t="s">
        <v>4504</v>
      </c>
      <c r="D280" s="3" t="s">
        <v>4530</v>
      </c>
      <c r="F280" s="3" t="s">
        <v>4504</v>
      </c>
      <c r="G280" s="4">
        <v>4499324500</v>
      </c>
      <c r="H280" t="str">
        <f t="array" ref="H280">INDEX('projectdata-nyse'!N:N,MATCH(F280,'projectdata-nyse'!B:B,0),0)</f>
        <v>Energy</v>
      </c>
    </row>
    <row r="281" spans="1:8">
      <c r="A281" s="3" t="s">
        <v>4521</v>
      </c>
      <c r="D281" s="3" t="s">
        <v>4541</v>
      </c>
      <c r="F281" s="3" t="s">
        <v>4521</v>
      </c>
      <c r="G281" s="4">
        <v>8574450000</v>
      </c>
      <c r="H281" t="str">
        <f t="array" ref="H281">INDEX('projectdata-nyse'!N:N,MATCH(F281,'projectdata-nyse'!B:B,0),0)</f>
        <v>Health Care</v>
      </c>
    </row>
    <row r="282" spans="1:8">
      <c r="A282" s="3" t="s">
        <v>4530</v>
      </c>
      <c r="D282" s="3" t="s">
        <v>4555</v>
      </c>
      <c r="F282" s="3" t="s">
        <v>4530</v>
      </c>
      <c r="G282" s="4">
        <v>4201000000</v>
      </c>
      <c r="H282" t="str">
        <f t="array" ref="H282">INDEX('projectdata-nyse'!N:N,MATCH(F282,'projectdata-nyse'!B:B,0),0)</f>
        <v>Energy</v>
      </c>
    </row>
    <row r="283" spans="1:8">
      <c r="A283" s="3" t="s">
        <v>4541</v>
      </c>
      <c r="D283" s="3" t="s">
        <v>4570</v>
      </c>
      <c r="F283" s="3" t="s">
        <v>4541</v>
      </c>
      <c r="G283" s="4">
        <v>3199500000</v>
      </c>
      <c r="H283" t="str">
        <f t="array" ref="H283">INDEX('projectdata-nyse'!N:N,MATCH(F283,'projectdata-nyse'!B:B,0),0)</f>
        <v>Financials</v>
      </c>
    </row>
    <row r="284" spans="1:8">
      <c r="A284" s="3" t="s">
        <v>4555</v>
      </c>
      <c r="D284" s="3" t="s">
        <v>4590</v>
      </c>
      <c r="F284" s="3" t="s">
        <v>4555</v>
      </c>
      <c r="G284" s="4">
        <v>15974750000</v>
      </c>
      <c r="H284" t="str">
        <f t="array" ref="H284">INDEX('projectdata-nyse'!N:N,MATCH(F284,'projectdata-nyse'!B:B,0),0)</f>
        <v>Utilities</v>
      </c>
    </row>
    <row r="285" spans="1:8">
      <c r="A285" s="3" t="s">
        <v>4570</v>
      </c>
      <c r="D285" s="3" t="s">
        <v>4607</v>
      </c>
      <c r="F285" s="3" t="s">
        <v>4570</v>
      </c>
      <c r="G285" s="4">
        <v>8349750000</v>
      </c>
      <c r="H285" t="str">
        <f t="array" ref="H285">INDEX('projectdata-nyse'!N:N,MATCH(F285,'projectdata-nyse'!B:B,0),0)</f>
        <v>Materials</v>
      </c>
    </row>
    <row r="286" spans="1:8">
      <c r="A286" s="3" t="s">
        <v>4590</v>
      </c>
      <c r="D286" s="3" t="s">
        <v>4618</v>
      </c>
      <c r="F286" s="3" t="s">
        <v>4590</v>
      </c>
      <c r="G286" s="4">
        <v>6372349500</v>
      </c>
      <c r="H286" t="str">
        <f t="array" ref="H286">INDEX('projectdata-nyse'!N:N,MATCH(F286,'projectdata-nyse'!B:B,0),0)</f>
        <v>Information Technology</v>
      </c>
    </row>
    <row r="287" spans="1:8">
      <c r="A287" s="3" t="s">
        <v>4607</v>
      </c>
      <c r="D287" s="3" t="s">
        <v>4631</v>
      </c>
      <c r="F287" s="3" t="s">
        <v>4607</v>
      </c>
      <c r="G287" s="4">
        <v>1816000000</v>
      </c>
      <c r="H287" t="str">
        <f t="array" ref="H287">INDEX('projectdata-nyse'!N:N,MATCH(F287,'projectdata-nyse'!B:B,0),0)</f>
        <v>Energy</v>
      </c>
    </row>
    <row r="288" spans="1:8">
      <c r="A288" s="3" t="s">
        <v>4618</v>
      </c>
      <c r="D288" s="3" t="s">
        <v>4657</v>
      </c>
      <c r="F288" s="3" t="s">
        <v>4618</v>
      </c>
      <c r="G288" s="4">
        <v>29022250000</v>
      </c>
      <c r="H288" t="str">
        <f t="array" ref="H288">INDEX('projectdata-nyse'!N:N,MATCH(F288,'projectdata-nyse'!B:B,0),0)</f>
        <v>Consumer Discretionary</v>
      </c>
    </row>
    <row r="289" spans="1:8">
      <c r="A289" s="3" t="s">
        <v>4631</v>
      </c>
      <c r="D289" s="3" t="s">
        <v>4670</v>
      </c>
      <c r="F289" s="3" t="s">
        <v>4631</v>
      </c>
      <c r="G289" s="4">
        <v>6118000000</v>
      </c>
      <c r="H289" t="str">
        <f t="array" ref="H289">INDEX('projectdata-nyse'!N:N,MATCH(F289,'projectdata-nyse'!B:B,0),0)</f>
        <v>Industrials</v>
      </c>
    </row>
    <row r="290" spans="1:8">
      <c r="A290" s="3" t="s">
        <v>4657</v>
      </c>
      <c r="D290" s="3" t="s">
        <v>4688</v>
      </c>
      <c r="F290" s="3" t="s">
        <v>4657</v>
      </c>
      <c r="G290" s="4">
        <v>10817000000</v>
      </c>
      <c r="H290" t="str">
        <f t="array" ref="H290">INDEX('projectdata-nyse'!N:N,MATCH(F290,'projectdata-nyse'!B:B,0),0)</f>
        <v>Industrials</v>
      </c>
    </row>
    <row r="291" spans="1:8">
      <c r="A291" s="3" t="s">
        <v>4670</v>
      </c>
      <c r="D291" s="3" t="s">
        <v>4702</v>
      </c>
      <c r="F291" s="3" t="s">
        <v>4670</v>
      </c>
      <c r="G291" s="4">
        <v>6081600000</v>
      </c>
      <c r="H291" t="str">
        <f t="array" ref="H291">INDEX('projectdata-nyse'!N:N,MATCH(F291,'projectdata-nyse'!B:B,0),0)</f>
        <v>Information Technology</v>
      </c>
    </row>
    <row r="292" spans="1:8">
      <c r="A292" s="3" t="s">
        <v>4688</v>
      </c>
      <c r="D292" s="3" t="s">
        <v>4721</v>
      </c>
      <c r="F292" s="3" t="s">
        <v>4688</v>
      </c>
      <c r="G292" s="4">
        <v>19006434000</v>
      </c>
      <c r="H292" t="str">
        <f t="array" ref="H292">INDEX('projectdata-nyse'!N:N,MATCH(F292,'projectdata-nyse'!B:B,0),0)</f>
        <v>Materials</v>
      </c>
    </row>
    <row r="293" spans="1:8">
      <c r="A293" s="3" t="s">
        <v>4702</v>
      </c>
      <c r="D293" s="3" t="s">
        <v>4734</v>
      </c>
      <c r="F293" s="3" t="s">
        <v>4702</v>
      </c>
      <c r="G293" s="4">
        <v>4525539750</v>
      </c>
      <c r="H293" t="str">
        <f t="array" ref="H293">INDEX('projectdata-nyse'!N:N,MATCH(F293,'projectdata-nyse'!B:B,0),0)</f>
        <v>Information Technology</v>
      </c>
    </row>
    <row r="294" spans="1:8">
      <c r="A294" s="3" t="s">
        <v>4721</v>
      </c>
      <c r="D294" s="3" t="s">
        <v>4751</v>
      </c>
      <c r="F294" s="3" t="s">
        <v>4721</v>
      </c>
      <c r="G294" s="4">
        <v>5689550000</v>
      </c>
      <c r="H294" t="str">
        <f t="array" ref="H294">INDEX('projectdata-nyse'!N:N,MATCH(F294,'projectdata-nyse'!B:B,0),0)</f>
        <v>Consumer Discretionary</v>
      </c>
    </row>
    <row r="295" spans="1:8">
      <c r="A295" s="3" t="s">
        <v>4734</v>
      </c>
      <c r="D295" s="3" t="s">
        <v>4768</v>
      </c>
      <c r="F295" s="3" t="s">
        <v>4734</v>
      </c>
      <c r="G295" s="4">
        <v>805395000</v>
      </c>
      <c r="H295" t="str">
        <f t="array" ref="H295">INDEX('projectdata-nyse'!N:N,MATCH(F295,'projectdata-nyse'!B:B,0),0)</f>
        <v>Real Estate</v>
      </c>
    </row>
    <row r="296" spans="1:8">
      <c r="A296" s="3" t="s">
        <v>4751</v>
      </c>
      <c r="D296" s="3" t="s">
        <v>4781</v>
      </c>
      <c r="F296" s="3" t="s">
        <v>4751</v>
      </c>
      <c r="G296" s="4">
        <v>10503574250</v>
      </c>
      <c r="H296" t="str">
        <f t="array" ref="H296">INDEX('projectdata-nyse'!N:N,MATCH(F296,'projectdata-nyse'!B:B,0),0)</f>
        <v>Energy</v>
      </c>
    </row>
    <row r="297" spans="1:8">
      <c r="A297" s="3" t="s">
        <v>4768</v>
      </c>
      <c r="D297" s="3" t="s">
        <v>4794</v>
      </c>
      <c r="F297" s="3" t="s">
        <v>4768</v>
      </c>
      <c r="G297" s="4">
        <v>15289700000</v>
      </c>
      <c r="H297" t="str">
        <f t="array" ref="H297">INDEX('projectdata-nyse'!N:N,MATCH(F297,'projectdata-nyse'!B:B,0),0)</f>
        <v>Consumer Discretionary</v>
      </c>
    </row>
    <row r="298" spans="1:8">
      <c r="A298" s="3" t="s">
        <v>4781</v>
      </c>
      <c r="D298" s="3" t="s">
        <v>4808</v>
      </c>
      <c r="F298" s="3" t="s">
        <v>4781</v>
      </c>
      <c r="G298" s="4">
        <v>7003544000</v>
      </c>
      <c r="H298" t="str">
        <f t="array" ref="H298">INDEX('projectdata-nyse'!N:N,MATCH(F298,'projectdata-nyse'!B:B,0),0)</f>
        <v>Consumer Discretionary</v>
      </c>
    </row>
    <row r="299" spans="1:8">
      <c r="A299" s="3" t="s">
        <v>4794</v>
      </c>
      <c r="D299" s="3" t="s">
        <v>4826</v>
      </c>
      <c r="F299" s="3" t="s">
        <v>4794</v>
      </c>
      <c r="G299" s="4">
        <v>18015500000</v>
      </c>
      <c r="H299" t="str">
        <f t="array" ref="H299">INDEX('projectdata-nyse'!N:N,MATCH(F299,'projectdata-nyse'!B:B,0),0)</f>
        <v>Energy</v>
      </c>
    </row>
    <row r="300" spans="1:8">
      <c r="A300" s="3" t="s">
        <v>4808</v>
      </c>
      <c r="D300" s="3" t="s">
        <v>4844</v>
      </c>
      <c r="F300" s="3" t="s">
        <v>4808</v>
      </c>
      <c r="G300" s="4">
        <v>1376025000</v>
      </c>
      <c r="H300" t="str">
        <f t="array" ref="H300">INDEX('projectdata-nyse'!N:N,MATCH(F300,'projectdata-nyse'!B:B,0),0)</f>
        <v>Financials</v>
      </c>
    </row>
    <row r="301" spans="1:8">
      <c r="A301" s="3" t="s">
        <v>4826</v>
      </c>
      <c r="D301" s="3" t="s">
        <v>4864</v>
      </c>
      <c r="F301" s="3" t="s">
        <v>4826</v>
      </c>
      <c r="G301" s="4">
        <v>3753653000</v>
      </c>
      <c r="H301" t="str">
        <f t="array" ref="H301">INDEX('projectdata-nyse'!N:N,MATCH(F301,'projectdata-nyse'!B:B,0),0)</f>
        <v>Industrials</v>
      </c>
    </row>
    <row r="302" spans="1:8">
      <c r="A302" s="3" t="s">
        <v>4844</v>
      </c>
      <c r="D302" s="3" t="s">
        <v>4877</v>
      </c>
      <c r="F302" s="3" t="s">
        <v>4844</v>
      </c>
      <c r="G302" s="4">
        <v>17615875000</v>
      </c>
      <c r="H302" t="str">
        <f t="array" ref="H302">INDEX('projectdata-nyse'!N:N,MATCH(F302,'projectdata-nyse'!B:B,0),0)</f>
        <v>Industrials</v>
      </c>
    </row>
    <row r="303" spans="1:8">
      <c r="A303" s="3" t="s">
        <v>4864</v>
      </c>
      <c r="D303" s="3" t="s">
        <v>4894</v>
      </c>
      <c r="F303" s="3" t="s">
        <v>4864</v>
      </c>
      <c r="G303" s="4">
        <v>16796750000</v>
      </c>
      <c r="H303" t="str">
        <f t="array" ref="H303">INDEX('projectdata-nyse'!N:N,MATCH(F303,'projectdata-nyse'!B:B,0),0)</f>
        <v>Utilities</v>
      </c>
    </row>
    <row r="304" spans="1:8">
      <c r="A304" s="3" t="s">
        <v>4877</v>
      </c>
      <c r="D304" s="3" t="s">
        <v>4906</v>
      </c>
      <c r="F304" s="3" t="s">
        <v>4877</v>
      </c>
      <c r="G304" s="4">
        <v>7430055000</v>
      </c>
      <c r="H304" t="str">
        <f t="array" ref="H304">INDEX('projectdata-nyse'!N:N,MATCH(F304,'projectdata-nyse'!B:B,0),0)</f>
        <v>Consumer Discretionary</v>
      </c>
    </row>
    <row r="305" spans="1:8">
      <c r="A305" s="3" t="s">
        <v>4894</v>
      </c>
      <c r="D305" s="3" t="s">
        <v>4919</v>
      </c>
      <c r="F305" s="3" t="s">
        <v>4894</v>
      </c>
      <c r="G305" s="4">
        <v>4129980250</v>
      </c>
      <c r="H305" t="str">
        <f t="array" ref="H305">INDEX('projectdata-nyse'!N:N,MATCH(F305,'projectdata-nyse'!B:B,0),0)</f>
        <v>Health Care</v>
      </c>
    </row>
    <row r="306" spans="1:8">
      <c r="A306" s="3" t="s">
        <v>4906</v>
      </c>
      <c r="D306" s="3" t="s">
        <v>4935</v>
      </c>
      <c r="F306" s="3" t="s">
        <v>4906</v>
      </c>
      <c r="G306" s="4">
        <v>10262500000</v>
      </c>
      <c r="H306" t="str">
        <f t="array" ref="H306">INDEX('projectdata-nyse'!N:N,MATCH(F306,'projectdata-nyse'!B:B,0),0)</f>
        <v>Utilities</v>
      </c>
    </row>
    <row r="307" spans="1:8">
      <c r="A307" s="3" t="s">
        <v>4919</v>
      </c>
      <c r="D307" s="3" t="s">
        <v>4953</v>
      </c>
      <c r="F307" s="3" t="s">
        <v>4919</v>
      </c>
      <c r="G307" s="4">
        <v>64738250000</v>
      </c>
      <c r="H307" t="str">
        <f t="array" ref="H307">INDEX('projectdata-nyse'!N:N,MATCH(F307,'projectdata-nyse'!B:B,0),0)</f>
        <v>Consumer Staples</v>
      </c>
    </row>
    <row r="308" spans="1:8">
      <c r="A308" s="3" t="s">
        <v>4935</v>
      </c>
      <c r="D308" s="3" t="s">
        <v>4970</v>
      </c>
      <c r="F308" s="3" t="s">
        <v>4935</v>
      </c>
      <c r="G308" s="4">
        <v>51174250000</v>
      </c>
      <c r="H308" t="str">
        <f t="array" ref="H308">INDEX('projectdata-nyse'!N:N,MATCH(F308,'projectdata-nyse'!B:B,0),0)</f>
        <v>Health Care</v>
      </c>
    </row>
    <row r="309" spans="1:8">
      <c r="A309" s="3" t="s">
        <v>4953</v>
      </c>
      <c r="D309" s="3" t="s">
        <v>4987</v>
      </c>
      <c r="F309" s="3" t="s">
        <v>4953</v>
      </c>
      <c r="G309" s="4">
        <v>11031400000</v>
      </c>
      <c r="H309" t="str">
        <f t="array" ref="H309">INDEX('projectdata-nyse'!N:N,MATCH(F309,'projectdata-nyse'!B:B,0),0)</f>
        <v>Financials</v>
      </c>
    </row>
    <row r="310" spans="1:8">
      <c r="A310" s="3" t="s">
        <v>4970</v>
      </c>
      <c r="D310" s="3" t="s">
        <v>5004</v>
      </c>
      <c r="F310" s="3" t="s">
        <v>4970</v>
      </c>
      <c r="G310" s="4">
        <v>3472114250</v>
      </c>
      <c r="H310" t="str">
        <f t="array" ref="H310">INDEX('projectdata-nyse'!N:N,MATCH(F310,'projectdata-nyse'!B:B,0),0)</f>
        <v>Consumer Staples</v>
      </c>
    </row>
    <row r="311" spans="1:8">
      <c r="A311" s="3" t="s">
        <v>4987</v>
      </c>
      <c r="D311" s="3" t="s">
        <v>5017</v>
      </c>
      <c r="F311" s="3" t="s">
        <v>4987</v>
      </c>
      <c r="G311" s="4">
        <v>18875000000</v>
      </c>
      <c r="H311" t="str">
        <f t="array" ref="H311">INDEX('projectdata-nyse'!N:N,MATCH(F311,'projectdata-nyse'!B:B,0),0)</f>
        <v>Financials</v>
      </c>
    </row>
    <row r="312" spans="1:8">
      <c r="A312" s="3" t="s">
        <v>5004</v>
      </c>
      <c r="D312" s="3" t="s">
        <v>5030</v>
      </c>
      <c r="F312" s="3" t="s">
        <v>5004</v>
      </c>
      <c r="G312" s="4">
        <v>12576043000</v>
      </c>
      <c r="H312" t="str">
        <f t="array" ref="H312">INDEX('projectdata-nyse'!N:N,MATCH(F312,'projectdata-nyse'!B:B,0),0)</f>
        <v>Industrials</v>
      </c>
    </row>
    <row r="313" spans="1:8">
      <c r="A313" s="3" t="s">
        <v>5017</v>
      </c>
      <c r="D313" s="3" t="s">
        <v>5048</v>
      </c>
      <c r="F313" s="3" t="s">
        <v>5017</v>
      </c>
      <c r="G313" s="4">
        <v>6288099500</v>
      </c>
      <c r="H313" t="str">
        <f t="array" ref="H313">INDEX('projectdata-nyse'!N:N,MATCH(F313,'projectdata-nyse'!B:B,0),0)</f>
        <v>Consumer Discretionary</v>
      </c>
    </row>
    <row r="314" spans="1:8">
      <c r="A314" s="3" t="s">
        <v>5030</v>
      </c>
      <c r="D314" s="3" t="s">
        <v>5062</v>
      </c>
      <c r="F314" s="3" t="s">
        <v>5030</v>
      </c>
      <c r="G314" s="4">
        <v>2190588000</v>
      </c>
      <c r="H314" t="str">
        <f t="array" ref="H314">INDEX('projectdata-nyse'!N:N,MATCH(F314,'projectdata-nyse'!B:B,0),0)</f>
        <v>Health Care</v>
      </c>
    </row>
    <row r="315" spans="1:8">
      <c r="A315" s="3" t="s">
        <v>5048</v>
      </c>
      <c r="D315" s="3" t="s">
        <v>5078</v>
      </c>
      <c r="F315" s="3" t="s">
        <v>5048</v>
      </c>
      <c r="G315" s="4">
        <v>77249000000</v>
      </c>
      <c r="H315" t="str">
        <f t="array" ref="H315">INDEX('projectdata-nyse'!N:N,MATCH(F315,'projectdata-nyse'!B:B,0),0)</f>
        <v>Consumer Staples</v>
      </c>
    </row>
    <row r="316" spans="1:8">
      <c r="A316" s="3" t="s">
        <v>5062</v>
      </c>
      <c r="D316" s="3" t="s">
        <v>5095</v>
      </c>
      <c r="F316" s="3" t="s">
        <v>5062</v>
      </c>
      <c r="G316" s="4">
        <v>16507250000</v>
      </c>
      <c r="H316" t="str">
        <f t="array" ref="H316">INDEX('projectdata-nyse'!N:N,MATCH(F316,'projectdata-nyse'!B:B,0),0)</f>
        <v>Financials</v>
      </c>
    </row>
    <row r="317" spans="1:8">
      <c r="A317" s="3" t="s">
        <v>5078</v>
      </c>
      <c r="D317" s="3" t="s">
        <v>5112</v>
      </c>
      <c r="F317" s="3" t="s">
        <v>5078</v>
      </c>
      <c r="G317" s="4">
        <v>6198625000</v>
      </c>
      <c r="H317" t="str">
        <f t="array" ref="H317">INDEX('projectdata-nyse'!N:N,MATCH(F317,'projectdata-nyse'!B:B,0),0)</f>
        <v>Industrials</v>
      </c>
    </row>
    <row r="318" spans="1:8">
      <c r="A318" s="3" t="s">
        <v>5095</v>
      </c>
      <c r="D318" s="3" t="s">
        <v>5131</v>
      </c>
      <c r="F318" s="3" t="s">
        <v>5095</v>
      </c>
      <c r="G318" s="4">
        <v>3435876750</v>
      </c>
      <c r="H318" t="str">
        <f t="array" ref="H318">INDEX('projectdata-nyse'!N:N,MATCH(F318,'projectdata-nyse'!B:B,0),0)</f>
        <v>Utilities</v>
      </c>
    </row>
    <row r="319" spans="1:8">
      <c r="A319" s="3" t="s">
        <v>5112</v>
      </c>
      <c r="D319" s="3" t="s">
        <v>5145</v>
      </c>
      <c r="F319" s="3" t="s">
        <v>5112</v>
      </c>
      <c r="G319" s="4">
        <v>14643250000</v>
      </c>
      <c r="H319" t="str">
        <f t="array" ref="H319">INDEX('projectdata-nyse'!N:N,MATCH(F319,'projectdata-nyse'!B:B,0),0)</f>
        <v>Materials</v>
      </c>
    </row>
    <row r="320" spans="1:8">
      <c r="A320" s="3" t="s">
        <v>5131</v>
      </c>
      <c r="D320" s="3" t="s">
        <v>5158</v>
      </c>
      <c r="F320" s="3" t="s">
        <v>5131</v>
      </c>
      <c r="G320" s="4">
        <v>8729000000</v>
      </c>
      <c r="H320" t="str">
        <f t="array" ref="H320">INDEX('projectdata-nyse'!N:N,MATCH(F320,'projectdata-nyse'!B:B,0),0)</f>
        <v>Utilities</v>
      </c>
    </row>
    <row r="321" spans="1:8">
      <c r="A321" s="3" t="s">
        <v>5145</v>
      </c>
      <c r="D321" s="3" t="s">
        <v>5174</v>
      </c>
      <c r="F321" s="3" t="s">
        <v>5145</v>
      </c>
      <c r="G321" s="4">
        <v>59383000000</v>
      </c>
      <c r="H321" t="str">
        <f t="array" ref="H321">INDEX('projectdata-nyse'!N:N,MATCH(F321,'projectdata-nyse'!B:B,0),0)</f>
        <v>Financials</v>
      </c>
    </row>
    <row r="322" spans="1:8">
      <c r="A322" s="3" t="s">
        <v>5158</v>
      </c>
      <c r="D322" s="3" t="s">
        <v>5186</v>
      </c>
      <c r="F322" s="3" t="s">
        <v>5158</v>
      </c>
      <c r="G322" s="4">
        <v>152768250000</v>
      </c>
      <c r="H322" t="str">
        <f t="array" ref="H322">INDEX('projectdata-nyse'!N:N,MATCH(F322,'projectdata-nyse'!B:B,0),0)</f>
        <v>Energy</v>
      </c>
    </row>
    <row r="323" spans="1:8">
      <c r="A323" s="3" t="s">
        <v>5174</v>
      </c>
      <c r="D323" s="3" t="s">
        <v>5203</v>
      </c>
      <c r="F323" s="3" t="s">
        <v>5174</v>
      </c>
      <c r="G323" s="4">
        <v>7622725000</v>
      </c>
      <c r="H323" t="str">
        <f t="array" ref="H323">INDEX('projectdata-nyse'!N:N,MATCH(F323,'projectdata-nyse'!B:B,0),0)</f>
        <v>Consumer Discretionary</v>
      </c>
    </row>
    <row r="324" spans="1:8">
      <c r="A324" s="3" t="s">
        <v>5186</v>
      </c>
      <c r="D324" s="3" t="s">
        <v>5217</v>
      </c>
      <c r="F324" s="3" t="s">
        <v>5186</v>
      </c>
      <c r="G324" s="4">
        <v>6912877750</v>
      </c>
      <c r="H324" t="str">
        <f t="array" ref="H324">INDEX('projectdata-nyse'!N:N,MATCH(F324,'projectdata-nyse'!B:B,0),0)</f>
        <v>Industrials</v>
      </c>
    </row>
    <row r="325" spans="1:8">
      <c r="A325" s="3" t="s">
        <v>5203</v>
      </c>
      <c r="D325" s="3" t="s">
        <v>5237</v>
      </c>
      <c r="F325" s="3" t="s">
        <v>5203</v>
      </c>
      <c r="G325" s="4">
        <v>11549500000</v>
      </c>
      <c r="H325" t="str">
        <f t="array" ref="H325">INDEX('projectdata-nyse'!N:N,MATCH(F325,'projectdata-nyse'!B:B,0),0)</f>
        <v>Materials</v>
      </c>
    </row>
    <row r="326" spans="1:8">
      <c r="A326" s="3" t="s">
        <v>5217</v>
      </c>
      <c r="D326" s="3" t="s">
        <v>5250</v>
      </c>
      <c r="F326" s="3" t="s">
        <v>5217</v>
      </c>
      <c r="G326" s="4">
        <v>25047000000</v>
      </c>
      <c r="H326" t="str">
        <f t="array" ref="H326">INDEX('projectdata-nyse'!N:N,MATCH(F326,'projectdata-nyse'!B:B,0),0)</f>
        <v>Information Technology</v>
      </c>
    </row>
    <row r="327" spans="1:8">
      <c r="A327" s="3" t="s">
        <v>5237</v>
      </c>
      <c r="D327" s="3" t="s">
        <v>5263</v>
      </c>
      <c r="F327" s="3" t="s">
        <v>5237</v>
      </c>
      <c r="G327" s="4">
        <v>1823307666.6666667</v>
      </c>
      <c r="H327" t="str">
        <f t="array" ref="H327">INDEX('projectdata-nyse'!N:N,MATCH(F327,'projectdata-nyse'!B:B,0),0)</f>
        <v>Information Technology</v>
      </c>
    </row>
    <row r="328" spans="1:8">
      <c r="A328" s="3" t="s">
        <v>5250</v>
      </c>
      <c r="D328" s="3" t="s">
        <v>5280</v>
      </c>
      <c r="F328" s="3" t="s">
        <v>5250</v>
      </c>
      <c r="G328" s="4">
        <v>6604234000</v>
      </c>
      <c r="H328" t="str">
        <f t="array" ref="H328">INDEX('projectdata-nyse'!N:N,MATCH(F328,'projectdata-nyse'!B:B,0),0)</f>
        <v>Industrials</v>
      </c>
    </row>
    <row r="329" spans="1:8">
      <c r="A329" s="3" t="s">
        <v>5263</v>
      </c>
      <c r="D329" s="3" t="s">
        <v>5281</v>
      </c>
      <c r="F329" s="3" t="s">
        <v>5263</v>
      </c>
      <c r="G329" s="4">
        <v>8005211750</v>
      </c>
      <c r="H329" t="str">
        <f t="array" ref="H329">INDEX('projectdata-nyse'!N:N,MATCH(F329,'projectdata-nyse'!B:B,0),0)</f>
        <v>Consumer Discretionary</v>
      </c>
    </row>
    <row r="330" spans="1:8">
      <c r="A330" s="3" t="s">
        <v>5280</v>
      </c>
      <c r="D330" s="3" t="s">
        <v>5299</v>
      </c>
      <c r="F330" s="3" t="s">
        <v>5280</v>
      </c>
      <c r="G330" s="4">
        <v>3472114250</v>
      </c>
      <c r="H330" t="str">
        <f t="array" ref="H330">INDEX('projectdata-nyse'!N:N,MATCH(F330,'projectdata-nyse'!B:B,0),0)</f>
        <v>Health Care</v>
      </c>
    </row>
    <row r="331" spans="1:8">
      <c r="A331" s="3" t="s">
        <v>5281</v>
      </c>
      <c r="D331" s="3" t="s">
        <v>5316</v>
      </c>
      <c r="F331" s="3" t="s">
        <v>5281</v>
      </c>
      <c r="G331" s="4">
        <v>4821560250</v>
      </c>
      <c r="H331" t="str">
        <f t="array" ref="H331">INDEX('projectdata-nyse'!N:N,MATCH(F331,'projectdata-nyse'!B:B,0),0)</f>
        <v>Industrials</v>
      </c>
    </row>
    <row r="332" spans="1:8">
      <c r="A332" s="3" t="s">
        <v>5299</v>
      </c>
      <c r="D332" s="3" t="s">
        <v>5329</v>
      </c>
      <c r="F332" s="3" t="s">
        <v>5299</v>
      </c>
      <c r="G332" s="4">
        <v>1676287750</v>
      </c>
      <c r="H332" t="str">
        <f t="array" ref="H332">INDEX('projectdata-nyse'!N:N,MATCH(F332,'projectdata-nyse'!B:B,0),0)</f>
        <v>Information Technology</v>
      </c>
    </row>
    <row r="333" spans="1:8">
      <c r="A333" s="3" t="s">
        <v>5316</v>
      </c>
      <c r="D333" s="3" t="s">
        <v>5342</v>
      </c>
      <c r="F333" s="3" t="s">
        <v>5316</v>
      </c>
      <c r="G333" s="4">
        <v>7355000000</v>
      </c>
      <c r="H333" t="str">
        <f t="array" ref="H333">INDEX('projectdata-nyse'!N:N,MATCH(F333,'projectdata-nyse'!B:B,0),0)</f>
        <v>Consumer Discretionary</v>
      </c>
    </row>
    <row r="334" spans="1:8">
      <c r="A334" s="3" t="s">
        <v>5329</v>
      </c>
      <c r="D334" s="3" t="s">
        <v>5355</v>
      </c>
      <c r="F334" s="3" t="s">
        <v>5329</v>
      </c>
      <c r="G334" s="4">
        <v>6290700000</v>
      </c>
      <c r="H334" t="str">
        <f t="array" ref="H334">INDEX('projectdata-nyse'!N:N,MATCH(F334,'projectdata-nyse'!B:B,0),0)</f>
        <v>Industrials</v>
      </c>
    </row>
    <row r="335" spans="1:8">
      <c r="A335" s="3" t="s">
        <v>5342</v>
      </c>
      <c r="D335" s="3" t="s">
        <v>5368</v>
      </c>
      <c r="F335" s="3" t="s">
        <v>5342</v>
      </c>
      <c r="G335" s="4">
        <v>3340876500</v>
      </c>
      <c r="H335" t="str">
        <f t="array" ref="H335">INDEX('projectdata-nyse'!N:N,MATCH(F335,'projectdata-nyse'!B:B,0),0)</f>
        <v>Industrials</v>
      </c>
    </row>
    <row r="336" spans="1:8">
      <c r="A336" s="3" t="s">
        <v>5355</v>
      </c>
      <c r="D336" s="3" t="s">
        <v>5385</v>
      </c>
      <c r="F336" s="3" t="s">
        <v>5355</v>
      </c>
      <c r="G336" s="4">
        <v>10733273500</v>
      </c>
      <c r="H336" t="str">
        <f t="array" ref="H336">INDEX('projectdata-nyse'!N:N,MATCH(F336,'projectdata-nyse'!B:B,0),0)</f>
        <v>Consumer Discretionary</v>
      </c>
    </row>
    <row r="337" spans="1:8">
      <c r="A337" s="3" t="s">
        <v>5368</v>
      </c>
      <c r="D337" s="3" t="s">
        <v>5402</v>
      </c>
      <c r="F337" s="3" t="s">
        <v>5368</v>
      </c>
      <c r="G337" s="4">
        <v>1605907250</v>
      </c>
      <c r="H337" t="str">
        <f t="array" ref="H337">INDEX('projectdata-nyse'!N:N,MATCH(F337,'projectdata-nyse'!B:B,0),0)</f>
        <v>Energy</v>
      </c>
    </row>
    <row r="338" spans="1:8">
      <c r="A338" s="3" t="s">
        <v>5385</v>
      </c>
      <c r="D338" s="3" t="s">
        <v>5420</v>
      </c>
      <c r="F338" s="3" t="s">
        <v>5385</v>
      </c>
      <c r="G338" s="4">
        <v>8930800000</v>
      </c>
      <c r="H338" t="str">
        <f t="array" ref="H338">INDEX('projectdata-nyse'!N:N,MATCH(F338,'projectdata-nyse'!B:B,0),0)</f>
        <v>Industrials</v>
      </c>
    </row>
    <row r="339" spans="1:8">
      <c r="A339" s="3" t="s">
        <v>5402</v>
      </c>
      <c r="D339" s="3" t="s">
        <v>5432</v>
      </c>
      <c r="F339" s="3" t="s">
        <v>5402</v>
      </c>
      <c r="G339" s="4">
        <v>17948300000</v>
      </c>
      <c r="H339" t="str">
        <f t="array" ref="H339">INDEX('projectdata-nyse'!N:N,MATCH(F339,'projectdata-nyse'!B:B,0),0)</f>
        <v>Consumer Discretionary</v>
      </c>
    </row>
    <row r="340" spans="1:8">
      <c r="A340" s="3" t="s">
        <v>5420</v>
      </c>
      <c r="D340" s="3" t="s">
        <v>5444</v>
      </c>
      <c r="F340" s="3" t="s">
        <v>5420</v>
      </c>
      <c r="G340" s="4">
        <v>4500500000</v>
      </c>
      <c r="H340" t="str">
        <f t="array" ref="H340">INDEX('projectdata-nyse'!N:N,MATCH(F340,'projectdata-nyse'!B:B,0),0)</f>
        <v>Utilities</v>
      </c>
    </row>
    <row r="341" spans="1:8">
      <c r="A341" s="3" t="s">
        <v>5432</v>
      </c>
      <c r="D341" s="3" t="s">
        <v>5461</v>
      </c>
      <c r="F341" s="3" t="s">
        <v>5432</v>
      </c>
      <c r="G341" s="4">
        <v>5432500000</v>
      </c>
      <c r="H341" t="str">
        <f t="array" ref="H341">INDEX('projectdata-nyse'!N:N,MATCH(F341,'projectdata-nyse'!B:B,0),0)</f>
        <v>Energy</v>
      </c>
    </row>
    <row r="342" spans="1:8">
      <c r="A342" s="3" t="s">
        <v>5444</v>
      </c>
      <c r="D342" s="3" t="s">
        <v>5474</v>
      </c>
      <c r="F342" s="3" t="s">
        <v>5444</v>
      </c>
      <c r="G342" s="4">
        <v>7312775000</v>
      </c>
      <c r="H342" t="str">
        <f t="array" ref="H342">INDEX('projectdata-nyse'!N:N,MATCH(F342,'projectdata-nyse'!B:B,0),0)</f>
        <v>Materials</v>
      </c>
    </row>
    <row r="343" spans="1:8">
      <c r="A343" s="3" t="s">
        <v>5461</v>
      </c>
      <c r="D343" s="3" t="s">
        <v>5488</v>
      </c>
      <c r="F343" s="3" t="s">
        <v>5461</v>
      </c>
      <c r="G343" s="4">
        <v>10547207750</v>
      </c>
      <c r="H343" t="str">
        <f t="array" ref="H343">INDEX('projectdata-nyse'!N:N,MATCH(F343,'projectdata-nyse'!B:B,0),0)</f>
        <v>Materials</v>
      </c>
    </row>
    <row r="344" spans="1:8">
      <c r="A344" s="3" t="s">
        <v>5474</v>
      </c>
      <c r="D344" s="3" t="s">
        <v>5505</v>
      </c>
      <c r="F344" s="3" t="s">
        <v>5474</v>
      </c>
      <c r="G344" s="4">
        <v>5119775000</v>
      </c>
      <c r="H344" t="str">
        <f t="array" ref="H344">INDEX('projectdata-nyse'!N:N,MATCH(F344,'projectdata-nyse'!B:B,0),0)</f>
        <v>Consumer Discretionary</v>
      </c>
    </row>
    <row r="345" spans="1:8">
      <c r="A345" s="3" t="s">
        <v>5488</v>
      </c>
      <c r="D345" s="3" t="s">
        <v>5523</v>
      </c>
      <c r="F345" s="3" t="s">
        <v>5488</v>
      </c>
      <c r="G345" s="4">
        <v>6253050000</v>
      </c>
      <c r="H345" t="str">
        <f t="array" ref="H345">INDEX('projectdata-nyse'!N:N,MATCH(F345,'projectdata-nyse'!B:B,0),0)</f>
        <v>Consumer Staples</v>
      </c>
    </row>
    <row r="346" spans="1:8">
      <c r="A346" s="3" t="s">
        <v>5505</v>
      </c>
      <c r="D346" s="3" t="s">
        <v>5537</v>
      </c>
      <c r="F346" s="3" t="s">
        <v>5505</v>
      </c>
      <c r="G346" s="4">
        <v>1460981000</v>
      </c>
      <c r="H346" t="str">
        <f t="array" ref="H346">INDEX('projectdata-nyse'!N:N,MATCH(F346,'projectdata-nyse'!B:B,0),0)</f>
        <v>Real Estate</v>
      </c>
    </row>
    <row r="347" spans="1:8">
      <c r="A347" s="3" t="s">
        <v>5523</v>
      </c>
      <c r="D347" s="3" t="s">
        <v>5554</v>
      </c>
      <c r="F347" s="3" t="s">
        <v>5523</v>
      </c>
      <c r="G347" s="4">
        <v>3508750000</v>
      </c>
      <c r="H347" t="str">
        <f t="array" ref="H347">INDEX('projectdata-nyse'!N:N,MATCH(F347,'projectdata-nyse'!B:B,0),0)</f>
        <v>Consumer Discretionary</v>
      </c>
    </row>
    <row r="348" spans="1:8">
      <c r="A348" s="3" t="s">
        <v>5537</v>
      </c>
      <c r="D348" s="3" t="s">
        <v>5568</v>
      </c>
      <c r="F348" s="3" t="s">
        <v>5537</v>
      </c>
      <c r="G348" s="4">
        <v>2630418500</v>
      </c>
      <c r="H348" t="str">
        <f t="array" ref="H348">INDEX('projectdata-nyse'!N:N,MATCH(F348,'projectdata-nyse'!B:B,0),0)</f>
        <v>Consumer Discretionary</v>
      </c>
    </row>
    <row r="349" spans="1:8">
      <c r="A349" s="3" t="s">
        <v>5554</v>
      </c>
      <c r="D349" s="3" t="s">
        <v>5585</v>
      </c>
      <c r="F349" s="3" t="s">
        <v>5554</v>
      </c>
      <c r="G349" s="4">
        <v>17395000000</v>
      </c>
      <c r="H349" t="str">
        <f t="array" ref="H349">INDEX('projectdata-nyse'!N:N,MATCH(F349,'projectdata-nyse'!B:B,0),0)</f>
        <v>Utilities</v>
      </c>
    </row>
    <row r="350" spans="1:8">
      <c r="A350" s="3" t="s">
        <v>5568</v>
      </c>
      <c r="D350" s="3" t="s">
        <v>5599</v>
      </c>
      <c r="F350" s="3" t="s">
        <v>5568</v>
      </c>
      <c r="G350" s="4">
        <v>4734231750</v>
      </c>
      <c r="H350" t="str">
        <f t="array" ref="H350">INDEX('projectdata-nyse'!N:N,MATCH(F350,'projectdata-nyse'!B:B,0),0)</f>
        <v>Real Estate</v>
      </c>
    </row>
    <row r="351" spans="1:8">
      <c r="A351" s="3" t="s">
        <v>5585</v>
      </c>
      <c r="D351" s="3" t="s">
        <v>5616</v>
      </c>
      <c r="F351" s="3" t="s">
        <v>5585</v>
      </c>
      <c r="G351" s="4">
        <v>22761377500</v>
      </c>
      <c r="H351" t="str">
        <f t="array" ref="H351">INDEX('projectdata-nyse'!N:N,MATCH(F351,'projectdata-nyse'!B:B,0),0)</f>
        <v>Consumer Discretionary</v>
      </c>
    </row>
    <row r="352" spans="1:8">
      <c r="A352" s="3" t="s">
        <v>5599</v>
      </c>
      <c r="D352" s="3" t="s">
        <v>5630</v>
      </c>
      <c r="F352" s="3" t="s">
        <v>5599</v>
      </c>
      <c r="G352" s="4">
        <v>2399366250</v>
      </c>
      <c r="H352" t="str">
        <f t="array" ref="H352">INDEX('projectdata-nyse'!N:N,MATCH(F352,'projectdata-nyse'!B:B,0),0)</f>
        <v>Industrials</v>
      </c>
    </row>
    <row r="353" spans="1:8">
      <c r="A353" s="3" t="s">
        <v>5616</v>
      </c>
      <c r="D353" s="3" t="s">
        <v>5643</v>
      </c>
      <c r="F353" s="3" t="s">
        <v>5616</v>
      </c>
      <c r="G353" s="4">
        <v>10367500000</v>
      </c>
      <c r="H353" t="str">
        <f t="array" ref="H353">INDEX('projectdata-nyse'!N:N,MATCH(F353,'projectdata-nyse'!B:B,0),0)</f>
        <v>Utilities</v>
      </c>
    </row>
    <row r="354" spans="1:8">
      <c r="A354" s="3" t="s">
        <v>5630</v>
      </c>
      <c r="D354" s="3" t="s">
        <v>5658</v>
      </c>
      <c r="F354" s="3" t="s">
        <v>5630</v>
      </c>
      <c r="G354" s="4">
        <v>9270500000</v>
      </c>
      <c r="H354" t="str">
        <f t="array" ref="H354">INDEX('projectdata-nyse'!N:N,MATCH(F354,'projectdata-nyse'!B:B,0),0)</f>
        <v>Financials</v>
      </c>
    </row>
    <row r="355" spans="1:8">
      <c r="A355" s="3" t="s">
        <v>5643</v>
      </c>
      <c r="D355" s="3" t="s">
        <v>5672</v>
      </c>
      <c r="F355" s="3" t="s">
        <v>5643</v>
      </c>
      <c r="G355" s="4">
        <v>13243500000</v>
      </c>
      <c r="H355" t="str">
        <f t="array" ref="H355">INDEX('projectdata-nyse'!N:N,MATCH(F355,'projectdata-nyse'!B:B,0),0)</f>
        <v>Information Technology</v>
      </c>
    </row>
    <row r="356" spans="1:8">
      <c r="A356" s="3" t="s">
        <v>5658</v>
      </c>
      <c r="D356" s="3" t="s">
        <v>5685</v>
      </c>
      <c r="F356" s="3" t="s">
        <v>5658</v>
      </c>
      <c r="G356" s="4">
        <v>5060050000</v>
      </c>
      <c r="H356" t="str">
        <f t="array" ref="H356">INDEX('projectdata-nyse'!N:N,MATCH(F356,'projectdata-nyse'!B:B,0),0)</f>
        <v>Consumer Staples</v>
      </c>
    </row>
    <row r="357" spans="1:8">
      <c r="A357" s="3" t="s">
        <v>5672</v>
      </c>
      <c r="D357" s="3" t="s">
        <v>5706</v>
      </c>
      <c r="F357" s="3" t="s">
        <v>5672</v>
      </c>
      <c r="G357" s="4">
        <v>11201700000</v>
      </c>
      <c r="H357" t="str">
        <f t="array" ref="H357">INDEX('projectdata-nyse'!N:N,MATCH(F357,'projectdata-nyse'!B:B,0),0)</f>
        <v>Consumer Discretionary</v>
      </c>
    </row>
    <row r="358" spans="1:8">
      <c r="A358" s="3" t="s">
        <v>5685</v>
      </c>
      <c r="D358" s="3" t="s">
        <v>5718</v>
      </c>
      <c r="F358" s="3" t="s">
        <v>5685</v>
      </c>
      <c r="G358" s="4">
        <v>2657725000</v>
      </c>
      <c r="H358" t="str">
        <f t="array" ref="H358">INDEX('projectdata-nyse'!N:N,MATCH(F358,'projectdata-nyse'!B:B,0),0)</f>
        <v>Information Technology</v>
      </c>
    </row>
    <row r="359" spans="1:8">
      <c r="A359" s="3" t="s">
        <v>5706</v>
      </c>
      <c r="D359" s="3" t="s">
        <v>5734</v>
      </c>
      <c r="F359" s="3" t="s">
        <v>5706</v>
      </c>
      <c r="G359" s="4">
        <v>3318000000</v>
      </c>
      <c r="H359" t="str">
        <f t="array" ref="H359">INDEX('projectdata-nyse'!N:N,MATCH(F359,'projectdata-nyse'!B:B,0),0)</f>
        <v>Energy</v>
      </c>
    </row>
    <row r="360" spans="1:8">
      <c r="A360" s="3" t="s">
        <v>5718</v>
      </c>
      <c r="D360" s="3" t="s">
        <v>5747</v>
      </c>
      <c r="F360" s="3" t="s">
        <v>5718</v>
      </c>
      <c r="G360" s="4">
        <v>12238250000</v>
      </c>
      <c r="H360" t="str">
        <f t="array" ref="H360">INDEX('projectdata-nyse'!N:N,MATCH(F360,'projectdata-nyse'!B:B,0),0)</f>
        <v>Financials</v>
      </c>
    </row>
    <row r="361" spans="1:8">
      <c r="A361" s="3" t="s">
        <v>5734</v>
      </c>
      <c r="D361" s="3" t="s">
        <v>5764</v>
      </c>
      <c r="F361" s="3" t="s">
        <v>5734</v>
      </c>
      <c r="G361" s="4">
        <v>9991750000</v>
      </c>
      <c r="H361" t="str">
        <f t="array" ref="H361">INDEX('projectdata-nyse'!N:N,MATCH(F361,'projectdata-nyse'!B:B,0),0)</f>
        <v>Health Care</v>
      </c>
    </row>
    <row r="362" spans="1:8">
      <c r="A362" s="3" t="s">
        <v>5747</v>
      </c>
      <c r="D362" s="3" t="s">
        <v>5779</v>
      </c>
      <c r="F362" s="3" t="s">
        <v>5747</v>
      </c>
      <c r="G362" s="4">
        <v>4661250000</v>
      </c>
      <c r="H362" t="str">
        <f t="array" ref="H362">INDEX('projectdata-nyse'!N:N,MATCH(F362,'projectdata-nyse'!B:B,0),0)</f>
        <v>Information Technology</v>
      </c>
    </row>
    <row r="363" spans="1:8">
      <c r="A363" s="3" t="s">
        <v>5764</v>
      </c>
      <c r="D363" s="3" t="s">
        <v>5796</v>
      </c>
      <c r="F363" s="3" t="s">
        <v>5764</v>
      </c>
      <c r="G363" s="4">
        <v>47493904000</v>
      </c>
      <c r="H363" t="str">
        <f t="array" ref="H363">INDEX('projectdata-nyse'!N:N,MATCH(F363,'projectdata-nyse'!B:B,0),0)</f>
        <v>Consumer Staples</v>
      </c>
    </row>
    <row r="364" spans="1:8">
      <c r="A364" s="3" t="s">
        <v>5779</v>
      </c>
      <c r="D364" s="3" t="s">
        <v>5810</v>
      </c>
      <c r="F364" s="3" t="s">
        <v>5779</v>
      </c>
      <c r="G364" s="4">
        <v>133858500000</v>
      </c>
      <c r="H364" t="str">
        <f t="array" ref="H364">INDEX('projectdata-nyse'!N:N,MATCH(F364,'projectdata-nyse'!B:B,0),0)</f>
        <v>Telecommunications Services</v>
      </c>
    </row>
    <row r="365" spans="1:8">
      <c r="A365" s="3" t="s">
        <v>5796</v>
      </c>
      <c r="D365" s="3" t="s">
        <v>5823</v>
      </c>
      <c r="F365" s="3" t="s">
        <v>5796</v>
      </c>
      <c r="G365" s="4">
        <v>4201225000</v>
      </c>
      <c r="H365" t="str">
        <f t="array" ref="H365">INDEX('projectdata-nyse'!N:N,MATCH(F365,'projectdata-nyse'!B:B,0),0)</f>
        <v>Consumer Staples</v>
      </c>
    </row>
    <row r="366" spans="1:8">
      <c r="A366" s="3" t="s">
        <v>5810</v>
      </c>
      <c r="D366" s="3" t="s">
        <v>5840</v>
      </c>
      <c r="F366" s="3" t="s">
        <v>5810</v>
      </c>
      <c r="G366" s="4">
        <v>2654750000</v>
      </c>
      <c r="H366" t="str">
        <f t="array" ref="H366">INDEX('projectdata-nyse'!N:N,MATCH(F366,'projectdata-nyse'!B:B,0),0)</f>
        <v>Information Technology</v>
      </c>
    </row>
    <row r="367" spans="1:8">
      <c r="A367" s="3" t="s">
        <v>5823</v>
      </c>
      <c r="D367" s="3" t="s">
        <v>5857</v>
      </c>
      <c r="F367" s="3" t="s">
        <v>5823</v>
      </c>
      <c r="G367" s="4">
        <v>2543958000</v>
      </c>
      <c r="H367" t="str">
        <f t="array" ref="H367">INDEX('projectdata-nyse'!N:N,MATCH(F367,'projectdata-nyse'!B:B,0),0)</f>
        <v>Industrials</v>
      </c>
    </row>
    <row r="368" spans="1:8">
      <c r="A368" s="3" t="s">
        <v>5840</v>
      </c>
      <c r="D368" s="3" t="s">
        <v>5875</v>
      </c>
      <c r="F368" s="3" t="s">
        <v>5840</v>
      </c>
      <c r="G368" s="4">
        <v>11958500000</v>
      </c>
      <c r="H368" t="str">
        <f t="array" ref="H368">INDEX('projectdata-nyse'!N:N,MATCH(F368,'projectdata-nyse'!B:B,0),0)</f>
        <v>Information Technology</v>
      </c>
    </row>
    <row r="369" spans="1:8">
      <c r="A369" s="3" t="s">
        <v>5857</v>
      </c>
      <c r="D369" s="3" t="s">
        <v>5891</v>
      </c>
      <c r="F369" s="3" t="s">
        <v>5857</v>
      </c>
      <c r="G369" s="4">
        <v>3158351500</v>
      </c>
      <c r="H369" t="str">
        <f t="array" ref="H369">INDEX('projectdata-nyse'!N:N,MATCH(F369,'projectdata-nyse'!B:B,0),0)</f>
        <v>Consumer Discretionary</v>
      </c>
    </row>
    <row r="370" spans="1:8">
      <c r="A370" s="3" t="s">
        <v>5875</v>
      </c>
      <c r="D370" s="3" t="s">
        <v>5904</v>
      </c>
      <c r="F370" s="3" t="s">
        <v>5875</v>
      </c>
      <c r="G370" s="4">
        <v>72745750000</v>
      </c>
      <c r="H370" t="str">
        <f t="array" ref="H370">INDEX('projectdata-nyse'!N:N,MATCH(F370,'projectdata-nyse'!B:B,0),0)</f>
        <v>Consumer Discretionary</v>
      </c>
    </row>
    <row r="371" spans="1:8">
      <c r="A371" s="3" t="s">
        <v>5891</v>
      </c>
      <c r="D371" s="3" t="s">
        <v>5917</v>
      </c>
      <c r="F371" s="3" t="s">
        <v>5891</v>
      </c>
      <c r="G371" s="4">
        <v>4045037250</v>
      </c>
      <c r="H371" t="str">
        <f t="array" ref="H371">INDEX('projectdata-nyse'!N:N,MATCH(F371,'projectdata-nyse'!B:B,0),0)</f>
        <v>Consumer Discretionary</v>
      </c>
    </row>
    <row r="372" spans="1:8">
      <c r="A372" s="3" t="s">
        <v>5904</v>
      </c>
      <c r="D372" s="3" t="s">
        <v>5930</v>
      </c>
      <c r="F372" s="3" t="s">
        <v>5904</v>
      </c>
      <c r="G372" s="4">
        <v>28331103250</v>
      </c>
      <c r="H372" t="str">
        <f t="array" ref="H372">INDEX('projectdata-nyse'!N:N,MATCH(F372,'projectdata-nyse'!B:B,0),0)</f>
        <v>Consumer Discretionary</v>
      </c>
    </row>
    <row r="373" spans="1:8">
      <c r="A373" s="3" t="s">
        <v>5917</v>
      </c>
      <c r="D373" s="3" t="s">
        <v>5946</v>
      </c>
      <c r="F373" s="3" t="s">
        <v>5917</v>
      </c>
      <c r="G373" s="4">
        <v>3617482250</v>
      </c>
      <c r="H373" t="str">
        <f t="array" ref="H373">INDEX('projectdata-nyse'!N:N,MATCH(F373,'projectdata-nyse'!B:B,0),0)</f>
        <v>Financials</v>
      </c>
    </row>
    <row r="374" spans="1:8">
      <c r="A374" s="3" t="s">
        <v>5930</v>
      </c>
      <c r="D374" s="3" t="s">
        <v>5957</v>
      </c>
      <c r="F374" s="3" t="s">
        <v>5930</v>
      </c>
      <c r="G374" s="4">
        <v>14863800000</v>
      </c>
      <c r="H374" t="str">
        <f t="array" ref="H374">INDEX('projectdata-nyse'!N:N,MATCH(F374,'projectdata-nyse'!B:B,0),0)</f>
        <v>Health Care</v>
      </c>
    </row>
    <row r="375" spans="1:8">
      <c r="A375" s="3" t="s">
        <v>5946</v>
      </c>
      <c r="D375" s="3" t="s">
        <v>5974</v>
      </c>
      <c r="F375" s="3" t="s">
        <v>5946</v>
      </c>
      <c r="G375" s="4">
        <v>1111500000</v>
      </c>
      <c r="H375" t="str">
        <f t="array" ref="H375">INDEX('projectdata-nyse'!N:N,MATCH(F375,'projectdata-nyse'!B:B,0),0)</f>
        <v>Consumer Discretionary</v>
      </c>
    </row>
    <row r="376" spans="1:8">
      <c r="A376" s="3" t="s">
        <v>5957</v>
      </c>
      <c r="D376" s="3" t="s">
        <v>5992</v>
      </c>
      <c r="F376" s="3" t="s">
        <v>5957</v>
      </c>
      <c r="G376" s="4">
        <v>26951250000</v>
      </c>
      <c r="H376" t="str">
        <f t="array" ref="H376">INDEX('projectdata-nyse'!N:N,MATCH(F376,'projectdata-nyse'!B:B,0),0)</f>
        <v>Financials</v>
      </c>
    </row>
    <row r="377" spans="1:8">
      <c r="A377" s="3" t="s">
        <v>5974</v>
      </c>
      <c r="D377" s="3" t="s">
        <v>6005</v>
      </c>
      <c r="F377" s="3" t="s">
        <v>5974</v>
      </c>
      <c r="G377" s="4">
        <v>5441781500</v>
      </c>
      <c r="H377" t="str">
        <f t="array" ref="H377">INDEX('projectdata-nyse'!N:N,MATCH(F377,'projectdata-nyse'!B:B,0),0)</f>
        <v>Consumer Discretionary</v>
      </c>
    </row>
    <row r="378" spans="1:8">
      <c r="A378" s="3" t="s">
        <v>5992</v>
      </c>
      <c r="D378" s="3" t="s">
        <v>6021</v>
      </c>
      <c r="F378" s="3" t="s">
        <v>5992</v>
      </c>
      <c r="G378" s="4">
        <v>37552000000</v>
      </c>
      <c r="H378" t="str">
        <f t="array" ref="H378">INDEX('projectdata-nyse'!N:N,MATCH(F378,'projectdata-nyse'!B:B,0),0)</f>
        <v>Consumer Staples</v>
      </c>
    </row>
    <row r="379" spans="1:8">
      <c r="A379" s="3" t="s">
        <v>6005</v>
      </c>
      <c r="D379" s="3" t="s">
        <v>6034</v>
      </c>
      <c r="F379" s="3" t="s">
        <v>6005</v>
      </c>
      <c r="G379" s="4">
        <v>34188500000</v>
      </c>
      <c r="H379" t="str">
        <f t="array" ref="H379">INDEX('projectdata-nyse'!N:N,MATCH(F379,'projectdata-nyse'!B:B,0),0)</f>
        <v>Energy</v>
      </c>
    </row>
    <row r="380" spans="1:8">
      <c r="A380" s="3" t="s">
        <v>6021</v>
      </c>
      <c r="D380" s="3" t="s">
        <v>6048</v>
      </c>
      <c r="F380" s="3" t="s">
        <v>6021</v>
      </c>
      <c r="G380" s="4">
        <v>2271070000</v>
      </c>
      <c r="H380" t="str">
        <f t="array" ref="H380">INDEX('projectdata-nyse'!N:N,MATCH(F380,'projectdata-nyse'!B:B,0),0)</f>
        <v>Information Technology</v>
      </c>
    </row>
    <row r="381" spans="1:8">
      <c r="A381" s="3" t="s">
        <v>6034</v>
      </c>
      <c r="D381" s="3" t="s">
        <v>6060</v>
      </c>
      <c r="F381" s="3" t="s">
        <v>6034</v>
      </c>
      <c r="G381" s="4">
        <v>12768750000</v>
      </c>
      <c r="H381" t="str">
        <f t="array" ref="H381">INDEX('projectdata-nyse'!N:N,MATCH(F381,'projectdata-nyse'!B:B,0),0)</f>
        <v>Information Technology</v>
      </c>
    </row>
    <row r="382" spans="1:8">
      <c r="A382" s="3" t="s">
        <v>6048</v>
      </c>
      <c r="D382" s="3" t="s">
        <v>6073</v>
      </c>
      <c r="F382" s="3" t="s">
        <v>6048</v>
      </c>
      <c r="G382" s="4">
        <v>12910500000</v>
      </c>
      <c r="H382" t="str">
        <f t="array" ref="H382">INDEX('projectdata-nyse'!N:N,MATCH(F382,'projectdata-nyse'!B:B,0),0)</f>
        <v>Industrials</v>
      </c>
    </row>
    <row r="383" spans="1:8">
      <c r="A383" s="3" t="s">
        <v>6060</v>
      </c>
      <c r="D383" s="3" t="s">
        <v>6074</v>
      </c>
      <c r="F383" s="3" t="s">
        <v>6060</v>
      </c>
      <c r="G383" s="4">
        <v>2803663750</v>
      </c>
      <c r="H383" t="str">
        <f t="array" ref="H383">INDEX('projectdata-nyse'!N:N,MATCH(F383,'projectdata-nyse'!B:B,0),0)</f>
        <v>Consumer Discretionary</v>
      </c>
    </row>
    <row r="384" spans="1:8">
      <c r="A384" s="3" t="s">
        <v>6073</v>
      </c>
      <c r="D384" s="3" t="s">
        <v>6087</v>
      </c>
      <c r="F384" s="3" t="s">
        <v>6073</v>
      </c>
      <c r="G384" s="4">
        <v>2803663750</v>
      </c>
      <c r="H384" t="str">
        <f t="array" ref="H384">INDEX('projectdata-nyse'!N:N,MATCH(F384,'projectdata-nyse'!B:B,0),0)</f>
        <v>Consumer Discretionary</v>
      </c>
    </row>
    <row r="385" spans="1:8">
      <c r="A385" s="3" t="s">
        <v>6074</v>
      </c>
      <c r="D385" s="3" t="s">
        <v>6104</v>
      </c>
      <c r="F385" s="3" t="s">
        <v>6074</v>
      </c>
      <c r="G385" s="4">
        <v>38049000000</v>
      </c>
      <c r="H385" t="str">
        <f t="array" ref="H385">INDEX('projectdata-nyse'!N:N,MATCH(F385,'projectdata-nyse'!B:B,0),0)</f>
        <v>Industrials</v>
      </c>
    </row>
    <row r="386" spans="1:8">
      <c r="A386" s="3" t="s">
        <v>6087</v>
      </c>
      <c r="D386" s="3" t="s">
        <v>6117</v>
      </c>
      <c r="F386" s="3" t="s">
        <v>6087</v>
      </c>
      <c r="G386" s="4">
        <v>797055500</v>
      </c>
      <c r="H386" t="str">
        <f t="array" ref="H386">INDEX('projectdata-nyse'!N:N,MATCH(F386,'projectdata-nyse'!B:B,0),0)</f>
        <v>Real Estate</v>
      </c>
    </row>
    <row r="387" spans="1:8">
      <c r="A387" s="3" t="s">
        <v>6104</v>
      </c>
      <c r="D387" s="3" t="s">
        <v>6130</v>
      </c>
      <c r="F387" s="3" t="s">
        <v>6104</v>
      </c>
      <c r="G387" s="4">
        <v>3014078500</v>
      </c>
      <c r="H387" t="str">
        <f t="array" ref="H387">INDEX('projectdata-nyse'!N:N,MATCH(F387,'projectdata-nyse'!B:B,0),0)</f>
        <v>Consumer Discretionary</v>
      </c>
    </row>
    <row r="388" spans="1:8">
      <c r="A388" s="3" t="s">
        <v>6117</v>
      </c>
      <c r="D388" s="3" t="s">
        <v>6147</v>
      </c>
      <c r="F388" s="3" t="s">
        <v>6117</v>
      </c>
      <c r="G388" s="4">
        <v>148727500000</v>
      </c>
      <c r="H388" t="str">
        <f t="array" ref="H388">INDEX('projectdata-nyse'!N:N,MATCH(F388,'projectdata-nyse'!B:B,0),0)</f>
        <v>Health Care</v>
      </c>
    </row>
    <row r="389" spans="1:8">
      <c r="A389" s="3" t="s">
        <v>6130</v>
      </c>
      <c r="D389" s="3" t="s">
        <v>6162</v>
      </c>
      <c r="F389" s="3" t="s">
        <v>6130</v>
      </c>
      <c r="G389" s="4">
        <v>10534950000</v>
      </c>
      <c r="H389" t="str">
        <f t="array" ref="H389">INDEX('projectdata-nyse'!N:N,MATCH(F389,'projectdata-nyse'!B:B,0),0)</f>
        <v>Financials</v>
      </c>
    </row>
    <row r="390" spans="1:8">
      <c r="A390" s="3" t="s">
        <v>6147</v>
      </c>
      <c r="D390" s="3" t="s">
        <v>6178</v>
      </c>
      <c r="F390" s="3" t="s">
        <v>6147</v>
      </c>
      <c r="G390" s="4">
        <v>21926250000</v>
      </c>
      <c r="H390" t="str">
        <f t="array" ref="H390">INDEX('projectdata-nyse'!N:N,MATCH(F390,'projectdata-nyse'!B:B,0),0)</f>
        <v>Industrials</v>
      </c>
    </row>
    <row r="391" spans="1:8">
      <c r="A391" s="3" t="s">
        <v>6162</v>
      </c>
      <c r="D391" s="3" t="s">
        <v>6191</v>
      </c>
      <c r="F391" s="3" t="s">
        <v>6162</v>
      </c>
      <c r="G391" s="4">
        <v>56540000000</v>
      </c>
      <c r="H391" t="str">
        <f t="array" ref="H391">INDEX('projectdata-nyse'!N:N,MATCH(F391,'projectdata-nyse'!B:B,0),0)</f>
        <v>Industrials</v>
      </c>
    </row>
    <row r="392" spans="1:8">
      <c r="A392" s="3" t="s">
        <v>6178</v>
      </c>
      <c r="D392" s="3" t="s">
        <v>6208</v>
      </c>
      <c r="F392" s="3" t="s">
        <v>6178</v>
      </c>
      <c r="G392" s="4">
        <v>3162436000</v>
      </c>
      <c r="H392" t="str">
        <f t="array" ref="H392">INDEX('projectdata-nyse'!N:N,MATCH(F392,'projectdata-nyse'!B:B,0),0)</f>
        <v>Consumer Discretionary</v>
      </c>
    </row>
    <row r="393" spans="1:8">
      <c r="A393" s="3" t="s">
        <v>6191</v>
      </c>
      <c r="D393" s="3" t="s">
        <v>6223</v>
      </c>
      <c r="F393" s="3" t="s">
        <v>6191</v>
      </c>
      <c r="G393" s="4">
        <v>2375487000</v>
      </c>
      <c r="H393" t="str">
        <f t="array" ref="H393">INDEX('projectdata-nyse'!N:N,MATCH(F393,'projectdata-nyse'!B:B,0),0)</f>
        <v>Financials</v>
      </c>
    </row>
    <row r="394" spans="1:8">
      <c r="A394" s="3" t="s">
        <v>6208</v>
      </c>
      <c r="D394" s="3" t="s">
        <v>6234</v>
      </c>
      <c r="F394" s="3" t="s">
        <v>6208</v>
      </c>
      <c r="G394" s="4">
        <v>56960500000</v>
      </c>
      <c r="H394" t="str">
        <f t="array" ref="H394">INDEX('projectdata-nyse'!N:N,MATCH(F394,'projectdata-nyse'!B:B,0),0)</f>
        <v>Industrials</v>
      </c>
    </row>
    <row r="395" spans="1:8">
      <c r="A395" s="3" t="s">
        <v>6223</v>
      </c>
      <c r="D395" s="3" t="s">
        <v>6251</v>
      </c>
      <c r="F395" s="3" t="s">
        <v>6223</v>
      </c>
      <c r="G395" s="4">
        <v>13360500000</v>
      </c>
      <c r="H395" t="str">
        <f t="array" ref="H395">INDEX('projectdata-nyse'!N:N,MATCH(F395,'projectdata-nyse'!B:B,0),0)</f>
        <v>Information Technology</v>
      </c>
    </row>
    <row r="396" spans="1:8">
      <c r="A396" s="3" t="s">
        <v>6234</v>
      </c>
      <c r="D396" s="3" t="s">
        <v>6264</v>
      </c>
      <c r="F396" s="3" t="s">
        <v>6234</v>
      </c>
      <c r="G396" s="4">
        <v>3077399250</v>
      </c>
      <c r="H396" t="str">
        <f t="array" ref="H396">INDEX('projectdata-nyse'!N:N,MATCH(F396,'projectdata-nyse'!B:B,0),0)</f>
        <v>Health Care</v>
      </c>
    </row>
    <row r="397" spans="1:8">
      <c r="A397" s="3" t="s">
        <v>6251</v>
      </c>
      <c r="D397" s="3" t="s">
        <v>6279</v>
      </c>
      <c r="F397" s="3" t="s">
        <v>6251</v>
      </c>
      <c r="G397" s="4">
        <v>11739602000</v>
      </c>
      <c r="H397" t="str">
        <f t="array" ref="H397">INDEX('projectdata-nyse'!N:N,MATCH(F397,'projectdata-nyse'!B:B,0),0)</f>
        <v>Consumer Discretionary</v>
      </c>
    </row>
    <row r="398" spans="1:8">
      <c r="A398" s="3" t="s">
        <v>6264</v>
      </c>
      <c r="D398" s="3" t="s">
        <v>6293</v>
      </c>
      <c r="F398" s="3" t="s">
        <v>6264</v>
      </c>
      <c r="G398" s="4">
        <v>13333250000</v>
      </c>
      <c r="H398" t="str">
        <f t="array" ref="H398">INDEX('projectdata-nyse'!N:N,MATCH(F398,'projectdata-nyse'!B:B,0),0)</f>
        <v>Consumer Discretionary</v>
      </c>
    </row>
    <row r="399" spans="1:8">
      <c r="A399" s="3" t="s">
        <v>6279</v>
      </c>
      <c r="D399" s="3" t="s">
        <v>6306</v>
      </c>
      <c r="F399" s="3" t="s">
        <v>6279</v>
      </c>
      <c r="G399" s="4">
        <v>123778750000</v>
      </c>
      <c r="H399" t="str">
        <f t="array" ref="H399">INDEX('projectdata-nyse'!N:N,MATCH(F399,'projectdata-nyse'!B:B,0),0)</f>
        <v>Energy</v>
      </c>
    </row>
    <row r="400" spans="1:8">
      <c r="A400" s="3" t="s">
        <v>6293</v>
      </c>
      <c r="D400" s="3" t="s">
        <v>6324</v>
      </c>
      <c r="F400" s="3" t="s">
        <v>6293</v>
      </c>
      <c r="G400" s="4">
        <v>2938592250</v>
      </c>
      <c r="H400" t="str">
        <f t="array" ref="H400">INDEX('projectdata-nyse'!N:N,MATCH(F400,'projectdata-nyse'!B:B,0),0)</f>
        <v>Materials</v>
      </c>
    </row>
    <row r="401" spans="1:8">
      <c r="A401" s="3" t="s">
        <v>6306</v>
      </c>
      <c r="D401" s="3" t="s">
        <v>6341</v>
      </c>
      <c r="F401" s="3" t="s">
        <v>6306</v>
      </c>
      <c r="G401" s="4">
        <v>2405039250</v>
      </c>
      <c r="H401" t="str">
        <f t="array" ref="H401">INDEX('projectdata-nyse'!N:N,MATCH(F401,'projectdata-nyse'!B:B,0),0)</f>
        <v>Real Estate</v>
      </c>
    </row>
    <row r="402" spans="1:8">
      <c r="A402" s="3" t="s">
        <v>6324</v>
      </c>
      <c r="D402" s="3" t="s">
        <v>6358</v>
      </c>
      <c r="F402" s="3" t="s">
        <v>6324</v>
      </c>
      <c r="G402" s="4">
        <v>1704571750</v>
      </c>
      <c r="H402" t="str">
        <f t="array" ref="H402">INDEX('projectdata-nyse'!N:N,MATCH(F402,'projectdata-nyse'!B:B,0),0)</f>
        <v>Industrials</v>
      </c>
    </row>
    <row r="403" spans="1:8">
      <c r="A403" s="3" t="s">
        <v>6341</v>
      </c>
      <c r="D403" s="3" t="s">
        <v>6375</v>
      </c>
      <c r="F403" s="3" t="s">
        <v>6341</v>
      </c>
      <c r="G403" s="4">
        <v>977040500</v>
      </c>
      <c r="H403" t="str">
        <f t="array" ref="H403">INDEX('projectdata-nyse'!N:N,MATCH(F403,'projectdata-nyse'!B:B,0),0)</f>
        <v>Information Technology</v>
      </c>
    </row>
    <row r="404" spans="1:8">
      <c r="A404" s="3" t="s">
        <v>6358</v>
      </c>
      <c r="D404" s="3" t="s">
        <v>6392</v>
      </c>
      <c r="F404" s="3" t="s">
        <v>6358</v>
      </c>
      <c r="G404" s="4">
        <v>1087942000</v>
      </c>
      <c r="H404" t="str">
        <f t="array" ref="H404">INDEX('projectdata-nyse'!N:N,MATCH(F404,'projectdata-nyse'!B:B,0),0)</f>
        <v>Health Care</v>
      </c>
    </row>
    <row r="405" spans="1:8">
      <c r="A405" s="3" t="s">
        <v>6375</v>
      </c>
      <c r="D405" s="3" t="s">
        <v>6408</v>
      </c>
      <c r="F405" s="3" t="s">
        <v>6375</v>
      </c>
      <c r="G405" s="4">
        <v>3003784250</v>
      </c>
      <c r="H405" t="str">
        <f t="array" ref="H405">INDEX('projectdata-nyse'!N:N,MATCH(F405,'projectdata-nyse'!B:B,0),0)</f>
        <v>Real Estate</v>
      </c>
    </row>
    <row r="406" spans="1:8">
      <c r="A406" s="3" t="s">
        <v>6392</v>
      </c>
      <c r="D406" s="3" t="s">
        <v>6429</v>
      </c>
      <c r="F406" s="3" t="s">
        <v>6392</v>
      </c>
      <c r="G406" s="4">
        <v>123773750000</v>
      </c>
      <c r="H406" t="str">
        <f t="array" ref="H406">INDEX('projectdata-nyse'!N:N,MATCH(F406,'projectdata-nyse'!B:B,0),0)</f>
        <v>Telecommunications Services</v>
      </c>
    </row>
    <row r="407" spans="1:8">
      <c r="A407" s="3" t="s">
        <v>6408</v>
      </c>
      <c r="D407" s="3" t="s">
        <v>6443</v>
      </c>
      <c r="F407" s="3" t="s">
        <v>6408</v>
      </c>
      <c r="G407" s="4">
        <v>1944883750</v>
      </c>
      <c r="H407" t="str">
        <f t="array" ref="H407">INDEX('projectdata-nyse'!N:N,MATCH(F407,'projectdata-nyse'!B:B,0),0)</f>
        <v>Health Care</v>
      </c>
    </row>
    <row r="408" spans="1:8">
      <c r="A408" s="3" t="s">
        <v>6429</v>
      </c>
      <c r="D408" s="3" t="s">
        <v>6460</v>
      </c>
      <c r="F408" s="3" t="s">
        <v>6429</v>
      </c>
      <c r="G408" s="4">
        <v>14511750000</v>
      </c>
      <c r="H408" t="str">
        <f t="array" ref="H408">INDEX('projectdata-nyse'!N:N,MATCH(F408,'projectdata-nyse'!B:B,0),0)</f>
        <v>Information Technology</v>
      </c>
    </row>
    <row r="409" spans="1:8">
      <c r="A409" s="3" t="s">
        <v>6443</v>
      </c>
      <c r="D409" s="3" t="s">
        <v>6476</v>
      </c>
      <c r="F409" s="3" t="s">
        <v>6443</v>
      </c>
      <c r="G409" s="4">
        <v>4922150000</v>
      </c>
      <c r="H409" t="str">
        <f t="array" ref="H409">INDEX('projectdata-nyse'!N:N,MATCH(F409,'projectdata-nyse'!B:B,0),0)</f>
        <v>Utilities</v>
      </c>
    </row>
    <row r="410" spans="1:8">
      <c r="A410" s="3" t="s">
        <v>6460</v>
      </c>
      <c r="D410" s="3" t="s">
        <v>6486</v>
      </c>
      <c r="F410" s="3" t="s">
        <v>6460</v>
      </c>
      <c r="G410" s="4">
        <v>89430250000</v>
      </c>
      <c r="H410" t="str">
        <f t="array" ref="H410">INDEX('projectdata-nyse'!N:N,MATCH(F410,'projectdata-nyse'!B:B,0),0)</f>
        <v>Financials</v>
      </c>
    </row>
    <row r="411" spans="1:8">
      <c r="A411" s="3" t="s">
        <v>6476</v>
      </c>
      <c r="D411" s="3" t="s">
        <v>6498</v>
      </c>
      <c r="F411" s="3" t="s">
        <v>6476</v>
      </c>
      <c r="G411" s="4">
        <v>14556000000</v>
      </c>
      <c r="H411" t="str">
        <f t="array" ref="H411">INDEX('projectdata-nyse'!N:N,MATCH(F411,'projectdata-nyse'!B:B,0),0)</f>
        <v>Consumer Staples</v>
      </c>
    </row>
    <row r="412" spans="1:8">
      <c r="A412" s="3" t="s">
        <v>6486</v>
      </c>
      <c r="D412" s="3" t="s">
        <v>6513</v>
      </c>
      <c r="F412" s="3" t="s">
        <v>6486</v>
      </c>
      <c r="G412" s="4">
        <v>20062500000</v>
      </c>
      <c r="H412" t="str">
        <f t="array" ref="H412">INDEX('projectdata-nyse'!N:N,MATCH(F412,'projectdata-nyse'!B:B,0),0)</f>
        <v>Consumer Discretionary</v>
      </c>
    </row>
    <row r="413" spans="1:8">
      <c r="A413" s="3" t="s">
        <v>6498</v>
      </c>
      <c r="D413" s="3" t="s">
        <v>6523</v>
      </c>
      <c r="F413" s="3" t="s">
        <v>6498</v>
      </c>
      <c r="G413" s="4">
        <v>13637250000</v>
      </c>
      <c r="H413" t="str">
        <f t="array" ref="H413">INDEX('projectdata-nyse'!N:N,MATCH(F413,'projectdata-nyse'!B:B,0),0)</f>
        <v>Industrials</v>
      </c>
    </row>
    <row r="414" spans="1:8">
      <c r="A414" s="3" t="s">
        <v>6513</v>
      </c>
      <c r="D414" s="3" t="s">
        <v>6536</v>
      </c>
      <c r="F414" s="3" t="s">
        <v>6513</v>
      </c>
      <c r="G414" s="4">
        <v>7335750000</v>
      </c>
      <c r="H414" t="str">
        <f t="array" ref="H414">INDEX('projectdata-nyse'!N:N,MATCH(F414,'projectdata-nyse'!B:B,0),0)</f>
        <v>Energy</v>
      </c>
    </row>
    <row r="415" spans="1:8">
      <c r="A415" s="3" t="s">
        <v>6523</v>
      </c>
      <c r="D415" s="3" t="s">
        <v>6547</v>
      </c>
      <c r="F415" s="3" t="s">
        <v>6523</v>
      </c>
      <c r="G415" s="4">
        <v>478181500000</v>
      </c>
      <c r="H415" t="str">
        <f t="array" ref="H415">INDEX('projectdata-nyse'!N:N,MATCH(F415,'projectdata-nyse'!B:B,0),0)</f>
        <v>Consumer Staples</v>
      </c>
    </row>
    <row r="416" spans="1:8">
      <c r="A416" s="3" t="s">
        <v>6536</v>
      </c>
      <c r="D416" s="3" t="s">
        <v>6560</v>
      </c>
      <c r="F416" s="3" t="s">
        <v>6536</v>
      </c>
      <c r="G416" s="4">
        <v>11730566666.666666</v>
      </c>
      <c r="H416" t="str">
        <f t="array" ref="H416">INDEX('projectdata-nyse'!N:N,MATCH(F416,'projectdata-nyse'!B:B,0),0)</f>
        <v>Materials</v>
      </c>
    </row>
    <row r="417" spans="1:8">
      <c r="A417" s="3" t="s">
        <v>6547</v>
      </c>
      <c r="D417" s="3" t="s">
        <v>6571</v>
      </c>
      <c r="F417" s="3" t="s">
        <v>6547</v>
      </c>
      <c r="G417" s="4">
        <v>5574425000</v>
      </c>
      <c r="H417" t="str">
        <f t="array" ref="H417">INDEX('projectdata-nyse'!N:N,MATCH(F417,'projectdata-nyse'!B:B,0),0)</f>
        <v>Information Technology</v>
      </c>
    </row>
    <row r="418" spans="1:8">
      <c r="A418" s="3" t="s">
        <v>6560</v>
      </c>
      <c r="D418" s="3" t="s">
        <v>6582</v>
      </c>
      <c r="F418" s="3" t="s">
        <v>6560</v>
      </c>
      <c r="G418" s="4">
        <v>6932000000</v>
      </c>
      <c r="H418" t="str">
        <f t="array" ref="H418">INDEX('projectdata-nyse'!N:N,MATCH(F418,'projectdata-nyse'!B:B,0),0)</f>
        <v>Real Estate</v>
      </c>
    </row>
    <row r="419" spans="1:8">
      <c r="A419" s="3" t="s">
        <v>6571</v>
      </c>
      <c r="D419" s="3" t="s">
        <v>6600</v>
      </c>
      <c r="F419" s="3" t="s">
        <v>6571</v>
      </c>
      <c r="G419" s="4">
        <v>5090000000</v>
      </c>
      <c r="H419" t="str">
        <f t="array" ref="H419">INDEX('projectdata-nyse'!N:N,MATCH(F419,'projectdata-nyse'!B:B,0),0)</f>
        <v>Consumer Discretionary</v>
      </c>
    </row>
    <row r="420" spans="1:8">
      <c r="A420" s="3" t="s">
        <v>6582</v>
      </c>
      <c r="D420" s="3" t="s">
        <v>6617</v>
      </c>
      <c r="F420" s="3" t="s">
        <v>6582</v>
      </c>
      <c r="G420" s="4">
        <v>5071191000</v>
      </c>
      <c r="H420" t="str">
        <f t="array" ref="H420">INDEX('projectdata-nyse'!N:N,MATCH(F420,'projectdata-nyse'!B:B,0),0)</f>
        <v>Consumer Discretionary</v>
      </c>
    </row>
    <row r="421" spans="1:8">
      <c r="A421" s="3" t="s">
        <v>6600</v>
      </c>
      <c r="D421" s="3" t="s">
        <v>6634</v>
      </c>
      <c r="F421" s="3" t="s">
        <v>6600</v>
      </c>
      <c r="G421" s="4">
        <v>1874696000</v>
      </c>
      <c r="H421" t="str">
        <f t="array" ref="H421">INDEX('projectdata-nyse'!N:N,MATCH(F421,'projectdata-nyse'!B:B,0),0)</f>
        <v>Energy</v>
      </c>
    </row>
    <row r="422" spans="1:8">
      <c r="A422" s="3" t="s">
        <v>6617</v>
      </c>
      <c r="D422" s="3" t="s">
        <v>6647</v>
      </c>
      <c r="F422" s="3" t="s">
        <v>6617</v>
      </c>
      <c r="G422" s="4">
        <v>10938441500</v>
      </c>
      <c r="H422" t="str">
        <f t="array" ref="H422">INDEX('projectdata-nyse'!N:N,MATCH(F422,'projectdata-nyse'!B:B,0),0)</f>
        <v>Utilities</v>
      </c>
    </row>
    <row r="423" spans="1:8">
      <c r="A423" s="3" t="s">
        <v>6634</v>
      </c>
      <c r="D423" s="3" t="s">
        <v>6668</v>
      </c>
      <c r="F423" s="3" t="s">
        <v>6634</v>
      </c>
      <c r="G423" s="4">
        <v>7671206000</v>
      </c>
      <c r="H423" t="str">
        <f t="array" ref="H423">INDEX('projectdata-nyse'!N:N,MATCH(F423,'projectdata-nyse'!B:B,0),0)</f>
        <v>Financials</v>
      </c>
    </row>
    <row r="424" spans="1:8">
      <c r="A424" s="3" t="s">
        <v>6647</v>
      </c>
      <c r="D424" s="3" t="s">
        <v>6685</v>
      </c>
      <c r="F424" s="3" t="s">
        <v>6647</v>
      </c>
      <c r="G424" s="4">
        <v>2285602000</v>
      </c>
      <c r="H424" t="str">
        <f t="array" ref="H424">INDEX('projectdata-nyse'!N:N,MATCH(F424,'projectdata-nyse'!B:B,0),0)</f>
        <v>Information Technology</v>
      </c>
    </row>
    <row r="425" spans="1:8">
      <c r="A425" s="3" t="s">
        <v>6668</v>
      </c>
      <c r="D425" s="3" t="s">
        <v>6698</v>
      </c>
      <c r="F425" s="3" t="s">
        <v>6668</v>
      </c>
      <c r="G425" s="4">
        <v>381484500000</v>
      </c>
      <c r="H425" t="str">
        <f t="array" ref="H425">INDEX('projectdata-nyse'!N:N,MATCH(F425,'projectdata-nyse'!B:B,0),0)</f>
        <v>Energy</v>
      </c>
    </row>
    <row r="426" spans="1:8">
      <c r="A426" s="3" t="s">
        <v>6685</v>
      </c>
      <c r="D426" s="3" t="s">
        <v>6713</v>
      </c>
      <c r="F426" s="3" t="s">
        <v>6685</v>
      </c>
      <c r="G426" s="4">
        <v>2869032250</v>
      </c>
      <c r="H426" t="str">
        <f t="array" ref="H426">INDEX('projectdata-nyse'!N:N,MATCH(F426,'projectdata-nyse'!B:B,0),0)</f>
        <v>Health Care</v>
      </c>
    </row>
    <row r="427" spans="1:8">
      <c r="A427" s="3" t="s">
        <v>6698</v>
      </c>
      <c r="D427" s="3" t="s">
        <v>6724</v>
      </c>
      <c r="F427" s="3" t="s">
        <v>6698</v>
      </c>
      <c r="G427" s="4">
        <v>19503000000</v>
      </c>
      <c r="H427" t="str">
        <f t="array" ref="H427">INDEX('projectdata-nyse'!N:N,MATCH(F427,'projectdata-nyse'!B:B,0),0)</f>
        <v>Information Technology</v>
      </c>
    </row>
    <row r="428" spans="1:8">
      <c r="A428" s="3" t="s">
        <v>6713</v>
      </c>
      <c r="D428" s="3" t="s">
        <v>6745</v>
      </c>
      <c r="F428" s="3" t="s">
        <v>6713</v>
      </c>
      <c r="G428" s="4">
        <v>3799250000</v>
      </c>
      <c r="H428" t="str">
        <f t="array" ref="H428">INDEX('projectdata-nyse'!N:N,MATCH(F428,'projectdata-nyse'!B:B,0),0)</f>
        <v>Industrials</v>
      </c>
    </row>
    <row r="429" spans="1:8">
      <c r="A429" s="3" t="s">
        <v>6724</v>
      </c>
      <c r="D429" s="3" t="s">
        <v>6758</v>
      </c>
      <c r="F429" s="3" t="s">
        <v>6724</v>
      </c>
      <c r="G429" s="4">
        <v>4813345000</v>
      </c>
      <c r="H429" t="str">
        <f t="array" ref="H429">INDEX('projectdata-nyse'!N:N,MATCH(F429,'projectdata-nyse'!B:B,0),0)</f>
        <v>Information Technology</v>
      </c>
    </row>
    <row r="430" spans="1:8">
      <c r="A430" s="3" t="s">
        <v>6745</v>
      </c>
      <c r="D430" s="3" t="s">
        <v>6778</v>
      </c>
      <c r="F430" s="3" t="s">
        <v>6745</v>
      </c>
      <c r="G430" s="4">
        <v>13275250000</v>
      </c>
      <c r="H430" t="str">
        <f t="array" ref="H430">INDEX('projectdata-nyse'!N:N,MATCH(F430,'projectdata-nyse'!B:B,0),0)</f>
        <v>Consumer Discretionary</v>
      </c>
    </row>
    <row r="431" spans="1:8">
      <c r="A431" s="3" t="s">
        <v>6758</v>
      </c>
      <c r="D431" s="3" t="s">
        <v>6795</v>
      </c>
      <c r="F431" s="3" t="s">
        <v>6758</v>
      </c>
      <c r="G431" s="4">
        <v>4941550000</v>
      </c>
      <c r="H431" t="str">
        <f t="array" ref="H431">INDEX('projectdata-nyse'!N:N,MATCH(F431,'projectdata-nyse'!B:B,0),0)</f>
        <v>Health Care</v>
      </c>
    </row>
    <row r="432" spans="1:8">
      <c r="A432" s="3" t="s">
        <v>6778</v>
      </c>
      <c r="D432" s="12"/>
      <c r="F432" s="3" t="s">
        <v>6778</v>
      </c>
      <c r="G432" s="4">
        <v>2327406500</v>
      </c>
      <c r="H432" t="str">
        <f t="array" ref="H432">INDEX('projectdata-nyse'!N:N,MATCH(F432,'projectdata-nyse'!B:B,0),0)</f>
        <v>Financials</v>
      </c>
    </row>
    <row r="433" spans="1:8">
      <c r="A433" s="3" t="s">
        <v>6795</v>
      </c>
      <c r="F433" s="3" t="s">
        <v>6795</v>
      </c>
      <c r="G433" s="4">
        <v>4749750000</v>
      </c>
      <c r="H433" t="str">
        <f t="array" ref="H433">INDEX('projectdata-nyse'!N:N,MATCH(F433,'projectdata-nyse'!B:B,0),0)</f>
        <v>Health Care</v>
      </c>
    </row>
    <row r="434" spans="1:8">
      <c r="A434" s="3" t="s">
        <v>6813</v>
      </c>
      <c r="F434" s="3" t="s">
        <v>6813</v>
      </c>
      <c r="G434" s="4">
        <v>20721007249.122807</v>
      </c>
      <c r="H434" t="e">
        <f t="array" ref="H434">INDEX('projectdata-nyse'!N:N,MATCH(F434,'projectdata-nyse'!B:B,0),0)</f>
        <v>#N/A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Analysis</vt:lpstr>
      <vt:lpstr>P&amp;L statement</vt:lpstr>
      <vt:lpstr>Forecasting Model</vt:lpstr>
      <vt:lpstr>projectdata-nyse</vt:lpstr>
      <vt:lpstr>NYSE_cleandata</vt:lpstr>
      <vt:lpstr>data processing</vt:lpstr>
      <vt:lpstr>COGS</vt:lpstr>
      <vt:lpstr>Consumer_Staples</vt:lpstr>
      <vt:lpstr>consumer_staples_list</vt:lpstr>
      <vt:lpstr>gross_margin</vt:lpstr>
      <vt:lpstr>OOI</vt:lpstr>
      <vt:lpstr>operating_margin</vt:lpstr>
      <vt:lpstr>RD</vt:lpstr>
      <vt:lpstr>Revenue</vt:lpstr>
      <vt:lpstr>SGA</vt:lpstr>
      <vt:lpstr>tele_list</vt:lpstr>
      <vt:lpstr>Telecommunication_Services</vt:lpstr>
      <vt:lpstr>ticker_symbol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PAPAYA</dc:creator>
  <cp:lastModifiedBy>PAPAYA</cp:lastModifiedBy>
  <dcterms:created xsi:type="dcterms:W3CDTF">2020-06-12T02:53:15Z</dcterms:created>
  <dcterms:modified xsi:type="dcterms:W3CDTF">2020-06-14T06:41:30Z</dcterms:modified>
</cp:coreProperties>
</file>