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fae\Nextcloud\Research\userStudy\results\"/>
    </mc:Choice>
  </mc:AlternateContent>
  <xr:revisionPtr revIDLastSave="0" documentId="13_ncr:1_{69184671-4954-4686-B24B-74830232E95E}" xr6:coauthVersionLast="47" xr6:coauthVersionMax="47" xr10:uidLastSave="{00000000-0000-0000-0000-000000000000}"/>
  <bookViews>
    <workbookView xWindow="-28920" yWindow="1680" windowWidth="29040" windowHeight="15720" firstSheet="2" activeTab="7" xr2:uid="{00000000-000D-0000-FFFF-FFFF00000000}"/>
  </bookViews>
  <sheets>
    <sheet name="stage1Efficiency" sheetId="2" r:id="rId1"/>
    <sheet name="stage1Correctness" sheetId="1" r:id="rId2"/>
    <sheet name="stage2Efficiency" sheetId="6" r:id="rId3"/>
    <sheet name="stage2Correctness" sheetId="5" r:id="rId4"/>
    <sheet name="testsByTaskCategory" sheetId="3" r:id="rId5"/>
    <sheet name="visualizationDifferences" sheetId="4" r:id="rId6"/>
    <sheet name="mentalEffortTest" sheetId="7" r:id="rId7"/>
    <sheet name="visualizationPreferen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6" i="3" l="1"/>
  <c r="K58" i="3"/>
  <c r="L57" i="3"/>
  <c r="S48" i="3"/>
  <c r="P48" i="3"/>
  <c r="M48" i="3"/>
  <c r="J48" i="3"/>
  <c r="G48" i="3"/>
  <c r="D48" i="3"/>
  <c r="S47" i="3"/>
  <c r="P47" i="3"/>
  <c r="M47" i="3"/>
  <c r="J47" i="3"/>
  <c r="G47" i="3"/>
  <c r="D47" i="3"/>
  <c r="S46" i="3"/>
  <c r="P46" i="3"/>
  <c r="M46" i="3"/>
  <c r="J46" i="3"/>
  <c r="G46" i="3"/>
  <c r="D46" i="3"/>
  <c r="S45" i="3"/>
  <c r="P45" i="3"/>
  <c r="M45" i="3"/>
  <c r="J45" i="3"/>
  <c r="G45" i="3"/>
  <c r="D45" i="3"/>
  <c r="S44" i="3"/>
  <c r="P44" i="3"/>
  <c r="M44" i="3"/>
  <c r="J44" i="3"/>
  <c r="G44" i="3"/>
  <c r="D44" i="3"/>
  <c r="S43" i="3"/>
  <c r="P43" i="3"/>
  <c r="M43" i="3"/>
  <c r="J43" i="3"/>
  <c r="G43" i="3"/>
  <c r="D43" i="3"/>
  <c r="S42" i="3"/>
  <c r="P42" i="3"/>
  <c r="M42" i="3"/>
  <c r="J42" i="3"/>
  <c r="G42" i="3"/>
  <c r="D42" i="3"/>
  <c r="S41" i="3"/>
  <c r="P41" i="3"/>
  <c r="M41" i="3"/>
  <c r="J41" i="3"/>
  <c r="G41" i="3"/>
  <c r="D41" i="3"/>
  <c r="S40" i="3"/>
  <c r="P40" i="3"/>
  <c r="M40" i="3"/>
  <c r="J40" i="3"/>
  <c r="G40" i="3"/>
  <c r="D40" i="3"/>
  <c r="S39" i="3"/>
  <c r="P39" i="3"/>
  <c r="M39" i="3"/>
  <c r="J39" i="3"/>
  <c r="G39" i="3"/>
  <c r="D39" i="3"/>
  <c r="S38" i="3"/>
  <c r="P38" i="3"/>
  <c r="M38" i="3"/>
  <c r="J38" i="3"/>
  <c r="G38" i="3"/>
  <c r="D38" i="3"/>
  <c r="S37" i="3"/>
  <c r="P37" i="3"/>
  <c r="M37" i="3"/>
  <c r="J37" i="3"/>
  <c r="G37" i="3"/>
  <c r="D37" i="3"/>
  <c r="S36" i="3"/>
  <c r="P36" i="3"/>
  <c r="M36" i="3"/>
  <c r="J36" i="3"/>
  <c r="G36" i="3"/>
  <c r="D36" i="3"/>
  <c r="S35" i="3"/>
  <c r="P35" i="3"/>
  <c r="M35" i="3"/>
  <c r="J35" i="3"/>
  <c r="G35" i="3"/>
  <c r="D35" i="3"/>
  <c r="S34" i="3"/>
  <c r="P34" i="3"/>
  <c r="M34" i="3"/>
  <c r="J34" i="3"/>
  <c r="G34" i="3"/>
  <c r="D34" i="3"/>
  <c r="S33" i="3"/>
  <c r="P33" i="3"/>
  <c r="M33" i="3"/>
  <c r="J33" i="3"/>
  <c r="G33" i="3"/>
  <c r="D33" i="3"/>
  <c r="S32" i="3"/>
  <c r="P32" i="3"/>
  <c r="M32" i="3"/>
  <c r="J32" i="3"/>
  <c r="G32" i="3"/>
  <c r="D32" i="3"/>
  <c r="S31" i="3"/>
  <c r="P31" i="3"/>
  <c r="M31" i="3"/>
  <c r="J31" i="3"/>
  <c r="G31" i="3"/>
  <c r="D31" i="3"/>
  <c r="S30" i="3"/>
  <c r="P30" i="3"/>
  <c r="M30" i="3"/>
  <c r="J30" i="3"/>
  <c r="G30" i="3"/>
  <c r="D30" i="3"/>
  <c r="S29" i="3"/>
  <c r="P29" i="3"/>
  <c r="M29" i="3"/>
  <c r="J29" i="3"/>
  <c r="H58" i="3" s="1"/>
  <c r="G29" i="3"/>
  <c r="D29" i="3"/>
  <c r="S28" i="3"/>
  <c r="L65" i="3" s="1"/>
  <c r="P28" i="3"/>
  <c r="L58" i="3" s="1"/>
  <c r="K60" i="3" s="1"/>
  <c r="M28" i="3"/>
  <c r="H65" i="3" s="1"/>
  <c r="J28" i="3"/>
  <c r="H57" i="3" s="1"/>
  <c r="G28" i="3"/>
  <c r="D65" i="3" s="1"/>
  <c r="D28" i="3"/>
  <c r="D58" i="3" s="1"/>
  <c r="C60" i="3" s="1"/>
  <c r="S23" i="3"/>
  <c r="P23" i="3"/>
  <c r="M23" i="3"/>
  <c r="J23" i="3"/>
  <c r="G23" i="3"/>
  <c r="D23" i="3"/>
  <c r="S22" i="3"/>
  <c r="P22" i="3"/>
  <c r="M22" i="3"/>
  <c r="J22" i="3"/>
  <c r="G22" i="3"/>
  <c r="D22" i="3"/>
  <c r="S21" i="3"/>
  <c r="P21" i="3"/>
  <c r="M21" i="3"/>
  <c r="J21" i="3"/>
  <c r="G21" i="3"/>
  <c r="D21" i="3"/>
  <c r="S20" i="3"/>
  <c r="P20" i="3"/>
  <c r="M20" i="3"/>
  <c r="J20" i="3"/>
  <c r="G20" i="3"/>
  <c r="D20" i="3"/>
  <c r="S19" i="3"/>
  <c r="P19" i="3"/>
  <c r="M19" i="3"/>
  <c r="J19" i="3"/>
  <c r="G19" i="3"/>
  <c r="D19" i="3"/>
  <c r="S18" i="3"/>
  <c r="P18" i="3"/>
  <c r="M18" i="3"/>
  <c r="J18" i="3"/>
  <c r="G18" i="3"/>
  <c r="D18" i="3"/>
  <c r="S17" i="3"/>
  <c r="P17" i="3"/>
  <c r="M17" i="3"/>
  <c r="J17" i="3"/>
  <c r="G17" i="3"/>
  <c r="D17" i="3"/>
  <c r="S16" i="3"/>
  <c r="P16" i="3"/>
  <c r="M16" i="3"/>
  <c r="J16" i="3"/>
  <c r="G16" i="3"/>
  <c r="D16" i="3"/>
  <c r="S15" i="3"/>
  <c r="P15" i="3"/>
  <c r="M15" i="3"/>
  <c r="J15" i="3"/>
  <c r="G15" i="3"/>
  <c r="D15" i="3"/>
  <c r="S14" i="3"/>
  <c r="P14" i="3"/>
  <c r="M14" i="3"/>
  <c r="J14" i="3"/>
  <c r="G14" i="3"/>
  <c r="D14" i="3"/>
  <c r="S13" i="3"/>
  <c r="P13" i="3"/>
  <c r="M13" i="3"/>
  <c r="J13" i="3"/>
  <c r="G13" i="3"/>
  <c r="D13" i="3"/>
  <c r="S12" i="3"/>
  <c r="P12" i="3"/>
  <c r="M12" i="3"/>
  <c r="J12" i="3"/>
  <c r="G12" i="3"/>
  <c r="D12" i="3"/>
  <c r="S11" i="3"/>
  <c r="P11" i="3"/>
  <c r="M11" i="3"/>
  <c r="J11" i="3"/>
  <c r="G11" i="3"/>
  <c r="D11" i="3"/>
  <c r="S10" i="3"/>
  <c r="P10" i="3"/>
  <c r="M10" i="3"/>
  <c r="J10" i="3"/>
  <c r="G10" i="3"/>
  <c r="D10" i="3"/>
  <c r="S9" i="3"/>
  <c r="P9" i="3"/>
  <c r="M9" i="3"/>
  <c r="J9" i="3"/>
  <c r="G9" i="3"/>
  <c r="D9" i="3"/>
  <c r="S8" i="3"/>
  <c r="P8" i="3"/>
  <c r="M8" i="3"/>
  <c r="J8" i="3"/>
  <c r="G8" i="3"/>
  <c r="D8" i="3"/>
  <c r="S7" i="3"/>
  <c r="P7" i="3"/>
  <c r="M7" i="3"/>
  <c r="J7" i="3"/>
  <c r="G7" i="3"/>
  <c r="D7" i="3"/>
  <c r="S6" i="3"/>
  <c r="P6" i="3"/>
  <c r="M6" i="3"/>
  <c r="J6" i="3"/>
  <c r="G6" i="3"/>
  <c r="D6" i="3"/>
  <c r="S5" i="3"/>
  <c r="P5" i="3"/>
  <c r="M5" i="3"/>
  <c r="J5" i="3"/>
  <c r="G5" i="3"/>
  <c r="D5" i="3"/>
  <c r="S4" i="3"/>
  <c r="P4" i="3"/>
  <c r="M4" i="3"/>
  <c r="G66" i="3" s="1"/>
  <c r="J4" i="3"/>
  <c r="G4" i="3"/>
  <c r="D4" i="3"/>
  <c r="S3" i="3"/>
  <c r="K65" i="3" s="1"/>
  <c r="P3" i="3"/>
  <c r="K57" i="3" s="1"/>
  <c r="M3" i="3"/>
  <c r="G65" i="3" s="1"/>
  <c r="J3" i="3"/>
  <c r="G58" i="3" s="1"/>
  <c r="G3" i="3"/>
  <c r="C65" i="3" s="1"/>
  <c r="D3" i="3"/>
  <c r="C58" i="3" s="1"/>
  <c r="G60" i="3" l="1"/>
  <c r="G61" i="3" s="1"/>
  <c r="C69" i="3"/>
  <c r="G69" i="3"/>
  <c r="K61" i="3"/>
  <c r="C57" i="3"/>
  <c r="C66" i="3"/>
  <c r="D57" i="3"/>
  <c r="C61" i="3" s="1"/>
  <c r="D66" i="3"/>
  <c r="C68" i="3" s="1"/>
  <c r="G57" i="3"/>
  <c r="H66" i="3"/>
  <c r="G68" i="3" s="1"/>
  <c r="K66" i="3"/>
  <c r="K68" i="3" s="1"/>
  <c r="K69" i="3" s="1"/>
</calcChain>
</file>

<file path=xl/sharedStrings.xml><?xml version="1.0" encoding="utf-8"?>
<sst xmlns="http://schemas.openxmlformats.org/spreadsheetml/2006/main" count="413" uniqueCount="102">
  <si>
    <t>Control</t>
  </si>
  <si>
    <t>Experimental</t>
  </si>
  <si>
    <t>n</t>
  </si>
  <si>
    <t>Mean</t>
  </si>
  <si>
    <t>Std Dev</t>
  </si>
  <si>
    <t xml:space="preserve">sp = </t>
  </si>
  <si>
    <t>t =</t>
  </si>
  <si>
    <t>p &lt; 0.01</t>
  </si>
  <si>
    <t>Control Relative Score</t>
  </si>
  <si>
    <t>Experimental Relative Score</t>
  </si>
  <si>
    <t>Correctness</t>
  </si>
  <si>
    <t>Time</t>
  </si>
  <si>
    <t>Control ID</t>
  </si>
  <si>
    <t>Identify - Stage 1</t>
  </si>
  <si>
    <t>Identify - Stage 2</t>
  </si>
  <si>
    <t>Total identify</t>
  </si>
  <si>
    <t>Compare 2 - Stage 1</t>
  </si>
  <si>
    <t>Compare 2 - Stage 2</t>
  </si>
  <si>
    <t>Compare 2 - Total</t>
  </si>
  <si>
    <t>Compare 3 - Stage 1</t>
  </si>
  <si>
    <t>Compare 3 - Stage 2</t>
  </si>
  <si>
    <t>Compare 3 total</t>
  </si>
  <si>
    <t>P1</t>
  </si>
  <si>
    <t>P3</t>
  </si>
  <si>
    <t>P5</t>
  </si>
  <si>
    <t>P7</t>
  </si>
  <si>
    <t>P10</t>
  </si>
  <si>
    <t>P11</t>
  </si>
  <si>
    <t>P13</t>
  </si>
  <si>
    <t>P15</t>
  </si>
  <si>
    <t>P17</t>
  </si>
  <si>
    <t>P19</t>
  </si>
  <si>
    <t>P21</t>
  </si>
  <si>
    <t>P23</t>
  </si>
  <si>
    <t>P25</t>
  </si>
  <si>
    <t>P27</t>
  </si>
  <si>
    <t>P29</t>
  </si>
  <si>
    <t>P31</t>
  </si>
  <si>
    <t>P33</t>
  </si>
  <si>
    <t>P35</t>
  </si>
  <si>
    <t>P37</t>
  </si>
  <si>
    <t>P39</t>
  </si>
  <si>
    <t>P41</t>
  </si>
  <si>
    <t>Experimental ID</t>
  </si>
  <si>
    <t>P2</t>
  </si>
  <si>
    <t>P4</t>
  </si>
  <si>
    <t>P6</t>
  </si>
  <si>
    <t>P8</t>
  </si>
  <si>
    <t>P9</t>
  </si>
  <si>
    <t>P12</t>
  </si>
  <si>
    <t>P14</t>
  </si>
  <si>
    <t>P16</t>
  </si>
  <si>
    <t>P18</t>
  </si>
  <si>
    <t>P20</t>
  </si>
  <si>
    <t>P22</t>
  </si>
  <si>
    <t>P24</t>
  </si>
  <si>
    <t>P26</t>
  </si>
  <si>
    <t>P28</t>
  </si>
  <si>
    <t>P30</t>
  </si>
  <si>
    <t>P32</t>
  </si>
  <si>
    <t>P34</t>
  </si>
  <si>
    <t>P36</t>
  </si>
  <si>
    <t>P38</t>
  </si>
  <si>
    <t>P40</t>
  </si>
  <si>
    <t>P42</t>
  </si>
  <si>
    <t>Identify</t>
  </si>
  <si>
    <t>Compare 2</t>
  </si>
  <si>
    <t>Compare 3</t>
  </si>
  <si>
    <t>Stripes</t>
  </si>
  <si>
    <t>Segments</t>
  </si>
  <si>
    <t>Shape</t>
  </si>
  <si>
    <t>Separate Arrows</t>
  </si>
  <si>
    <t>Score</t>
  </si>
  <si>
    <t>ST-SG-SH-SA</t>
  </si>
  <si>
    <t>SG-SA-ST-SH</t>
  </si>
  <si>
    <t>SA-SH-SG-ST</t>
  </si>
  <si>
    <t>SH-ST-SA-SG</t>
  </si>
  <si>
    <t>St Dev</t>
  </si>
  <si>
    <t>sp=</t>
  </si>
  <si>
    <t>t=</t>
  </si>
  <si>
    <t>Stage</t>
  </si>
  <si>
    <t>Treatment</t>
  </si>
  <si>
    <t>Stage 2</t>
  </si>
  <si>
    <t>Total time</t>
  </si>
  <si>
    <t>Control group</t>
  </si>
  <si>
    <t>Experimental group</t>
  </si>
  <si>
    <t>Place a mark on the scale indicating the mental effort you applied for each type of task</t>
  </si>
  <si>
    <t>Find fact on program variant</t>
  </si>
  <si>
    <t>Compare two program variants</t>
  </si>
  <si>
    <t>Compare multiple program variants</t>
  </si>
  <si>
    <t>Average</t>
  </si>
  <si>
    <t>Uncoloured links</t>
  </si>
  <si>
    <t>Segments filters</t>
  </si>
  <si>
    <t>Stripes filters</t>
  </si>
  <si>
    <t>Separate-links filters</t>
  </si>
  <si>
    <t>Shape filters</t>
  </si>
  <si>
    <t>Total</t>
  </si>
  <si>
    <t>Null p</t>
  </si>
  <si>
    <t>ei</t>
  </si>
  <si>
    <t>(ni-ei)^2</t>
  </si>
  <si>
    <t>(ni-ei)^2/ei</t>
  </si>
  <si>
    <t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</si>
</sst>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7D7D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 vertical="center"/>
    </xf>
    <xf numFmtId="49" fontId="3" fillId="0" borderId="0" xfId="2" applyNumberFormat="1" applyAlignment="1">
      <alignment horizontal="center" wrapText="1"/>
    </xf>
    <xf numFmtId="0" fontId="2" fillId="0" borderId="0" xfId="0" applyFont="1" applyAlignment="1">
      <alignment horizontal="center" vertical="center"/>
    </xf>
    <xf numFmtId="9" fontId="2" fillId="0" borderId="0" xfId="1" applyFont="1" applyFill="1" applyBorder="1"/>
    <xf numFmtId="49" fontId="4" fillId="0" borderId="0" xfId="2" applyNumberFormat="1" applyFont="1" applyAlignment="1">
      <alignment horizontal="center" wrapText="1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0" xfId="0" applyFont="1" applyAlignment="1">
      <alignment wrapText="1"/>
    </xf>
    <xf numFmtId="0" fontId="4" fillId="8" borderId="0" xfId="2" applyFont="1" applyFill="1" applyAlignment="1">
      <alignment horizontal="left" vertical="center" wrapText="1"/>
    </xf>
    <xf numFmtId="0" fontId="4" fillId="0" borderId="0" xfId="2" applyFont="1" applyAlignment="1">
      <alignment horizontal="center" vertical="center"/>
    </xf>
    <xf numFmtId="0" fontId="2" fillId="9" borderId="0" xfId="0" applyFont="1" applyFill="1"/>
    <xf numFmtId="0" fontId="4" fillId="8" borderId="0" xfId="2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</cellXfs>
  <cellStyles count="3">
    <cellStyle name="Normal" xfId="0" builtinId="0"/>
    <cellStyle name="Normal 2" xfId="2" xr:uid="{F0A5DF8D-4F31-409C-904F-A2AE11A922C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539D-B034-41BA-B841-3FCC9B848C25}">
  <dimension ref="A1:H22"/>
  <sheetViews>
    <sheetView workbookViewId="0">
      <selection activeCell="M20" sqref="M20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G1" t="s">
        <v>0</v>
      </c>
      <c r="H1" t="s">
        <v>1</v>
      </c>
    </row>
    <row r="2" spans="1:8" x14ac:dyDescent="0.25">
      <c r="A2" t="s">
        <v>2</v>
      </c>
      <c r="B2">
        <v>21</v>
      </c>
      <c r="C2">
        <v>18</v>
      </c>
      <c r="G2">
        <v>657</v>
      </c>
      <c r="H2">
        <v>498</v>
      </c>
    </row>
    <row r="3" spans="1:8" x14ac:dyDescent="0.25">
      <c r="A3" t="s">
        <v>3</v>
      </c>
      <c r="B3">
        <v>769.38095238095241</v>
      </c>
      <c r="C3">
        <v>548.05555555555554</v>
      </c>
      <c r="G3">
        <v>1134</v>
      </c>
      <c r="H3">
        <v>548</v>
      </c>
    </row>
    <row r="4" spans="1:8" x14ac:dyDescent="0.25">
      <c r="A4" t="s">
        <v>4</v>
      </c>
      <c r="B4">
        <v>176.34808651938238</v>
      </c>
      <c r="C4">
        <v>126.66420276241384</v>
      </c>
      <c r="G4">
        <v>721</v>
      </c>
      <c r="H4">
        <v>348</v>
      </c>
    </row>
    <row r="5" spans="1:8" x14ac:dyDescent="0.25">
      <c r="G5">
        <v>1103</v>
      </c>
      <c r="H5">
        <v>672</v>
      </c>
    </row>
    <row r="6" spans="1:8" x14ac:dyDescent="0.25">
      <c r="G6">
        <v>545</v>
      </c>
      <c r="H6">
        <v>613</v>
      </c>
    </row>
    <row r="7" spans="1:8" x14ac:dyDescent="0.25">
      <c r="A7" t="s">
        <v>5</v>
      </c>
      <c r="B7">
        <v>155.50422752795097</v>
      </c>
      <c r="G7">
        <v>621</v>
      </c>
      <c r="H7">
        <v>801</v>
      </c>
    </row>
    <row r="8" spans="1:8" x14ac:dyDescent="0.25">
      <c r="A8" t="s">
        <v>6</v>
      </c>
      <c r="B8" s="2">
        <v>-4.4310091591159697</v>
      </c>
      <c r="G8">
        <v>706</v>
      </c>
      <c r="H8">
        <v>560</v>
      </c>
    </row>
    <row r="9" spans="1:8" x14ac:dyDescent="0.25">
      <c r="G9">
        <v>765</v>
      </c>
      <c r="H9">
        <v>415</v>
      </c>
    </row>
    <row r="10" spans="1:8" x14ac:dyDescent="0.25">
      <c r="A10" t="s">
        <v>7</v>
      </c>
      <c r="G10">
        <v>1066</v>
      </c>
      <c r="H10">
        <v>403</v>
      </c>
    </row>
    <row r="11" spans="1:8" x14ac:dyDescent="0.25">
      <c r="G11">
        <v>742</v>
      </c>
      <c r="H11">
        <v>713</v>
      </c>
    </row>
    <row r="12" spans="1:8" x14ac:dyDescent="0.25">
      <c r="G12">
        <v>858</v>
      </c>
      <c r="H12">
        <v>470</v>
      </c>
    </row>
    <row r="13" spans="1:8" x14ac:dyDescent="0.25">
      <c r="G13">
        <v>714</v>
      </c>
      <c r="H13">
        <v>533</v>
      </c>
    </row>
    <row r="14" spans="1:8" x14ac:dyDescent="0.25">
      <c r="G14">
        <v>898</v>
      </c>
      <c r="H14">
        <v>504</v>
      </c>
    </row>
    <row r="15" spans="1:8" x14ac:dyDescent="0.25">
      <c r="G15">
        <v>607</v>
      </c>
      <c r="H15">
        <v>663</v>
      </c>
    </row>
    <row r="16" spans="1:8" x14ac:dyDescent="0.25">
      <c r="G16">
        <v>630</v>
      </c>
      <c r="H16">
        <v>519</v>
      </c>
    </row>
    <row r="17" spans="7:8" x14ac:dyDescent="0.25">
      <c r="G17">
        <v>937</v>
      </c>
      <c r="H17">
        <v>469</v>
      </c>
    </row>
    <row r="18" spans="7:8" x14ac:dyDescent="0.25">
      <c r="G18">
        <v>637</v>
      </c>
      <c r="H18">
        <v>728</v>
      </c>
    </row>
    <row r="19" spans="7:8" x14ac:dyDescent="0.25">
      <c r="G19">
        <v>593</v>
      </c>
      <c r="H19">
        <v>408</v>
      </c>
    </row>
    <row r="20" spans="7:8" x14ac:dyDescent="0.25">
      <c r="G20">
        <v>885</v>
      </c>
    </row>
    <row r="21" spans="7:8" x14ac:dyDescent="0.25">
      <c r="G21">
        <v>753</v>
      </c>
    </row>
    <row r="22" spans="7:8" x14ac:dyDescent="0.25">
      <c r="G22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B8" sqref="B8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F1" t="s">
        <v>8</v>
      </c>
      <c r="G1" t="s">
        <v>9</v>
      </c>
    </row>
    <row r="2" spans="1:7" x14ac:dyDescent="0.25">
      <c r="A2" s="1" t="s">
        <v>2</v>
      </c>
      <c r="B2" s="1">
        <v>21</v>
      </c>
      <c r="C2" s="1">
        <v>18</v>
      </c>
      <c r="F2">
        <v>1</v>
      </c>
      <c r="G2">
        <v>0.83333333333333337</v>
      </c>
    </row>
    <row r="3" spans="1:7" x14ac:dyDescent="0.25">
      <c r="A3" s="1" t="s">
        <v>3</v>
      </c>
      <c r="B3" s="1">
        <v>0.78571428571428592</v>
      </c>
      <c r="C3" s="1">
        <v>0.96296296296296291</v>
      </c>
      <c r="F3">
        <v>0.5</v>
      </c>
      <c r="G3">
        <v>1</v>
      </c>
    </row>
    <row r="4" spans="1:7" x14ac:dyDescent="0.25">
      <c r="A4" s="1" t="s">
        <v>4</v>
      </c>
      <c r="B4" s="1">
        <v>0.18365772167311292</v>
      </c>
      <c r="C4" s="1">
        <v>7.1298771991083087E-2</v>
      </c>
      <c r="F4">
        <v>0.83333333333333337</v>
      </c>
      <c r="G4">
        <v>0.83333333333333337</v>
      </c>
    </row>
    <row r="5" spans="1:7" x14ac:dyDescent="0.25">
      <c r="A5" s="1"/>
      <c r="B5" s="1"/>
      <c r="C5" s="1"/>
      <c r="F5">
        <v>0.66666666666666663</v>
      </c>
      <c r="G5">
        <v>1</v>
      </c>
    </row>
    <row r="6" spans="1:7" x14ac:dyDescent="0.25">
      <c r="A6" s="1"/>
      <c r="B6" s="1"/>
      <c r="C6" s="1"/>
      <c r="F6">
        <v>0.5</v>
      </c>
      <c r="G6">
        <v>1</v>
      </c>
    </row>
    <row r="7" spans="1:7" x14ac:dyDescent="0.25">
      <c r="A7" s="1" t="s">
        <v>5</v>
      </c>
      <c r="B7" s="1">
        <v>0.14341613310521881</v>
      </c>
      <c r="C7" s="1"/>
      <c r="F7">
        <v>1</v>
      </c>
      <c r="G7">
        <v>1</v>
      </c>
    </row>
    <row r="8" spans="1:7" x14ac:dyDescent="0.25">
      <c r="A8" s="1" t="s">
        <v>6</v>
      </c>
      <c r="B8" s="3">
        <v>3.8476768532850398</v>
      </c>
      <c r="C8" s="1"/>
      <c r="F8">
        <v>0.66666666666666663</v>
      </c>
      <c r="G8">
        <v>1</v>
      </c>
    </row>
    <row r="9" spans="1:7" x14ac:dyDescent="0.25">
      <c r="A9" s="1"/>
      <c r="B9" s="1"/>
      <c r="C9" s="1"/>
      <c r="F9">
        <v>0.66666666666666663</v>
      </c>
      <c r="G9">
        <v>0.83333333333333337</v>
      </c>
    </row>
    <row r="10" spans="1:7" x14ac:dyDescent="0.25">
      <c r="A10" s="1" t="s">
        <v>7</v>
      </c>
      <c r="B10" s="1"/>
      <c r="C10" s="1"/>
      <c r="F10">
        <v>0.5</v>
      </c>
      <c r="G10">
        <v>1</v>
      </c>
    </row>
    <row r="11" spans="1:7" x14ac:dyDescent="0.25">
      <c r="F11">
        <v>0.83333333333333337</v>
      </c>
      <c r="G11">
        <v>1</v>
      </c>
    </row>
    <row r="12" spans="1:7" x14ac:dyDescent="0.25">
      <c r="F12">
        <v>1</v>
      </c>
      <c r="G12">
        <v>1</v>
      </c>
    </row>
    <row r="13" spans="1:7" x14ac:dyDescent="0.25">
      <c r="F13">
        <v>1</v>
      </c>
      <c r="G13">
        <v>1</v>
      </c>
    </row>
    <row r="14" spans="1:7" x14ac:dyDescent="0.25">
      <c r="F14">
        <v>1</v>
      </c>
      <c r="G14">
        <v>1</v>
      </c>
    </row>
    <row r="15" spans="1:7" x14ac:dyDescent="0.25">
      <c r="F15">
        <v>0.83333333333333337</v>
      </c>
      <c r="G15">
        <v>1</v>
      </c>
    </row>
    <row r="16" spans="1:7" x14ac:dyDescent="0.25">
      <c r="F16">
        <v>0.83333333333333337</v>
      </c>
      <c r="G16">
        <v>1</v>
      </c>
    </row>
    <row r="17" spans="6:7" x14ac:dyDescent="0.25">
      <c r="F17">
        <v>1</v>
      </c>
      <c r="G17">
        <v>1</v>
      </c>
    </row>
    <row r="18" spans="6:7" x14ac:dyDescent="0.25">
      <c r="F18">
        <v>0.83333333333333337</v>
      </c>
      <c r="G18">
        <v>0.83333333333333337</v>
      </c>
    </row>
    <row r="19" spans="6:7" x14ac:dyDescent="0.25">
      <c r="F19">
        <v>0.5</v>
      </c>
      <c r="G19">
        <v>1</v>
      </c>
    </row>
    <row r="20" spans="6:7" x14ac:dyDescent="0.25">
      <c r="F20">
        <v>0.83333333333333337</v>
      </c>
    </row>
    <row r="21" spans="6:7" x14ac:dyDescent="0.25">
      <c r="F21">
        <v>0.66666666666666663</v>
      </c>
    </row>
    <row r="22" spans="6:7" x14ac:dyDescent="0.25">
      <c r="F22">
        <v>0.83333333333333337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F986-CF05-45FE-9892-D0E3410354FC}">
  <dimension ref="A1:G22"/>
  <sheetViews>
    <sheetView workbookViewId="0">
      <selection activeCell="C17" sqref="C17"/>
    </sheetView>
  </sheetViews>
  <sheetFormatPr defaultRowHeight="15" x14ac:dyDescent="0.25"/>
  <sheetData>
    <row r="1" spans="1:7" x14ac:dyDescent="0.25">
      <c r="A1" s="1" t="s">
        <v>83</v>
      </c>
      <c r="B1" s="1" t="s">
        <v>0</v>
      </c>
      <c r="C1" s="1" t="s">
        <v>1</v>
      </c>
      <c r="E1" t="s">
        <v>80</v>
      </c>
      <c r="F1" t="s">
        <v>0</v>
      </c>
      <c r="G1" t="s">
        <v>1</v>
      </c>
    </row>
    <row r="2" spans="1:7" x14ac:dyDescent="0.25">
      <c r="A2" s="1" t="s">
        <v>2</v>
      </c>
      <c r="B2" s="1">
        <v>21</v>
      </c>
      <c r="C2" s="1">
        <v>21</v>
      </c>
      <c r="E2" t="s">
        <v>82</v>
      </c>
      <c r="F2">
        <v>844.23599999999999</v>
      </c>
      <c r="G2">
        <v>799.70000000000016</v>
      </c>
    </row>
    <row r="3" spans="1:7" x14ac:dyDescent="0.25">
      <c r="A3" s="1" t="s">
        <v>3</v>
      </c>
      <c r="B3" s="1">
        <v>875.81404761904764</v>
      </c>
      <c r="C3" s="1">
        <v>625.34799999999996</v>
      </c>
      <c r="E3" t="s">
        <v>82</v>
      </c>
      <c r="F3">
        <v>987.86399999999992</v>
      </c>
      <c r="G3">
        <v>1048.3880000000001</v>
      </c>
    </row>
    <row r="4" spans="1:7" x14ac:dyDescent="0.25">
      <c r="A4" s="1" t="s">
        <v>4</v>
      </c>
      <c r="B4" s="1">
        <v>234.77444930879369</v>
      </c>
      <c r="C4" s="1">
        <v>164.22651895080745</v>
      </c>
      <c r="E4" t="s">
        <v>82</v>
      </c>
      <c r="F4">
        <v>873.58800000000019</v>
      </c>
      <c r="G4">
        <v>485.36200000000002</v>
      </c>
    </row>
    <row r="5" spans="1:7" x14ac:dyDescent="0.25">
      <c r="A5" s="1"/>
      <c r="B5" s="1"/>
      <c r="C5" s="1"/>
      <c r="E5" t="s">
        <v>82</v>
      </c>
      <c r="F5">
        <v>1195.944</v>
      </c>
      <c r="G5">
        <v>628.37199999999996</v>
      </c>
    </row>
    <row r="6" spans="1:7" x14ac:dyDescent="0.25">
      <c r="A6" s="1"/>
      <c r="B6" s="1"/>
      <c r="C6" s="1"/>
      <c r="E6" t="s">
        <v>82</v>
      </c>
      <c r="F6">
        <v>564.67200000000003</v>
      </c>
      <c r="G6">
        <v>523.02900000000011</v>
      </c>
    </row>
    <row r="7" spans="1:7" x14ac:dyDescent="0.25">
      <c r="A7" s="1" t="s">
        <v>5</v>
      </c>
      <c r="B7" s="1">
        <v>202.5949056306047</v>
      </c>
      <c r="C7" s="1"/>
      <c r="E7" t="s">
        <v>82</v>
      </c>
      <c r="F7">
        <v>633.11700000000008</v>
      </c>
      <c r="G7">
        <v>563.95999999999992</v>
      </c>
    </row>
    <row r="8" spans="1:7" x14ac:dyDescent="0.25">
      <c r="A8" s="1" t="s">
        <v>6</v>
      </c>
      <c r="B8" s="13">
        <v>-4.006037326855953</v>
      </c>
      <c r="C8" s="1"/>
      <c r="E8" t="s">
        <v>82</v>
      </c>
      <c r="F8">
        <v>936.322</v>
      </c>
      <c r="G8">
        <v>494.73199999999997</v>
      </c>
    </row>
    <row r="9" spans="1:7" x14ac:dyDescent="0.25">
      <c r="E9" t="s">
        <v>82</v>
      </c>
      <c r="F9">
        <v>1007.546</v>
      </c>
      <c r="G9">
        <v>545.08400000000006</v>
      </c>
    </row>
    <row r="10" spans="1:7" x14ac:dyDescent="0.25">
      <c r="E10" t="s">
        <v>82</v>
      </c>
      <c r="F10">
        <v>832.28500000000008</v>
      </c>
      <c r="G10">
        <v>591.29399999999998</v>
      </c>
    </row>
    <row r="11" spans="1:7" x14ac:dyDescent="0.25">
      <c r="E11" t="s">
        <v>82</v>
      </c>
      <c r="F11">
        <v>1070.1760000000002</v>
      </c>
      <c r="G11">
        <v>546.16200000000003</v>
      </c>
    </row>
    <row r="12" spans="1:7" x14ac:dyDescent="0.25">
      <c r="E12" t="s">
        <v>82</v>
      </c>
      <c r="F12">
        <v>890.27600000000007</v>
      </c>
      <c r="G12">
        <v>409.00799999999998</v>
      </c>
    </row>
    <row r="13" spans="1:7" x14ac:dyDescent="0.25">
      <c r="E13" t="s">
        <v>82</v>
      </c>
      <c r="F13">
        <v>583.72199999999998</v>
      </c>
      <c r="G13">
        <v>686.44099999999992</v>
      </c>
    </row>
    <row r="14" spans="1:7" x14ac:dyDescent="0.25">
      <c r="E14" t="s">
        <v>82</v>
      </c>
      <c r="F14">
        <v>1448.0340000000001</v>
      </c>
      <c r="G14">
        <v>634.274</v>
      </c>
    </row>
    <row r="15" spans="1:7" x14ac:dyDescent="0.25">
      <c r="E15" t="s">
        <v>82</v>
      </c>
      <c r="F15">
        <v>536.95100000000002</v>
      </c>
      <c r="G15">
        <v>658.28599999999994</v>
      </c>
    </row>
    <row r="16" spans="1:7" x14ac:dyDescent="0.25">
      <c r="E16" t="s">
        <v>82</v>
      </c>
      <c r="F16">
        <v>945.48099999999999</v>
      </c>
      <c r="G16">
        <v>927.66300000000001</v>
      </c>
    </row>
    <row r="17" spans="5:7" x14ac:dyDescent="0.25">
      <c r="E17" t="s">
        <v>82</v>
      </c>
      <c r="F17">
        <v>648.86200000000008</v>
      </c>
      <c r="G17">
        <v>878.82599999999991</v>
      </c>
    </row>
    <row r="18" spans="5:7" x14ac:dyDescent="0.25">
      <c r="E18" t="s">
        <v>82</v>
      </c>
      <c r="F18">
        <v>660.53600000000006</v>
      </c>
      <c r="G18">
        <v>647.17000000000007</v>
      </c>
    </row>
    <row r="19" spans="5:7" x14ac:dyDescent="0.25">
      <c r="E19" t="s">
        <v>82</v>
      </c>
      <c r="F19">
        <v>1001.7650000000001</v>
      </c>
      <c r="G19">
        <v>465.62900000000008</v>
      </c>
    </row>
    <row r="20" spans="5:7" x14ac:dyDescent="0.25">
      <c r="E20" t="s">
        <v>82</v>
      </c>
      <c r="F20">
        <v>1193.1120000000001</v>
      </c>
      <c r="G20">
        <v>553.95899999999995</v>
      </c>
    </row>
    <row r="21" spans="5:7" x14ac:dyDescent="0.25">
      <c r="E21" t="s">
        <v>82</v>
      </c>
      <c r="F21">
        <v>769.9799999999999</v>
      </c>
      <c r="G21">
        <v>575.77499999999986</v>
      </c>
    </row>
    <row r="22" spans="5:7" x14ac:dyDescent="0.25">
      <c r="E22" t="s">
        <v>82</v>
      </c>
      <c r="F22">
        <v>767.62599999999998</v>
      </c>
      <c r="G22">
        <v>469.19399999999996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3494-0A80-412F-BB63-2B6D19CAB01F}">
  <dimension ref="A1:J22"/>
  <sheetViews>
    <sheetView workbookViewId="0">
      <selection activeCell="E18" sqref="E18"/>
    </sheetView>
  </sheetViews>
  <sheetFormatPr defaultRowHeight="15" x14ac:dyDescent="0.25"/>
  <sheetData>
    <row r="1" spans="1:10" x14ac:dyDescent="0.25">
      <c r="A1" s="1"/>
      <c r="B1" s="1" t="s">
        <v>0</v>
      </c>
      <c r="C1" s="1" t="s">
        <v>1</v>
      </c>
      <c r="H1" t="s">
        <v>80</v>
      </c>
      <c r="I1" t="s">
        <v>0</v>
      </c>
      <c r="J1" t="s">
        <v>81</v>
      </c>
    </row>
    <row r="2" spans="1:10" x14ac:dyDescent="0.25">
      <c r="A2" s="1" t="s">
        <v>2</v>
      </c>
      <c r="B2" s="1">
        <v>21</v>
      </c>
      <c r="C2" s="1">
        <v>21</v>
      </c>
      <c r="H2" t="s">
        <v>82</v>
      </c>
      <c r="I2">
        <v>0.90909090909090906</v>
      </c>
      <c r="J2">
        <v>0.90909090909090906</v>
      </c>
    </row>
    <row r="3" spans="1:10" x14ac:dyDescent="0.25">
      <c r="A3" s="1" t="s">
        <v>3</v>
      </c>
      <c r="B3" s="1">
        <v>0.93939393939393934</v>
      </c>
      <c r="C3" s="1">
        <v>0.88995215311004772</v>
      </c>
      <c r="H3" t="s">
        <v>82</v>
      </c>
      <c r="I3">
        <v>1</v>
      </c>
      <c r="J3">
        <v>1</v>
      </c>
    </row>
    <row r="4" spans="1:10" x14ac:dyDescent="0.25">
      <c r="A4" s="1" t="s">
        <v>4</v>
      </c>
      <c r="B4" s="1">
        <v>5.9843689873125751E-2</v>
      </c>
      <c r="C4" s="1">
        <v>0.1619978215467052</v>
      </c>
      <c r="H4" t="s">
        <v>82</v>
      </c>
      <c r="I4">
        <v>1</v>
      </c>
      <c r="J4">
        <v>1</v>
      </c>
    </row>
    <row r="5" spans="1:10" x14ac:dyDescent="0.25">
      <c r="A5" s="1"/>
      <c r="B5" s="1"/>
      <c r="C5" s="1"/>
      <c r="H5" t="s">
        <v>82</v>
      </c>
      <c r="I5">
        <v>1</v>
      </c>
      <c r="J5">
        <v>0.90909090909090906</v>
      </c>
    </row>
    <row r="6" spans="1:10" x14ac:dyDescent="0.25">
      <c r="A6" s="1"/>
      <c r="B6" s="1"/>
      <c r="C6" s="1"/>
      <c r="H6" t="s">
        <v>82</v>
      </c>
      <c r="I6">
        <v>1</v>
      </c>
      <c r="J6">
        <v>1</v>
      </c>
    </row>
    <row r="7" spans="1:10" x14ac:dyDescent="0.25">
      <c r="A7" s="1" t="s">
        <v>5</v>
      </c>
      <c r="B7" s="1">
        <v>0.12211584951084153</v>
      </c>
      <c r="C7" s="1"/>
      <c r="H7" t="s">
        <v>82</v>
      </c>
      <c r="I7">
        <v>1</v>
      </c>
      <c r="J7">
        <v>0.72727272727272729</v>
      </c>
    </row>
    <row r="8" spans="1:10" x14ac:dyDescent="0.25">
      <c r="A8" s="1" t="s">
        <v>6</v>
      </c>
      <c r="B8" s="12">
        <v>-1.3119484401717767</v>
      </c>
      <c r="C8" s="1"/>
      <c r="H8" t="s">
        <v>82</v>
      </c>
      <c r="I8">
        <v>0.90909090909090906</v>
      </c>
      <c r="J8">
        <v>0.90909090909090906</v>
      </c>
    </row>
    <row r="9" spans="1:10" x14ac:dyDescent="0.25">
      <c r="H9" t="s">
        <v>82</v>
      </c>
      <c r="I9">
        <v>0.90909090909090906</v>
      </c>
      <c r="J9">
        <v>0.90909090909090906</v>
      </c>
    </row>
    <row r="10" spans="1:10" x14ac:dyDescent="0.25">
      <c r="H10" t="s">
        <v>82</v>
      </c>
      <c r="I10">
        <v>0.90909090909090906</v>
      </c>
      <c r="J10">
        <v>1</v>
      </c>
    </row>
    <row r="11" spans="1:10" x14ac:dyDescent="0.25">
      <c r="H11" t="s">
        <v>82</v>
      </c>
      <c r="I11">
        <v>1</v>
      </c>
      <c r="J11">
        <v>1</v>
      </c>
    </row>
    <row r="12" spans="1:10" x14ac:dyDescent="0.25">
      <c r="H12" t="s">
        <v>82</v>
      </c>
      <c r="I12">
        <v>0.90909090909090906</v>
      </c>
      <c r="J12">
        <v>0.72727272727272729</v>
      </c>
    </row>
    <row r="13" spans="1:10" x14ac:dyDescent="0.25">
      <c r="H13" t="s">
        <v>82</v>
      </c>
      <c r="I13">
        <v>1</v>
      </c>
      <c r="J13">
        <v>0.81818181818181823</v>
      </c>
    </row>
    <row r="14" spans="1:10" x14ac:dyDescent="0.25">
      <c r="H14" t="s">
        <v>82</v>
      </c>
      <c r="I14">
        <v>0.90909090909090906</v>
      </c>
      <c r="J14">
        <v>1</v>
      </c>
    </row>
    <row r="15" spans="1:10" x14ac:dyDescent="0.25">
      <c r="H15" t="s">
        <v>82</v>
      </c>
      <c r="I15">
        <v>0.90909090909090906</v>
      </c>
      <c r="J15">
        <v>1</v>
      </c>
    </row>
    <row r="16" spans="1:10" x14ac:dyDescent="0.25">
      <c r="H16" t="s">
        <v>82</v>
      </c>
      <c r="I16">
        <v>1</v>
      </c>
      <c r="J16">
        <v>0.36363636363636365</v>
      </c>
    </row>
    <row r="17" spans="8:10" x14ac:dyDescent="0.25">
      <c r="H17" t="s">
        <v>82</v>
      </c>
      <c r="I17">
        <v>1</v>
      </c>
      <c r="J17">
        <v>0.72727272727272729</v>
      </c>
    </row>
    <row r="18" spans="8:10" x14ac:dyDescent="0.25">
      <c r="H18" t="s">
        <v>82</v>
      </c>
      <c r="I18">
        <v>0.81818181818181823</v>
      </c>
      <c r="J18">
        <v>1</v>
      </c>
    </row>
    <row r="19" spans="8:10" x14ac:dyDescent="0.25">
      <c r="H19" t="s">
        <v>82</v>
      </c>
      <c r="I19">
        <v>0.90909090909090906</v>
      </c>
      <c r="J19">
        <v>1</v>
      </c>
    </row>
    <row r="20" spans="8:10" x14ac:dyDescent="0.25">
      <c r="H20" t="s">
        <v>82</v>
      </c>
      <c r="I20">
        <v>0.90909090909090906</v>
      </c>
      <c r="J20">
        <v>0.90909090909090906</v>
      </c>
    </row>
    <row r="21" spans="8:10" x14ac:dyDescent="0.25">
      <c r="H21" t="s">
        <v>82</v>
      </c>
      <c r="I21">
        <v>0.90909090909090906</v>
      </c>
      <c r="J21">
        <v>0.90909090909090906</v>
      </c>
    </row>
    <row r="22" spans="8:10" x14ac:dyDescent="0.25">
      <c r="H22" t="s">
        <v>82</v>
      </c>
      <c r="I22">
        <v>0.81818181818181823</v>
      </c>
      <c r="J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37E5-1706-4DD8-8F09-0696393F3C08}">
  <dimension ref="A1:S71"/>
  <sheetViews>
    <sheetView workbookViewId="0">
      <selection activeCell="G69" sqref="G69"/>
    </sheetView>
  </sheetViews>
  <sheetFormatPr defaultRowHeight="15" x14ac:dyDescent="0.25"/>
  <sheetData>
    <row r="1" spans="1:19" x14ac:dyDescent="0.25">
      <c r="B1" s="4" t="s">
        <v>10</v>
      </c>
      <c r="C1" s="4"/>
      <c r="D1" s="4"/>
      <c r="E1" s="4" t="s">
        <v>11</v>
      </c>
      <c r="F1" s="4"/>
      <c r="G1" s="4"/>
      <c r="H1" s="4" t="s">
        <v>10</v>
      </c>
      <c r="I1" s="4"/>
      <c r="J1" s="4"/>
      <c r="K1" s="4" t="s">
        <v>11</v>
      </c>
      <c r="L1" s="4"/>
      <c r="M1" s="4"/>
      <c r="N1" s="4" t="s">
        <v>10</v>
      </c>
      <c r="O1" s="4"/>
      <c r="P1" s="4"/>
      <c r="Q1" s="4" t="s">
        <v>11</v>
      </c>
      <c r="R1" s="4"/>
      <c r="S1" s="4"/>
    </row>
    <row r="2" spans="1:19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19</v>
      </c>
      <c r="R2" t="s">
        <v>20</v>
      </c>
      <c r="S2" t="s">
        <v>21</v>
      </c>
    </row>
    <row r="3" spans="1:19" x14ac:dyDescent="0.25">
      <c r="A3" t="s">
        <v>22</v>
      </c>
      <c r="B3">
        <v>3</v>
      </c>
      <c r="C3">
        <v>4</v>
      </c>
      <c r="D3">
        <f>SUM(B3:C3)/7</f>
        <v>1</v>
      </c>
      <c r="E3">
        <v>361</v>
      </c>
      <c r="F3">
        <v>182.83100000000002</v>
      </c>
      <c r="G3">
        <f>SUM(E3:F3)</f>
        <v>543.83100000000002</v>
      </c>
      <c r="H3">
        <v>3</v>
      </c>
      <c r="I3">
        <v>4</v>
      </c>
      <c r="J3">
        <f>SUM(H3:I3)/7</f>
        <v>1</v>
      </c>
      <c r="K3">
        <v>296</v>
      </c>
      <c r="L3">
        <v>152.35600000000002</v>
      </c>
      <c r="M3">
        <f>SUM(K3:L3)</f>
        <v>448.35599999999999</v>
      </c>
      <c r="N3">
        <v>0</v>
      </c>
      <c r="O3">
        <v>2</v>
      </c>
      <c r="P3">
        <f>SUM(N3:O3)/3</f>
        <v>0.66666666666666663</v>
      </c>
      <c r="Q3">
        <v>0</v>
      </c>
      <c r="R3">
        <v>351.983</v>
      </c>
      <c r="S3">
        <f>SUM(Q3:R3)</f>
        <v>351.983</v>
      </c>
    </row>
    <row r="4" spans="1:19" x14ac:dyDescent="0.25">
      <c r="A4" t="s">
        <v>23</v>
      </c>
      <c r="B4">
        <v>1</v>
      </c>
      <c r="C4">
        <v>4</v>
      </c>
      <c r="D4">
        <f t="shared" ref="D4:D23" si="0">SUM(B4:C4)/7</f>
        <v>0.7142857142857143</v>
      </c>
      <c r="E4">
        <v>635</v>
      </c>
      <c r="F4">
        <v>246.62799999999999</v>
      </c>
      <c r="G4">
        <f t="shared" ref="G4:G23" si="1">SUM(E4:F4)</f>
        <v>881.62799999999993</v>
      </c>
      <c r="H4">
        <v>2</v>
      </c>
      <c r="I4">
        <v>4</v>
      </c>
      <c r="J4">
        <f t="shared" ref="J4:J23" si="2">SUM(H4:I4)/7</f>
        <v>0.8571428571428571</v>
      </c>
      <c r="K4">
        <v>499</v>
      </c>
      <c r="L4">
        <v>226.58799999999999</v>
      </c>
      <c r="M4">
        <f t="shared" ref="M4:M23" si="3">SUM(K4:L4)</f>
        <v>725.58799999999997</v>
      </c>
      <c r="N4">
        <v>0</v>
      </c>
      <c r="O4">
        <v>3</v>
      </c>
      <c r="P4">
        <f t="shared" ref="P4:P23" si="4">SUM(N4:O4)/3</f>
        <v>1</v>
      </c>
      <c r="Q4">
        <v>0</v>
      </c>
      <c r="R4">
        <v>333.19200000000001</v>
      </c>
      <c r="S4">
        <f t="shared" ref="S4:S23" si="5">SUM(Q4:R4)</f>
        <v>333.19200000000001</v>
      </c>
    </row>
    <row r="5" spans="1:19" x14ac:dyDescent="0.25">
      <c r="A5" t="s">
        <v>24</v>
      </c>
      <c r="B5">
        <v>2</v>
      </c>
      <c r="C5">
        <v>4</v>
      </c>
      <c r="D5">
        <f t="shared" si="0"/>
        <v>0.8571428571428571</v>
      </c>
      <c r="E5">
        <v>491</v>
      </c>
      <c r="F5">
        <v>293.45299999999997</v>
      </c>
      <c r="G5">
        <f t="shared" si="1"/>
        <v>784.45299999999997</v>
      </c>
      <c r="H5">
        <v>3</v>
      </c>
      <c r="I5">
        <v>4</v>
      </c>
      <c r="J5">
        <f t="shared" si="2"/>
        <v>1</v>
      </c>
      <c r="K5">
        <v>230</v>
      </c>
      <c r="L5">
        <v>178.774</v>
      </c>
      <c r="M5">
        <f t="shared" si="3"/>
        <v>408.774</v>
      </c>
      <c r="N5">
        <v>0</v>
      </c>
      <c r="O5">
        <v>3</v>
      </c>
      <c r="P5">
        <f t="shared" si="4"/>
        <v>1</v>
      </c>
      <c r="Q5">
        <v>0</v>
      </c>
      <c r="R5">
        <v>274.02</v>
      </c>
      <c r="S5">
        <f t="shared" si="5"/>
        <v>274.02</v>
      </c>
    </row>
    <row r="6" spans="1:19" x14ac:dyDescent="0.25">
      <c r="A6" t="s">
        <v>25</v>
      </c>
      <c r="B6">
        <v>1</v>
      </c>
      <c r="C6">
        <v>4</v>
      </c>
      <c r="D6">
        <f t="shared" si="0"/>
        <v>0.7142857142857143</v>
      </c>
      <c r="E6">
        <v>563</v>
      </c>
      <c r="F6">
        <v>290.98100000000005</v>
      </c>
      <c r="G6">
        <f t="shared" si="1"/>
        <v>853.98099999999999</v>
      </c>
      <c r="H6">
        <v>3</v>
      </c>
      <c r="I6">
        <v>4</v>
      </c>
      <c r="J6">
        <f t="shared" si="2"/>
        <v>1</v>
      </c>
      <c r="K6">
        <v>540</v>
      </c>
      <c r="L6">
        <v>317.60300000000001</v>
      </c>
      <c r="M6">
        <f t="shared" si="3"/>
        <v>857.60300000000007</v>
      </c>
      <c r="N6">
        <v>0</v>
      </c>
      <c r="O6">
        <v>3</v>
      </c>
      <c r="P6">
        <f t="shared" si="4"/>
        <v>1</v>
      </c>
      <c r="Q6">
        <v>0</v>
      </c>
      <c r="R6">
        <v>438.63900000000001</v>
      </c>
      <c r="S6">
        <f t="shared" si="5"/>
        <v>438.63900000000001</v>
      </c>
    </row>
    <row r="7" spans="1:19" x14ac:dyDescent="0.25">
      <c r="A7" t="s">
        <v>26</v>
      </c>
      <c r="B7">
        <v>1</v>
      </c>
      <c r="C7">
        <v>4</v>
      </c>
      <c r="D7">
        <f t="shared" si="0"/>
        <v>0.7142857142857143</v>
      </c>
      <c r="E7">
        <v>323</v>
      </c>
      <c r="F7">
        <v>155.99600000000001</v>
      </c>
      <c r="G7">
        <f t="shared" si="1"/>
        <v>478.99599999999998</v>
      </c>
      <c r="H7">
        <v>2</v>
      </c>
      <c r="I7">
        <v>4</v>
      </c>
      <c r="J7">
        <f t="shared" si="2"/>
        <v>0.8571428571428571</v>
      </c>
      <c r="K7">
        <v>222</v>
      </c>
      <c r="L7">
        <v>124.93299999999999</v>
      </c>
      <c r="M7">
        <f t="shared" si="3"/>
        <v>346.93299999999999</v>
      </c>
      <c r="N7">
        <v>0</v>
      </c>
      <c r="O7">
        <v>3</v>
      </c>
      <c r="P7">
        <f t="shared" si="4"/>
        <v>1</v>
      </c>
      <c r="Q7">
        <v>0</v>
      </c>
      <c r="R7">
        <v>142.36700000000002</v>
      </c>
      <c r="S7">
        <f t="shared" si="5"/>
        <v>142.36700000000002</v>
      </c>
    </row>
    <row r="8" spans="1:19" x14ac:dyDescent="0.25">
      <c r="A8" t="s">
        <v>27</v>
      </c>
      <c r="B8">
        <v>3</v>
      </c>
      <c r="C8">
        <v>4</v>
      </c>
      <c r="D8">
        <f t="shared" si="0"/>
        <v>1</v>
      </c>
      <c r="E8">
        <v>334</v>
      </c>
      <c r="F8">
        <v>173.30700000000002</v>
      </c>
      <c r="G8">
        <f t="shared" si="1"/>
        <v>507.30700000000002</v>
      </c>
      <c r="H8">
        <v>3</v>
      </c>
      <c r="I8">
        <v>4</v>
      </c>
      <c r="J8">
        <f t="shared" si="2"/>
        <v>1</v>
      </c>
      <c r="K8">
        <v>287</v>
      </c>
      <c r="L8">
        <v>167.108</v>
      </c>
      <c r="M8">
        <f t="shared" si="3"/>
        <v>454.108</v>
      </c>
      <c r="N8">
        <v>0</v>
      </c>
      <c r="O8">
        <v>3</v>
      </c>
      <c r="P8">
        <f t="shared" si="4"/>
        <v>1</v>
      </c>
      <c r="Q8">
        <v>0</v>
      </c>
      <c r="R8">
        <v>196.31100000000001</v>
      </c>
      <c r="S8">
        <f t="shared" si="5"/>
        <v>196.31100000000001</v>
      </c>
    </row>
    <row r="9" spans="1:19" x14ac:dyDescent="0.25">
      <c r="A9" t="s">
        <v>28</v>
      </c>
      <c r="B9">
        <v>2</v>
      </c>
      <c r="C9">
        <v>4</v>
      </c>
      <c r="D9">
        <f t="shared" si="0"/>
        <v>0.8571428571428571</v>
      </c>
      <c r="E9">
        <v>397</v>
      </c>
      <c r="F9">
        <v>282.72500000000002</v>
      </c>
      <c r="G9">
        <f t="shared" si="1"/>
        <v>679.72500000000002</v>
      </c>
      <c r="H9">
        <v>2</v>
      </c>
      <c r="I9">
        <v>3</v>
      </c>
      <c r="J9">
        <f t="shared" si="2"/>
        <v>0.7142857142857143</v>
      </c>
      <c r="K9">
        <v>309</v>
      </c>
      <c r="L9">
        <v>237.88400000000001</v>
      </c>
      <c r="M9">
        <f t="shared" si="3"/>
        <v>546.88400000000001</v>
      </c>
      <c r="N9">
        <v>0</v>
      </c>
      <c r="O9">
        <v>3</v>
      </c>
      <c r="P9">
        <f t="shared" si="4"/>
        <v>1</v>
      </c>
      <c r="Q9">
        <v>0</v>
      </c>
      <c r="R9">
        <v>274.113</v>
      </c>
      <c r="S9">
        <f t="shared" si="5"/>
        <v>274.113</v>
      </c>
    </row>
    <row r="10" spans="1:19" x14ac:dyDescent="0.25">
      <c r="A10" t="s">
        <v>29</v>
      </c>
      <c r="B10">
        <v>2</v>
      </c>
      <c r="C10">
        <v>4</v>
      </c>
      <c r="D10">
        <f t="shared" si="0"/>
        <v>0.8571428571428571</v>
      </c>
      <c r="E10">
        <v>391</v>
      </c>
      <c r="F10">
        <v>225.04000000000002</v>
      </c>
      <c r="G10">
        <f t="shared" si="1"/>
        <v>616.04</v>
      </c>
      <c r="H10">
        <v>2</v>
      </c>
      <c r="I10">
        <v>4</v>
      </c>
      <c r="J10">
        <f t="shared" si="2"/>
        <v>0.8571428571428571</v>
      </c>
      <c r="K10">
        <v>374</v>
      </c>
      <c r="L10">
        <v>182.459</v>
      </c>
      <c r="M10">
        <f t="shared" si="3"/>
        <v>556.45900000000006</v>
      </c>
      <c r="N10">
        <v>0</v>
      </c>
      <c r="O10">
        <v>2</v>
      </c>
      <c r="P10">
        <f t="shared" si="4"/>
        <v>0.66666666666666663</v>
      </c>
      <c r="Q10">
        <v>0</v>
      </c>
      <c r="R10">
        <v>451.41899999999998</v>
      </c>
      <c r="S10">
        <f t="shared" si="5"/>
        <v>451.41899999999998</v>
      </c>
    </row>
    <row r="11" spans="1:19" x14ac:dyDescent="0.25">
      <c r="A11" t="s">
        <v>30</v>
      </c>
      <c r="B11">
        <v>1</v>
      </c>
      <c r="C11">
        <v>4</v>
      </c>
      <c r="D11">
        <f t="shared" si="0"/>
        <v>0.7142857142857143</v>
      </c>
      <c r="E11">
        <v>539</v>
      </c>
      <c r="F11">
        <v>214.42400000000001</v>
      </c>
      <c r="G11">
        <f t="shared" si="1"/>
        <v>753.42399999999998</v>
      </c>
      <c r="H11">
        <v>2</v>
      </c>
      <c r="I11">
        <v>3</v>
      </c>
      <c r="J11">
        <f t="shared" si="2"/>
        <v>0.7142857142857143</v>
      </c>
      <c r="K11">
        <v>527</v>
      </c>
      <c r="L11">
        <v>211.02500000000001</v>
      </c>
      <c r="M11">
        <f t="shared" si="3"/>
        <v>738.02499999999998</v>
      </c>
      <c r="N11">
        <v>0</v>
      </c>
      <c r="O11">
        <v>3</v>
      </c>
      <c r="P11">
        <f t="shared" si="4"/>
        <v>1</v>
      </c>
      <c r="Q11">
        <v>0</v>
      </c>
      <c r="R11">
        <v>316.96899999999999</v>
      </c>
      <c r="S11">
        <f t="shared" si="5"/>
        <v>316.96899999999999</v>
      </c>
    </row>
    <row r="12" spans="1:19" x14ac:dyDescent="0.25">
      <c r="A12" t="s">
        <v>31</v>
      </c>
      <c r="B12">
        <v>2</v>
      </c>
      <c r="C12">
        <v>4</v>
      </c>
      <c r="D12">
        <f t="shared" si="0"/>
        <v>0.8571428571428571</v>
      </c>
      <c r="E12">
        <v>301</v>
      </c>
      <c r="F12">
        <v>213.17400000000001</v>
      </c>
      <c r="G12">
        <f t="shared" si="1"/>
        <v>514.17399999999998</v>
      </c>
      <c r="H12">
        <v>3</v>
      </c>
      <c r="I12">
        <v>4</v>
      </c>
      <c r="J12">
        <f t="shared" si="2"/>
        <v>1</v>
      </c>
      <c r="K12">
        <v>441</v>
      </c>
      <c r="L12">
        <v>284.57499999999999</v>
      </c>
      <c r="M12">
        <f t="shared" si="3"/>
        <v>725.57500000000005</v>
      </c>
      <c r="N12">
        <v>0</v>
      </c>
      <c r="O12">
        <v>3</v>
      </c>
      <c r="P12">
        <f t="shared" si="4"/>
        <v>1</v>
      </c>
      <c r="Q12">
        <v>0</v>
      </c>
      <c r="R12">
        <v>384.56099999999998</v>
      </c>
      <c r="S12">
        <f t="shared" si="5"/>
        <v>384.56099999999998</v>
      </c>
    </row>
    <row r="13" spans="1:19" x14ac:dyDescent="0.25">
      <c r="A13" t="s">
        <v>32</v>
      </c>
      <c r="B13">
        <v>3</v>
      </c>
      <c r="C13">
        <v>4</v>
      </c>
      <c r="D13">
        <f t="shared" si="0"/>
        <v>1</v>
      </c>
      <c r="E13">
        <v>601</v>
      </c>
      <c r="F13">
        <v>231.79199999999997</v>
      </c>
      <c r="G13">
        <f t="shared" si="1"/>
        <v>832.79199999999992</v>
      </c>
      <c r="H13">
        <v>3</v>
      </c>
      <c r="I13">
        <v>4</v>
      </c>
      <c r="J13">
        <f t="shared" si="2"/>
        <v>1</v>
      </c>
      <c r="K13">
        <v>257</v>
      </c>
      <c r="L13">
        <v>207.22400000000002</v>
      </c>
      <c r="M13">
        <f t="shared" si="3"/>
        <v>464.22400000000005</v>
      </c>
      <c r="N13">
        <v>0</v>
      </c>
      <c r="O13">
        <v>2</v>
      </c>
      <c r="P13">
        <f t="shared" si="4"/>
        <v>0.66666666666666663</v>
      </c>
      <c r="Q13">
        <v>0</v>
      </c>
      <c r="R13">
        <v>342.49099999999999</v>
      </c>
      <c r="S13">
        <f t="shared" si="5"/>
        <v>342.49099999999999</v>
      </c>
    </row>
    <row r="14" spans="1:19" x14ac:dyDescent="0.25">
      <c r="A14" t="s">
        <v>33</v>
      </c>
      <c r="B14">
        <v>3</v>
      </c>
      <c r="C14">
        <v>4</v>
      </c>
      <c r="D14">
        <f t="shared" si="0"/>
        <v>1</v>
      </c>
      <c r="E14">
        <v>463</v>
      </c>
      <c r="F14">
        <v>192.44499999999999</v>
      </c>
      <c r="G14">
        <f t="shared" si="1"/>
        <v>655.44499999999994</v>
      </c>
      <c r="H14">
        <v>3</v>
      </c>
      <c r="I14">
        <v>4</v>
      </c>
      <c r="J14">
        <f t="shared" si="2"/>
        <v>1</v>
      </c>
      <c r="K14">
        <v>251</v>
      </c>
      <c r="L14">
        <v>136.572</v>
      </c>
      <c r="M14">
        <f t="shared" si="3"/>
        <v>387.572</v>
      </c>
      <c r="N14">
        <v>0</v>
      </c>
      <c r="O14">
        <v>3</v>
      </c>
      <c r="P14">
        <f t="shared" si="4"/>
        <v>1</v>
      </c>
      <c r="Q14">
        <v>0</v>
      </c>
      <c r="R14">
        <v>198.29399999999998</v>
      </c>
      <c r="S14">
        <f t="shared" si="5"/>
        <v>198.29399999999998</v>
      </c>
    </row>
    <row r="15" spans="1:19" x14ac:dyDescent="0.25">
      <c r="A15" t="s">
        <v>34</v>
      </c>
      <c r="B15">
        <v>3</v>
      </c>
      <c r="C15">
        <v>4</v>
      </c>
      <c r="D15">
        <f t="shared" si="0"/>
        <v>1</v>
      </c>
      <c r="E15">
        <v>427</v>
      </c>
      <c r="F15">
        <v>348.15</v>
      </c>
      <c r="G15">
        <f t="shared" si="1"/>
        <v>775.15</v>
      </c>
      <c r="H15">
        <v>3</v>
      </c>
      <c r="I15">
        <v>3</v>
      </c>
      <c r="J15">
        <f t="shared" si="2"/>
        <v>0.8571428571428571</v>
      </c>
      <c r="K15">
        <v>471</v>
      </c>
      <c r="L15">
        <v>281.74400000000003</v>
      </c>
      <c r="M15">
        <f t="shared" si="3"/>
        <v>752.74400000000003</v>
      </c>
      <c r="N15">
        <v>0</v>
      </c>
      <c r="O15">
        <v>3</v>
      </c>
      <c r="P15">
        <f t="shared" si="4"/>
        <v>1</v>
      </c>
      <c r="Q15">
        <v>0</v>
      </c>
      <c r="R15">
        <v>662.75700000000006</v>
      </c>
      <c r="S15">
        <f t="shared" si="5"/>
        <v>662.75700000000006</v>
      </c>
    </row>
    <row r="16" spans="1:19" x14ac:dyDescent="0.25">
      <c r="A16" t="s">
        <v>35</v>
      </c>
      <c r="B16">
        <v>3</v>
      </c>
      <c r="C16">
        <v>4</v>
      </c>
      <c r="D16">
        <f t="shared" si="0"/>
        <v>1</v>
      </c>
      <c r="E16">
        <v>311</v>
      </c>
      <c r="F16">
        <v>193.41900000000001</v>
      </c>
      <c r="G16">
        <f t="shared" si="1"/>
        <v>504.41899999999998</v>
      </c>
      <c r="H16">
        <v>2</v>
      </c>
      <c r="I16">
        <v>4</v>
      </c>
      <c r="J16">
        <f t="shared" si="2"/>
        <v>0.8571428571428571</v>
      </c>
      <c r="K16">
        <v>296</v>
      </c>
      <c r="L16">
        <v>127.70000000000002</v>
      </c>
      <c r="M16">
        <f t="shared" si="3"/>
        <v>423.70000000000005</v>
      </c>
      <c r="N16">
        <v>0</v>
      </c>
      <c r="O16">
        <v>2</v>
      </c>
      <c r="P16">
        <f t="shared" si="4"/>
        <v>0.66666666666666663</v>
      </c>
      <c r="Q16">
        <v>0</v>
      </c>
      <c r="R16">
        <v>116.01599999999999</v>
      </c>
      <c r="S16">
        <f t="shared" si="5"/>
        <v>116.01599999999999</v>
      </c>
    </row>
    <row r="17" spans="1:19" x14ac:dyDescent="0.25">
      <c r="A17" t="s">
        <v>36</v>
      </c>
      <c r="B17">
        <v>2</v>
      </c>
      <c r="C17">
        <v>4</v>
      </c>
      <c r="D17">
        <f t="shared" si="0"/>
        <v>0.8571428571428571</v>
      </c>
      <c r="E17">
        <v>362</v>
      </c>
      <c r="F17">
        <v>160.142</v>
      </c>
      <c r="G17">
        <f t="shared" si="1"/>
        <v>522.14200000000005</v>
      </c>
      <c r="H17">
        <v>3</v>
      </c>
      <c r="I17">
        <v>4</v>
      </c>
      <c r="J17">
        <f t="shared" si="2"/>
        <v>1</v>
      </c>
      <c r="K17">
        <v>268</v>
      </c>
      <c r="L17">
        <v>324.75200000000001</v>
      </c>
      <c r="M17">
        <f t="shared" si="3"/>
        <v>592.75199999999995</v>
      </c>
      <c r="N17">
        <v>0</v>
      </c>
      <c r="O17">
        <v>3</v>
      </c>
      <c r="P17">
        <f t="shared" si="4"/>
        <v>1</v>
      </c>
      <c r="Q17">
        <v>0</v>
      </c>
      <c r="R17">
        <v>348.166</v>
      </c>
      <c r="S17">
        <f t="shared" si="5"/>
        <v>348.166</v>
      </c>
    </row>
    <row r="18" spans="1:19" x14ac:dyDescent="0.25">
      <c r="A18" t="s">
        <v>37</v>
      </c>
      <c r="B18">
        <v>3</v>
      </c>
      <c r="C18">
        <v>4</v>
      </c>
      <c r="D18">
        <f t="shared" si="0"/>
        <v>1</v>
      </c>
      <c r="E18">
        <v>512</v>
      </c>
      <c r="F18">
        <v>193.58599999999998</v>
      </c>
      <c r="G18">
        <f t="shared" si="1"/>
        <v>705.58600000000001</v>
      </c>
      <c r="H18">
        <v>3</v>
      </c>
      <c r="I18">
        <v>4</v>
      </c>
      <c r="J18">
        <f t="shared" si="2"/>
        <v>1</v>
      </c>
      <c r="K18">
        <v>425</v>
      </c>
      <c r="L18">
        <v>189.98099999999999</v>
      </c>
      <c r="M18">
        <f t="shared" si="3"/>
        <v>614.98099999999999</v>
      </c>
      <c r="N18">
        <v>0</v>
      </c>
      <c r="O18">
        <v>3</v>
      </c>
      <c r="P18">
        <f t="shared" si="4"/>
        <v>1</v>
      </c>
      <c r="Q18">
        <v>0</v>
      </c>
      <c r="R18">
        <v>184.68599999999998</v>
      </c>
      <c r="S18">
        <f t="shared" si="5"/>
        <v>184.68599999999998</v>
      </c>
    </row>
    <row r="19" spans="1:19" x14ac:dyDescent="0.25">
      <c r="A19" t="s">
        <v>38</v>
      </c>
      <c r="B19">
        <v>2</v>
      </c>
      <c r="C19">
        <v>4</v>
      </c>
      <c r="D19">
        <f t="shared" si="0"/>
        <v>0.8571428571428571</v>
      </c>
      <c r="E19">
        <v>357</v>
      </c>
      <c r="F19">
        <v>263.60199999999998</v>
      </c>
      <c r="G19">
        <f t="shared" si="1"/>
        <v>620.60199999999998</v>
      </c>
      <c r="H19">
        <v>3</v>
      </c>
      <c r="I19">
        <v>3</v>
      </c>
      <c r="J19">
        <f t="shared" si="2"/>
        <v>0.8571428571428571</v>
      </c>
      <c r="K19">
        <v>280</v>
      </c>
      <c r="L19">
        <v>291.505</v>
      </c>
      <c r="M19">
        <f t="shared" si="3"/>
        <v>571.505</v>
      </c>
      <c r="N19">
        <v>0</v>
      </c>
      <c r="O19">
        <v>3</v>
      </c>
      <c r="P19">
        <f t="shared" si="4"/>
        <v>1</v>
      </c>
      <c r="Q19">
        <v>0</v>
      </c>
      <c r="R19">
        <v>483.98200000000003</v>
      </c>
      <c r="S19">
        <f t="shared" si="5"/>
        <v>483.98200000000003</v>
      </c>
    </row>
    <row r="20" spans="1:19" x14ac:dyDescent="0.25">
      <c r="A20" t="s">
        <v>39</v>
      </c>
      <c r="B20">
        <v>1</v>
      </c>
      <c r="C20">
        <v>4</v>
      </c>
      <c r="D20">
        <f t="shared" si="0"/>
        <v>0.7142857142857143</v>
      </c>
      <c r="E20">
        <v>350</v>
      </c>
      <c r="F20">
        <v>166.91300000000001</v>
      </c>
      <c r="G20">
        <f t="shared" si="1"/>
        <v>516.91300000000001</v>
      </c>
      <c r="H20">
        <v>2</v>
      </c>
      <c r="I20">
        <v>3</v>
      </c>
      <c r="J20">
        <f t="shared" si="2"/>
        <v>0.7142857142857143</v>
      </c>
      <c r="K20">
        <v>243</v>
      </c>
      <c r="L20">
        <v>133.08499999999998</v>
      </c>
      <c r="M20">
        <f t="shared" si="3"/>
        <v>376.08499999999998</v>
      </c>
      <c r="N20">
        <v>0</v>
      </c>
      <c r="O20">
        <v>2</v>
      </c>
      <c r="P20">
        <f t="shared" si="4"/>
        <v>0.66666666666666663</v>
      </c>
      <c r="Q20">
        <v>0</v>
      </c>
      <c r="R20">
        <v>280.94200000000001</v>
      </c>
      <c r="S20">
        <f t="shared" si="5"/>
        <v>280.94200000000001</v>
      </c>
    </row>
    <row r="21" spans="1:19" x14ac:dyDescent="0.25">
      <c r="A21" t="s">
        <v>40</v>
      </c>
      <c r="B21">
        <v>2</v>
      </c>
      <c r="C21">
        <v>4</v>
      </c>
      <c r="D21">
        <f t="shared" si="0"/>
        <v>0.8571428571428571</v>
      </c>
      <c r="E21">
        <v>440</v>
      </c>
      <c r="F21">
        <v>307.976</v>
      </c>
      <c r="G21">
        <f t="shared" si="1"/>
        <v>747.976</v>
      </c>
      <c r="H21">
        <v>3</v>
      </c>
      <c r="I21">
        <v>3</v>
      </c>
      <c r="J21">
        <f t="shared" si="2"/>
        <v>0.8571428571428571</v>
      </c>
      <c r="K21">
        <v>445</v>
      </c>
      <c r="L21">
        <v>189.53699999999998</v>
      </c>
      <c r="M21">
        <f t="shared" si="3"/>
        <v>634.53700000000003</v>
      </c>
      <c r="N21">
        <v>0</v>
      </c>
      <c r="O21">
        <v>3</v>
      </c>
      <c r="P21">
        <f t="shared" si="4"/>
        <v>1</v>
      </c>
      <c r="Q21">
        <v>0</v>
      </c>
      <c r="R21">
        <v>392.80500000000001</v>
      </c>
      <c r="S21">
        <f t="shared" si="5"/>
        <v>392.80500000000001</v>
      </c>
    </row>
    <row r="22" spans="1:19" x14ac:dyDescent="0.25">
      <c r="A22" t="s">
        <v>41</v>
      </c>
      <c r="B22">
        <v>2</v>
      </c>
      <c r="C22">
        <v>4</v>
      </c>
      <c r="D22">
        <f t="shared" si="0"/>
        <v>0.8571428571428571</v>
      </c>
      <c r="E22">
        <v>531</v>
      </c>
      <c r="F22">
        <v>218.28300000000002</v>
      </c>
      <c r="G22">
        <f t="shared" si="1"/>
        <v>749.28300000000002</v>
      </c>
      <c r="H22">
        <v>2</v>
      </c>
      <c r="I22">
        <v>3</v>
      </c>
      <c r="J22">
        <f t="shared" si="2"/>
        <v>0.7142857142857143</v>
      </c>
      <c r="K22">
        <v>222</v>
      </c>
      <c r="L22">
        <v>179.64600000000002</v>
      </c>
      <c r="M22">
        <f t="shared" si="3"/>
        <v>401.64600000000002</v>
      </c>
      <c r="N22">
        <v>0</v>
      </c>
      <c r="O22">
        <v>2</v>
      </c>
      <c r="P22">
        <f t="shared" si="4"/>
        <v>0.66666666666666663</v>
      </c>
      <c r="Q22">
        <v>0</v>
      </c>
      <c r="R22">
        <v>281.75400000000002</v>
      </c>
      <c r="S22">
        <f t="shared" si="5"/>
        <v>281.75400000000002</v>
      </c>
    </row>
    <row r="23" spans="1:19" x14ac:dyDescent="0.25">
      <c r="A23" t="s">
        <v>42</v>
      </c>
      <c r="B23">
        <v>2</v>
      </c>
      <c r="C23">
        <v>4</v>
      </c>
      <c r="D23">
        <f t="shared" si="0"/>
        <v>0.8571428571428571</v>
      </c>
      <c r="E23">
        <v>413</v>
      </c>
      <c r="F23">
        <v>247.49600000000001</v>
      </c>
      <c r="G23">
        <f t="shared" si="1"/>
        <v>660.49599999999998</v>
      </c>
      <c r="H23">
        <v>3</v>
      </c>
      <c r="I23">
        <v>3</v>
      </c>
      <c r="J23">
        <f t="shared" si="2"/>
        <v>0.8571428571428571</v>
      </c>
      <c r="K23">
        <v>172</v>
      </c>
      <c r="L23">
        <v>190.06700000000001</v>
      </c>
      <c r="M23">
        <f t="shared" si="3"/>
        <v>362.06700000000001</v>
      </c>
      <c r="N23">
        <v>0</v>
      </c>
      <c r="O23">
        <v>3</v>
      </c>
      <c r="P23">
        <f t="shared" si="4"/>
        <v>1</v>
      </c>
      <c r="Q23">
        <v>0</v>
      </c>
      <c r="R23">
        <v>222.18299999999999</v>
      </c>
      <c r="S23">
        <f t="shared" si="5"/>
        <v>222.18299999999999</v>
      </c>
    </row>
    <row r="26" spans="1:19" x14ac:dyDescent="0.25">
      <c r="B26" s="4" t="s">
        <v>10</v>
      </c>
      <c r="C26" s="4"/>
      <c r="D26" s="4"/>
      <c r="E26" s="4" t="s">
        <v>11</v>
      </c>
      <c r="F26" s="4"/>
      <c r="G26" s="4"/>
      <c r="H26" s="4" t="s">
        <v>10</v>
      </c>
      <c r="I26" s="4"/>
      <c r="J26" s="4"/>
      <c r="K26" s="4" t="s">
        <v>11</v>
      </c>
      <c r="L26" s="4"/>
      <c r="M26" s="4"/>
      <c r="N26" s="4" t="s">
        <v>10</v>
      </c>
      <c r="O26" s="4"/>
      <c r="P26" s="4"/>
      <c r="Q26" s="4" t="s">
        <v>11</v>
      </c>
      <c r="R26" s="4"/>
      <c r="S26" s="4"/>
    </row>
    <row r="27" spans="1:19" x14ac:dyDescent="0.25">
      <c r="A27" t="s">
        <v>43</v>
      </c>
      <c r="B27" t="s">
        <v>13</v>
      </c>
      <c r="C27" t="s">
        <v>14</v>
      </c>
      <c r="D27" t="s">
        <v>15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16</v>
      </c>
      <c r="L27" t="s">
        <v>17</v>
      </c>
      <c r="M27" t="s">
        <v>18</v>
      </c>
      <c r="N27" t="s">
        <v>19</v>
      </c>
      <c r="O27" t="s">
        <v>20</v>
      </c>
      <c r="P27" t="s">
        <v>21</v>
      </c>
      <c r="Q27" t="s">
        <v>19</v>
      </c>
      <c r="R27" t="s">
        <v>20</v>
      </c>
      <c r="S27" t="s">
        <v>21</v>
      </c>
    </row>
    <row r="28" spans="1:19" x14ac:dyDescent="0.25">
      <c r="A28" t="s">
        <v>44</v>
      </c>
      <c r="B28">
        <v>2</v>
      </c>
      <c r="C28">
        <v>4</v>
      </c>
      <c r="D28">
        <f>SUM(B28:C28)/7</f>
        <v>0.8571428571428571</v>
      </c>
      <c r="E28">
        <v>166</v>
      </c>
      <c r="F28">
        <v>258.327</v>
      </c>
      <c r="G28">
        <f>SUM(E28:F28)</f>
        <v>424.327</v>
      </c>
      <c r="H28">
        <v>3</v>
      </c>
      <c r="I28">
        <v>3</v>
      </c>
      <c r="J28">
        <f>SUM(H28:I28)/7</f>
        <v>0.8571428571428571</v>
      </c>
      <c r="K28">
        <v>332</v>
      </c>
      <c r="L28">
        <v>291.34899999999999</v>
      </c>
      <c r="M28">
        <f>SUM(K28:L28)</f>
        <v>623.34899999999993</v>
      </c>
      <c r="N28">
        <v>0</v>
      </c>
      <c r="O28">
        <v>3</v>
      </c>
      <c r="P28">
        <f>SUM(N28:O28)/3</f>
        <v>1</v>
      </c>
      <c r="Q28">
        <v>0</v>
      </c>
      <c r="R28">
        <v>201.04899999999998</v>
      </c>
      <c r="S28">
        <f>SUM(Q28:R28)</f>
        <v>201.04899999999998</v>
      </c>
    </row>
    <row r="29" spans="1:19" x14ac:dyDescent="0.25">
      <c r="A29" t="s">
        <v>45</v>
      </c>
      <c r="B29">
        <v>3</v>
      </c>
      <c r="C29">
        <v>4</v>
      </c>
      <c r="D29">
        <f t="shared" ref="D29:D48" si="6">SUM(B29:C29)/7</f>
        <v>1</v>
      </c>
      <c r="E29">
        <v>256</v>
      </c>
      <c r="F29">
        <v>230.12300000000002</v>
      </c>
      <c r="G29">
        <f t="shared" ref="G29:G48" si="7">SUM(E29:F29)</f>
        <v>486.12300000000005</v>
      </c>
      <c r="H29">
        <v>3</v>
      </c>
      <c r="I29">
        <v>4</v>
      </c>
      <c r="J29">
        <f t="shared" ref="J29:J48" si="8">SUM(H29:I29)/7</f>
        <v>1</v>
      </c>
      <c r="K29">
        <v>292</v>
      </c>
      <c r="L29">
        <v>178.84399999999999</v>
      </c>
      <c r="M29">
        <f t="shared" ref="M29:M48" si="9">SUM(K29:L29)</f>
        <v>470.84399999999999</v>
      </c>
      <c r="N29">
        <v>0</v>
      </c>
      <c r="O29">
        <v>3</v>
      </c>
      <c r="P29">
        <f t="shared" ref="P29:P48" si="10">SUM(N29:O29)/3</f>
        <v>1</v>
      </c>
      <c r="Q29">
        <v>0</v>
      </c>
      <c r="R29">
        <v>466.83</v>
      </c>
      <c r="S29">
        <f t="shared" ref="S29:S48" si="11">SUM(Q29:R29)</f>
        <v>466.83</v>
      </c>
    </row>
    <row r="30" spans="1:19" x14ac:dyDescent="0.25">
      <c r="A30" t="s">
        <v>46</v>
      </c>
      <c r="B30">
        <v>2</v>
      </c>
      <c r="C30">
        <v>4</v>
      </c>
      <c r="D30">
        <f t="shared" si="6"/>
        <v>0.8571428571428571</v>
      </c>
      <c r="E30">
        <v>187</v>
      </c>
      <c r="F30">
        <v>153.779</v>
      </c>
      <c r="G30">
        <f t="shared" si="7"/>
        <v>340.779</v>
      </c>
      <c r="H30">
        <v>3</v>
      </c>
      <c r="I30">
        <v>4</v>
      </c>
      <c r="J30">
        <f t="shared" si="8"/>
        <v>1</v>
      </c>
      <c r="K30">
        <v>161</v>
      </c>
      <c r="L30">
        <v>121.57900000000001</v>
      </c>
      <c r="M30">
        <f t="shared" si="9"/>
        <v>282.57900000000001</v>
      </c>
      <c r="N30">
        <v>0</v>
      </c>
      <c r="O30">
        <v>3</v>
      </c>
      <c r="P30">
        <f t="shared" si="10"/>
        <v>1</v>
      </c>
      <c r="Q30">
        <v>0</v>
      </c>
      <c r="R30">
        <v>160.32800000000003</v>
      </c>
      <c r="S30">
        <f t="shared" si="11"/>
        <v>160.32800000000003</v>
      </c>
    </row>
    <row r="31" spans="1:19" x14ac:dyDescent="0.25">
      <c r="A31" t="s">
        <v>47</v>
      </c>
      <c r="B31">
        <v>3</v>
      </c>
      <c r="C31">
        <v>3</v>
      </c>
      <c r="D31">
        <f t="shared" si="6"/>
        <v>0.8571428571428571</v>
      </c>
      <c r="E31">
        <v>352</v>
      </c>
      <c r="F31">
        <v>193.56700000000001</v>
      </c>
      <c r="G31">
        <f t="shared" si="7"/>
        <v>545.56700000000001</v>
      </c>
      <c r="H31">
        <v>3</v>
      </c>
      <c r="I31">
        <v>4</v>
      </c>
      <c r="J31">
        <f t="shared" si="8"/>
        <v>1</v>
      </c>
      <c r="K31">
        <v>320</v>
      </c>
      <c r="L31">
        <v>175.22800000000001</v>
      </c>
      <c r="M31">
        <f t="shared" si="9"/>
        <v>495.22800000000001</v>
      </c>
      <c r="N31">
        <v>0</v>
      </c>
      <c r="O31">
        <v>3</v>
      </c>
      <c r="P31">
        <f t="shared" si="10"/>
        <v>1</v>
      </c>
      <c r="Q31">
        <v>0</v>
      </c>
      <c r="R31">
        <v>189.036</v>
      </c>
      <c r="S31">
        <f t="shared" si="11"/>
        <v>189.036</v>
      </c>
    </row>
    <row r="32" spans="1:19" x14ac:dyDescent="0.25">
      <c r="A32" t="s">
        <v>48</v>
      </c>
      <c r="B32">
        <v>3</v>
      </c>
      <c r="C32">
        <v>4</v>
      </c>
      <c r="D32">
        <f t="shared" si="6"/>
        <v>1</v>
      </c>
      <c r="E32">
        <v>327</v>
      </c>
      <c r="F32">
        <v>168.404</v>
      </c>
      <c r="G32">
        <f t="shared" si="7"/>
        <v>495.404</v>
      </c>
      <c r="H32">
        <v>3</v>
      </c>
      <c r="I32">
        <v>4</v>
      </c>
      <c r="J32">
        <f t="shared" si="8"/>
        <v>1</v>
      </c>
      <c r="K32">
        <v>286</v>
      </c>
      <c r="L32">
        <v>141.971</v>
      </c>
      <c r="M32">
        <f t="shared" si="9"/>
        <v>427.971</v>
      </c>
      <c r="N32">
        <v>0</v>
      </c>
      <c r="O32">
        <v>3</v>
      </c>
      <c r="P32">
        <f t="shared" si="10"/>
        <v>1</v>
      </c>
      <c r="Q32">
        <v>0</v>
      </c>
      <c r="R32">
        <v>157.01600000000002</v>
      </c>
      <c r="S32">
        <f t="shared" si="11"/>
        <v>157.01600000000002</v>
      </c>
    </row>
    <row r="33" spans="1:19" x14ac:dyDescent="0.25">
      <c r="A33" t="s">
        <v>49</v>
      </c>
      <c r="B33">
        <v>3</v>
      </c>
      <c r="C33">
        <v>4</v>
      </c>
      <c r="D33">
        <f t="shared" si="6"/>
        <v>1</v>
      </c>
      <c r="E33">
        <v>466</v>
      </c>
      <c r="F33">
        <v>183.24799999999999</v>
      </c>
      <c r="G33">
        <f t="shared" si="7"/>
        <v>649.24800000000005</v>
      </c>
      <c r="H33">
        <v>3</v>
      </c>
      <c r="I33">
        <v>4</v>
      </c>
      <c r="J33">
        <f t="shared" si="8"/>
        <v>1</v>
      </c>
      <c r="K33">
        <v>335</v>
      </c>
      <c r="L33">
        <v>173.69000000000003</v>
      </c>
      <c r="M33">
        <f t="shared" si="9"/>
        <v>508.69000000000005</v>
      </c>
      <c r="N33">
        <v>0</v>
      </c>
      <c r="O33">
        <v>3</v>
      </c>
      <c r="P33">
        <f t="shared" si="10"/>
        <v>1</v>
      </c>
      <c r="Q33">
        <v>0</v>
      </c>
      <c r="R33">
        <v>164.86799999999999</v>
      </c>
      <c r="S33">
        <f t="shared" si="11"/>
        <v>164.86799999999999</v>
      </c>
    </row>
    <row r="34" spans="1:19" x14ac:dyDescent="0.25">
      <c r="A34" t="s">
        <v>50</v>
      </c>
      <c r="B34">
        <v>3</v>
      </c>
      <c r="C34">
        <v>4</v>
      </c>
      <c r="D34">
        <f t="shared" si="6"/>
        <v>1</v>
      </c>
      <c r="E34">
        <v>261</v>
      </c>
      <c r="F34">
        <v>184.559</v>
      </c>
      <c r="G34">
        <f t="shared" si="7"/>
        <v>445.55899999999997</v>
      </c>
      <c r="H34">
        <v>3</v>
      </c>
      <c r="I34">
        <v>4</v>
      </c>
      <c r="J34">
        <f t="shared" si="8"/>
        <v>1</v>
      </c>
      <c r="K34">
        <v>299</v>
      </c>
      <c r="L34">
        <v>151.541</v>
      </c>
      <c r="M34">
        <f t="shared" si="9"/>
        <v>450.541</v>
      </c>
      <c r="N34">
        <v>0</v>
      </c>
      <c r="O34">
        <v>3</v>
      </c>
      <c r="P34">
        <f t="shared" si="10"/>
        <v>1</v>
      </c>
      <c r="Q34">
        <v>0</v>
      </c>
      <c r="R34">
        <v>240.09700000000001</v>
      </c>
      <c r="S34">
        <f t="shared" si="11"/>
        <v>240.09700000000001</v>
      </c>
    </row>
    <row r="35" spans="1:19" x14ac:dyDescent="0.25">
      <c r="A35" t="s">
        <v>51</v>
      </c>
      <c r="B35">
        <v>3</v>
      </c>
      <c r="C35">
        <v>4</v>
      </c>
      <c r="D35">
        <f t="shared" si="6"/>
        <v>1</v>
      </c>
      <c r="E35">
        <v>179</v>
      </c>
      <c r="F35">
        <v>149.35999999999999</v>
      </c>
      <c r="G35">
        <f t="shared" si="7"/>
        <v>328.36</v>
      </c>
      <c r="H35">
        <v>2</v>
      </c>
      <c r="I35">
        <v>4</v>
      </c>
      <c r="J35">
        <f t="shared" si="8"/>
        <v>0.8571428571428571</v>
      </c>
      <c r="K35">
        <v>236</v>
      </c>
      <c r="L35">
        <v>151.81799999999998</v>
      </c>
      <c r="M35">
        <f t="shared" si="9"/>
        <v>387.81799999999998</v>
      </c>
      <c r="N35">
        <v>0</v>
      </c>
      <c r="O35">
        <v>3</v>
      </c>
      <c r="P35">
        <f t="shared" si="10"/>
        <v>1</v>
      </c>
      <c r="Q35">
        <v>0</v>
      </c>
      <c r="R35">
        <v>91.313999999999993</v>
      </c>
      <c r="S35">
        <f t="shared" si="11"/>
        <v>91.313999999999993</v>
      </c>
    </row>
    <row r="36" spans="1:19" x14ac:dyDescent="0.25">
      <c r="A36" t="s">
        <v>52</v>
      </c>
      <c r="B36">
        <v>3</v>
      </c>
      <c r="C36">
        <v>3</v>
      </c>
      <c r="D36">
        <f t="shared" si="6"/>
        <v>0.8571428571428571</v>
      </c>
      <c r="E36">
        <v>175</v>
      </c>
      <c r="F36">
        <v>234.08599999999998</v>
      </c>
      <c r="G36">
        <f t="shared" si="7"/>
        <v>409.08600000000001</v>
      </c>
      <c r="H36">
        <v>3</v>
      </c>
      <c r="I36">
        <v>3</v>
      </c>
      <c r="J36">
        <f t="shared" si="8"/>
        <v>0.8571428571428571</v>
      </c>
      <c r="K36">
        <v>228</v>
      </c>
      <c r="L36">
        <v>130.94999999999999</v>
      </c>
      <c r="M36">
        <f t="shared" si="9"/>
        <v>358.95</v>
      </c>
      <c r="N36">
        <v>0</v>
      </c>
      <c r="O36">
        <v>2</v>
      </c>
      <c r="P36">
        <f t="shared" si="10"/>
        <v>0.66666666666666663</v>
      </c>
      <c r="Q36">
        <v>0</v>
      </c>
      <c r="R36">
        <v>114.99</v>
      </c>
      <c r="S36">
        <f t="shared" si="11"/>
        <v>114.99</v>
      </c>
    </row>
    <row r="37" spans="1:19" x14ac:dyDescent="0.25">
      <c r="A37" t="s">
        <v>53</v>
      </c>
      <c r="B37">
        <v>3</v>
      </c>
      <c r="C37">
        <v>4</v>
      </c>
      <c r="D37">
        <f t="shared" si="6"/>
        <v>1</v>
      </c>
      <c r="E37">
        <v>417</v>
      </c>
      <c r="F37">
        <v>174.40199999999999</v>
      </c>
      <c r="G37">
        <f t="shared" si="7"/>
        <v>591.40200000000004</v>
      </c>
      <c r="H37">
        <v>3</v>
      </c>
      <c r="I37">
        <v>4</v>
      </c>
      <c r="J37">
        <f t="shared" si="8"/>
        <v>1</v>
      </c>
      <c r="K37">
        <v>296</v>
      </c>
      <c r="L37">
        <v>158.18</v>
      </c>
      <c r="M37">
        <f t="shared" si="9"/>
        <v>454.18</v>
      </c>
      <c r="N37">
        <v>0</v>
      </c>
      <c r="O37">
        <v>3</v>
      </c>
      <c r="P37">
        <f t="shared" si="10"/>
        <v>1</v>
      </c>
      <c r="Q37">
        <v>0</v>
      </c>
      <c r="R37">
        <v>153.596</v>
      </c>
      <c r="S37">
        <f t="shared" si="11"/>
        <v>153.596</v>
      </c>
    </row>
    <row r="38" spans="1:19" x14ac:dyDescent="0.25">
      <c r="A38" t="s">
        <v>54</v>
      </c>
      <c r="B38">
        <v>3</v>
      </c>
      <c r="C38">
        <v>4</v>
      </c>
      <c r="D38">
        <f t="shared" si="6"/>
        <v>1</v>
      </c>
      <c r="E38">
        <v>224</v>
      </c>
      <c r="F38">
        <v>257.548</v>
      </c>
      <c r="G38">
        <f t="shared" si="7"/>
        <v>481.548</v>
      </c>
      <c r="H38">
        <v>3</v>
      </c>
      <c r="I38">
        <v>4</v>
      </c>
      <c r="J38">
        <f t="shared" si="8"/>
        <v>1</v>
      </c>
      <c r="K38">
        <v>246</v>
      </c>
      <c r="L38">
        <v>163.595</v>
      </c>
      <c r="M38">
        <f t="shared" si="9"/>
        <v>409.59500000000003</v>
      </c>
      <c r="N38">
        <v>0</v>
      </c>
      <c r="O38">
        <v>3</v>
      </c>
      <c r="P38">
        <f t="shared" si="10"/>
        <v>1</v>
      </c>
      <c r="Q38">
        <v>0</v>
      </c>
      <c r="R38">
        <v>172.69800000000001</v>
      </c>
      <c r="S38">
        <f t="shared" si="11"/>
        <v>172.69800000000001</v>
      </c>
    </row>
    <row r="39" spans="1:19" x14ac:dyDescent="0.25">
      <c r="A39" t="s">
        <v>55</v>
      </c>
      <c r="B39">
        <v>3</v>
      </c>
      <c r="C39">
        <v>4</v>
      </c>
      <c r="D39">
        <f t="shared" si="6"/>
        <v>1</v>
      </c>
      <c r="E39">
        <v>295</v>
      </c>
      <c r="F39">
        <v>179.44200000000001</v>
      </c>
      <c r="G39">
        <f t="shared" si="7"/>
        <v>474.44200000000001</v>
      </c>
      <c r="H39">
        <v>3</v>
      </c>
      <c r="I39">
        <v>3</v>
      </c>
      <c r="J39">
        <f t="shared" si="8"/>
        <v>0.8571428571428571</v>
      </c>
      <c r="K39">
        <v>238</v>
      </c>
      <c r="L39">
        <v>132.63200000000001</v>
      </c>
      <c r="M39">
        <f t="shared" si="9"/>
        <v>370.63200000000001</v>
      </c>
      <c r="N39">
        <v>0</v>
      </c>
      <c r="O39">
        <v>3</v>
      </c>
      <c r="P39">
        <f t="shared" si="10"/>
        <v>1</v>
      </c>
      <c r="Q39">
        <v>0</v>
      </c>
      <c r="R39">
        <v>127.81799999999998</v>
      </c>
      <c r="S39">
        <f t="shared" si="11"/>
        <v>127.81799999999998</v>
      </c>
    </row>
    <row r="40" spans="1:19" x14ac:dyDescent="0.25">
      <c r="A40" t="s">
        <v>56</v>
      </c>
      <c r="B40">
        <v>3</v>
      </c>
      <c r="C40">
        <v>3</v>
      </c>
      <c r="D40">
        <f t="shared" si="6"/>
        <v>0.8571428571428571</v>
      </c>
      <c r="E40">
        <v>217</v>
      </c>
      <c r="F40">
        <v>176.63600000000002</v>
      </c>
      <c r="G40">
        <f t="shared" si="7"/>
        <v>393.63600000000002</v>
      </c>
      <c r="H40">
        <v>3</v>
      </c>
      <c r="I40">
        <v>4</v>
      </c>
      <c r="J40">
        <f t="shared" si="8"/>
        <v>1</v>
      </c>
      <c r="K40">
        <v>287</v>
      </c>
      <c r="L40">
        <v>132.364</v>
      </c>
      <c r="M40">
        <f t="shared" si="9"/>
        <v>419.36400000000003</v>
      </c>
      <c r="N40">
        <v>0</v>
      </c>
      <c r="O40">
        <v>3</v>
      </c>
      <c r="P40">
        <f t="shared" si="10"/>
        <v>1</v>
      </c>
      <c r="Q40">
        <v>0</v>
      </c>
      <c r="R40">
        <v>108.633</v>
      </c>
      <c r="S40">
        <f t="shared" si="11"/>
        <v>108.633</v>
      </c>
    </row>
    <row r="41" spans="1:19" x14ac:dyDescent="0.25">
      <c r="A41" t="s">
        <v>57</v>
      </c>
      <c r="B41">
        <v>3</v>
      </c>
      <c r="C41">
        <v>2</v>
      </c>
      <c r="D41">
        <f t="shared" si="6"/>
        <v>0.7142857142857143</v>
      </c>
      <c r="E41">
        <v>374</v>
      </c>
      <c r="F41">
        <v>142.96100000000001</v>
      </c>
      <c r="G41">
        <f t="shared" si="7"/>
        <v>516.96100000000001</v>
      </c>
      <c r="H41">
        <v>3</v>
      </c>
      <c r="I41">
        <v>3</v>
      </c>
      <c r="J41">
        <f t="shared" si="8"/>
        <v>0.8571428571428571</v>
      </c>
      <c r="K41">
        <v>289</v>
      </c>
      <c r="L41">
        <v>98.146999999999991</v>
      </c>
      <c r="M41">
        <f t="shared" si="9"/>
        <v>387.14699999999999</v>
      </c>
      <c r="N41">
        <v>0</v>
      </c>
      <c r="O41">
        <v>3</v>
      </c>
      <c r="P41">
        <f t="shared" si="10"/>
        <v>1</v>
      </c>
      <c r="Q41">
        <v>0</v>
      </c>
      <c r="R41">
        <v>73.296000000000006</v>
      </c>
      <c r="S41">
        <f t="shared" si="11"/>
        <v>73.296000000000006</v>
      </c>
    </row>
    <row r="42" spans="1:19" x14ac:dyDescent="0.25">
      <c r="A42" t="s">
        <v>58</v>
      </c>
      <c r="B42">
        <v>1</v>
      </c>
      <c r="C42">
        <v>2</v>
      </c>
      <c r="D42">
        <f t="shared" si="6"/>
        <v>0.42857142857142855</v>
      </c>
      <c r="E42">
        <v>465</v>
      </c>
      <c r="F42">
        <v>250.828</v>
      </c>
      <c r="G42">
        <f t="shared" si="7"/>
        <v>715.82799999999997</v>
      </c>
      <c r="H42">
        <v>0</v>
      </c>
      <c r="I42">
        <v>2</v>
      </c>
      <c r="J42">
        <f t="shared" si="8"/>
        <v>0.2857142857142857</v>
      </c>
      <c r="K42">
        <v>250</v>
      </c>
      <c r="L42">
        <v>302.64800000000002</v>
      </c>
      <c r="M42">
        <f t="shared" si="9"/>
        <v>552.64800000000002</v>
      </c>
      <c r="N42">
        <v>0</v>
      </c>
      <c r="O42">
        <v>0</v>
      </c>
      <c r="P42">
        <f t="shared" si="10"/>
        <v>0</v>
      </c>
      <c r="Q42">
        <v>0</v>
      </c>
      <c r="R42">
        <v>293.84000000000003</v>
      </c>
      <c r="S42">
        <f t="shared" si="11"/>
        <v>293.84000000000003</v>
      </c>
    </row>
    <row r="43" spans="1:19" x14ac:dyDescent="0.25">
      <c r="A43" t="s">
        <v>59</v>
      </c>
      <c r="B43">
        <v>3</v>
      </c>
      <c r="C43">
        <v>4</v>
      </c>
      <c r="D43">
        <f t="shared" si="6"/>
        <v>1</v>
      </c>
      <c r="E43">
        <v>299</v>
      </c>
      <c r="F43">
        <v>197.928</v>
      </c>
      <c r="G43">
        <f t="shared" si="7"/>
        <v>496.928</v>
      </c>
      <c r="H43">
        <v>3</v>
      </c>
      <c r="I43">
        <v>4</v>
      </c>
      <c r="J43">
        <f t="shared" si="8"/>
        <v>1</v>
      </c>
      <c r="K43">
        <v>220</v>
      </c>
      <c r="L43">
        <v>127.92399999999998</v>
      </c>
      <c r="M43">
        <f t="shared" si="9"/>
        <v>347.92399999999998</v>
      </c>
      <c r="N43">
        <v>0</v>
      </c>
      <c r="O43">
        <v>2</v>
      </c>
      <c r="P43">
        <f t="shared" si="10"/>
        <v>0.66666666666666663</v>
      </c>
      <c r="Q43">
        <v>0</v>
      </c>
      <c r="R43">
        <v>131.233</v>
      </c>
      <c r="S43">
        <f t="shared" si="11"/>
        <v>131.233</v>
      </c>
    </row>
    <row r="44" spans="1:19" x14ac:dyDescent="0.25">
      <c r="A44" t="s">
        <v>60</v>
      </c>
      <c r="B44">
        <v>3</v>
      </c>
      <c r="C44">
        <v>3</v>
      </c>
      <c r="D44">
        <f t="shared" si="6"/>
        <v>0.8571428571428571</v>
      </c>
      <c r="E44">
        <v>219</v>
      </c>
      <c r="F44">
        <v>137.489</v>
      </c>
      <c r="G44">
        <f t="shared" si="7"/>
        <v>356.48900000000003</v>
      </c>
      <c r="H44">
        <v>3</v>
      </c>
      <c r="I44">
        <v>4</v>
      </c>
      <c r="J44">
        <f t="shared" si="8"/>
        <v>1</v>
      </c>
      <c r="K44">
        <v>250</v>
      </c>
      <c r="L44">
        <v>179.52600000000001</v>
      </c>
      <c r="M44">
        <f t="shared" si="9"/>
        <v>429.52600000000001</v>
      </c>
      <c r="N44">
        <v>0</v>
      </c>
      <c r="O44">
        <v>3</v>
      </c>
      <c r="P44">
        <f t="shared" si="10"/>
        <v>1</v>
      </c>
      <c r="Q44">
        <v>0</v>
      </c>
      <c r="R44">
        <v>178.53</v>
      </c>
      <c r="S44">
        <f t="shared" si="11"/>
        <v>178.53</v>
      </c>
    </row>
    <row r="45" spans="1:19" x14ac:dyDescent="0.25">
      <c r="A45" t="s">
        <v>61</v>
      </c>
      <c r="B45">
        <v>3</v>
      </c>
      <c r="C45">
        <v>4</v>
      </c>
      <c r="D45">
        <f t="shared" si="6"/>
        <v>1</v>
      </c>
      <c r="E45">
        <v>455</v>
      </c>
      <c r="F45">
        <v>264.29500000000002</v>
      </c>
      <c r="G45">
        <f t="shared" si="7"/>
        <v>719.29500000000007</v>
      </c>
      <c r="H45">
        <v>2</v>
      </c>
      <c r="I45">
        <v>3</v>
      </c>
      <c r="J45">
        <f t="shared" si="8"/>
        <v>0.7142857142857143</v>
      </c>
      <c r="K45">
        <v>273</v>
      </c>
      <c r="L45">
        <v>139.90900000000002</v>
      </c>
      <c r="M45">
        <f t="shared" si="9"/>
        <v>412.90899999999999</v>
      </c>
      <c r="N45">
        <v>0</v>
      </c>
      <c r="O45">
        <v>2</v>
      </c>
      <c r="P45">
        <f t="shared" si="10"/>
        <v>0.66666666666666663</v>
      </c>
      <c r="Q45">
        <v>0</v>
      </c>
      <c r="R45">
        <v>183.738</v>
      </c>
      <c r="S45">
        <f t="shared" si="11"/>
        <v>183.738</v>
      </c>
    </row>
    <row r="46" spans="1:19" x14ac:dyDescent="0.25">
      <c r="A46" t="s">
        <v>62</v>
      </c>
      <c r="B46">
        <v>3</v>
      </c>
      <c r="C46">
        <v>4</v>
      </c>
      <c r="D46">
        <f t="shared" si="6"/>
        <v>1</v>
      </c>
      <c r="E46">
        <v>524</v>
      </c>
      <c r="F46">
        <v>245.00800000000001</v>
      </c>
      <c r="G46">
        <f t="shared" si="7"/>
        <v>769.00800000000004</v>
      </c>
      <c r="H46">
        <v>2</v>
      </c>
      <c r="I46">
        <v>2</v>
      </c>
      <c r="J46">
        <f t="shared" si="8"/>
        <v>0.5714285714285714</v>
      </c>
      <c r="K46">
        <v>734</v>
      </c>
      <c r="L46">
        <v>256.279</v>
      </c>
      <c r="M46">
        <f t="shared" si="9"/>
        <v>990.279</v>
      </c>
      <c r="N46">
        <v>0</v>
      </c>
      <c r="O46">
        <v>2</v>
      </c>
      <c r="P46">
        <f t="shared" si="10"/>
        <v>0.66666666666666663</v>
      </c>
      <c r="Q46">
        <v>0</v>
      </c>
      <c r="R46">
        <v>246.619</v>
      </c>
      <c r="S46">
        <f t="shared" si="11"/>
        <v>246.619</v>
      </c>
    </row>
    <row r="47" spans="1:19" x14ac:dyDescent="0.25">
      <c r="A47" t="s">
        <v>63</v>
      </c>
      <c r="B47">
        <v>3</v>
      </c>
      <c r="C47">
        <v>4</v>
      </c>
      <c r="D47">
        <f t="shared" si="6"/>
        <v>1</v>
      </c>
      <c r="E47">
        <v>196</v>
      </c>
      <c r="F47">
        <v>141.72800000000001</v>
      </c>
      <c r="G47">
        <f t="shared" si="7"/>
        <v>337.72800000000001</v>
      </c>
      <c r="H47">
        <v>3</v>
      </c>
      <c r="I47">
        <v>4</v>
      </c>
      <c r="J47">
        <f t="shared" si="8"/>
        <v>1</v>
      </c>
      <c r="K47">
        <v>212</v>
      </c>
      <c r="L47">
        <v>124.39099999999999</v>
      </c>
      <c r="M47">
        <f t="shared" si="9"/>
        <v>336.39099999999996</v>
      </c>
      <c r="N47">
        <v>0</v>
      </c>
      <c r="O47">
        <v>3</v>
      </c>
      <c r="P47">
        <f t="shared" si="10"/>
        <v>1</v>
      </c>
      <c r="Q47">
        <v>0</v>
      </c>
      <c r="R47">
        <v>119.66</v>
      </c>
      <c r="S47">
        <f t="shared" si="11"/>
        <v>119.66</v>
      </c>
    </row>
    <row r="48" spans="1:19" x14ac:dyDescent="0.25">
      <c r="A48" t="s">
        <v>64</v>
      </c>
      <c r="B48">
        <v>2</v>
      </c>
      <c r="C48">
        <v>4</v>
      </c>
      <c r="D48">
        <f t="shared" si="6"/>
        <v>0.8571428571428571</v>
      </c>
      <c r="E48">
        <v>497</v>
      </c>
      <c r="F48">
        <v>239.03699999999998</v>
      </c>
      <c r="G48">
        <f t="shared" si="7"/>
        <v>736.03700000000003</v>
      </c>
      <c r="H48">
        <v>3</v>
      </c>
      <c r="I48">
        <v>4</v>
      </c>
      <c r="J48">
        <f t="shared" si="8"/>
        <v>1</v>
      </c>
      <c r="K48">
        <v>220</v>
      </c>
      <c r="L48">
        <v>177.39200000000002</v>
      </c>
      <c r="M48">
        <f t="shared" si="9"/>
        <v>397.39200000000005</v>
      </c>
      <c r="N48">
        <v>0</v>
      </c>
      <c r="O48">
        <v>3</v>
      </c>
      <c r="P48">
        <f t="shared" si="10"/>
        <v>1</v>
      </c>
      <c r="Q48">
        <v>0</v>
      </c>
      <c r="R48">
        <v>160.22499999999999</v>
      </c>
      <c r="S48">
        <f t="shared" si="11"/>
        <v>160.22499999999999</v>
      </c>
    </row>
    <row r="54" spans="1:12" x14ac:dyDescent="0.25">
      <c r="C54" t="s">
        <v>65</v>
      </c>
      <c r="G54" t="s">
        <v>66</v>
      </c>
      <c r="K54" t="s">
        <v>67</v>
      </c>
    </row>
    <row r="55" spans="1:12" x14ac:dyDescent="0.25">
      <c r="C55" t="s">
        <v>0</v>
      </c>
      <c r="D55" t="s">
        <v>1</v>
      </c>
      <c r="G55" t="s">
        <v>0</v>
      </c>
      <c r="H55" t="s">
        <v>1</v>
      </c>
      <c r="K55" t="s">
        <v>0</v>
      </c>
      <c r="L55" t="s">
        <v>1</v>
      </c>
    </row>
    <row r="56" spans="1:12" x14ac:dyDescent="0.25">
      <c r="B56" t="s">
        <v>2</v>
      </c>
      <c r="C56">
        <v>21</v>
      </c>
      <c r="D56">
        <v>21</v>
      </c>
      <c r="F56" t="s">
        <v>2</v>
      </c>
      <c r="G56">
        <v>21</v>
      </c>
      <c r="H56">
        <v>21</v>
      </c>
      <c r="J56" t="s">
        <v>2</v>
      </c>
      <c r="K56">
        <v>21</v>
      </c>
      <c r="L56">
        <v>21</v>
      </c>
    </row>
    <row r="57" spans="1:12" x14ac:dyDescent="0.25">
      <c r="A57" t="s">
        <v>10</v>
      </c>
      <c r="B57" t="s">
        <v>3</v>
      </c>
      <c r="C57">
        <f>AVERAGE(D3:D23)</f>
        <v>0.87074829931972786</v>
      </c>
      <c r="D57">
        <f>AVERAGE(D28:D48)</f>
        <v>0.91156462585034015</v>
      </c>
      <c r="F57" t="s">
        <v>3</v>
      </c>
      <c r="G57">
        <f>AVERAGE(J3:J23)</f>
        <v>0.89115646258503423</v>
      </c>
      <c r="H57">
        <f>AVERAGE(J28:J48)</f>
        <v>0.89795918367346961</v>
      </c>
      <c r="J57" t="s">
        <v>3</v>
      </c>
      <c r="K57">
        <f>AVERAGE(P3:P23)</f>
        <v>0.90476190476190477</v>
      </c>
      <c r="L57">
        <f>AVERAGE(P28:P48)</f>
        <v>0.88888888888888873</v>
      </c>
    </row>
    <row r="58" spans="1:12" x14ac:dyDescent="0.25">
      <c r="B58" t="s">
        <v>4</v>
      </c>
      <c r="C58">
        <f>_xlfn.STDEV.S(D3:D23)</f>
        <v>0.1097749265520777</v>
      </c>
      <c r="D58">
        <f>_xlfn.STDEV.S(D28:D48)</f>
        <v>0.13906532363290053</v>
      </c>
      <c r="F58" t="s">
        <v>4</v>
      </c>
      <c r="G58">
        <f>_xlfn.STDEV.S(J3:J23)</f>
        <v>0.10977492655207649</v>
      </c>
      <c r="H58">
        <f>_xlfn.STDEV.S(J28:J48)</f>
        <v>0.18150649138252289</v>
      </c>
      <c r="J58" t="s">
        <v>4</v>
      </c>
      <c r="K58">
        <f>_xlfn.STDEV.S(P3:P23)</f>
        <v>0.15430334996209163</v>
      </c>
      <c r="L58">
        <f>_xlfn.STDEV.S(P28:P48)</f>
        <v>0.24343224778007438</v>
      </c>
    </row>
    <row r="60" spans="1:12" x14ac:dyDescent="0.25">
      <c r="B60" t="s">
        <v>5</v>
      </c>
      <c r="C60">
        <f>SQRT(((D56-1)/(C56+D56-2))*D58^2 + ((C56-1)/(C56+D56-2))*C58^2)</f>
        <v>0.1252790859174775</v>
      </c>
      <c r="F60" t="s">
        <v>5</v>
      </c>
      <c r="G60">
        <f>SQRT(((H56-1)/(G56+H56-2))*H58^2 + ((G56-1)/(G56+H56-2))*G58^2)</f>
        <v>0.14999190130388315</v>
      </c>
      <c r="J60" t="s">
        <v>5</v>
      </c>
      <c r="K60">
        <f>SQRT(((L56-1)/(K56+L56-2))*L58^2 + ((K56-1)/(K56+L56-2))*K58^2)</f>
        <v>0.20379988109513614</v>
      </c>
    </row>
    <row r="61" spans="1:12" x14ac:dyDescent="0.25">
      <c r="B61" t="s">
        <v>6</v>
      </c>
      <c r="C61" s="5">
        <f>(D57-C57)/(C60*SQRT(1/D56 + 1/C56))</f>
        <v>1.0557230146166832</v>
      </c>
      <c r="F61" t="s">
        <v>6</v>
      </c>
      <c r="G61" s="5">
        <f>(H57-G57)/(G60*SQRT(1/H56 + 1/G56))</f>
        <v>0.14696350614431217</v>
      </c>
      <c r="J61" t="s">
        <v>6</v>
      </c>
      <c r="K61" s="5">
        <f>(L57-K57)/(K60*SQRT(1/L56 + 1/K56))</f>
        <v>-0.25237723256253675</v>
      </c>
    </row>
    <row r="63" spans="1:12" x14ac:dyDescent="0.25">
      <c r="C63" t="s">
        <v>0</v>
      </c>
      <c r="D63" t="s">
        <v>1</v>
      </c>
      <c r="G63" t="s">
        <v>0</v>
      </c>
      <c r="H63" t="s">
        <v>1</v>
      </c>
      <c r="K63" t="s">
        <v>0</v>
      </c>
      <c r="L63" t="s">
        <v>1</v>
      </c>
    </row>
    <row r="64" spans="1:12" x14ac:dyDescent="0.25">
      <c r="A64" t="s">
        <v>11</v>
      </c>
      <c r="B64" t="s">
        <v>2</v>
      </c>
      <c r="C64">
        <v>21</v>
      </c>
      <c r="D64">
        <v>21</v>
      </c>
      <c r="F64" t="s">
        <v>2</v>
      </c>
      <c r="G64">
        <v>21</v>
      </c>
      <c r="H64">
        <v>21</v>
      </c>
      <c r="J64" t="s">
        <v>2</v>
      </c>
      <c r="K64">
        <v>21</v>
      </c>
      <c r="L64">
        <v>21</v>
      </c>
    </row>
    <row r="65" spans="2:12" x14ac:dyDescent="0.25">
      <c r="B65" t="s">
        <v>3</v>
      </c>
      <c r="C65">
        <f>AVERAGE(G3:G23)</f>
        <v>662.11252380952374</v>
      </c>
      <c r="D65">
        <f>AVERAGE(G28:G48)</f>
        <v>510.17880952380949</v>
      </c>
      <c r="F65" t="s">
        <v>3</v>
      </c>
      <c r="G65">
        <f>AVERAGE(M3:M23)</f>
        <v>542.38657142857141</v>
      </c>
      <c r="H65">
        <f>AVERAGE(M28:M48)</f>
        <v>453.04557142857135</v>
      </c>
      <c r="J65" t="s">
        <v>3</v>
      </c>
      <c r="K65">
        <f>AVERAGE(S3:S23)</f>
        <v>317.98333333333329</v>
      </c>
      <c r="L65">
        <f>AVERAGE(S28:S48)</f>
        <v>177.87685714285715</v>
      </c>
    </row>
    <row r="66" spans="2:12" x14ac:dyDescent="0.25">
      <c r="B66" t="s">
        <v>4</v>
      </c>
      <c r="C66">
        <f>_xlfn.STDEV.S(G3:G23)</f>
        <v>128.48995363981535</v>
      </c>
      <c r="D66">
        <f>_xlfn.STDEV.S(G28:G48)</f>
        <v>138.70711315128</v>
      </c>
      <c r="F66" t="s">
        <v>4</v>
      </c>
      <c r="G66">
        <f>_xlfn.STDEV.S(M3:M23)</f>
        <v>152.18463419530008</v>
      </c>
      <c r="H66">
        <f>_xlfn.STDEV.S(M28:M48)</f>
        <v>144.84770415390497</v>
      </c>
      <c r="J66" t="s">
        <v>4</v>
      </c>
      <c r="K66">
        <f>_xlfn.STDEV.S(S3:S23)</f>
        <v>127.66510567783722</v>
      </c>
      <c r="L66">
        <f>_xlfn.STDEV.S(S28:S48)</f>
        <v>84.653789692656787</v>
      </c>
    </row>
    <row r="68" spans="2:12" x14ac:dyDescent="0.25">
      <c r="B68" t="s">
        <v>5</v>
      </c>
      <c r="C68">
        <f>SQRT(((D64-1)/(C64+D64-2))*D66^2 + ((C64-1)/(C64+D64-2))*C66^2)</f>
        <v>133.69616940122833</v>
      </c>
      <c r="F68" t="s">
        <v>5</v>
      </c>
      <c r="G68">
        <f>SQRT(((H64-1)/(G64+H64-2))*H66^2 + ((G64-1)/(G64+H64-2))*G66^2)</f>
        <v>148.56146923717213</v>
      </c>
      <c r="J68" t="s">
        <v>5</v>
      </c>
      <c r="K68">
        <f>SQRT(((L64-1)/(K64+L64-2))*L66^2 + ((K64-1)/(K64+L64-2))*K66^2)</f>
        <v>108.3158421401549</v>
      </c>
    </row>
    <row r="69" spans="2:12" x14ac:dyDescent="0.25">
      <c r="B69" t="s">
        <v>6</v>
      </c>
      <c r="C69" s="2">
        <f>(D65-C65)/(C68*SQRT(1/D64 + 1/C64))</f>
        <v>-3.6823904904737446</v>
      </c>
      <c r="F69" t="s">
        <v>6</v>
      </c>
      <c r="G69" s="5">
        <f>(H65-G65)/(G68*SQRT(1/H64 + 1/G64))</f>
        <v>-1.9486743693013513</v>
      </c>
      <c r="J69" t="s">
        <v>6</v>
      </c>
      <c r="K69" s="2">
        <f>(L65-K65)/(K68*SQRT(1/L64 + 1/K64))</f>
        <v>-4.1914170836766207</v>
      </c>
    </row>
    <row r="71" spans="2:12" x14ac:dyDescent="0.25">
      <c r="B71" t="s">
        <v>7</v>
      </c>
      <c r="J71" t="s">
        <v>7</v>
      </c>
    </row>
  </sheetData>
  <mergeCells count="12">
    <mergeCell ref="B26:D26"/>
    <mergeCell ref="E26:G26"/>
    <mergeCell ref="H26:J26"/>
    <mergeCell ref="K26:M26"/>
    <mergeCell ref="N26:P26"/>
    <mergeCell ref="Q26:S26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D308-D804-4ECB-B29C-50BD39A38D72}">
  <dimension ref="A1:J48"/>
  <sheetViews>
    <sheetView workbookViewId="0">
      <selection activeCell="B43" sqref="B43:G48"/>
    </sheetView>
  </sheetViews>
  <sheetFormatPr defaultRowHeight="15" x14ac:dyDescent="0.25"/>
  <sheetData>
    <row r="1" spans="1:10" x14ac:dyDescent="0.25">
      <c r="C1" t="s">
        <v>68</v>
      </c>
      <c r="E1" t="s">
        <v>69</v>
      </c>
      <c r="G1" t="s">
        <v>70</v>
      </c>
      <c r="I1" t="s">
        <v>71</v>
      </c>
    </row>
    <row r="2" spans="1:10" x14ac:dyDescent="0.25">
      <c r="C2" t="s">
        <v>11</v>
      </c>
      <c r="D2" t="s">
        <v>72</v>
      </c>
      <c r="E2" t="s">
        <v>11</v>
      </c>
      <c r="F2" t="s">
        <v>72</v>
      </c>
      <c r="G2" t="s">
        <v>11</v>
      </c>
      <c r="H2" t="s">
        <v>72</v>
      </c>
      <c r="I2" t="s">
        <v>11</v>
      </c>
      <c r="J2" t="s">
        <v>72</v>
      </c>
    </row>
    <row r="3" spans="1:10" x14ac:dyDescent="0.25">
      <c r="A3" s="6" t="s">
        <v>73</v>
      </c>
      <c r="B3" t="s">
        <v>44</v>
      </c>
      <c r="C3">
        <v>182.59299999999999</v>
      </c>
      <c r="D3">
        <v>1</v>
      </c>
      <c r="E3">
        <v>156.40799999999999</v>
      </c>
      <c r="F3">
        <v>0.66666666666666663</v>
      </c>
      <c r="G3">
        <v>189.66399999999999</v>
      </c>
      <c r="H3">
        <v>1</v>
      </c>
      <c r="I3">
        <v>222.06</v>
      </c>
      <c r="J3">
        <v>0.66666666666666663</v>
      </c>
    </row>
    <row r="4" spans="1:10" x14ac:dyDescent="0.25">
      <c r="A4" s="6"/>
      <c r="B4" t="s">
        <v>48</v>
      </c>
      <c r="C4">
        <v>111.14400000000001</v>
      </c>
      <c r="D4">
        <v>1</v>
      </c>
      <c r="E4">
        <v>80.692000000000007</v>
      </c>
      <c r="F4">
        <v>1</v>
      </c>
      <c r="G4">
        <v>191.51400000000001</v>
      </c>
      <c r="H4">
        <v>1</v>
      </c>
      <c r="I4">
        <v>84.040999999999997</v>
      </c>
      <c r="J4">
        <v>1</v>
      </c>
    </row>
    <row r="5" spans="1:10" x14ac:dyDescent="0.25">
      <c r="A5" s="6"/>
      <c r="B5" t="s">
        <v>52</v>
      </c>
      <c r="C5">
        <v>159.88200000000001</v>
      </c>
      <c r="D5">
        <v>0.66666666666666663</v>
      </c>
      <c r="E5">
        <v>113.22</v>
      </c>
      <c r="F5">
        <v>0.5</v>
      </c>
      <c r="G5">
        <v>116.54900000000001</v>
      </c>
      <c r="H5">
        <v>0.66666666666666663</v>
      </c>
      <c r="I5">
        <v>90.375</v>
      </c>
      <c r="J5">
        <v>1</v>
      </c>
    </row>
    <row r="6" spans="1:10" x14ac:dyDescent="0.25">
      <c r="A6" s="6"/>
      <c r="B6" t="s">
        <v>56</v>
      </c>
      <c r="C6">
        <v>116.71600000000001</v>
      </c>
      <c r="D6">
        <v>1</v>
      </c>
      <c r="E6">
        <v>65.396999999999991</v>
      </c>
      <c r="F6">
        <v>0.5</v>
      </c>
      <c r="G6">
        <v>144.35599999999999</v>
      </c>
      <c r="H6">
        <v>1</v>
      </c>
      <c r="I6">
        <v>91.164000000000001</v>
      </c>
      <c r="J6">
        <v>1</v>
      </c>
    </row>
    <row r="7" spans="1:10" x14ac:dyDescent="0.25">
      <c r="A7" s="6"/>
      <c r="B7" t="s">
        <v>60</v>
      </c>
      <c r="C7">
        <v>114.226</v>
      </c>
      <c r="D7">
        <v>0.66666666666666663</v>
      </c>
      <c r="E7">
        <v>50.442</v>
      </c>
      <c r="F7">
        <v>1</v>
      </c>
      <c r="G7">
        <v>221.892</v>
      </c>
      <c r="H7">
        <v>1</v>
      </c>
      <c r="I7">
        <v>108.98499999999999</v>
      </c>
      <c r="J7">
        <v>1</v>
      </c>
    </row>
    <row r="8" spans="1:10" x14ac:dyDescent="0.25">
      <c r="A8" s="6" t="s">
        <v>74</v>
      </c>
      <c r="B8" t="s">
        <v>45</v>
      </c>
      <c r="C8">
        <v>255.726</v>
      </c>
      <c r="D8">
        <v>1</v>
      </c>
      <c r="E8">
        <v>399.80399999999997</v>
      </c>
      <c r="F8">
        <v>1</v>
      </c>
      <c r="G8">
        <v>115.366</v>
      </c>
      <c r="H8">
        <v>1</v>
      </c>
      <c r="I8">
        <v>104.90100000000001</v>
      </c>
      <c r="J8">
        <v>1</v>
      </c>
    </row>
    <row r="9" spans="1:10" x14ac:dyDescent="0.25">
      <c r="A9" s="6"/>
      <c r="B9" t="s">
        <v>49</v>
      </c>
      <c r="C9">
        <v>170.98400000000001</v>
      </c>
      <c r="D9">
        <v>1</v>
      </c>
      <c r="E9">
        <v>181.33500000000001</v>
      </c>
      <c r="F9">
        <v>1</v>
      </c>
      <c r="G9">
        <v>95.731999999999999</v>
      </c>
      <c r="H9">
        <v>1</v>
      </c>
      <c r="I9">
        <v>73.754999999999995</v>
      </c>
      <c r="J9">
        <v>1</v>
      </c>
    </row>
    <row r="10" spans="1:10" x14ac:dyDescent="0.25">
      <c r="A10" s="6"/>
      <c r="B10" t="s">
        <v>53</v>
      </c>
      <c r="C10">
        <v>161.15100000000001</v>
      </c>
      <c r="D10">
        <v>1</v>
      </c>
      <c r="E10">
        <v>173.92399999999998</v>
      </c>
      <c r="F10">
        <v>1</v>
      </c>
      <c r="G10">
        <v>88.929999999999993</v>
      </c>
      <c r="H10">
        <v>1</v>
      </c>
      <c r="I10">
        <v>62.173000000000002</v>
      </c>
      <c r="J10">
        <v>1</v>
      </c>
    </row>
    <row r="11" spans="1:10" x14ac:dyDescent="0.25">
      <c r="A11" s="6"/>
      <c r="B11" t="s">
        <v>57</v>
      </c>
      <c r="C11">
        <v>93.558999999999997</v>
      </c>
      <c r="D11">
        <v>0.66666666666666663</v>
      </c>
      <c r="E11">
        <v>103.682</v>
      </c>
      <c r="F11">
        <v>0.66666666666666663</v>
      </c>
      <c r="G11">
        <v>54.834999999999994</v>
      </c>
      <c r="H11">
        <v>0.66666666666666663</v>
      </c>
      <c r="I11">
        <v>62.328000000000003</v>
      </c>
      <c r="J11">
        <v>1</v>
      </c>
    </row>
    <row r="12" spans="1:10" x14ac:dyDescent="0.25">
      <c r="A12" s="6"/>
      <c r="B12" t="s">
        <v>61</v>
      </c>
      <c r="C12">
        <v>185.60399999999998</v>
      </c>
      <c r="D12">
        <v>0.66666666666666663</v>
      </c>
      <c r="E12">
        <v>225.36799999999999</v>
      </c>
      <c r="F12">
        <v>1</v>
      </c>
      <c r="G12">
        <v>139.39099999999999</v>
      </c>
      <c r="H12">
        <v>0.66666666666666663</v>
      </c>
      <c r="I12">
        <v>62.986000000000004</v>
      </c>
      <c r="J12">
        <v>1</v>
      </c>
    </row>
    <row r="13" spans="1:10" x14ac:dyDescent="0.25">
      <c r="A13" s="6" t="s">
        <v>75</v>
      </c>
      <c r="B13" t="s">
        <v>46</v>
      </c>
      <c r="C13">
        <v>82.296999999999997</v>
      </c>
      <c r="D13">
        <v>1</v>
      </c>
      <c r="E13">
        <v>137.18700000000001</v>
      </c>
      <c r="F13">
        <v>1</v>
      </c>
      <c r="G13">
        <v>60.903999999999996</v>
      </c>
      <c r="H13">
        <v>1</v>
      </c>
      <c r="I13">
        <v>155.298</v>
      </c>
      <c r="J13">
        <v>1</v>
      </c>
    </row>
    <row r="14" spans="1:10" x14ac:dyDescent="0.25">
      <c r="A14" s="6"/>
      <c r="B14" t="s">
        <v>50</v>
      </c>
      <c r="C14">
        <v>139.39099999999999</v>
      </c>
      <c r="D14">
        <v>1</v>
      </c>
      <c r="E14">
        <v>206.47499999999999</v>
      </c>
      <c r="F14">
        <v>1</v>
      </c>
      <c r="G14">
        <v>63.378</v>
      </c>
      <c r="H14">
        <v>1</v>
      </c>
      <c r="I14">
        <v>166.953</v>
      </c>
      <c r="J14">
        <v>1</v>
      </c>
    </row>
    <row r="15" spans="1:10" x14ac:dyDescent="0.25">
      <c r="A15" s="6"/>
      <c r="B15" t="s">
        <v>54</v>
      </c>
      <c r="C15">
        <v>136.53100000000001</v>
      </c>
      <c r="D15">
        <v>1</v>
      </c>
      <c r="E15">
        <v>196.614</v>
      </c>
      <c r="F15">
        <v>1</v>
      </c>
      <c r="G15">
        <v>102.06700000000001</v>
      </c>
      <c r="H15">
        <v>1</v>
      </c>
      <c r="I15">
        <v>158.62899999999999</v>
      </c>
      <c r="J15">
        <v>1</v>
      </c>
    </row>
    <row r="16" spans="1:10" x14ac:dyDescent="0.25">
      <c r="A16" s="6"/>
      <c r="B16" t="s">
        <v>58</v>
      </c>
      <c r="C16">
        <v>108.52699999999999</v>
      </c>
      <c r="D16">
        <v>0.33333333333333331</v>
      </c>
      <c r="E16">
        <v>361.23500000000001</v>
      </c>
      <c r="F16">
        <v>0.66666666666666663</v>
      </c>
      <c r="G16">
        <v>158.30799999999999</v>
      </c>
      <c r="H16">
        <v>0.5</v>
      </c>
      <c r="I16">
        <v>219.24600000000001</v>
      </c>
      <c r="J16">
        <v>0</v>
      </c>
    </row>
    <row r="17" spans="1:10" x14ac:dyDescent="0.25">
      <c r="A17" s="6"/>
      <c r="B17" t="s">
        <v>62</v>
      </c>
      <c r="C17">
        <v>132.798</v>
      </c>
      <c r="D17">
        <v>0.66666666666666663</v>
      </c>
      <c r="E17">
        <v>231.20599999999999</v>
      </c>
      <c r="F17">
        <v>0.66666666666666663</v>
      </c>
      <c r="G17">
        <v>90.478999999999999</v>
      </c>
      <c r="H17">
        <v>0.5</v>
      </c>
      <c r="I17">
        <v>293.423</v>
      </c>
      <c r="J17">
        <v>1</v>
      </c>
    </row>
    <row r="18" spans="1:10" x14ac:dyDescent="0.25">
      <c r="A18" s="6"/>
      <c r="B18" t="s">
        <v>64</v>
      </c>
      <c r="C18">
        <v>120.78799999999998</v>
      </c>
      <c r="D18">
        <v>1</v>
      </c>
      <c r="E18">
        <v>161.82</v>
      </c>
      <c r="F18">
        <v>1</v>
      </c>
      <c r="G18">
        <v>88.25800000000001</v>
      </c>
      <c r="H18">
        <v>1</v>
      </c>
      <c r="I18">
        <v>205.78800000000001</v>
      </c>
      <c r="J18">
        <v>1</v>
      </c>
    </row>
    <row r="19" spans="1:10" x14ac:dyDescent="0.25">
      <c r="A19" s="6" t="s">
        <v>76</v>
      </c>
      <c r="B19" t="s">
        <v>47</v>
      </c>
      <c r="C19">
        <v>105.505</v>
      </c>
      <c r="D19">
        <v>1</v>
      </c>
      <c r="E19">
        <v>140.43900000000002</v>
      </c>
      <c r="F19">
        <v>1</v>
      </c>
      <c r="G19">
        <v>128.27000000000001</v>
      </c>
      <c r="H19">
        <v>0.66666666666666663</v>
      </c>
      <c r="I19">
        <v>183.61700000000002</v>
      </c>
      <c r="J19">
        <v>1</v>
      </c>
    </row>
    <row r="20" spans="1:10" x14ac:dyDescent="0.25">
      <c r="A20" s="6"/>
      <c r="B20" t="s">
        <v>51</v>
      </c>
      <c r="C20">
        <v>44.814999999999998</v>
      </c>
      <c r="D20">
        <v>1</v>
      </c>
      <c r="E20">
        <v>107.84299999999999</v>
      </c>
      <c r="F20">
        <v>1</v>
      </c>
      <c r="G20">
        <v>105.161</v>
      </c>
      <c r="H20">
        <v>1</v>
      </c>
      <c r="I20">
        <v>134.673</v>
      </c>
      <c r="J20">
        <v>1</v>
      </c>
    </row>
    <row r="21" spans="1:10" x14ac:dyDescent="0.25">
      <c r="A21" s="6"/>
      <c r="B21" t="s">
        <v>55</v>
      </c>
      <c r="C21">
        <v>40.866999999999997</v>
      </c>
      <c r="D21">
        <v>1</v>
      </c>
      <c r="E21">
        <v>95.576999999999998</v>
      </c>
      <c r="F21">
        <v>0.66666666666666663</v>
      </c>
      <c r="G21">
        <v>164.34099999999998</v>
      </c>
      <c r="H21">
        <v>1</v>
      </c>
      <c r="I21">
        <v>139.107</v>
      </c>
      <c r="J21">
        <v>0.66666666666666663</v>
      </c>
    </row>
    <row r="22" spans="1:10" x14ac:dyDescent="0.25">
      <c r="A22" s="6"/>
      <c r="B22" t="s">
        <v>59</v>
      </c>
      <c r="C22">
        <v>58.709000000000003</v>
      </c>
      <c r="D22">
        <v>1</v>
      </c>
      <c r="E22">
        <v>100.059</v>
      </c>
      <c r="F22">
        <v>1</v>
      </c>
      <c r="G22">
        <v>142.14599999999999</v>
      </c>
      <c r="H22">
        <v>1</v>
      </c>
      <c r="I22">
        <v>156.17099999999999</v>
      </c>
      <c r="J22">
        <v>0.66666666666666663</v>
      </c>
    </row>
    <row r="23" spans="1:10" x14ac:dyDescent="0.25">
      <c r="A23" s="6"/>
      <c r="B23" t="s">
        <v>63</v>
      </c>
      <c r="C23">
        <v>47.430999999999997</v>
      </c>
      <c r="D23">
        <v>1</v>
      </c>
      <c r="E23">
        <v>126.85499999999999</v>
      </c>
      <c r="F23">
        <v>1</v>
      </c>
      <c r="G23">
        <v>88.191000000000003</v>
      </c>
      <c r="H23">
        <v>1</v>
      </c>
      <c r="I23">
        <v>123.30199999999999</v>
      </c>
      <c r="J23">
        <v>1</v>
      </c>
    </row>
    <row r="24" spans="1:10" x14ac:dyDescent="0.25">
      <c r="B24" t="s">
        <v>3</v>
      </c>
      <c r="C24">
        <v>122.34495238095239</v>
      </c>
      <c r="D24">
        <v>0.88888888888888873</v>
      </c>
      <c r="E24">
        <v>162.64676190476189</v>
      </c>
      <c r="F24">
        <v>0.87301587301587291</v>
      </c>
      <c r="G24">
        <v>121.41580952380953</v>
      </c>
      <c r="H24">
        <v>0.88888888888888873</v>
      </c>
      <c r="I24">
        <v>138.04642857142858</v>
      </c>
      <c r="J24">
        <v>0.90476190476190477</v>
      </c>
    </row>
    <row r="25" spans="1:10" x14ac:dyDescent="0.25">
      <c r="B25" t="s">
        <v>77</v>
      </c>
      <c r="C25">
        <v>51.983273200297617</v>
      </c>
      <c r="D25">
        <v>0.18781205660633787</v>
      </c>
      <c r="E25">
        <v>86.308199081301595</v>
      </c>
      <c r="F25">
        <v>0.18476899566385441</v>
      </c>
      <c r="G25">
        <v>44.311707142339756</v>
      </c>
      <c r="H25">
        <v>0.18063185201176327</v>
      </c>
      <c r="I25">
        <v>60.616747587233824</v>
      </c>
      <c r="J25">
        <v>0.23328473740792094</v>
      </c>
    </row>
    <row r="29" spans="1:10" x14ac:dyDescent="0.25">
      <c r="A29" t="s">
        <v>11</v>
      </c>
    </row>
    <row r="30" spans="1:10" x14ac:dyDescent="0.25">
      <c r="B30" s="7" t="s">
        <v>71</v>
      </c>
      <c r="C30" s="7"/>
      <c r="D30" s="4" t="s">
        <v>70</v>
      </c>
      <c r="E30" s="4"/>
      <c r="F30" s="4" t="s">
        <v>69</v>
      </c>
      <c r="G30" s="4"/>
    </row>
    <row r="31" spans="1:10" ht="15" customHeight="1" x14ac:dyDescent="0.25">
      <c r="A31" s="4" t="s">
        <v>68</v>
      </c>
      <c r="B31" s="10" t="s">
        <v>78</v>
      </c>
      <c r="C31" s="1">
        <v>56.465258259708676</v>
      </c>
      <c r="D31" s="10" t="s">
        <v>78</v>
      </c>
      <c r="E31" s="1">
        <v>48.300041834791742</v>
      </c>
      <c r="F31" s="10" t="s">
        <v>78</v>
      </c>
      <c r="G31" s="1">
        <v>71.243827526580745</v>
      </c>
    </row>
    <row r="32" spans="1:10" ht="15" customHeight="1" x14ac:dyDescent="0.25">
      <c r="A32" s="4"/>
      <c r="B32" s="10" t="s">
        <v>79</v>
      </c>
      <c r="C32" s="11">
        <v>-0.90106021745862486</v>
      </c>
      <c r="D32" s="10" t="s">
        <v>79</v>
      </c>
      <c r="E32" s="11">
        <v>6.2334665770240133E-2</v>
      </c>
      <c r="F32" s="10" t="s">
        <v>79</v>
      </c>
      <c r="G32" s="11">
        <v>-1.8330400419810866</v>
      </c>
    </row>
    <row r="33" spans="1:7" x14ac:dyDescent="0.25">
      <c r="A33" s="4" t="s">
        <v>69</v>
      </c>
      <c r="B33" s="10" t="s">
        <v>78</v>
      </c>
      <c r="C33" s="1">
        <v>74.577125570485777</v>
      </c>
      <c r="D33" s="10" t="s">
        <v>78</v>
      </c>
      <c r="E33" s="1">
        <v>68.60259695713448</v>
      </c>
      <c r="F33" s="10"/>
      <c r="G33" s="1"/>
    </row>
    <row r="34" spans="1:7" x14ac:dyDescent="0.25">
      <c r="A34" s="4"/>
      <c r="B34" s="10" t="s">
        <v>79</v>
      </c>
      <c r="C34" s="11">
        <v>1.068882584359266</v>
      </c>
      <c r="D34" s="10" t="s">
        <v>79</v>
      </c>
      <c r="E34" s="11">
        <v>1.9474999707104064</v>
      </c>
      <c r="F34" s="10"/>
      <c r="G34" s="1"/>
    </row>
    <row r="35" spans="1:7" x14ac:dyDescent="0.25">
      <c r="A35" s="4" t="s">
        <v>70</v>
      </c>
      <c r="B35" s="10" t="s">
        <v>78</v>
      </c>
      <c r="C35" s="1">
        <v>53.093867244357426</v>
      </c>
      <c r="D35" s="10"/>
      <c r="E35" s="1"/>
      <c r="F35" s="10"/>
      <c r="G35" s="1"/>
    </row>
    <row r="36" spans="1:7" x14ac:dyDescent="0.25">
      <c r="A36" s="4"/>
      <c r="B36" s="10" t="s">
        <v>79</v>
      </c>
      <c r="C36" s="11">
        <v>-1.014982852968541</v>
      </c>
      <c r="D36" s="10"/>
      <c r="E36" s="1"/>
      <c r="F36" s="10"/>
      <c r="G36" s="1"/>
    </row>
    <row r="37" spans="1:7" x14ac:dyDescent="0.25">
      <c r="A37" s="4"/>
    </row>
    <row r="38" spans="1:7" x14ac:dyDescent="0.25">
      <c r="A38" s="4"/>
    </row>
    <row r="41" spans="1:7" x14ac:dyDescent="0.25">
      <c r="A41" t="s">
        <v>72</v>
      </c>
    </row>
    <row r="42" spans="1:7" x14ac:dyDescent="0.25">
      <c r="B42" s="7" t="s">
        <v>71</v>
      </c>
      <c r="C42" s="7"/>
      <c r="D42" s="4" t="s">
        <v>70</v>
      </c>
      <c r="E42" s="4"/>
      <c r="F42" s="4" t="s">
        <v>69</v>
      </c>
      <c r="G42" s="4"/>
    </row>
    <row r="43" spans="1:7" x14ac:dyDescent="0.25">
      <c r="A43" s="4" t="s">
        <v>68</v>
      </c>
      <c r="B43" s="10" t="s">
        <v>78</v>
      </c>
      <c r="C43" s="1">
        <v>0.21177244546232271</v>
      </c>
      <c r="D43" s="10" t="s">
        <v>78</v>
      </c>
      <c r="E43" s="1">
        <v>0.184256932797523</v>
      </c>
      <c r="F43" s="10" t="s">
        <v>78</v>
      </c>
      <c r="G43" s="1">
        <v>0.18629673959215134</v>
      </c>
    </row>
    <row r="44" spans="1:7" x14ac:dyDescent="0.25">
      <c r="A44" s="4"/>
      <c r="B44" s="10" t="s">
        <v>79</v>
      </c>
      <c r="C44" s="11">
        <v>-0.24287602608109568</v>
      </c>
      <c r="D44" s="10" t="s">
        <v>79</v>
      </c>
      <c r="E44" s="11">
        <v>0</v>
      </c>
      <c r="F44" s="10" t="s">
        <v>79</v>
      </c>
      <c r="G44" s="11">
        <v>0.27608883601487738</v>
      </c>
    </row>
    <row r="45" spans="1:7" x14ac:dyDescent="0.25">
      <c r="A45" s="4" t="s">
        <v>69</v>
      </c>
      <c r="B45" s="10" t="s">
        <v>78</v>
      </c>
      <c r="C45" s="1">
        <v>0.21042973942163223</v>
      </c>
      <c r="D45" s="10" t="s">
        <v>78</v>
      </c>
      <c r="E45" s="1">
        <v>0.18271213386065657</v>
      </c>
      <c r="F45" s="10"/>
      <c r="G45" s="1"/>
    </row>
    <row r="46" spans="1:7" x14ac:dyDescent="0.25">
      <c r="A46" s="4"/>
      <c r="B46" s="10" t="s">
        <v>79</v>
      </c>
      <c r="C46" s="11">
        <v>-0.48885152952935385</v>
      </c>
      <c r="D46" s="10" t="s">
        <v>79</v>
      </c>
      <c r="E46" s="11">
        <v>-0.28150538719333063</v>
      </c>
      <c r="F46" s="10"/>
      <c r="G46" s="1"/>
    </row>
    <row r="47" spans="1:7" x14ac:dyDescent="0.25">
      <c r="A47" s="4" t="s">
        <v>70</v>
      </c>
      <c r="B47" s="10" t="s">
        <v>78</v>
      </c>
      <c r="C47" s="1">
        <v>0.20862602266817312</v>
      </c>
      <c r="D47" s="10"/>
      <c r="E47" s="1"/>
      <c r="F47" s="10"/>
      <c r="G47" s="1"/>
    </row>
    <row r="48" spans="1:7" x14ac:dyDescent="0.25">
      <c r="A48" s="4"/>
      <c r="B48" s="10" t="s">
        <v>79</v>
      </c>
      <c r="C48" s="11">
        <v>-0.24653899513376035</v>
      </c>
      <c r="D48" s="10"/>
      <c r="E48" s="1"/>
      <c r="F48" s="10"/>
      <c r="G48" s="1"/>
    </row>
  </sheetData>
  <mergeCells count="17">
    <mergeCell ref="B30:C30"/>
    <mergeCell ref="D30:E30"/>
    <mergeCell ref="F30:G30"/>
    <mergeCell ref="A47:A48"/>
    <mergeCell ref="B42:C42"/>
    <mergeCell ref="D42:E42"/>
    <mergeCell ref="F42:G42"/>
    <mergeCell ref="A43:A44"/>
    <mergeCell ref="A45:A46"/>
    <mergeCell ref="A31:A32"/>
    <mergeCell ref="A33:A34"/>
    <mergeCell ref="A35:A36"/>
    <mergeCell ref="A37:A38"/>
    <mergeCell ref="A13:A18"/>
    <mergeCell ref="A19:A23"/>
    <mergeCell ref="A3:A7"/>
    <mergeCell ref="A8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31B3-973A-4947-A7E4-92B4AA9A926E}">
  <dimension ref="A1:M37"/>
  <sheetViews>
    <sheetView topLeftCell="A20" workbookViewId="0">
      <selection activeCell="P32" sqref="P32"/>
    </sheetView>
  </sheetViews>
  <sheetFormatPr defaultRowHeight="15" x14ac:dyDescent="0.25"/>
  <sheetData>
    <row r="1" spans="1:13" x14ac:dyDescent="0.25">
      <c r="A1" s="1" t="s">
        <v>84</v>
      </c>
      <c r="B1" s="1"/>
      <c r="C1" s="1"/>
      <c r="D1" s="1"/>
      <c r="E1" s="1"/>
      <c r="F1" s="1"/>
      <c r="G1" s="1"/>
      <c r="H1" s="1"/>
      <c r="I1" s="1"/>
      <c r="J1" s="1" t="s">
        <v>85</v>
      </c>
      <c r="K1" s="1"/>
      <c r="L1" s="1"/>
      <c r="M1" s="1"/>
    </row>
    <row r="2" spans="1:13" ht="180" x14ac:dyDescent="0.25">
      <c r="A2" s="14" t="s">
        <v>86</v>
      </c>
      <c r="B2" s="15" t="s">
        <v>87</v>
      </c>
      <c r="C2" s="15" t="s">
        <v>88</v>
      </c>
      <c r="D2" s="15" t="s">
        <v>89</v>
      </c>
      <c r="E2" s="1"/>
      <c r="F2" s="1"/>
      <c r="G2" s="1"/>
      <c r="H2" s="1"/>
      <c r="I2" s="1"/>
      <c r="J2" s="14" t="s">
        <v>86</v>
      </c>
      <c r="K2" s="15" t="s">
        <v>87</v>
      </c>
      <c r="L2" s="15" t="s">
        <v>88</v>
      </c>
      <c r="M2" s="15" t="s">
        <v>89</v>
      </c>
    </row>
    <row r="3" spans="1:13" x14ac:dyDescent="0.25">
      <c r="A3" s="8" t="s">
        <v>22</v>
      </c>
      <c r="B3" s="16">
        <v>11</v>
      </c>
      <c r="C3" s="16">
        <v>24</v>
      </c>
      <c r="D3" s="16">
        <v>55</v>
      </c>
      <c r="E3" s="1"/>
      <c r="F3" s="1"/>
      <c r="G3" s="1"/>
      <c r="H3" s="1"/>
      <c r="I3" s="1"/>
      <c r="J3" s="8" t="s">
        <v>44</v>
      </c>
      <c r="K3" s="16">
        <v>29</v>
      </c>
      <c r="L3" s="16">
        <v>47</v>
      </c>
      <c r="M3" s="16">
        <v>79</v>
      </c>
    </row>
    <row r="4" spans="1:13" x14ac:dyDescent="0.25">
      <c r="A4" s="8" t="s">
        <v>23</v>
      </c>
      <c r="B4" s="8">
        <v>80</v>
      </c>
      <c r="C4" s="8">
        <v>60</v>
      </c>
      <c r="D4" s="8">
        <v>17</v>
      </c>
      <c r="E4" s="1"/>
      <c r="F4" s="1"/>
      <c r="G4" s="1"/>
      <c r="H4" s="1"/>
      <c r="I4" s="1"/>
      <c r="J4" s="8" t="s">
        <v>45</v>
      </c>
      <c r="K4" s="8">
        <v>61</v>
      </c>
      <c r="L4" s="8">
        <v>42</v>
      </c>
      <c r="M4" s="8">
        <v>57</v>
      </c>
    </row>
    <row r="5" spans="1:13" x14ac:dyDescent="0.25">
      <c r="A5" s="8" t="s">
        <v>24</v>
      </c>
      <c r="B5" s="8">
        <v>23</v>
      </c>
      <c r="C5" s="8">
        <v>45</v>
      </c>
      <c r="D5" s="8">
        <v>73</v>
      </c>
      <c r="E5" s="1"/>
      <c r="F5" s="1"/>
      <c r="G5" s="1"/>
      <c r="H5" s="1"/>
      <c r="I5" s="1"/>
      <c r="J5" s="8" t="s">
        <v>46</v>
      </c>
      <c r="K5" s="8">
        <v>22</v>
      </c>
      <c r="L5" s="8">
        <v>21</v>
      </c>
      <c r="M5" s="8">
        <v>21</v>
      </c>
    </row>
    <row r="6" spans="1:13" x14ac:dyDescent="0.25">
      <c r="A6" s="8" t="s">
        <v>25</v>
      </c>
      <c r="B6" s="8">
        <v>29</v>
      </c>
      <c r="C6" s="8">
        <v>64</v>
      </c>
      <c r="D6" s="8">
        <v>88</v>
      </c>
      <c r="E6" s="1"/>
      <c r="F6" s="1"/>
      <c r="G6" s="1"/>
      <c r="H6" s="1"/>
      <c r="I6" s="1"/>
      <c r="J6" s="8" t="s">
        <v>47</v>
      </c>
      <c r="K6" s="8">
        <v>28</v>
      </c>
      <c r="L6" s="8">
        <v>60</v>
      </c>
      <c r="M6" s="8">
        <v>83</v>
      </c>
    </row>
    <row r="7" spans="1:13" x14ac:dyDescent="0.25">
      <c r="A7" s="8" t="s">
        <v>26</v>
      </c>
      <c r="B7" s="8">
        <v>34</v>
      </c>
      <c r="C7" s="8">
        <v>50</v>
      </c>
      <c r="D7" s="8">
        <v>61</v>
      </c>
      <c r="E7" s="1"/>
      <c r="F7" s="1"/>
      <c r="G7" s="1"/>
      <c r="H7" s="1"/>
      <c r="I7" s="1"/>
      <c r="J7" s="8" t="s">
        <v>48</v>
      </c>
      <c r="K7" s="8">
        <v>13</v>
      </c>
      <c r="L7" s="8">
        <v>28</v>
      </c>
      <c r="M7" s="8">
        <v>41</v>
      </c>
    </row>
    <row r="8" spans="1:13" x14ac:dyDescent="0.25">
      <c r="A8" s="8" t="s">
        <v>27</v>
      </c>
      <c r="B8" s="8">
        <v>75</v>
      </c>
      <c r="C8" s="8">
        <v>101</v>
      </c>
      <c r="D8" s="8">
        <v>124</v>
      </c>
      <c r="E8" s="1"/>
      <c r="F8" s="1"/>
      <c r="G8" s="1"/>
      <c r="H8" s="1"/>
      <c r="I8" s="1"/>
      <c r="J8" s="8" t="s">
        <v>52</v>
      </c>
      <c r="K8" s="8">
        <v>19</v>
      </c>
      <c r="L8" s="8">
        <v>22</v>
      </c>
      <c r="M8" s="8">
        <v>24</v>
      </c>
    </row>
    <row r="9" spans="1:13" x14ac:dyDescent="0.25">
      <c r="A9" s="8" t="s">
        <v>28</v>
      </c>
      <c r="B9" s="8">
        <v>17</v>
      </c>
      <c r="C9" s="8">
        <v>34</v>
      </c>
      <c r="D9" s="8">
        <v>87</v>
      </c>
      <c r="E9" s="1"/>
      <c r="F9" s="1"/>
      <c r="G9" s="1"/>
      <c r="H9" s="1"/>
      <c r="I9" s="1"/>
      <c r="J9" s="8" t="s">
        <v>56</v>
      </c>
      <c r="K9" s="8">
        <v>8</v>
      </c>
      <c r="L9" s="8">
        <v>9</v>
      </c>
      <c r="M9" s="8">
        <v>9</v>
      </c>
    </row>
    <row r="10" spans="1:13" x14ac:dyDescent="0.25">
      <c r="A10" s="8" t="s">
        <v>29</v>
      </c>
      <c r="B10" s="8">
        <v>27</v>
      </c>
      <c r="C10" s="8">
        <v>67</v>
      </c>
      <c r="D10" s="8">
        <v>98</v>
      </c>
      <c r="E10" s="1"/>
      <c r="F10" s="1"/>
      <c r="G10" s="1"/>
      <c r="H10" s="1"/>
      <c r="I10" s="1"/>
      <c r="J10" s="8" t="s">
        <v>60</v>
      </c>
      <c r="K10" s="8">
        <v>61</v>
      </c>
      <c r="L10" s="8">
        <v>70</v>
      </c>
      <c r="M10" s="8">
        <v>69</v>
      </c>
    </row>
    <row r="11" spans="1:13" x14ac:dyDescent="0.25">
      <c r="A11" s="8" t="s">
        <v>30</v>
      </c>
      <c r="B11" s="8">
        <v>45</v>
      </c>
      <c r="C11" s="8">
        <v>63</v>
      </c>
      <c r="D11" s="8">
        <v>92</v>
      </c>
      <c r="E11" s="1"/>
      <c r="F11" s="1"/>
      <c r="G11" s="1"/>
      <c r="H11" s="1"/>
      <c r="I11" s="1"/>
      <c r="J11" s="8" t="s">
        <v>49</v>
      </c>
      <c r="K11" s="8">
        <v>13</v>
      </c>
      <c r="L11" s="8">
        <v>38</v>
      </c>
      <c r="M11" s="8">
        <v>39</v>
      </c>
    </row>
    <row r="12" spans="1:13" x14ac:dyDescent="0.25">
      <c r="A12" s="8" t="s">
        <v>31</v>
      </c>
      <c r="B12" s="8">
        <v>8</v>
      </c>
      <c r="C12" s="8">
        <v>23</v>
      </c>
      <c r="D12" s="8">
        <v>48</v>
      </c>
      <c r="E12" s="1"/>
      <c r="F12" s="1"/>
      <c r="G12" s="1"/>
      <c r="H12" s="1"/>
      <c r="I12" s="1"/>
      <c r="J12" s="8" t="s">
        <v>53</v>
      </c>
      <c r="K12" s="8">
        <v>19</v>
      </c>
      <c r="L12" s="8">
        <v>26</v>
      </c>
      <c r="M12" s="8">
        <v>38</v>
      </c>
    </row>
    <row r="13" spans="1:13" x14ac:dyDescent="0.25">
      <c r="A13" s="8" t="s">
        <v>32</v>
      </c>
      <c r="B13" s="8">
        <v>31</v>
      </c>
      <c r="C13" s="8">
        <v>80</v>
      </c>
      <c r="D13" s="8">
        <v>88</v>
      </c>
      <c r="E13" s="1"/>
      <c r="F13" s="1"/>
      <c r="G13" s="1"/>
      <c r="H13" s="1"/>
      <c r="I13" s="1"/>
      <c r="J13" s="8" t="s">
        <v>57</v>
      </c>
      <c r="K13" s="8">
        <v>31</v>
      </c>
      <c r="L13" s="8">
        <v>43</v>
      </c>
      <c r="M13" s="8">
        <v>58</v>
      </c>
    </row>
    <row r="14" spans="1:13" x14ac:dyDescent="0.25">
      <c r="A14" s="8" t="s">
        <v>33</v>
      </c>
      <c r="B14" s="8">
        <v>81</v>
      </c>
      <c r="C14" s="8">
        <v>59</v>
      </c>
      <c r="D14" s="8">
        <v>73</v>
      </c>
      <c r="E14" s="1"/>
      <c r="F14" s="1"/>
      <c r="G14" s="1"/>
      <c r="H14" s="1"/>
      <c r="I14" s="1"/>
      <c r="J14" s="8" t="s">
        <v>61</v>
      </c>
      <c r="K14" s="8">
        <v>6</v>
      </c>
      <c r="L14" s="8">
        <v>11</v>
      </c>
      <c r="M14" s="8">
        <v>16</v>
      </c>
    </row>
    <row r="15" spans="1:13" x14ac:dyDescent="0.25">
      <c r="A15" s="8" t="s">
        <v>34</v>
      </c>
      <c r="B15" s="8">
        <v>39</v>
      </c>
      <c r="C15" s="8">
        <v>62</v>
      </c>
      <c r="D15" s="8">
        <v>70</v>
      </c>
      <c r="E15" s="1"/>
      <c r="F15" s="1"/>
      <c r="G15" s="1"/>
      <c r="H15" s="1"/>
      <c r="I15" s="1"/>
      <c r="J15" s="8" t="s">
        <v>50</v>
      </c>
      <c r="K15" s="8">
        <v>29</v>
      </c>
      <c r="L15" s="8">
        <v>40</v>
      </c>
      <c r="M15" s="8">
        <v>47</v>
      </c>
    </row>
    <row r="16" spans="1:13" x14ac:dyDescent="0.25">
      <c r="A16" s="8" t="s">
        <v>35</v>
      </c>
      <c r="B16" s="8">
        <v>27</v>
      </c>
      <c r="C16" s="8">
        <v>74</v>
      </c>
      <c r="D16" s="8">
        <v>120</v>
      </c>
      <c r="E16" s="1"/>
      <c r="F16" s="1"/>
      <c r="G16" s="1"/>
      <c r="H16" s="1"/>
      <c r="I16" s="1"/>
      <c r="J16" s="8" t="s">
        <v>54</v>
      </c>
      <c r="K16" s="8">
        <v>23</v>
      </c>
      <c r="L16" s="8">
        <v>23</v>
      </c>
      <c r="M16" s="8">
        <v>34</v>
      </c>
    </row>
    <row r="17" spans="1:13" x14ac:dyDescent="0.25">
      <c r="A17" s="8" t="s">
        <v>36</v>
      </c>
      <c r="B17" s="8">
        <v>34</v>
      </c>
      <c r="C17" s="8">
        <v>56</v>
      </c>
      <c r="D17" s="8">
        <v>85</v>
      </c>
      <c r="E17" s="1"/>
      <c r="F17" s="1"/>
      <c r="G17" s="1"/>
      <c r="H17" s="1"/>
      <c r="I17" s="1"/>
      <c r="J17" s="8" t="s">
        <v>58</v>
      </c>
      <c r="K17" s="8">
        <v>87</v>
      </c>
      <c r="L17" s="8">
        <v>107</v>
      </c>
      <c r="M17" s="8">
        <v>150</v>
      </c>
    </row>
    <row r="18" spans="1:13" x14ac:dyDescent="0.25">
      <c r="A18" s="8" t="s">
        <v>37</v>
      </c>
      <c r="B18" s="8">
        <v>43</v>
      </c>
      <c r="C18" s="8">
        <v>76</v>
      </c>
      <c r="D18" s="8">
        <v>104</v>
      </c>
      <c r="E18" s="1"/>
      <c r="F18" s="1"/>
      <c r="G18" s="1"/>
      <c r="H18" s="1"/>
      <c r="I18" s="1"/>
      <c r="J18" s="8" t="s">
        <v>62</v>
      </c>
      <c r="K18" s="8">
        <v>7</v>
      </c>
      <c r="L18" s="8">
        <v>8</v>
      </c>
      <c r="M18" s="8">
        <v>17</v>
      </c>
    </row>
    <row r="19" spans="1:13" x14ac:dyDescent="0.25">
      <c r="A19" s="8" t="s">
        <v>39</v>
      </c>
      <c r="B19" s="8">
        <v>44</v>
      </c>
      <c r="C19" s="8">
        <v>77</v>
      </c>
      <c r="D19" s="8">
        <v>97</v>
      </c>
      <c r="E19" s="1"/>
      <c r="F19" s="1"/>
      <c r="G19" s="1"/>
      <c r="H19" s="1"/>
      <c r="I19" s="1"/>
      <c r="J19" s="8" t="s">
        <v>64</v>
      </c>
      <c r="K19" s="8">
        <v>19</v>
      </c>
      <c r="L19" s="8">
        <v>41</v>
      </c>
      <c r="M19" s="8">
        <v>56</v>
      </c>
    </row>
    <row r="20" spans="1:13" x14ac:dyDescent="0.25">
      <c r="A20" s="8" t="s">
        <v>40</v>
      </c>
      <c r="B20" s="8">
        <v>28</v>
      </c>
      <c r="C20" s="8">
        <v>49</v>
      </c>
      <c r="D20" s="8">
        <v>61</v>
      </c>
      <c r="E20" s="1"/>
      <c r="F20" s="1"/>
      <c r="G20" s="1"/>
      <c r="H20" s="1"/>
      <c r="I20" s="1"/>
      <c r="J20" s="8" t="s">
        <v>51</v>
      </c>
      <c r="K20" s="8">
        <v>27</v>
      </c>
      <c r="L20" s="8">
        <v>25</v>
      </c>
      <c r="M20" s="8">
        <v>44</v>
      </c>
    </row>
    <row r="21" spans="1:13" x14ac:dyDescent="0.25">
      <c r="A21" s="8" t="s">
        <v>38</v>
      </c>
      <c r="B21" s="8">
        <v>29</v>
      </c>
      <c r="C21" s="8">
        <v>46</v>
      </c>
      <c r="D21" s="8">
        <v>55</v>
      </c>
      <c r="E21" s="1"/>
      <c r="F21" s="1"/>
      <c r="G21" s="1"/>
      <c r="H21" s="1"/>
      <c r="I21" s="1"/>
      <c r="J21" s="8" t="s">
        <v>55</v>
      </c>
      <c r="K21" s="8">
        <v>5</v>
      </c>
      <c r="L21" s="8">
        <v>14</v>
      </c>
      <c r="M21" s="8">
        <v>46</v>
      </c>
    </row>
    <row r="22" spans="1:13" x14ac:dyDescent="0.25">
      <c r="A22" s="8" t="s">
        <v>42</v>
      </c>
      <c r="B22" s="8">
        <v>75</v>
      </c>
      <c r="C22" s="8">
        <v>21</v>
      </c>
      <c r="D22" s="8">
        <v>66</v>
      </c>
      <c r="E22" s="1"/>
      <c r="F22" s="1"/>
      <c r="G22" s="1"/>
      <c r="H22" s="1"/>
      <c r="I22" s="1"/>
      <c r="J22" s="8" t="s">
        <v>59</v>
      </c>
      <c r="K22" s="8">
        <v>29</v>
      </c>
      <c r="L22" s="8">
        <v>35</v>
      </c>
      <c r="M22" s="8">
        <v>43</v>
      </c>
    </row>
    <row r="23" spans="1:13" x14ac:dyDescent="0.25">
      <c r="A23" s="8" t="s">
        <v>41</v>
      </c>
      <c r="B23" s="8">
        <v>22</v>
      </c>
      <c r="C23" s="8">
        <v>31</v>
      </c>
      <c r="D23" s="8">
        <v>32</v>
      </c>
      <c r="E23" s="1"/>
      <c r="F23" s="1"/>
      <c r="G23" s="1"/>
      <c r="H23" s="1"/>
      <c r="I23" s="1"/>
      <c r="J23" s="8" t="s">
        <v>63</v>
      </c>
      <c r="K23" s="8">
        <v>13</v>
      </c>
      <c r="L23" s="8">
        <v>28</v>
      </c>
      <c r="M23" s="8">
        <v>34</v>
      </c>
    </row>
    <row r="24" spans="1:13" x14ac:dyDescent="0.25">
      <c r="A24" s="8" t="s">
        <v>90</v>
      </c>
      <c r="B24" s="1">
        <v>38.19047619047619</v>
      </c>
      <c r="C24" s="1">
        <v>55.333333333333336</v>
      </c>
      <c r="D24" s="1">
        <v>75.904761904761898</v>
      </c>
      <c r="E24" s="1"/>
      <c r="F24" s="1"/>
      <c r="G24" s="1"/>
      <c r="H24" s="1"/>
      <c r="I24" s="1"/>
      <c r="J24" s="8" t="s">
        <v>90</v>
      </c>
      <c r="K24" s="1">
        <v>26.142857142857142</v>
      </c>
      <c r="L24" s="1">
        <v>35.142857142857146</v>
      </c>
      <c r="M24" s="1">
        <v>47.857142857142854</v>
      </c>
    </row>
    <row r="25" spans="1:13" x14ac:dyDescent="0.25">
      <c r="A25" s="8" t="s">
        <v>77</v>
      </c>
      <c r="B25" s="1">
        <v>21.905750495290153</v>
      </c>
      <c r="C25" s="1">
        <v>20.981738091333931</v>
      </c>
      <c r="D25" s="1">
        <v>26.815862398783231</v>
      </c>
      <c r="E25" s="1"/>
      <c r="F25" s="1"/>
      <c r="G25" s="1"/>
      <c r="H25" s="1"/>
      <c r="I25" s="1"/>
      <c r="J25" s="8" t="s">
        <v>77</v>
      </c>
      <c r="K25" s="1">
        <v>20.533596164056881</v>
      </c>
      <c r="L25" s="1">
        <v>22.989749268501633</v>
      </c>
      <c r="M25" s="1">
        <v>30.622354113107821</v>
      </c>
    </row>
    <row r="29" spans="1:13" x14ac:dyDescent="0.25">
      <c r="A29" s="1" t="s">
        <v>87</v>
      </c>
      <c r="B29" s="1"/>
      <c r="C29" s="1"/>
      <c r="D29" s="1"/>
      <c r="E29" s="1" t="s">
        <v>88</v>
      </c>
      <c r="F29" s="1"/>
      <c r="G29" s="1"/>
      <c r="H29" s="1"/>
      <c r="I29" s="1"/>
      <c r="J29" s="1" t="s">
        <v>89</v>
      </c>
      <c r="K29" s="1"/>
      <c r="L29" s="1"/>
      <c r="M29" s="1"/>
    </row>
    <row r="30" spans="1:13" x14ac:dyDescent="0.25">
      <c r="A30" s="1"/>
      <c r="B30" s="1" t="s">
        <v>0</v>
      </c>
      <c r="C30" s="1" t="s">
        <v>1</v>
      </c>
      <c r="D30" s="1"/>
      <c r="E30" s="1"/>
      <c r="F30" s="1" t="s">
        <v>0</v>
      </c>
      <c r="G30" s="1" t="s">
        <v>1</v>
      </c>
      <c r="H30" s="1"/>
      <c r="I30" s="1"/>
      <c r="J30" s="1"/>
      <c r="K30" s="1" t="s">
        <v>0</v>
      </c>
      <c r="L30" s="1" t="s">
        <v>1</v>
      </c>
      <c r="M30" s="1"/>
    </row>
    <row r="31" spans="1:13" x14ac:dyDescent="0.25">
      <c r="A31" s="1" t="s">
        <v>2</v>
      </c>
      <c r="B31" s="1">
        <v>21</v>
      </c>
      <c r="C31" s="1">
        <v>21</v>
      </c>
      <c r="D31" s="1"/>
      <c r="E31" s="1" t="s">
        <v>2</v>
      </c>
      <c r="F31" s="1">
        <v>21</v>
      </c>
      <c r="G31" s="1">
        <v>21</v>
      </c>
      <c r="H31" s="1"/>
      <c r="I31" s="1"/>
      <c r="J31" s="1" t="s">
        <v>2</v>
      </c>
      <c r="K31" s="1">
        <v>21</v>
      </c>
      <c r="L31" s="1">
        <v>21</v>
      </c>
      <c r="M31" s="1"/>
    </row>
    <row r="32" spans="1:13" x14ac:dyDescent="0.25">
      <c r="A32" s="1" t="s">
        <v>3</v>
      </c>
      <c r="B32" s="1">
        <v>38.19047619047619</v>
      </c>
      <c r="C32" s="1">
        <v>26.142857142857142</v>
      </c>
      <c r="D32" s="1"/>
      <c r="E32" s="1" t="s">
        <v>3</v>
      </c>
      <c r="F32" s="1">
        <v>55.333333333333336</v>
      </c>
      <c r="G32" s="1">
        <v>35.142857142857146</v>
      </c>
      <c r="H32" s="1"/>
      <c r="I32" s="1"/>
      <c r="J32" s="1" t="s">
        <v>3</v>
      </c>
      <c r="K32" s="1">
        <v>75.904761904761898</v>
      </c>
      <c r="L32" s="1">
        <v>47.857142857142854</v>
      </c>
      <c r="M32" s="1"/>
    </row>
    <row r="33" spans="1:13" x14ac:dyDescent="0.25">
      <c r="A33" s="1" t="s">
        <v>4</v>
      </c>
      <c r="B33" s="1">
        <v>21.905750495290153</v>
      </c>
      <c r="C33" s="1">
        <v>20.533596164056881</v>
      </c>
      <c r="D33" s="1"/>
      <c r="E33" s="1" t="s">
        <v>4</v>
      </c>
      <c r="F33" s="1">
        <v>20.981738091333931</v>
      </c>
      <c r="G33" s="1">
        <v>22.989749268501633</v>
      </c>
      <c r="H33" s="1"/>
      <c r="I33" s="1"/>
      <c r="J33" s="1" t="s">
        <v>4</v>
      </c>
      <c r="K33" s="1">
        <v>26.815862398783231</v>
      </c>
      <c r="L33" s="1">
        <v>30.622354113107821</v>
      </c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>
        <v>0.3648881239242685</v>
      </c>
      <c r="I35" s="1"/>
      <c r="J35" s="1"/>
      <c r="K35" s="1"/>
      <c r="L35" s="1"/>
      <c r="M35" s="1">
        <v>0.36951066499372642</v>
      </c>
    </row>
    <row r="36" spans="1:13" x14ac:dyDescent="0.25">
      <c r="A36" s="1" t="s">
        <v>5</v>
      </c>
      <c r="B36" s="1">
        <v>21.230761599510231</v>
      </c>
      <c r="C36" s="1"/>
      <c r="D36" s="1"/>
      <c r="E36" s="1" t="s">
        <v>5</v>
      </c>
      <c r="F36" s="1">
        <v>22.008656305666467</v>
      </c>
      <c r="G36" s="1"/>
      <c r="H36" s="1"/>
      <c r="I36" s="1"/>
      <c r="J36" s="1" t="s">
        <v>5</v>
      </c>
      <c r="K36" s="1">
        <v>28.782104228313884</v>
      </c>
      <c r="L36" s="1"/>
      <c r="M36" s="1"/>
    </row>
    <row r="37" spans="1:13" x14ac:dyDescent="0.25">
      <c r="A37" s="1" t="s">
        <v>6</v>
      </c>
      <c r="B37" s="17">
        <v>-1.8387822479863289</v>
      </c>
      <c r="C37" s="1"/>
      <c r="D37" s="1"/>
      <c r="E37" s="1" t="s">
        <v>6</v>
      </c>
      <c r="F37" s="13">
        <v>-2.9726767266151723</v>
      </c>
      <c r="G37" s="1"/>
      <c r="H37" s="1"/>
      <c r="I37" s="1"/>
      <c r="J37" s="1" t="s">
        <v>6</v>
      </c>
      <c r="K37" s="13">
        <v>-3.1576799391291881</v>
      </c>
      <c r="L37" s="1"/>
      <c r="M3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C9A5-DC40-4423-83AA-0E033D35AFA6}">
  <dimension ref="A1:F30"/>
  <sheetViews>
    <sheetView tabSelected="1" workbookViewId="0">
      <selection activeCell="B28" sqref="B28"/>
    </sheetView>
  </sheetViews>
  <sheetFormatPr defaultRowHeight="15" x14ac:dyDescent="0.25"/>
  <sheetData>
    <row r="1" spans="1:6" ht="45" x14ac:dyDescent="0.25">
      <c r="A1" s="1"/>
      <c r="B1" s="18" t="s">
        <v>91</v>
      </c>
      <c r="C1" s="18" t="s">
        <v>92</v>
      </c>
      <c r="D1" s="18" t="s">
        <v>93</v>
      </c>
      <c r="E1" s="18" t="s">
        <v>94</v>
      </c>
      <c r="F1" s="18" t="s">
        <v>95</v>
      </c>
    </row>
    <row r="2" spans="1:6" x14ac:dyDescent="0.25">
      <c r="A2" s="8" t="s">
        <v>44</v>
      </c>
      <c r="B2" s="8">
        <v>0</v>
      </c>
      <c r="C2" s="8">
        <v>25</v>
      </c>
      <c r="D2" s="8">
        <v>30</v>
      </c>
      <c r="E2" s="8">
        <v>35</v>
      </c>
      <c r="F2" s="8">
        <v>10</v>
      </c>
    </row>
    <row r="3" spans="1:6" x14ac:dyDescent="0.25">
      <c r="A3" s="8" t="s">
        <v>45</v>
      </c>
      <c r="B3" s="8">
        <v>0</v>
      </c>
      <c r="C3" s="8">
        <v>15</v>
      </c>
      <c r="D3" s="8">
        <v>25</v>
      </c>
      <c r="E3" s="8">
        <v>50</v>
      </c>
      <c r="F3" s="8">
        <v>10</v>
      </c>
    </row>
    <row r="4" spans="1:6" x14ac:dyDescent="0.25">
      <c r="A4" s="8" t="s">
        <v>46</v>
      </c>
      <c r="B4" s="8">
        <v>2</v>
      </c>
      <c r="C4" s="8">
        <v>80</v>
      </c>
      <c r="D4" s="8">
        <v>5</v>
      </c>
      <c r="E4" s="8">
        <v>13</v>
      </c>
      <c r="F4" s="8">
        <v>0</v>
      </c>
    </row>
    <row r="5" spans="1:6" x14ac:dyDescent="0.25">
      <c r="A5" s="8" t="s">
        <v>47</v>
      </c>
      <c r="B5" s="8">
        <v>10</v>
      </c>
      <c r="C5" s="8">
        <v>40</v>
      </c>
      <c r="D5" s="8">
        <v>10</v>
      </c>
      <c r="E5" s="8">
        <v>20</v>
      </c>
      <c r="F5" s="8">
        <v>20</v>
      </c>
    </row>
    <row r="6" spans="1:6" x14ac:dyDescent="0.25">
      <c r="A6" s="8" t="s">
        <v>48</v>
      </c>
      <c r="B6" s="8">
        <v>0</v>
      </c>
      <c r="C6" s="8">
        <v>5</v>
      </c>
      <c r="D6" s="8">
        <v>0</v>
      </c>
      <c r="E6" s="8">
        <v>90</v>
      </c>
      <c r="F6" s="8">
        <v>5</v>
      </c>
    </row>
    <row r="7" spans="1:6" x14ac:dyDescent="0.25">
      <c r="A7" s="8" t="s">
        <v>52</v>
      </c>
      <c r="B7" s="8">
        <v>0</v>
      </c>
      <c r="C7" s="8">
        <v>40</v>
      </c>
      <c r="D7" s="8">
        <v>5</v>
      </c>
      <c r="E7" s="8">
        <v>15</v>
      </c>
      <c r="F7" s="8">
        <v>40</v>
      </c>
    </row>
    <row r="8" spans="1:6" x14ac:dyDescent="0.25">
      <c r="A8" s="8" t="s">
        <v>56</v>
      </c>
      <c r="B8" s="8">
        <v>0</v>
      </c>
      <c r="C8" s="8">
        <v>40</v>
      </c>
      <c r="D8" s="8">
        <v>20</v>
      </c>
      <c r="E8" s="8">
        <v>20</v>
      </c>
      <c r="F8" s="8">
        <v>20</v>
      </c>
    </row>
    <row r="9" spans="1:6" x14ac:dyDescent="0.25">
      <c r="A9" s="8" t="s">
        <v>60</v>
      </c>
      <c r="B9" s="8">
        <v>0</v>
      </c>
      <c r="C9" s="8">
        <v>10</v>
      </c>
      <c r="D9" s="8">
        <v>30</v>
      </c>
      <c r="E9" s="8">
        <v>50</v>
      </c>
      <c r="F9" s="8">
        <v>10</v>
      </c>
    </row>
    <row r="10" spans="1:6" x14ac:dyDescent="0.25">
      <c r="A10" s="8" t="s">
        <v>49</v>
      </c>
      <c r="B10" s="8">
        <v>0</v>
      </c>
      <c r="C10" s="8">
        <v>20</v>
      </c>
      <c r="D10" s="8">
        <v>10</v>
      </c>
      <c r="E10" s="8">
        <v>40</v>
      </c>
      <c r="F10" s="8">
        <v>30</v>
      </c>
    </row>
    <row r="11" spans="1:6" x14ac:dyDescent="0.25">
      <c r="A11" s="8" t="s">
        <v>53</v>
      </c>
      <c r="B11" s="8">
        <v>0</v>
      </c>
      <c r="C11" s="8">
        <v>20</v>
      </c>
      <c r="D11" s="8">
        <v>10</v>
      </c>
      <c r="E11" s="8">
        <v>30</v>
      </c>
      <c r="F11" s="8">
        <v>40</v>
      </c>
    </row>
    <row r="12" spans="1:6" x14ac:dyDescent="0.25">
      <c r="A12" s="8" t="s">
        <v>57</v>
      </c>
      <c r="B12" s="8">
        <v>0</v>
      </c>
      <c r="C12" s="8">
        <v>30</v>
      </c>
      <c r="D12" s="8">
        <v>5</v>
      </c>
      <c r="E12" s="8">
        <v>50</v>
      </c>
      <c r="F12" s="8">
        <v>15</v>
      </c>
    </row>
    <row r="13" spans="1:6" x14ac:dyDescent="0.25">
      <c r="A13" s="8" t="s">
        <v>61</v>
      </c>
      <c r="B13" s="8">
        <v>0</v>
      </c>
      <c r="C13" s="8">
        <v>10</v>
      </c>
      <c r="D13" s="8">
        <v>20</v>
      </c>
      <c r="E13" s="8">
        <v>60</v>
      </c>
      <c r="F13" s="8">
        <v>10</v>
      </c>
    </row>
    <row r="14" spans="1:6" x14ac:dyDescent="0.25">
      <c r="A14" s="8" t="s">
        <v>50</v>
      </c>
      <c r="B14" s="8">
        <v>0</v>
      </c>
      <c r="C14" s="8">
        <v>20</v>
      </c>
      <c r="D14" s="8">
        <v>5</v>
      </c>
      <c r="E14" s="8">
        <v>5</v>
      </c>
      <c r="F14" s="8">
        <v>70</v>
      </c>
    </row>
    <row r="15" spans="1:6" x14ac:dyDescent="0.25">
      <c r="A15" s="8" t="s">
        <v>54</v>
      </c>
      <c r="B15" s="8">
        <v>0</v>
      </c>
      <c r="C15" s="8">
        <v>0</v>
      </c>
      <c r="D15" s="8">
        <v>20</v>
      </c>
      <c r="E15" s="8">
        <v>80</v>
      </c>
      <c r="F15" s="8">
        <v>0</v>
      </c>
    </row>
    <row r="16" spans="1:6" x14ac:dyDescent="0.25">
      <c r="A16" s="19" t="s">
        <v>58</v>
      </c>
      <c r="B16" s="19">
        <v>75</v>
      </c>
      <c r="C16" s="19">
        <v>10</v>
      </c>
      <c r="D16" s="19">
        <v>0</v>
      </c>
      <c r="E16" s="19">
        <v>10</v>
      </c>
      <c r="F16" s="19">
        <v>5</v>
      </c>
    </row>
    <row r="17" spans="1:6" x14ac:dyDescent="0.25">
      <c r="A17" s="19" t="s">
        <v>62</v>
      </c>
      <c r="B17" s="19">
        <v>50</v>
      </c>
      <c r="C17" s="19">
        <v>10</v>
      </c>
      <c r="D17" s="19">
        <v>15</v>
      </c>
      <c r="E17" s="19">
        <v>20</v>
      </c>
      <c r="F17" s="19">
        <v>5</v>
      </c>
    </row>
    <row r="18" spans="1:6" x14ac:dyDescent="0.25">
      <c r="A18" s="19" t="s">
        <v>64</v>
      </c>
      <c r="B18" s="19">
        <v>0</v>
      </c>
      <c r="C18" s="19">
        <v>50</v>
      </c>
      <c r="D18" s="19">
        <v>10</v>
      </c>
      <c r="E18" s="19">
        <v>25</v>
      </c>
      <c r="F18" s="19">
        <v>15</v>
      </c>
    </row>
    <row r="19" spans="1:6" x14ac:dyDescent="0.25">
      <c r="A19" s="8" t="s">
        <v>51</v>
      </c>
      <c r="B19" s="8">
        <v>30</v>
      </c>
      <c r="C19" s="8">
        <v>40</v>
      </c>
      <c r="D19" s="8">
        <v>5</v>
      </c>
      <c r="E19" s="8">
        <v>25</v>
      </c>
      <c r="F19" s="8">
        <v>0</v>
      </c>
    </row>
    <row r="20" spans="1:6" x14ac:dyDescent="0.25">
      <c r="A20" s="8" t="s">
        <v>55</v>
      </c>
      <c r="B20" s="8">
        <v>0</v>
      </c>
      <c r="C20" s="8">
        <v>50</v>
      </c>
      <c r="D20" s="8">
        <v>0</v>
      </c>
      <c r="E20" s="8">
        <v>10</v>
      </c>
      <c r="F20" s="8">
        <v>40</v>
      </c>
    </row>
    <row r="21" spans="1:6" x14ac:dyDescent="0.25">
      <c r="A21" s="8" t="s">
        <v>59</v>
      </c>
      <c r="B21" s="8">
        <v>23</v>
      </c>
      <c r="C21" s="8">
        <v>34</v>
      </c>
      <c r="D21" s="8">
        <v>5</v>
      </c>
      <c r="E21" s="8">
        <v>23</v>
      </c>
      <c r="F21" s="8">
        <v>15</v>
      </c>
    </row>
    <row r="22" spans="1:6" x14ac:dyDescent="0.25">
      <c r="A22" s="8" t="s">
        <v>63</v>
      </c>
      <c r="B22" s="8">
        <v>0</v>
      </c>
      <c r="C22" s="8">
        <v>60</v>
      </c>
      <c r="D22" s="8">
        <v>0</v>
      </c>
      <c r="E22" s="8">
        <v>20</v>
      </c>
      <c r="F22" s="8">
        <v>20</v>
      </c>
    </row>
    <row r="23" spans="1:6" x14ac:dyDescent="0.25">
      <c r="A23" s="18" t="s">
        <v>96</v>
      </c>
      <c r="B23" s="18">
        <v>190</v>
      </c>
      <c r="C23" s="18">
        <v>609</v>
      </c>
      <c r="D23" s="18">
        <v>230</v>
      </c>
      <c r="E23" s="18">
        <v>691</v>
      </c>
      <c r="F23" s="18">
        <v>380</v>
      </c>
    </row>
    <row r="24" spans="1:6" x14ac:dyDescent="0.25">
      <c r="A24" s="8"/>
      <c r="B24" s="9">
        <v>9.0476190476190474E-2</v>
      </c>
      <c r="C24" s="9">
        <v>0.28999999999999998</v>
      </c>
      <c r="D24" s="9">
        <v>0.10952380952380952</v>
      </c>
      <c r="E24" s="9">
        <v>0.32904761904761903</v>
      </c>
      <c r="F24" s="9">
        <v>0.18095238095238095</v>
      </c>
    </row>
    <row r="25" spans="1:6" x14ac:dyDescent="0.25">
      <c r="A25" s="8" t="s">
        <v>97</v>
      </c>
      <c r="B25" s="1">
        <v>0.2</v>
      </c>
      <c r="C25" s="1">
        <v>0.2</v>
      </c>
      <c r="D25" s="1">
        <v>0.2</v>
      </c>
      <c r="E25" s="1">
        <v>0.2</v>
      </c>
      <c r="F25" s="1">
        <v>0.2</v>
      </c>
    </row>
    <row r="26" spans="1:6" x14ac:dyDescent="0.25">
      <c r="A26" s="8" t="s">
        <v>98</v>
      </c>
      <c r="B26" s="1">
        <v>420</v>
      </c>
      <c r="C26" s="1">
        <v>420</v>
      </c>
      <c r="D26" s="1">
        <v>420</v>
      </c>
      <c r="E26" s="1">
        <v>420</v>
      </c>
      <c r="F26" s="1">
        <v>420</v>
      </c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8" t="s">
        <v>99</v>
      </c>
      <c r="B28" s="1">
        <v>52900</v>
      </c>
      <c r="C28" s="1">
        <v>35721</v>
      </c>
      <c r="D28" s="1">
        <v>36100</v>
      </c>
      <c r="E28" s="1">
        <v>73441</v>
      </c>
      <c r="F28" s="1">
        <v>1600</v>
      </c>
    </row>
    <row r="29" spans="1:6" x14ac:dyDescent="0.25">
      <c r="A29" s="8" t="s">
        <v>100</v>
      </c>
      <c r="B29" s="1">
        <v>125.95238095238095</v>
      </c>
      <c r="C29" s="1">
        <v>85.05</v>
      </c>
      <c r="D29" s="1">
        <v>85.952380952380949</v>
      </c>
      <c r="E29" s="1">
        <v>174.85952380952381</v>
      </c>
      <c r="F29" s="1">
        <v>3.8095238095238093</v>
      </c>
    </row>
    <row r="30" spans="1:6" x14ac:dyDescent="0.25">
      <c r="A30" s="8" t="s">
        <v>101</v>
      </c>
      <c r="B30" s="13">
        <v>475.62380952380948</v>
      </c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stage1Efficiency</vt:lpstr>
      <vt:lpstr>stage1Correctness</vt:lpstr>
      <vt:lpstr>stage2Efficiency</vt:lpstr>
      <vt:lpstr>stage2Correctness</vt:lpstr>
      <vt:lpstr>testsByTaskCategory</vt:lpstr>
      <vt:lpstr>visualizationDifferences</vt:lpstr>
      <vt:lpstr>mentalEffortTest</vt:lpstr>
      <vt:lpstr>visualizationPreference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Toledo</dc:creator>
  <cp:lastModifiedBy>Rafael Toledo</cp:lastModifiedBy>
  <dcterms:created xsi:type="dcterms:W3CDTF">2015-06-05T18:17:20Z</dcterms:created>
  <dcterms:modified xsi:type="dcterms:W3CDTF">2023-08-01T07:41:21Z</dcterms:modified>
</cp:coreProperties>
</file>