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ornolab\Desktop\"/>
    </mc:Choice>
  </mc:AlternateContent>
  <xr:revisionPtr revIDLastSave="0" documentId="13_ncr:1_{F336BB4B-E2EE-4622-9A9B-079935036B12}" xr6:coauthVersionLast="47" xr6:coauthVersionMax="47" xr10:uidLastSave="{00000000-0000-0000-0000-000000000000}"/>
  <bookViews>
    <workbookView xWindow="7200" yWindow="0" windowWidth="21600" windowHeight="11295" xr2:uid="{E62F6726-4B46-2041-955F-9C4657334ABA}"/>
  </bookViews>
  <sheets>
    <sheet name="Spreadshee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8" l="1"/>
  <c r="D45" i="8"/>
  <c r="C45" i="8"/>
  <c r="B45" i="8"/>
  <c r="K39" i="8"/>
  <c r="K35" i="8" s="1"/>
  <c r="I39" i="8"/>
  <c r="I35" i="8" s="1"/>
  <c r="J35" i="8" s="1"/>
  <c r="H39" i="8"/>
  <c r="H35" i="8" s="1"/>
  <c r="G39" i="8"/>
  <c r="F39" i="8"/>
  <c r="F35" i="8" s="1"/>
  <c r="D39" i="8"/>
  <c r="D35" i="8" s="1"/>
  <c r="E35" i="8" s="1"/>
  <c r="C39" i="8"/>
  <c r="C35" i="8" s="1"/>
  <c r="B39" i="8"/>
  <c r="B35" i="8" s="1"/>
  <c r="K37" i="8"/>
  <c r="I37" i="8"/>
  <c r="J37" i="8" s="1"/>
  <c r="H37" i="8"/>
  <c r="G37" i="8"/>
  <c r="F37" i="8"/>
  <c r="F36" i="8" s="1"/>
  <c r="D37" i="8"/>
  <c r="D36" i="8" s="1"/>
  <c r="E36" i="8" s="1"/>
  <c r="C37" i="8"/>
  <c r="C36" i="8" s="1"/>
  <c r="B37" i="8"/>
  <c r="B36" i="8" s="1"/>
  <c r="K36" i="8"/>
  <c r="I36" i="8"/>
  <c r="J36" i="8" s="1"/>
  <c r="H36" i="8"/>
  <c r="G36" i="8"/>
  <c r="G35" i="8"/>
  <c r="J34" i="8"/>
  <c r="E34" i="8"/>
  <c r="J33" i="8"/>
  <c r="E33" i="8"/>
  <c r="J32" i="8"/>
  <c r="E32" i="8"/>
  <c r="J31" i="8"/>
  <c r="E31" i="8"/>
  <c r="J30" i="8"/>
  <c r="E30" i="8"/>
  <c r="J29" i="8"/>
  <c r="E29" i="8"/>
  <c r="J28" i="8"/>
  <c r="E28" i="8"/>
  <c r="J27" i="8"/>
  <c r="E27" i="8"/>
  <c r="J26" i="8"/>
  <c r="E26" i="8"/>
  <c r="J25" i="8"/>
  <c r="E25" i="8"/>
  <c r="J24" i="8"/>
  <c r="E24" i="8"/>
  <c r="J23" i="8"/>
  <c r="E23" i="8"/>
  <c r="J22" i="8"/>
  <c r="E22" i="8"/>
  <c r="J21" i="8"/>
  <c r="E21" i="8"/>
  <c r="E37" i="8" l="1"/>
</calcChain>
</file>

<file path=xl/sharedStrings.xml><?xml version="1.0" encoding="utf-8"?>
<sst xmlns="http://schemas.openxmlformats.org/spreadsheetml/2006/main" count="55" uniqueCount="21">
  <si>
    <t>1st (Visual Stimulation)</t>
  </si>
  <si>
    <t>2nd (Vibrotactile Stimulation)</t>
  </si>
  <si>
    <t>Subject</t>
  </si>
  <si>
    <t>% Error</t>
  </si>
  <si>
    <t>2-norm difference</t>
  </si>
  <si>
    <t>cross correlation</t>
  </si>
  <si>
    <t>accuracy</t>
  </si>
  <si>
    <t>Accuracy</t>
  </si>
  <si>
    <t>Vibrotactile Stimulation</t>
  </si>
  <si>
    <t>Visual Stimulation</t>
  </si>
  <si>
    <t>4*</t>
  </si>
  <si>
    <t>5*</t>
  </si>
  <si>
    <t>6*</t>
  </si>
  <si>
    <t>Vibrotactile</t>
  </si>
  <si>
    <t>Visual</t>
  </si>
  <si>
    <t>vis</t>
  </si>
  <si>
    <t>vibro</t>
  </si>
  <si>
    <t>Percent error of timing</t>
  </si>
  <si>
    <t>Square</t>
  </si>
  <si>
    <t>Cross correlation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</si>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</sst>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"/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right"/>
    </xf>
    <xf numFmtId="164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2" fontId="0" fillId="0" borderId="0" xfId="0" applyNumberFormat="1"/>
    <xf numFmtId="166" fontId="0" fillId="0" borderId="0" xfId="1" applyNumberFormat="1" applyFont="1"/>
    <xf numFmtId="166" fontId="1" fillId="0" borderId="0" xfId="1" applyNumberFormat="1" applyFont="1"/>
    <xf numFmtId="2" fontId="0" fillId="0" borderId="0" xfId="1" applyNumberFormat="1" applyFont="1"/>
    <xf numFmtId="165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Vibrotactile First</a:t>
            </a:r>
          </a:p>
        </c:rich>
      </c:tx>
      <c:layout>
        <c:manualLayout>
          <c:xMode val="edge"/>
          <c:yMode val="edge"/>
          <c:x val="0.37226194898693404"/>
          <c:y val="2.6929610874191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Vibrotactile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Spreadsheet!$A$28:$A$34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</c:numCache>
            </c:numRef>
          </c:cat>
          <c:val>
            <c:numRef>
              <c:f>Spreadsheet!$B$28:$B$34</c:f>
              <c:numCache>
                <c:formatCode>0.00%</c:formatCode>
                <c:ptCount val="7"/>
                <c:pt idx="0">
                  <c:v>5.4699999999999999E-2</c:v>
                </c:pt>
                <c:pt idx="1">
                  <c:v>7.0699999999999999E-2</c:v>
                </c:pt>
                <c:pt idx="2">
                  <c:v>8.0600000000000005E-2</c:v>
                </c:pt>
                <c:pt idx="3">
                  <c:v>0.1605</c:v>
                </c:pt>
                <c:pt idx="4">
                  <c:v>3.4700000000000002E-2</c:v>
                </c:pt>
                <c:pt idx="5">
                  <c:v>6.2600000000000003E-2</c:v>
                </c:pt>
                <c:pt idx="6">
                  <c:v>7.7909999999999993E-2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6-4B24-B110-7DFC9F6234EC}"/>
            </c:ext>
          </c:extLst>
        </c:ser>
        <c:ser>
          <c:idx val="0"/>
          <c:order val="1"/>
          <c:tx>
            <c:v>Visual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Spreadsheet!$A$28:$A$34</c:f>
              <c:numCache>
                <c:formatCode>General</c:formatCode>
                <c:ptCount val="7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</c:numCache>
            </c:numRef>
          </c:cat>
          <c:val>
            <c:numRef>
              <c:f>Spreadsheet!$G$28:$G$34</c:f>
              <c:numCache>
                <c:formatCode>0.00%</c:formatCode>
                <c:ptCount val="7"/>
                <c:pt idx="0">
                  <c:v>7.5899999999999995E-2</c:v>
                </c:pt>
                <c:pt idx="1">
                  <c:v>0.1565</c:v>
                </c:pt>
                <c:pt idx="2">
                  <c:v>7.8E-2</c:v>
                </c:pt>
                <c:pt idx="3">
                  <c:v>0.25040000000000001</c:v>
                </c:pt>
                <c:pt idx="4">
                  <c:v>5.91E-2</c:v>
                </c:pt>
                <c:pt idx="5">
                  <c:v>0.12379999999999999</c:v>
                </c:pt>
                <c:pt idx="6">
                  <c:v>0.13250000000000001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6-4B24-B110-7DFC9F62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203039"/>
        <c:axId val="403772655"/>
      </c:barChart>
      <c:catAx>
        <c:axId val="40420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Subject Number</a:t>
                </a:r>
              </a:p>
            </c:rich>
          </c:tx>
          <c:layout>
            <c:manualLayout>
              <c:xMode val="edge"/>
              <c:yMode val="edge"/>
              <c:x val="0.40112097551353404"/>
              <c:y val="0.788691613193247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72655"/>
        <c:crosses val="autoZero"/>
        <c:auto val="1"/>
        <c:lblAlgn val="ctr"/>
        <c:lblOffset val="100"/>
        <c:noMultiLvlLbl val="0"/>
      </c:catAx>
      <c:valAx>
        <c:axId val="40377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Timing</a:t>
                </a:r>
                <a:r>
                  <a:rPr lang="en-US" baseline="0"/>
                  <a:t> Error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20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 First</a:t>
            </a:r>
          </a:p>
        </c:rich>
      </c:tx>
      <c:layout>
        <c:manualLayout>
          <c:xMode val="edge"/>
          <c:yMode val="edge"/>
          <c:x val="0.41102685360633501"/>
          <c:y val="2.77776030052647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Visual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(Spreadsheet!$A$21,Spreadsheet!$A$22,Spreadsheet!$A$23,Spreadsheet!$A$24,Spreadsheet!$A$25,Spreadsheet!$A$26,Spreadsheet!$A$27)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Spreadsheet!$G$21:$G$27</c:f>
              <c:numCache>
                <c:formatCode>0.00%</c:formatCode>
                <c:ptCount val="7"/>
                <c:pt idx="0">
                  <c:v>0.19739999999999999</c:v>
                </c:pt>
                <c:pt idx="1">
                  <c:v>0.2722</c:v>
                </c:pt>
                <c:pt idx="2">
                  <c:v>6.7199999999999996E-2</c:v>
                </c:pt>
                <c:pt idx="3">
                  <c:v>0.33289999999999997</c:v>
                </c:pt>
                <c:pt idx="4">
                  <c:v>0.20480000000000001</c:v>
                </c:pt>
                <c:pt idx="5">
                  <c:v>0.53239999999999998</c:v>
                </c:pt>
                <c:pt idx="6">
                  <c:v>0.16569999999999999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5F-411F-9F92-883E25CD01D9}"/>
            </c:ext>
          </c:extLst>
        </c:ser>
        <c:ser>
          <c:idx val="0"/>
          <c:order val="1"/>
          <c:tx>
            <c:v>Vibrotactile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(Spreadsheet!$A$21,Spreadsheet!$A$22,Spreadsheet!$A$23,Spreadsheet!$A$24,Spreadsheet!$A$25,Spreadsheet!$A$26,Spreadsheet!$A$27)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Spreadsheet!$B$21:$B$27</c:f>
              <c:numCache>
                <c:formatCode>0.00%</c:formatCode>
                <c:ptCount val="7"/>
                <c:pt idx="0">
                  <c:v>7.5700000000000003E-2</c:v>
                </c:pt>
                <c:pt idx="1">
                  <c:v>4.07E-2</c:v>
                </c:pt>
                <c:pt idx="2">
                  <c:v>0.19020000000000001</c:v>
                </c:pt>
                <c:pt idx="3">
                  <c:v>0.1067</c:v>
                </c:pt>
                <c:pt idx="4">
                  <c:v>0.44130000000000003</c:v>
                </c:pt>
                <c:pt idx="5">
                  <c:v>0.20549999999999999</c:v>
                </c:pt>
                <c:pt idx="6">
                  <c:v>5.4100000000000002E-2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5F-411F-9F92-883E25CD0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485376"/>
        <c:axId val="482487024"/>
      </c:barChart>
      <c:catAx>
        <c:axId val="48248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Subject Number</a:t>
                </a:r>
              </a:p>
            </c:rich>
          </c:tx>
          <c:layout>
            <c:manualLayout>
              <c:xMode val="edge"/>
              <c:yMode val="edge"/>
              <c:x val="0.40094373953245904"/>
              <c:y val="0.76930595778935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87024"/>
        <c:crosses val="autoZero"/>
        <c:auto val="1"/>
        <c:lblAlgn val="ctr"/>
        <c:lblOffset val="100"/>
        <c:noMultiLvlLbl val="0"/>
      </c:catAx>
      <c:valAx>
        <c:axId val="48248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Timing</a:t>
                </a:r>
                <a:r>
                  <a:rPr lang="en-US" baseline="0"/>
                  <a:t> Error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8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(Spreadsheet!$B$36,Spreadsheet!$G$36)</c:f>
                <c:numCache>
                  <c:formatCode>General</c:formatCode>
                  <c:ptCount val="2"/>
                  <c:pt idx="0">
                    <c:v>0.11478524480194489</c:v>
                  </c:pt>
                  <c:pt idx="1">
                    <c:v>0.13710396934112049</c:v>
                  </c:pt>
                </c:numCache>
              </c:numRef>
            </c:plus>
            <c:minus>
              <c:numRef>
                <c:f>(Spreadsheet!$B$36,Spreadsheet!$G$36)</c:f>
                <c:numCache>
                  <c:formatCode>General</c:formatCode>
                  <c:ptCount val="2"/>
                  <c:pt idx="0">
                    <c:v>0.11478524480194489</c:v>
                  </c:pt>
                  <c:pt idx="1">
                    <c:v>0.13710396934112049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(Spreadsheet!$B$35,Spreadsheet!$G$35)</c:f>
              <c:numCache>
                <c:formatCode>0.00%</c:formatCode>
                <c:ptCount val="2"/>
                <c:pt idx="0">
                  <c:v>0.12628333333333333</c:v>
                </c:pt>
                <c:pt idx="1">
                  <c:v>0.19937499999999997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3-4991-A5E3-A4F259990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5060511"/>
        <c:axId val="1295886351"/>
      </c:barChart>
      <c:catAx>
        <c:axId val="1085060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Vibrotactile</a:t>
                </a:r>
                <a:r>
                  <a:rPr lang="en-US" baseline="0"/>
                  <a:t>                                                   Visual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886351"/>
        <c:crosses val="autoZero"/>
        <c:auto val="1"/>
        <c:lblAlgn val="ctr"/>
        <c:lblOffset val="100"/>
        <c:noMultiLvlLbl val="0"/>
      </c:catAx>
      <c:valAx>
        <c:axId val="129588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06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2-norm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(Spreadsheet!$C$36,Spreadsheet!$H$36)</c:f>
                <c:numCache>
                  <c:formatCode>General</c:formatCode>
                  <c:ptCount val="2"/>
                  <c:pt idx="0">
                    <c:v>1.9285820568490208</c:v>
                  </c:pt>
                  <c:pt idx="1">
                    <c:v>2.1461463755185748</c:v>
                  </c:pt>
                </c:numCache>
              </c:numRef>
            </c:plus>
            <c:minus>
              <c:numRef>
                <c:f>(Spreadsheet!$C$36,Spreadsheet!$H$36)</c:f>
                <c:numCache>
                  <c:formatCode>General</c:formatCode>
                  <c:ptCount val="2"/>
                  <c:pt idx="0">
                    <c:v>1.9285820568490208</c:v>
                  </c:pt>
                  <c:pt idx="1">
                    <c:v>2.1461463755185748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(Spreadsheet!$C$20,Spreadsheet!$H$20)</c:f>
              <c:strCache>
                <c:ptCount val="2"/>
                <c:pt idx="0">
                  <c:v>Vibrotactile</c:v>
                </c:pt>
                <c:pt idx="1">
                  <c:v>Visual</c:v>
                </c:pt>
              </c:strCache>
            </c:strRef>
          </c:cat>
          <c:val>
            <c:numRef>
              <c:f>(Spreadsheet!$C$35,Spreadsheet!$H$35)</c:f>
              <c:numCache>
                <c:formatCode>0.000</c:formatCode>
                <c:ptCount val="2"/>
                <c:pt idx="0">
                  <c:v>1.8692499999999999</c:v>
                </c:pt>
                <c:pt idx="1">
                  <c:v>3.1054166666666667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BE-4C5D-B806-EA0042344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908927"/>
        <c:axId val="1350051311"/>
      </c:barChart>
      <c:catAx>
        <c:axId val="72590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051311"/>
        <c:crosses val="autoZero"/>
        <c:auto val="1"/>
        <c:lblAlgn val="ctr"/>
        <c:lblOffset val="100"/>
        <c:noMultiLvlLbl val="0"/>
      </c:catAx>
      <c:valAx>
        <c:axId val="135005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90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Cross-correlation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(Spreadsheet!$E$36,Spreadsheet!$J$36)</c:f>
                <c:numCache>
                  <c:formatCode>General</c:formatCode>
                  <c:ptCount val="2"/>
                  <c:pt idx="0">
                    <c:v>0.10509590469688922</c:v>
                  </c:pt>
                  <c:pt idx="1">
                    <c:v>0.16966596667208531</c:v>
                  </c:pt>
                </c:numCache>
              </c:numRef>
            </c:plus>
            <c:minus>
              <c:numRef>
                <c:f>(Spreadsheet!$E$36,Spreadsheet!$J$36)</c:f>
                <c:numCache>
                  <c:formatCode>General</c:formatCode>
                  <c:ptCount val="2"/>
                  <c:pt idx="0">
                    <c:v>0.10509590469688922</c:v>
                  </c:pt>
                  <c:pt idx="1">
                    <c:v>0.16966596667208531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(Spreadsheet!$D$20,Spreadsheet!$I$20)</c:f>
              <c:strCache>
                <c:ptCount val="2"/>
                <c:pt idx="0">
                  <c:v>Vibrotactile</c:v>
                </c:pt>
                <c:pt idx="1">
                  <c:v>Visual</c:v>
                </c:pt>
              </c:strCache>
            </c:strRef>
          </c:cat>
          <c:val>
            <c:numRef>
              <c:f>(Spreadsheet!$E$35,Spreadsheet!$J$35)</c:f>
              <c:numCache>
                <c:formatCode>0.000</c:formatCode>
                <c:ptCount val="2"/>
                <c:pt idx="0">
                  <c:v>0.69024732811025535</c:v>
                </c:pt>
                <c:pt idx="1">
                  <c:v>0.71115609980907235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9-4A56-8E81-FE02725D7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215584"/>
        <c:axId val="511217232"/>
      </c:barChart>
      <c:catAx>
        <c:axId val="51121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17232"/>
        <c:crosses val="autoZero"/>
        <c:auto val="1"/>
        <c:lblAlgn val="ctr"/>
        <c:lblOffset val="100"/>
        <c:noMultiLvlLbl val="0"/>
      </c:catAx>
      <c:valAx>
        <c:axId val="51121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21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(Spreadsheet!$F$36,Spreadsheet!$K$36)</c:f>
                <c:numCache>
                  <c:formatCode>General</c:formatCode>
                  <c:ptCount val="2"/>
                  <c:pt idx="0">
                    <c:v>0.24270220607430271</c:v>
                  </c:pt>
                  <c:pt idx="1">
                    <c:v>6.6978250653522309E-2</c:v>
                  </c:pt>
                </c:numCache>
              </c:numRef>
            </c:plus>
            <c:minus>
              <c:numRef>
                <c:f>(Spreadsheet!$F$36,Spreadsheet!$K$36)</c:f>
                <c:numCache>
                  <c:formatCode>General</c:formatCode>
                  <c:ptCount val="2"/>
                  <c:pt idx="0">
                    <c:v>0.24270220607430271</c:v>
                  </c:pt>
                  <c:pt idx="1">
                    <c:v>6.6978250653522309E-2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(Spreadsheet!$F$20,Spreadsheet!$K$20)</c:f>
              <c:strCache>
                <c:ptCount val="2"/>
                <c:pt idx="0">
                  <c:v>Vibrotactile</c:v>
                </c:pt>
                <c:pt idx="1">
                  <c:v>Visual</c:v>
                </c:pt>
              </c:strCache>
            </c:strRef>
          </c:cat>
          <c:val>
            <c:numRef>
              <c:f>(Spreadsheet!$F$35,Spreadsheet!$K$35)</c:f>
              <c:numCache>
                <c:formatCode>0.00%</c:formatCode>
                <c:ptCount val="2"/>
                <c:pt idx="0">
                  <c:v>0.75000833333333328</c:v>
                </c:pt>
                <c:pt idx="1">
                  <c:v>0.94046666666666656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B2-477C-8122-5BCBCCD22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4757391"/>
        <c:axId val="1409376879"/>
      </c:barChart>
      <c:catAx>
        <c:axId val="108475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376879"/>
        <c:crosses val="autoZero"/>
        <c:auto val="1"/>
        <c:lblAlgn val="ctr"/>
        <c:lblOffset val="100"/>
        <c:noMultiLvlLbl val="0"/>
      </c:catAx>
      <c:valAx>
        <c:axId val="1409376879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757391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Visual First</a:t>
            </a:r>
          </a:p>
        </c:rich>
      </c:tx>
      <c:layout>
        <c:manualLayout>
          <c:xMode val="edge"/>
          <c:yMode val="edge"/>
          <c:x val="0.41102685360633501"/>
          <c:y val="2.77776030052647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Visual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(Spreadsheet!$A$21,Spreadsheet!$A$22,Spreadsheet!$A$23,Spreadsheet!$A$24,Spreadsheet!$A$25,Spreadsheet!$A$26,Spreadsheet!$A$27)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Spreadsheet!$K$21:$K$27</c:f>
              <c:numCache>
                <c:formatCode>0.00%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0.85709999999999997</c:v>
                </c:pt>
                <c:pt idx="3">
                  <c:v>0.92859999999999998</c:v>
                </c:pt>
                <c:pt idx="4">
                  <c:v>0.85709999999999997</c:v>
                </c:pt>
                <c:pt idx="5">
                  <c:v>0.85709999999999997</c:v>
                </c:pt>
                <c:pt idx="6">
                  <c:v>0.85709999999999997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4-46BD-9B16-3A3B78D4299F}"/>
            </c:ext>
          </c:extLst>
        </c:ser>
        <c:ser>
          <c:idx val="0"/>
          <c:order val="1"/>
          <c:tx>
            <c:v>Vibrotactile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(Spreadsheet!$A$21,Spreadsheet!$A$22,Spreadsheet!$A$23,Spreadsheet!$A$24,Spreadsheet!$A$25,Spreadsheet!$A$26,Spreadsheet!$A$27)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Spreadsheet!$F$21:$F$27</c:f>
              <c:numCache>
                <c:formatCode>0%</c:formatCode>
                <c:ptCount val="7"/>
                <c:pt idx="0">
                  <c:v>1</c:v>
                </c:pt>
                <c:pt idx="1">
                  <c:v>1</c:v>
                </c:pt>
                <c:pt idx="2" formatCode="0.00%">
                  <c:v>0.42859999999999998</c:v>
                </c:pt>
                <c:pt idx="3" formatCode="0.00%">
                  <c:v>0.5</c:v>
                </c:pt>
                <c:pt idx="4" formatCode="0.00%">
                  <c:v>0.35709999999999997</c:v>
                </c:pt>
                <c:pt idx="5" formatCode="0.00%">
                  <c:v>0.64290000000000003</c:v>
                </c:pt>
                <c:pt idx="6" formatCode="0.00%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44-46BD-9B16-3A3B78D42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485376"/>
        <c:axId val="482487024"/>
      </c:barChart>
      <c:catAx>
        <c:axId val="48248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Subject Number</a:t>
                </a:r>
              </a:p>
            </c:rich>
          </c:tx>
          <c:layout>
            <c:manualLayout>
              <c:xMode val="edge"/>
              <c:yMode val="edge"/>
              <c:x val="0.40094373953245904"/>
              <c:y val="0.769305957789353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87024"/>
        <c:crosses val="autoZero"/>
        <c:auto val="1"/>
        <c:lblAlgn val="ctr"/>
        <c:lblOffset val="100"/>
        <c:noMultiLvlLbl val="0"/>
      </c:catAx>
      <c:valAx>
        <c:axId val="48248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Timing</a:t>
                </a:r>
                <a:r>
                  <a:rPr lang="en-US" baseline="0"/>
                  <a:t> Error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8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Vibrotactile First</a:t>
            </a:r>
          </a:p>
        </c:rich>
      </c:tx>
      <c:layout>
        <c:manualLayout>
          <c:xMode val="edge"/>
          <c:yMode val="edge"/>
          <c:x val="0.37226194898693404"/>
          <c:y val="2.69296108741910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Spreadsheet!$K$28:$K$34</c:f>
              <c:numCache>
                <c:formatCode>0.00%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0.92859999999999998</c:v>
                </c:pt>
                <c:pt idx="4">
                  <c:v>1</c:v>
                </c:pt>
                <c:pt idx="5">
                  <c:v>0.92859999999999998</c:v>
                </c:pt>
                <c:pt idx="6">
                  <c:v>0.64290000000000003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D5-46D3-88CF-1EAD25250D95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Spreadsheet!$F$28:$F$34</c:f>
              <c:numCache>
                <c:formatCode>0.00%</c:formatCode>
                <c:ptCount val="7"/>
                <c:pt idx="0">
                  <c:v>0.64290000000000003</c:v>
                </c:pt>
                <c:pt idx="1">
                  <c:v>0.64290000000000003</c:v>
                </c:pt>
                <c:pt idx="2">
                  <c:v>1</c:v>
                </c:pt>
                <c:pt idx="3">
                  <c:v>0.85709999999999997</c:v>
                </c:pt>
                <c:pt idx="4">
                  <c:v>0.92859999999999998</c:v>
                </c:pt>
                <c:pt idx="5">
                  <c:v>0.85709999999999997</c:v>
                </c:pt>
                <c:pt idx="6">
                  <c:v>0.85709999999999997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D5-46D3-88CF-1EAD25250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4203039"/>
        <c:axId val="403772655"/>
      </c:barChart>
      <c:catAx>
        <c:axId val="404203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Subject Number</a:t>
                </a:r>
              </a:p>
            </c:rich>
          </c:tx>
          <c:layout>
            <c:manualLayout>
              <c:xMode val="edge"/>
              <c:yMode val="edge"/>
              <c:x val="0.40112097551353404"/>
              <c:y val="0.788691613193247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772655"/>
        <c:crosses val="autoZero"/>
        <c:auto val="1"/>
        <c:lblAlgn val="ctr"/>
        <c:lblOffset val="100"/>
        <c:noMultiLvlLbl val="0"/>
      </c:catAx>
      <c:valAx>
        <c:axId val="40377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Timing</a:t>
                </a:r>
                <a:r>
                  <a:rPr lang="en-US" baseline="0"/>
                  <a:t> Error Percentage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20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14</xdr:row>
      <xdr:rowOff>67733</xdr:rowOff>
    </xdr:from>
    <xdr:to>
      <xdr:col>17</xdr:col>
      <xdr:colOff>810683</xdr:colOff>
      <xdr:row>28</xdr:row>
      <xdr:rowOff>96982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C132B-2FB5-46B6-9C7D-6A6C36CE6D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323850</xdr:colOff>
      <xdr:row>0</xdr:row>
      <xdr:rowOff>76200</xdr:rowOff>
    </xdr:from>
    <xdr:to>
      <xdr:col>17</xdr:col>
      <xdr:colOff>764116</xdr:colOff>
      <xdr:row>13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B9C16-3808-44BD-9019-C5EE34F355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599787</xdr:colOff>
      <xdr:row>40</xdr:row>
      <xdr:rowOff>127000</xdr:rowOff>
    </xdr:from>
    <xdr:to>
      <xdr:col>12</xdr:col>
      <xdr:colOff>16741</xdr:colOff>
      <xdr:row>54</xdr:row>
      <xdr:rowOff>25399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63C8DB-1772-4B61-BEB7-8A24C39B0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609601</xdr:colOff>
      <xdr:row>55</xdr:row>
      <xdr:rowOff>50800</xdr:rowOff>
    </xdr:from>
    <xdr:to>
      <xdr:col>11</xdr:col>
      <xdr:colOff>429492</xdr:colOff>
      <xdr:row>71</xdr:row>
      <xdr:rowOff>166255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14863D-FFAC-4134-A89F-DD242D519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363799</xdr:colOff>
      <xdr:row>42</xdr:row>
      <xdr:rowOff>62054</xdr:rowOff>
    </xdr:from>
    <xdr:to>
      <xdr:col>7</xdr:col>
      <xdr:colOff>516199</xdr:colOff>
      <xdr:row>55</xdr:row>
      <xdr:rowOff>163010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EDDF48-9567-4025-A140-6EFA49C61A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444500</xdr:colOff>
      <xdr:row>41</xdr:row>
      <xdr:rowOff>139700</xdr:rowOff>
    </xdr:from>
    <xdr:to>
      <xdr:col>19</xdr:col>
      <xdr:colOff>63500</xdr:colOff>
      <xdr:row>57</xdr:row>
      <xdr:rowOff>23813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B78598-7A31-42A5-9100-3ED92745EB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314325</xdr:colOff>
      <xdr:row>28</xdr:row>
      <xdr:rowOff>123825</xdr:rowOff>
    </xdr:from>
    <xdr:to>
      <xdr:col>23</xdr:col>
      <xdr:colOff>754591</xdr:colOff>
      <xdr:row>42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90869BA-C87D-49BE-88A8-DA6500865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142875</xdr:colOff>
      <xdr:row>29</xdr:row>
      <xdr:rowOff>0</xdr:rowOff>
    </xdr:from>
    <xdr:to>
      <xdr:col>16</xdr:col>
      <xdr:colOff>591608</xdr:colOff>
      <xdr:row>43</xdr:row>
      <xdr:rowOff>29249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FA33284-DC62-4266-8915-5CBBAC867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E2BF-91E7-458D-9D8E-A7EFF443AA43}">
  <dimension ref="A1:U60"/>
  <sheetViews>
    <sheetView tabSelected="1" topLeftCell="E1" zoomScale="80" workbookViewId="0">
      <selection activeCell="I12" sqref="I12"/>
    </sheetView>
  </sheetViews>
  <sheetFormatPr defaultColWidth="11.25" defaultRowHeight="15.75" x14ac:dyDescent="0.25"/>
  <cols>
    <col min="1" max="11" width="14.5" customWidth="1"/>
  </cols>
  <sheetData>
    <row r="1" spans="1:21" x14ac:dyDescent="0.25">
      <c r="B1" s="1" t="s">
        <v>0</v>
      </c>
      <c r="C1" s="1" t="s">
        <v>1</v>
      </c>
    </row>
    <row r="2" spans="1:21" x14ac:dyDescent="0.25">
      <c r="A2" s="1" t="s">
        <v>2</v>
      </c>
      <c r="B2" s="1" t="s">
        <v>3</v>
      </c>
      <c r="C2" s="1" t="s">
        <v>4</v>
      </c>
      <c r="D2" s="1" t="s">
        <v>5</v>
      </c>
      <c r="E2" s="1"/>
      <c r="F2" s="1" t="s">
        <v>6</v>
      </c>
      <c r="G2" s="1" t="s">
        <v>3</v>
      </c>
      <c r="H2" s="1" t="s">
        <v>4</v>
      </c>
      <c r="I2" s="1" t="s">
        <v>5</v>
      </c>
      <c r="J2" s="1"/>
      <c r="K2" s="1" t="s">
        <v>7</v>
      </c>
    </row>
    <row r="3" spans="1:21" x14ac:dyDescent="0.25">
      <c r="A3" s="1">
        <v>1</v>
      </c>
      <c r="B3" s="2">
        <v>0.19739999999999999</v>
      </c>
      <c r="C3" s="1">
        <v>2.7530000000000001</v>
      </c>
      <c r="D3" s="1">
        <v>224.72</v>
      </c>
      <c r="E3" s="1"/>
      <c r="F3" s="3">
        <v>1</v>
      </c>
      <c r="G3" s="2">
        <v>7.5700000000000003E-2</v>
      </c>
      <c r="H3" s="1">
        <v>1.0609999999999999</v>
      </c>
      <c r="I3" s="1">
        <v>172.68</v>
      </c>
      <c r="J3" s="1"/>
      <c r="K3" s="3">
        <v>1</v>
      </c>
    </row>
    <row r="4" spans="1:21" x14ac:dyDescent="0.25">
      <c r="A4" s="1">
        <v>2</v>
      </c>
      <c r="B4" s="2">
        <v>0.2722</v>
      </c>
      <c r="C4" s="1">
        <v>4.883</v>
      </c>
      <c r="D4" s="1">
        <v>252.52</v>
      </c>
      <c r="E4" s="1"/>
      <c r="F4" s="3">
        <v>1</v>
      </c>
      <c r="G4" s="2">
        <v>4.07E-2</v>
      </c>
      <c r="H4" s="1">
        <v>0.53100000000000003</v>
      </c>
      <c r="I4" s="1">
        <v>191.75</v>
      </c>
      <c r="J4" s="1"/>
      <c r="K4" s="3">
        <v>1</v>
      </c>
    </row>
    <row r="5" spans="1:21" x14ac:dyDescent="0.25">
      <c r="A5" s="1">
        <v>3</v>
      </c>
      <c r="B5" s="2">
        <v>0.2145</v>
      </c>
      <c r="C5" s="1">
        <v>3.7</v>
      </c>
      <c r="D5" s="1">
        <v>236.89</v>
      </c>
      <c r="E5" s="1"/>
      <c r="F5" s="3">
        <v>1</v>
      </c>
      <c r="G5" s="2">
        <v>0.19589999999999999</v>
      </c>
      <c r="H5" s="1">
        <v>5.0389999999999997</v>
      </c>
      <c r="I5" s="1">
        <v>210.21</v>
      </c>
      <c r="J5" s="1"/>
      <c r="K5" s="3">
        <v>1</v>
      </c>
    </row>
    <row r="8" spans="1:21" x14ac:dyDescent="0.25">
      <c r="B8" s="1" t="s">
        <v>8</v>
      </c>
      <c r="C8" s="1" t="s">
        <v>9</v>
      </c>
    </row>
    <row r="9" spans="1:21" x14ac:dyDescent="0.25">
      <c r="A9" s="1" t="s">
        <v>2</v>
      </c>
      <c r="B9" s="1" t="s">
        <v>3</v>
      </c>
      <c r="C9" s="1" t="s">
        <v>4</v>
      </c>
      <c r="D9" s="1" t="s">
        <v>5</v>
      </c>
      <c r="E9" s="1"/>
      <c r="F9" s="1" t="s">
        <v>7</v>
      </c>
      <c r="G9" s="1" t="s">
        <v>3</v>
      </c>
      <c r="H9" s="1" t="s">
        <v>4</v>
      </c>
      <c r="I9" s="1" t="s">
        <v>5</v>
      </c>
      <c r="J9" s="1"/>
      <c r="K9" s="1" t="s">
        <v>6</v>
      </c>
    </row>
    <row r="10" spans="1:21" x14ac:dyDescent="0.25">
      <c r="A10" s="1" t="s">
        <v>10</v>
      </c>
      <c r="B10" s="2">
        <v>0.1134</v>
      </c>
      <c r="C10" s="1">
        <v>1.806</v>
      </c>
      <c r="D10" s="1">
        <v>164.52</v>
      </c>
      <c r="E10" s="1"/>
      <c r="F10" s="3">
        <v>1</v>
      </c>
      <c r="G10" s="2">
        <v>0.10780000000000001</v>
      </c>
      <c r="H10" s="1">
        <v>1.4450000000000001</v>
      </c>
      <c r="I10" s="1">
        <v>203.96</v>
      </c>
      <c r="J10" s="1"/>
      <c r="K10" s="3">
        <v>1</v>
      </c>
    </row>
    <row r="11" spans="1:21" x14ac:dyDescent="0.25">
      <c r="A11" s="1" t="s">
        <v>11</v>
      </c>
      <c r="B11" s="2">
        <v>0.17929999999999999</v>
      </c>
      <c r="C11" s="1">
        <v>3.1930000000000001</v>
      </c>
      <c r="D11" s="1">
        <v>144.12</v>
      </c>
      <c r="E11" s="1"/>
      <c r="F11" s="3">
        <v>0.2</v>
      </c>
      <c r="G11" s="2">
        <v>0.29199999999999998</v>
      </c>
      <c r="H11" s="1">
        <v>4.6360000000000001</v>
      </c>
      <c r="I11" s="1">
        <v>249.7</v>
      </c>
      <c r="J11" s="1"/>
      <c r="K11" s="3">
        <v>1</v>
      </c>
    </row>
    <row r="12" spans="1:21" x14ac:dyDescent="0.25">
      <c r="A12" s="1" t="s">
        <v>12</v>
      </c>
      <c r="B12" s="2">
        <v>7.4700000000000003E-2</v>
      </c>
      <c r="C12" s="1">
        <v>1.1970000000000001</v>
      </c>
      <c r="D12" s="1">
        <v>171.13</v>
      </c>
      <c r="E12" s="1"/>
      <c r="F12" s="3">
        <v>1</v>
      </c>
      <c r="G12" s="2">
        <v>9.35E-2</v>
      </c>
      <c r="H12" s="1">
        <v>1.337</v>
      </c>
      <c r="I12" s="1">
        <v>205.4</v>
      </c>
      <c r="J12" s="1"/>
      <c r="K12" s="3">
        <v>1</v>
      </c>
    </row>
    <row r="13" spans="1:21" x14ac:dyDescent="0.25">
      <c r="A13" s="1">
        <v>7</v>
      </c>
      <c r="B13" s="2">
        <v>0.1636</v>
      </c>
      <c r="C13" s="1">
        <v>2.3820000000000001</v>
      </c>
      <c r="D13" s="1">
        <v>154.57</v>
      </c>
      <c r="E13" s="1"/>
      <c r="F13" s="2">
        <v>0.33300000000000002</v>
      </c>
      <c r="G13" s="2">
        <v>0.38119999999999998</v>
      </c>
      <c r="H13" s="1">
        <v>6.1260000000000003</v>
      </c>
      <c r="I13" s="1">
        <v>270.33</v>
      </c>
      <c r="J13" s="1"/>
      <c r="K13" s="3">
        <v>1</v>
      </c>
      <c r="T13">
        <v>1</v>
      </c>
      <c r="U13" t="s">
        <v>15</v>
      </c>
    </row>
    <row r="14" spans="1:21" x14ac:dyDescent="0.25">
      <c r="T14">
        <v>2</v>
      </c>
      <c r="U14" t="s">
        <v>15</v>
      </c>
    </row>
    <row r="15" spans="1:21" x14ac:dyDescent="0.25">
      <c r="T15">
        <v>3</v>
      </c>
      <c r="U15" t="s">
        <v>16</v>
      </c>
    </row>
    <row r="16" spans="1:21" x14ac:dyDescent="0.25">
      <c r="T16">
        <v>4</v>
      </c>
      <c r="U16" t="s">
        <v>16</v>
      </c>
    </row>
    <row r="17" spans="1:21" x14ac:dyDescent="0.25">
      <c r="T17">
        <v>5</v>
      </c>
      <c r="U17" t="s">
        <v>15</v>
      </c>
    </row>
    <row r="18" spans="1:21" x14ac:dyDescent="0.25">
      <c r="B18" s="1" t="s">
        <v>8</v>
      </c>
      <c r="C18" s="1"/>
      <c r="T18">
        <v>6</v>
      </c>
      <c r="U18" t="s">
        <v>15</v>
      </c>
    </row>
    <row r="19" spans="1:21" x14ac:dyDescent="0.25">
      <c r="B19" s="1" t="s">
        <v>17</v>
      </c>
      <c r="C19" s="1" t="s">
        <v>18</v>
      </c>
      <c r="D19" t="s">
        <v>19</v>
      </c>
      <c r="F19" t="s">
        <v>7</v>
      </c>
      <c r="G19" s="1" t="s">
        <v>17</v>
      </c>
      <c r="H19" s="1" t="s">
        <v>18</v>
      </c>
      <c r="I19" t="s">
        <v>19</v>
      </c>
      <c r="K19" t="s">
        <v>7</v>
      </c>
    </row>
    <row r="20" spans="1:21" x14ac:dyDescent="0.25">
      <c r="A20" s="1" t="s">
        <v>2</v>
      </c>
      <c r="B20" s="1" t="s">
        <v>13</v>
      </c>
      <c r="C20" s="1" t="s">
        <v>13</v>
      </c>
      <c r="D20" s="1" t="s">
        <v>13</v>
      </c>
      <c r="E20" s="1"/>
      <c r="F20" s="1" t="s">
        <v>13</v>
      </c>
      <c r="G20" s="1" t="s">
        <v>14</v>
      </c>
      <c r="H20" s="1" t="s">
        <v>14</v>
      </c>
      <c r="I20" s="1" t="s">
        <v>14</v>
      </c>
      <c r="J20" s="1"/>
      <c r="K20" s="1" t="s">
        <v>14</v>
      </c>
      <c r="T20">
        <v>7</v>
      </c>
      <c r="U20" t="s">
        <v>16</v>
      </c>
    </row>
    <row r="21" spans="1:21" x14ac:dyDescent="0.25">
      <c r="A21" s="4">
        <v>1</v>
      </c>
      <c r="B21" s="2">
        <v>7.5700000000000003E-2</v>
      </c>
      <c r="C21" s="1">
        <v>1.0609999999999999</v>
      </c>
      <c r="D21" s="1">
        <v>172.68</v>
      </c>
      <c r="E21" s="12">
        <f>D21/MAX($D$21:$D$34, $I$21:$I$34)</f>
        <v>0.56843768516689719</v>
      </c>
      <c r="F21" s="3">
        <v>1</v>
      </c>
      <c r="G21" s="2">
        <v>0.19739999999999999</v>
      </c>
      <c r="H21" s="1">
        <v>2.7530000000000001</v>
      </c>
      <c r="I21" s="1">
        <v>224.72</v>
      </c>
      <c r="J21" s="12">
        <f>I21/MAX($D$21:$D$34, $I$21:$I$34)</f>
        <v>0.73974586872078485</v>
      </c>
      <c r="K21" s="2">
        <v>1</v>
      </c>
      <c r="T21">
        <v>8</v>
      </c>
      <c r="U21" t="s">
        <v>16</v>
      </c>
    </row>
    <row r="22" spans="1:21" x14ac:dyDescent="0.25">
      <c r="A22" s="4">
        <v>2</v>
      </c>
      <c r="B22" s="2">
        <v>4.07E-2</v>
      </c>
      <c r="C22" s="1">
        <v>0.53100000000000003</v>
      </c>
      <c r="D22" s="1">
        <v>191.75</v>
      </c>
      <c r="E22" s="12">
        <f t="shared" ref="E22:E37" si="0">D22/MAX($D$21:$D$34, $I$21:$I$34)</f>
        <v>0.63121337810257427</v>
      </c>
      <c r="F22" s="3">
        <v>1</v>
      </c>
      <c r="G22" s="2">
        <v>0.2722</v>
      </c>
      <c r="H22" s="1">
        <v>4.883</v>
      </c>
      <c r="I22" s="1">
        <v>252.52</v>
      </c>
      <c r="J22" s="12">
        <f t="shared" ref="J22:J37" si="1">I22/MAX($D$21:$D$34, $I$21:$I$34)</f>
        <v>0.83125946408585172</v>
      </c>
      <c r="K22" s="2">
        <v>1</v>
      </c>
      <c r="T22">
        <v>9</v>
      </c>
      <c r="U22" t="s">
        <v>15</v>
      </c>
    </row>
    <row r="23" spans="1:21" x14ac:dyDescent="0.25">
      <c r="A23" s="4">
        <v>3</v>
      </c>
      <c r="B23" s="2">
        <v>0.19020000000000001</v>
      </c>
      <c r="C23" s="1">
        <v>2.6760000000000002</v>
      </c>
      <c r="D23" s="1">
        <v>221.39</v>
      </c>
      <c r="E23" s="12">
        <f t="shared" si="0"/>
        <v>0.72878398841266712</v>
      </c>
      <c r="F23" s="2">
        <v>0.42859999999999998</v>
      </c>
      <c r="G23" s="2">
        <v>6.7199999999999996E-2</v>
      </c>
      <c r="H23" s="1">
        <v>1.0409999999999999</v>
      </c>
      <c r="I23" s="1">
        <v>185.65</v>
      </c>
      <c r="J23" s="12">
        <f t="shared" si="1"/>
        <v>0.6111330568174338</v>
      </c>
      <c r="K23" s="2">
        <v>0.85709999999999997</v>
      </c>
      <c r="T23">
        <v>12</v>
      </c>
      <c r="U23" t="s">
        <v>16</v>
      </c>
    </row>
    <row r="24" spans="1:21" x14ac:dyDescent="0.25">
      <c r="A24" s="4">
        <v>4</v>
      </c>
      <c r="B24" s="2">
        <v>0.1067</v>
      </c>
      <c r="C24" s="1">
        <v>1.3660000000000001</v>
      </c>
      <c r="D24" s="1">
        <v>217.39</v>
      </c>
      <c r="E24" s="12">
        <f t="shared" si="0"/>
        <v>0.71561656461913226</v>
      </c>
      <c r="F24" s="2">
        <v>0.5</v>
      </c>
      <c r="G24" s="2">
        <v>0.33289999999999997</v>
      </c>
      <c r="H24" s="1">
        <v>6.3470000000000004</v>
      </c>
      <c r="I24" s="1">
        <v>293.77999999999997</v>
      </c>
      <c r="J24" s="12">
        <f t="shared" si="1"/>
        <v>0.96708144051616296</v>
      </c>
      <c r="K24" s="2">
        <v>0.92859999999999998</v>
      </c>
      <c r="T24">
        <v>13</v>
      </c>
      <c r="U24" t="s">
        <v>15</v>
      </c>
    </row>
    <row r="25" spans="1:21" x14ac:dyDescent="0.25">
      <c r="A25" s="4">
        <v>5</v>
      </c>
      <c r="B25" s="2">
        <v>0.44130000000000003</v>
      </c>
      <c r="C25" s="1">
        <v>7.008</v>
      </c>
      <c r="D25" s="1">
        <v>282.06</v>
      </c>
      <c r="E25" s="12">
        <f t="shared" si="0"/>
        <v>0.92850088880110615</v>
      </c>
      <c r="F25" s="2">
        <v>0.35709999999999997</v>
      </c>
      <c r="G25" s="2">
        <v>0.20480000000000001</v>
      </c>
      <c r="H25" s="1">
        <v>4.5</v>
      </c>
      <c r="I25" s="1">
        <v>244.11</v>
      </c>
      <c r="J25" s="12">
        <f t="shared" si="1"/>
        <v>0.80357495555994485</v>
      </c>
      <c r="K25" s="2">
        <v>0.85709999999999997</v>
      </c>
    </row>
    <row r="26" spans="1:21" x14ac:dyDescent="0.25">
      <c r="A26" s="4">
        <v>6</v>
      </c>
      <c r="B26" s="2">
        <v>0.20549999999999999</v>
      </c>
      <c r="C26" s="1">
        <v>3.9510000000000001</v>
      </c>
      <c r="D26" s="1">
        <v>258.99</v>
      </c>
      <c r="E26" s="12">
        <f t="shared" si="0"/>
        <v>0.8525577720718942</v>
      </c>
      <c r="F26" s="2">
        <v>0.64290000000000003</v>
      </c>
      <c r="G26" s="2">
        <v>0.53239999999999998</v>
      </c>
      <c r="H26" s="1">
        <v>7.1020000000000003</v>
      </c>
      <c r="I26" s="1">
        <v>303.77999999999997</v>
      </c>
      <c r="J26" s="12">
        <f t="shared" si="1"/>
        <v>1</v>
      </c>
      <c r="K26" s="2">
        <v>0.85709999999999997</v>
      </c>
    </row>
    <row r="27" spans="1:21" x14ac:dyDescent="0.25">
      <c r="A27" s="4">
        <v>7</v>
      </c>
      <c r="B27" s="2">
        <v>5.4100000000000002E-2</v>
      </c>
      <c r="C27" s="1">
        <v>0.54500000000000004</v>
      </c>
      <c r="D27" s="1">
        <v>201.1</v>
      </c>
      <c r="E27" s="12">
        <f t="shared" si="0"/>
        <v>0.66199223121996187</v>
      </c>
      <c r="F27" s="2">
        <v>1</v>
      </c>
      <c r="G27" s="2">
        <v>0.16569999999999999</v>
      </c>
      <c r="H27" s="1">
        <v>2.226</v>
      </c>
      <c r="I27" s="1">
        <v>236.35</v>
      </c>
      <c r="J27" s="12">
        <f t="shared" si="1"/>
        <v>0.7780301534004872</v>
      </c>
      <c r="K27" s="2">
        <v>0.85709999999999997</v>
      </c>
    </row>
    <row r="28" spans="1:21" x14ac:dyDescent="0.25">
      <c r="A28" s="4">
        <v>8</v>
      </c>
      <c r="B28" s="2">
        <v>5.4699999999999999E-2</v>
      </c>
      <c r="C28" s="1">
        <v>0.67100000000000004</v>
      </c>
      <c r="D28" s="1">
        <v>196</v>
      </c>
      <c r="E28" s="12">
        <f t="shared" si="0"/>
        <v>0.64520376588320505</v>
      </c>
      <c r="F28" s="2">
        <v>0.64290000000000003</v>
      </c>
      <c r="G28" s="2">
        <v>7.5899999999999995E-2</v>
      </c>
      <c r="H28" s="1">
        <v>1.1990000000000001</v>
      </c>
      <c r="I28" s="1">
        <v>172.06</v>
      </c>
      <c r="J28" s="12">
        <f t="shared" si="1"/>
        <v>0.56639673447889927</v>
      </c>
      <c r="K28" s="2">
        <v>1</v>
      </c>
    </row>
    <row r="29" spans="1:21" x14ac:dyDescent="0.25">
      <c r="A29" s="4">
        <v>9</v>
      </c>
      <c r="B29" s="2">
        <v>7.0699999999999999E-2</v>
      </c>
      <c r="C29" s="1">
        <v>0.63300000000000001</v>
      </c>
      <c r="D29" s="1">
        <v>193.73</v>
      </c>
      <c r="E29" s="12">
        <f t="shared" si="0"/>
        <v>0.63773125288037402</v>
      </c>
      <c r="F29" s="2">
        <v>0.64290000000000003</v>
      </c>
      <c r="G29" s="2">
        <v>0.1565</v>
      </c>
      <c r="H29" s="1">
        <v>1.696</v>
      </c>
      <c r="I29" s="1">
        <v>170.85</v>
      </c>
      <c r="J29" s="12">
        <f t="shared" si="1"/>
        <v>0.56241358878135495</v>
      </c>
      <c r="K29" s="2">
        <v>1</v>
      </c>
    </row>
    <row r="30" spans="1:21" x14ac:dyDescent="0.25">
      <c r="A30" s="4">
        <v>10</v>
      </c>
      <c r="B30" s="2">
        <v>8.0600000000000005E-2</v>
      </c>
      <c r="C30" s="1">
        <v>1.764</v>
      </c>
      <c r="D30" s="1">
        <v>208.37</v>
      </c>
      <c r="E30" s="12">
        <f t="shared" si="0"/>
        <v>0.68592402396471142</v>
      </c>
      <c r="F30" s="2">
        <v>1</v>
      </c>
      <c r="G30" s="2">
        <v>7.8E-2</v>
      </c>
      <c r="H30" s="1">
        <v>1.405</v>
      </c>
      <c r="I30" s="1">
        <v>168.73</v>
      </c>
      <c r="J30" s="12">
        <f t="shared" si="1"/>
        <v>0.55543485417078153</v>
      </c>
      <c r="K30" s="2">
        <v>1</v>
      </c>
    </row>
    <row r="31" spans="1:21" x14ac:dyDescent="0.25">
      <c r="A31" s="4">
        <v>11</v>
      </c>
      <c r="B31" s="2">
        <v>0.1605</v>
      </c>
      <c r="C31" s="1">
        <v>1.802</v>
      </c>
      <c r="D31" s="1">
        <v>181.32</v>
      </c>
      <c r="E31" s="12">
        <f t="shared" si="0"/>
        <v>0.59687932056093229</v>
      </c>
      <c r="F31" s="2">
        <v>0.85709999999999997</v>
      </c>
      <c r="G31" s="2">
        <v>0.25040000000000001</v>
      </c>
      <c r="H31" s="1">
        <v>3.323</v>
      </c>
      <c r="I31" s="1">
        <v>142.69999999999999</v>
      </c>
      <c r="J31" s="12">
        <f t="shared" si="1"/>
        <v>0.46974784383435381</v>
      </c>
      <c r="K31" s="2">
        <v>0.92859999999999998</v>
      </c>
    </row>
    <row r="32" spans="1:21" x14ac:dyDescent="0.25">
      <c r="A32" s="4">
        <v>12</v>
      </c>
      <c r="B32" s="2">
        <v>3.4700000000000002E-2</v>
      </c>
      <c r="C32" s="1">
        <v>0.42299999999999999</v>
      </c>
      <c r="D32" s="1">
        <v>191.42</v>
      </c>
      <c r="E32" s="12">
        <f t="shared" si="0"/>
        <v>0.63012706563960763</v>
      </c>
      <c r="F32" s="2">
        <v>0.92859999999999998</v>
      </c>
      <c r="G32" s="2">
        <v>5.91E-2</v>
      </c>
      <c r="H32" s="1">
        <v>0.79</v>
      </c>
      <c r="I32" s="1">
        <v>197.17</v>
      </c>
      <c r="J32" s="12">
        <f t="shared" si="1"/>
        <v>0.6490552373428139</v>
      </c>
      <c r="K32" s="2">
        <v>1</v>
      </c>
    </row>
    <row r="33" spans="1:11" x14ac:dyDescent="0.25">
      <c r="A33" s="4">
        <v>13</v>
      </c>
      <c r="B33" s="2">
        <v>6.2600000000000003E-2</v>
      </c>
      <c r="C33" s="1">
        <v>0.91800000000000004</v>
      </c>
      <c r="D33" s="1">
        <v>198.18</v>
      </c>
      <c r="E33" s="12">
        <f t="shared" si="0"/>
        <v>0.65238001185068151</v>
      </c>
      <c r="F33" s="2">
        <v>0.85709999999999997</v>
      </c>
      <c r="G33" s="2">
        <v>0.12379999999999999</v>
      </c>
      <c r="H33" s="1">
        <v>1.423</v>
      </c>
      <c r="I33" s="1">
        <v>204.61</v>
      </c>
      <c r="J33" s="12">
        <f t="shared" si="1"/>
        <v>0.67354664559878874</v>
      </c>
      <c r="K33" s="2">
        <v>0.92859999999999998</v>
      </c>
    </row>
    <row r="34" spans="1:11" x14ac:dyDescent="0.25">
      <c r="A34" s="4">
        <v>14</v>
      </c>
      <c r="B34" s="2">
        <v>7.7909999999999993E-2</v>
      </c>
      <c r="C34" s="1">
        <v>0.879</v>
      </c>
      <c r="D34" s="1">
        <v>201.4</v>
      </c>
      <c r="E34" s="12">
        <f t="shared" si="0"/>
        <v>0.66297978800447699</v>
      </c>
      <c r="F34" s="2">
        <v>0.85709999999999997</v>
      </c>
      <c r="G34" s="2">
        <v>0.13250000000000001</v>
      </c>
      <c r="H34" s="1">
        <v>1.7290000000000001</v>
      </c>
      <c r="I34" s="1">
        <v>203.82</v>
      </c>
      <c r="J34" s="12">
        <f t="shared" si="1"/>
        <v>0.67094607939956552</v>
      </c>
      <c r="K34" s="2">
        <v>0.64290000000000003</v>
      </c>
    </row>
    <row r="35" spans="1:11" x14ac:dyDescent="0.25">
      <c r="A35" s="4"/>
      <c r="B35" s="7">
        <f>B39</f>
        <v>0.12628333333333333</v>
      </c>
      <c r="C35" s="6">
        <f t="shared" ref="C35:K35" si="2">C39</f>
        <v>1.8692499999999999</v>
      </c>
      <c r="D35" s="6">
        <f t="shared" si="2"/>
        <v>209.68333333333337</v>
      </c>
      <c r="E35" s="12">
        <f t="shared" si="0"/>
        <v>0.69024732811025535</v>
      </c>
      <c r="F35" s="7">
        <f t="shared" si="2"/>
        <v>0.75000833333333328</v>
      </c>
      <c r="G35" s="7">
        <f t="shared" si="2"/>
        <v>0.19937499999999997</v>
      </c>
      <c r="H35" s="6">
        <f t="shared" si="2"/>
        <v>3.1054166666666667</v>
      </c>
      <c r="I35" s="6">
        <f t="shared" si="2"/>
        <v>216.03499999999997</v>
      </c>
      <c r="J35" s="12">
        <f t="shared" si="1"/>
        <v>0.71115609980907235</v>
      </c>
      <c r="K35" s="7">
        <f t="shared" si="2"/>
        <v>0.94046666666666656</v>
      </c>
    </row>
    <row r="36" spans="1:11" x14ac:dyDescent="0.25">
      <c r="B36" s="5">
        <f t="shared" ref="B36:K36" si="3">B37</f>
        <v>0.11478524480194489</v>
      </c>
      <c r="C36" s="6">
        <f t="shared" si="3"/>
        <v>1.9285820568490208</v>
      </c>
      <c r="D36" s="6">
        <f t="shared" si="3"/>
        <v>31.926033928821003</v>
      </c>
      <c r="E36" s="12">
        <f t="shared" si="0"/>
        <v>0.10509590469688922</v>
      </c>
      <c r="F36" s="5">
        <f t="shared" si="3"/>
        <v>0.24270220607430271</v>
      </c>
      <c r="G36" s="5">
        <f t="shared" si="3"/>
        <v>0.13710396934112049</v>
      </c>
      <c r="H36" s="6">
        <f t="shared" si="3"/>
        <v>2.1461463755185748</v>
      </c>
      <c r="I36" s="6">
        <f t="shared" si="3"/>
        <v>51.541127355646069</v>
      </c>
      <c r="J36" s="12">
        <f t="shared" si="1"/>
        <v>0.16966596667208531</v>
      </c>
      <c r="K36" s="5">
        <f t="shared" si="3"/>
        <v>6.6978250653522309E-2</v>
      </c>
    </row>
    <row r="37" spans="1:11" x14ac:dyDescent="0.25">
      <c r="B37" s="5">
        <f>STDEV(B21:B32)</f>
        <v>0.11478524480194489</v>
      </c>
      <c r="C37" s="11">
        <f>STDEV(C21:C32)</f>
        <v>1.9285820568490208</v>
      </c>
      <c r="D37" s="11">
        <f>STDEV(D21:D32)</f>
        <v>31.926033928821003</v>
      </c>
      <c r="E37" s="12">
        <f t="shared" si="0"/>
        <v>0.10509590469688922</v>
      </c>
      <c r="F37" s="5">
        <f>STDEV(F21:F32)</f>
        <v>0.24270220607430271</v>
      </c>
      <c r="G37" s="5">
        <f>STDEV(G21:G32)</f>
        <v>0.13710396934112049</v>
      </c>
      <c r="H37" s="11">
        <f>STDEV(H21:H32)</f>
        <v>2.1461463755185748</v>
      </c>
      <c r="I37" s="11">
        <f>STDEV(I21:I32)</f>
        <v>51.541127355646069</v>
      </c>
      <c r="J37" s="12">
        <f t="shared" si="1"/>
        <v>0.16966596667208531</v>
      </c>
      <c r="K37" s="5">
        <f>STDEV(K21:K32)</f>
        <v>6.6978250653522309E-2</v>
      </c>
    </row>
    <row r="38" spans="1:11" x14ac:dyDescent="0.25">
      <c r="B38" s="5"/>
      <c r="C38" s="6"/>
      <c r="D38" s="6"/>
      <c r="E38" s="6"/>
      <c r="F38" s="5"/>
      <c r="G38" s="5"/>
      <c r="H38" s="6"/>
      <c r="I38" s="6"/>
      <c r="J38" s="6"/>
      <c r="K38" s="5"/>
    </row>
    <row r="39" spans="1:11" x14ac:dyDescent="0.25">
      <c r="B39" s="7">
        <f>AVERAGE(B21:B32)</f>
        <v>0.12628333333333333</v>
      </c>
      <c r="C39" s="8">
        <f>AVERAGE(C21:C32)</f>
        <v>1.8692499999999999</v>
      </c>
      <c r="D39" s="8">
        <f>AVERAGE(D21:D32)</f>
        <v>209.68333333333337</v>
      </c>
      <c r="E39" s="8"/>
      <c r="F39" s="7">
        <f>AVERAGE(F21:F32)</f>
        <v>0.75000833333333328</v>
      </c>
      <c r="G39" s="7">
        <f>AVERAGE(G21:G32)</f>
        <v>0.19937499999999997</v>
      </c>
      <c r="H39" s="8">
        <f>AVERAGE(H21:H32)</f>
        <v>3.1054166666666667</v>
      </c>
      <c r="I39" s="8">
        <f>AVERAGE(I21:I32)</f>
        <v>216.03499999999997</v>
      </c>
      <c r="J39" s="8"/>
      <c r="K39" s="7">
        <f>AVERAGE(K21:K32)</f>
        <v>0.94046666666666656</v>
      </c>
    </row>
    <row r="40" spans="1:11" x14ac:dyDescent="0.25">
      <c r="B40" s="7"/>
      <c r="C40" s="6"/>
      <c r="D40" s="2">
        <v>6.7199999999999996E-2</v>
      </c>
      <c r="E40" s="2"/>
      <c r="F40" s="1">
        <v>1.0409999999999999</v>
      </c>
      <c r="G40" s="1">
        <v>185.65</v>
      </c>
      <c r="H40" s="6"/>
      <c r="I40" s="6"/>
      <c r="J40" s="6"/>
      <c r="K40" s="7"/>
    </row>
    <row r="41" spans="1:11" x14ac:dyDescent="0.25">
      <c r="B41" s="7"/>
      <c r="C41" s="6"/>
      <c r="D41" s="2">
        <v>0.33289999999999997</v>
      </c>
      <c r="E41" s="2"/>
      <c r="F41" s="1">
        <v>6.3470000000000004</v>
      </c>
      <c r="G41" s="1">
        <v>293.77999999999997</v>
      </c>
      <c r="H41" s="6"/>
      <c r="I41" s="6"/>
      <c r="J41" s="6"/>
      <c r="K41" s="7"/>
    </row>
    <row r="42" spans="1:11" x14ac:dyDescent="0.25">
      <c r="B42" s="7"/>
      <c r="C42" s="6"/>
      <c r="D42" s="2">
        <v>0.2913</v>
      </c>
      <c r="E42" s="2"/>
      <c r="F42" s="1">
        <v>4.9669999999999996</v>
      </c>
      <c r="G42" s="1">
        <v>254.76</v>
      </c>
      <c r="H42" s="6"/>
      <c r="I42" s="6"/>
      <c r="J42" s="6"/>
      <c r="K42" s="7"/>
    </row>
    <row r="43" spans="1:11" x14ac:dyDescent="0.25">
      <c r="D43" s="2">
        <v>0.20960000000000001</v>
      </c>
      <c r="E43" s="2"/>
      <c r="F43" s="1">
        <v>3.6440000000000001</v>
      </c>
      <c r="G43" s="1">
        <v>236.16</v>
      </c>
    </row>
    <row r="44" spans="1:11" x14ac:dyDescent="0.25">
      <c r="D44" s="2"/>
      <c r="E44" s="2"/>
      <c r="F44" s="1"/>
      <c r="G44" s="1"/>
    </row>
    <row r="45" spans="1:11" x14ac:dyDescent="0.25">
      <c r="A45" t="s">
        <v>20</v>
      </c>
      <c r="B45" s="9">
        <f>_xlfn.T.TEST(B21:B27,G21:G27,2,2)</f>
        <v>0.24611051579331938</v>
      </c>
      <c r="C45" s="9">
        <f>_xlfn.T.TEST(C21:C27,H21:H27,2,2)</f>
        <v>0.19691981156763455</v>
      </c>
      <c r="D45" s="10">
        <f>_xlfn.T.TEST(D21:D27,I21:I27,2,2)</f>
        <v>0.20876853107952376</v>
      </c>
      <c r="E45" s="10"/>
      <c r="F45" s="10">
        <f>_xlfn.T.TEST(F21:F27,K21:K27,2,2)</f>
        <v>9.4917016662039694E-2</v>
      </c>
      <c r="G45" s="1"/>
    </row>
    <row r="46" spans="1:11" x14ac:dyDescent="0.25">
      <c r="D46" s="2"/>
      <c r="E46" s="2"/>
      <c r="F46" s="1"/>
      <c r="G46" s="1"/>
    </row>
    <row r="47" spans="1:11" x14ac:dyDescent="0.25">
      <c r="D47" s="2"/>
      <c r="E47" s="2"/>
      <c r="F47" s="1"/>
      <c r="G47" s="1"/>
    </row>
    <row r="48" spans="1:11" x14ac:dyDescent="0.25">
      <c r="D48" s="2"/>
      <c r="E48" s="2"/>
      <c r="F48" s="1"/>
      <c r="G48" s="1"/>
    </row>
    <row r="49" spans="1:7" x14ac:dyDescent="0.25">
      <c r="D49" s="2"/>
      <c r="E49" s="2"/>
      <c r="F49" s="1"/>
      <c r="G49" s="1"/>
    </row>
    <row r="50" spans="1:7" x14ac:dyDescent="0.25">
      <c r="D50" s="2"/>
      <c r="E50" s="2"/>
      <c r="F50" s="1"/>
      <c r="G50" s="1"/>
    </row>
    <row r="51" spans="1:7" x14ac:dyDescent="0.25">
      <c r="D51" s="2"/>
      <c r="E51" s="2"/>
      <c r="F51" s="1"/>
      <c r="G51" s="1"/>
    </row>
    <row r="52" spans="1:7" x14ac:dyDescent="0.25">
      <c r="D52" s="2"/>
      <c r="E52" s="2"/>
      <c r="F52" s="1"/>
      <c r="G52" s="1"/>
    </row>
    <row r="53" spans="1:7" x14ac:dyDescent="0.25">
      <c r="D53" s="2"/>
      <c r="E53" s="2"/>
      <c r="F53" s="1"/>
      <c r="G53" s="1"/>
    </row>
    <row r="54" spans="1:7" x14ac:dyDescent="0.25">
      <c r="A54" s="4">
        <v>1</v>
      </c>
      <c r="B54">
        <v>0.8</v>
      </c>
      <c r="C54">
        <v>0.23</v>
      </c>
    </row>
    <row r="55" spans="1:7" x14ac:dyDescent="0.25">
      <c r="A55" s="4">
        <v>2</v>
      </c>
      <c r="B55">
        <v>1.35</v>
      </c>
      <c r="C55">
        <v>0.45</v>
      </c>
    </row>
    <row r="56" spans="1:7" x14ac:dyDescent="0.25">
      <c r="A56" s="4">
        <v>3</v>
      </c>
      <c r="B56">
        <v>1.3</v>
      </c>
      <c r="C56">
        <v>0.1</v>
      </c>
    </row>
    <row r="57" spans="1:7" x14ac:dyDescent="0.25">
      <c r="A57" s="4">
        <v>4</v>
      </c>
      <c r="B57">
        <v>0.15</v>
      </c>
      <c r="C57">
        <v>1.1000000000000001</v>
      </c>
    </row>
    <row r="58" spans="1:7" x14ac:dyDescent="0.25">
      <c r="A58" s="4">
        <v>5</v>
      </c>
      <c r="B58">
        <v>1</v>
      </c>
      <c r="C58">
        <v>0.65</v>
      </c>
    </row>
    <row r="59" spans="1:7" x14ac:dyDescent="0.25">
      <c r="A59" s="4">
        <v>6</v>
      </c>
      <c r="B59">
        <v>0.8</v>
      </c>
      <c r="C59">
        <v>1.25</v>
      </c>
    </row>
    <row r="60" spans="1:7" x14ac:dyDescent="0.25">
      <c r="A60" s="4">
        <v>7</v>
      </c>
      <c r="B60">
        <v>0.75</v>
      </c>
      <c r="C60">
        <v>1.55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Coscia, Matteo (mcoscia@studentcccsedu.onmicrosoft.com</cp:lastModifiedBy>
  <dcterms:created xsi:type="dcterms:W3CDTF">2022-09-01T13:20:05Z</dcterms:created>
  <dcterms:modified xsi:type="dcterms:W3CDTF">2023-09-19T03:36:16Z</dcterms:modified>
</cp:coreProperties>
</file>